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https://d.docs.live.net/c107bdb98364f3e8/Documents/"/>
    </mc:Choice>
  </mc:AlternateContent>
  <xr:revisionPtr revIDLastSave="329" documentId="8_{AB00060F-979F-7747-9B26-FD8E82162E7D}" xr6:coauthVersionLast="47" xr6:coauthVersionMax="47" xr10:uidLastSave="{C7833C74-D6FF-4F4F-B6F5-0F4FB648CB95}"/>
  <bookViews>
    <workbookView xWindow="0" yWindow="500" windowWidth="28800" windowHeight="17500" activeTab="2" xr2:uid="{F65E5041-B836-47B8-B503-D0597CAB547E}"/>
  </bookViews>
  <sheets>
    <sheet name="Charts" sheetId="5" state="hidden" r:id="rId1"/>
    <sheet name="Data" sheetId="2" state="hidden" r:id="rId2"/>
    <sheet name="Dashboard" sheetId="3" r:id="rId3"/>
  </sheets>
  <definedNames>
    <definedName name="_xlchart.v5.0" hidden="1">Charts!$D$31</definedName>
    <definedName name="_xlchart.v5.1" hidden="1">Charts!$D$32:$D$81</definedName>
    <definedName name="_xlchart.v5.10" hidden="1">Charts!$E$31</definedName>
    <definedName name="_xlchart.v5.11" hidden="1">Charts!$E$32:$E$81</definedName>
    <definedName name="_xlchart.v5.12" hidden="1">Charts!$D$31</definedName>
    <definedName name="_xlchart.v5.13" hidden="1">Charts!$D$32:$D$81</definedName>
    <definedName name="_xlchart.v5.14" hidden="1">Charts!$E$31</definedName>
    <definedName name="_xlchart.v5.15" hidden="1">Charts!$E$32:$E$81</definedName>
    <definedName name="_xlchart.v5.2" hidden="1">Charts!$E$31</definedName>
    <definedName name="_xlchart.v5.3" hidden="1">Charts!$E$32:$E$81</definedName>
    <definedName name="_xlchart.v5.4" hidden="1">Charts!$D$31</definedName>
    <definedName name="_xlchart.v5.5" hidden="1">Charts!$D$32:$D$81</definedName>
    <definedName name="_xlchart.v5.6" hidden="1">Charts!$E$31</definedName>
    <definedName name="_xlchart.v5.7" hidden="1">Charts!$E$32:$E$81</definedName>
    <definedName name="_xlchart.v5.8" hidden="1">Charts!$D$31</definedName>
    <definedName name="_xlchart.v5.9" hidden="1">Charts!$D$32:$D$81</definedName>
    <definedName name="NativeTimeline_Invoice_Date">#N/A</definedName>
    <definedName name="Slicer_Beverage_Brand">#N/A</definedName>
    <definedName name="Slicer_Region">#N/A</definedName>
    <definedName name="Slicer_Retailer">#N/A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5" l="1"/>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E32" i="5"/>
  <c r="D32" i="5"/>
  <c r="Q3823" i="2"/>
  <c r="Q3824" i="2"/>
  <c r="Q3825" i="2"/>
  <c r="Q3826" i="2"/>
  <c r="Q3827" i="2"/>
  <c r="Q3828" i="2"/>
  <c r="Q3829" i="2"/>
  <c r="Q3830" i="2"/>
  <c r="Q3831" i="2"/>
  <c r="Q3832" i="2"/>
  <c r="Q3833" i="2"/>
  <c r="Q3834" i="2"/>
  <c r="Q3835" i="2"/>
  <c r="Q3836" i="2"/>
  <c r="Q3837" i="2"/>
  <c r="Q3838" i="2"/>
  <c r="Q3839" i="2"/>
  <c r="Q3840" i="2"/>
  <c r="Q3841" i="2"/>
  <c r="Q3842" i="2"/>
  <c r="Q3843" i="2"/>
  <c r="Q3844" i="2"/>
  <c r="Q3845" i="2"/>
  <c r="Q3846" i="2"/>
  <c r="Q3847" i="2"/>
  <c r="Q3848" i="2"/>
  <c r="Q3849" i="2"/>
  <c r="Q3850" i="2"/>
  <c r="Q3851" i="2"/>
  <c r="Q3852" i="2"/>
  <c r="Q3853" i="2"/>
  <c r="Q3854" i="2"/>
  <c r="Q3855" i="2"/>
  <c r="Q3856" i="2"/>
  <c r="Q3857" i="2"/>
  <c r="Q3858" i="2"/>
  <c r="Q3859" i="2"/>
  <c r="Q3860" i="2"/>
  <c r="Q3861" i="2"/>
  <c r="Q3862" i="2"/>
  <c r="Q3863" i="2"/>
  <c r="Q3864" i="2"/>
  <c r="Q3865" i="2"/>
  <c r="Q3866" i="2"/>
  <c r="Q3867" i="2"/>
  <c r="Q3868" i="2"/>
  <c r="Q3869" i="2"/>
  <c r="Q3870" i="2"/>
  <c r="Q3871" i="2"/>
  <c r="Q3872" i="2"/>
  <c r="Q3873" i="2"/>
  <c r="Q3874" i="2"/>
  <c r="Q3875" i="2"/>
  <c r="Q3876" i="2"/>
  <c r="Q3877" i="2"/>
  <c r="Q3878" i="2"/>
  <c r="Q3879" i="2"/>
  <c r="Q3880" i="2"/>
  <c r="Q3881" i="2"/>
  <c r="Q3882" i="2"/>
  <c r="Q3883" i="2"/>
  <c r="Q3884" i="2"/>
  <c r="Q3885" i="2"/>
  <c r="Q3886" i="2"/>
  <c r="Q3887" i="2"/>
  <c r="Q3888" i="2"/>
  <c r="Q3889" i="2"/>
  <c r="Q3890" i="2"/>
  <c r="Q3891" i="2"/>
  <c r="Q3892" i="2"/>
  <c r="Q3893" i="2"/>
  <c r="Q3822"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44" i="2"/>
  <c r="R3893" i="2"/>
  <c r="R3892" i="2"/>
  <c r="R3891" i="2"/>
  <c r="R3890" i="2"/>
  <c r="R3889" i="2"/>
  <c r="R3888" i="2"/>
  <c r="R3887" i="2"/>
  <c r="R3886" i="2"/>
  <c r="R3885" i="2"/>
  <c r="R3884" i="2"/>
  <c r="R3883" i="2"/>
  <c r="R3882" i="2"/>
  <c r="R3881" i="2"/>
  <c r="R3880" i="2"/>
  <c r="R3879" i="2"/>
  <c r="R3878" i="2"/>
  <c r="R3877" i="2"/>
  <c r="R3876" i="2"/>
  <c r="R3875" i="2"/>
  <c r="R3874" i="2"/>
  <c r="R3873" i="2"/>
  <c r="R3872" i="2"/>
  <c r="R3871" i="2"/>
  <c r="R3870" i="2"/>
  <c r="R3869" i="2"/>
  <c r="R3868" i="2"/>
  <c r="R3867" i="2"/>
  <c r="R3866" i="2"/>
  <c r="R3865" i="2"/>
  <c r="R3864" i="2"/>
  <c r="R3863" i="2"/>
  <c r="R3862" i="2"/>
  <c r="R3861" i="2"/>
  <c r="R3860" i="2"/>
  <c r="R3859" i="2"/>
  <c r="R3858" i="2"/>
  <c r="R3857" i="2"/>
  <c r="R3856" i="2"/>
  <c r="R3855" i="2"/>
  <c r="R3854" i="2"/>
  <c r="R3853" i="2"/>
  <c r="R3852" i="2"/>
  <c r="R3851" i="2"/>
  <c r="R3850" i="2"/>
  <c r="R3849" i="2"/>
  <c r="R3848" i="2"/>
  <c r="R3847" i="2"/>
  <c r="R3846" i="2"/>
  <c r="R3845" i="2"/>
  <c r="R3844" i="2"/>
  <c r="R3843" i="2"/>
  <c r="P3843" i="2"/>
  <c r="R3842" i="2"/>
  <c r="P3842" i="2"/>
  <c r="R3841" i="2"/>
  <c r="P3841" i="2"/>
  <c r="R3840" i="2"/>
  <c r="P3840" i="2"/>
  <c r="R3839" i="2"/>
  <c r="P3839" i="2"/>
  <c r="R3838" i="2"/>
  <c r="P3838" i="2"/>
  <c r="R3837" i="2"/>
  <c r="P3837" i="2"/>
  <c r="R3836" i="2"/>
  <c r="P3836" i="2"/>
  <c r="R3835" i="2"/>
  <c r="P3835" i="2"/>
  <c r="R3834" i="2"/>
  <c r="P3834" i="2"/>
  <c r="R3833" i="2"/>
  <c r="P3833" i="2"/>
  <c r="R3832" i="2"/>
  <c r="P3832" i="2"/>
  <c r="R3831" i="2"/>
  <c r="P3831" i="2"/>
  <c r="R3830" i="2"/>
  <c r="P3830" i="2"/>
  <c r="R3829" i="2"/>
  <c r="P3829" i="2"/>
  <c r="R3828" i="2"/>
  <c r="P3828" i="2"/>
  <c r="R3827" i="2"/>
  <c r="P3827" i="2"/>
  <c r="R3826" i="2"/>
  <c r="P3826" i="2"/>
  <c r="R3825" i="2"/>
  <c r="P3825" i="2"/>
  <c r="R3824" i="2"/>
  <c r="P3824" i="2"/>
  <c r="R3823" i="2"/>
  <c r="P3823" i="2"/>
  <c r="R3822" i="2"/>
  <c r="P3822" i="2"/>
  <c r="K3893" i="2"/>
  <c r="L3893" i="2" s="1"/>
  <c r="K3892" i="2"/>
  <c r="L3892" i="2" s="1"/>
  <c r="K3891" i="2"/>
  <c r="L3891" i="2" s="1"/>
  <c r="K3890" i="2"/>
  <c r="L3890" i="2" s="1"/>
  <c r="K3889" i="2"/>
  <c r="L3889" i="2" s="1"/>
  <c r="K3888" i="2"/>
  <c r="L3888" i="2" s="1"/>
  <c r="K3887" i="2"/>
  <c r="L3887" i="2" s="1"/>
  <c r="K3886" i="2"/>
  <c r="L3886" i="2" s="1"/>
  <c r="K3885" i="2"/>
  <c r="L3885" i="2" s="1"/>
  <c r="K3884" i="2"/>
  <c r="L3884" i="2" s="1"/>
  <c r="K3883" i="2"/>
  <c r="L3883" i="2" s="1"/>
  <c r="K3882" i="2"/>
  <c r="L3882" i="2" s="1"/>
  <c r="K3881" i="2"/>
  <c r="L3881" i="2" s="1"/>
  <c r="K3880" i="2"/>
  <c r="L3880" i="2" s="1"/>
  <c r="K3879" i="2"/>
  <c r="L3879" i="2" s="1"/>
  <c r="K3878" i="2"/>
  <c r="L3878" i="2" s="1"/>
  <c r="K3877" i="2"/>
  <c r="L3877" i="2" s="1"/>
  <c r="K3876" i="2"/>
  <c r="L3876" i="2" s="1"/>
  <c r="K3875" i="2"/>
  <c r="L3875" i="2" s="1"/>
  <c r="K3874" i="2"/>
  <c r="L3874" i="2" s="1"/>
  <c r="K3873" i="2"/>
  <c r="L3873" i="2" s="1"/>
  <c r="K3872" i="2"/>
  <c r="L3872" i="2" s="1"/>
  <c r="K3871" i="2"/>
  <c r="L3871" i="2" s="1"/>
  <c r="K3870" i="2"/>
  <c r="L3870" i="2" s="1"/>
  <c r="K3869" i="2"/>
  <c r="L3869" i="2" s="1"/>
  <c r="K3868" i="2"/>
  <c r="L3868" i="2" s="1"/>
  <c r="K3867" i="2"/>
  <c r="L3867" i="2" s="1"/>
  <c r="K3866" i="2"/>
  <c r="L3866" i="2" s="1"/>
  <c r="K3865" i="2"/>
  <c r="L3865" i="2" s="1"/>
  <c r="K3864" i="2"/>
  <c r="L3864" i="2" s="1"/>
  <c r="K3863" i="2"/>
  <c r="L3863" i="2" s="1"/>
  <c r="K3862" i="2"/>
  <c r="L3862" i="2" s="1"/>
  <c r="K3861" i="2"/>
  <c r="L3861" i="2" s="1"/>
  <c r="K3860" i="2"/>
  <c r="L3860" i="2" s="1"/>
  <c r="K3859" i="2"/>
  <c r="L3859" i="2" s="1"/>
  <c r="K3858" i="2"/>
  <c r="L3858" i="2" s="1"/>
  <c r="K3857" i="2"/>
  <c r="L3857" i="2" s="1"/>
  <c r="K3856" i="2"/>
  <c r="L3856" i="2" s="1"/>
  <c r="K3855" i="2"/>
  <c r="L3855" i="2" s="1"/>
  <c r="K3854" i="2"/>
  <c r="L3854" i="2" s="1"/>
  <c r="K3853" i="2"/>
  <c r="L3853" i="2" s="1"/>
  <c r="K3852" i="2"/>
  <c r="L3852" i="2" s="1"/>
  <c r="K3851" i="2"/>
  <c r="L3851" i="2" s="1"/>
  <c r="K3850" i="2"/>
  <c r="L3850" i="2" s="1"/>
  <c r="K3849" i="2"/>
  <c r="L3849" i="2" s="1"/>
  <c r="L3848" i="2"/>
  <c r="K3848" i="2"/>
  <c r="K3847" i="2"/>
  <c r="L3847" i="2" s="1"/>
  <c r="K3846" i="2"/>
  <c r="L3846" i="2" s="1"/>
  <c r="K3845" i="2"/>
  <c r="L3845" i="2" s="1"/>
  <c r="K3844" i="2"/>
  <c r="L3844" i="2" s="1"/>
  <c r="K3843" i="2"/>
  <c r="L3843" i="2" s="1"/>
  <c r="K3842" i="2"/>
  <c r="L3842" i="2" s="1"/>
  <c r="K3841" i="2"/>
  <c r="L3841" i="2" s="1"/>
  <c r="L3840" i="2"/>
  <c r="K3840" i="2"/>
  <c r="K3839" i="2"/>
  <c r="L3839" i="2" s="1"/>
  <c r="K3838" i="2"/>
  <c r="L3838" i="2" s="1"/>
  <c r="K3837" i="2"/>
  <c r="L3837" i="2" s="1"/>
  <c r="L3836" i="2"/>
  <c r="K3836" i="2"/>
  <c r="K3835" i="2"/>
  <c r="L3835" i="2" s="1"/>
  <c r="K3834" i="2"/>
  <c r="L3834" i="2" s="1"/>
  <c r="K3833" i="2"/>
  <c r="L3833" i="2" s="1"/>
  <c r="K3832" i="2"/>
  <c r="L3832" i="2" s="1"/>
  <c r="K3831" i="2"/>
  <c r="L3831" i="2" s="1"/>
  <c r="K3830" i="2"/>
  <c r="L3830" i="2" s="1"/>
  <c r="K3829" i="2"/>
  <c r="L3829" i="2" s="1"/>
  <c r="K3828" i="2"/>
  <c r="L3828" i="2" s="1"/>
  <c r="K3827" i="2"/>
  <c r="L3827" i="2" s="1"/>
  <c r="K3826" i="2"/>
  <c r="L3826" i="2" s="1"/>
  <c r="K3825" i="2"/>
  <c r="L3825" i="2" s="1"/>
  <c r="K3824" i="2"/>
  <c r="L3824" i="2" s="1"/>
  <c r="K3823" i="2"/>
  <c r="L3823" i="2" s="1"/>
  <c r="K3822" i="2"/>
  <c r="L3822" i="2" s="1"/>
  <c r="K3821" i="2"/>
  <c r="L3821" i="2" s="1"/>
  <c r="L3820" i="2"/>
  <c r="K3820" i="2"/>
  <c r="K3819" i="2"/>
  <c r="L3819" i="2" s="1"/>
  <c r="K3818" i="2"/>
  <c r="L3818" i="2" s="1"/>
  <c r="L3817" i="2"/>
  <c r="K3817" i="2"/>
  <c r="K3816" i="2"/>
  <c r="L3816" i="2" s="1"/>
  <c r="L3815" i="2"/>
  <c r="K3815" i="2"/>
  <c r="L3814" i="2"/>
  <c r="K3814" i="2"/>
  <c r="L3813" i="2"/>
  <c r="K3813" i="2"/>
  <c r="L3812" i="2"/>
  <c r="K3812" i="2"/>
  <c r="L3811" i="2"/>
  <c r="K3811" i="2"/>
  <c r="L3810" i="2"/>
  <c r="K3810" i="2"/>
  <c r="L3809" i="2"/>
  <c r="K3809" i="2"/>
  <c r="L3808" i="2"/>
  <c r="K3808" i="2"/>
  <c r="L3807" i="2"/>
  <c r="K3807" i="2"/>
  <c r="L3806" i="2"/>
  <c r="K3806" i="2"/>
  <c r="L3805" i="2"/>
  <c r="K3805" i="2"/>
  <c r="L3804" i="2"/>
  <c r="K3804" i="2"/>
  <c r="L3803" i="2"/>
  <c r="K3803" i="2"/>
  <c r="L3802" i="2"/>
  <c r="K3802" i="2"/>
  <c r="L3801" i="2"/>
  <c r="K3801" i="2"/>
  <c r="L3800" i="2"/>
  <c r="K3800" i="2"/>
  <c r="L3799" i="2"/>
  <c r="K3799" i="2"/>
  <c r="L3798" i="2"/>
  <c r="K3798" i="2"/>
  <c r="L3797" i="2"/>
  <c r="K3797" i="2"/>
  <c r="L3796" i="2"/>
  <c r="K3796" i="2"/>
  <c r="L3795" i="2"/>
  <c r="K3795" i="2"/>
  <c r="L3794" i="2"/>
  <c r="K3794" i="2"/>
  <c r="L3793" i="2"/>
  <c r="K3793" i="2"/>
  <c r="L3792" i="2"/>
  <c r="K3792" i="2"/>
  <c r="L3791" i="2"/>
  <c r="K3791" i="2"/>
  <c r="L3790" i="2"/>
  <c r="K3790" i="2"/>
  <c r="L3789" i="2"/>
  <c r="K3789" i="2"/>
  <c r="L3788" i="2"/>
  <c r="K3788" i="2"/>
  <c r="L3787" i="2"/>
  <c r="K3787" i="2"/>
  <c r="K3786" i="2"/>
  <c r="L3786" i="2" s="1"/>
  <c r="L3785" i="2"/>
  <c r="K3785" i="2"/>
  <c r="L3784" i="2"/>
  <c r="K3784" i="2"/>
  <c r="L3783" i="2"/>
  <c r="K3783" i="2"/>
  <c r="K3782" i="2"/>
  <c r="L3782" i="2" s="1"/>
  <c r="L3781" i="2"/>
  <c r="K3781" i="2"/>
  <c r="L3780" i="2"/>
  <c r="K3780" i="2"/>
  <c r="L3779" i="2"/>
  <c r="K3779" i="2"/>
  <c r="K3778" i="2"/>
  <c r="L3778" i="2" s="1"/>
  <c r="L3777" i="2"/>
  <c r="K3777" i="2"/>
  <c r="L3776" i="2"/>
  <c r="K3776" i="2"/>
  <c r="L3775" i="2"/>
  <c r="K3775" i="2"/>
  <c r="K3774" i="2"/>
  <c r="L3774" i="2" s="1"/>
  <c r="L3773" i="2"/>
  <c r="K3773" i="2"/>
  <c r="L3772" i="2"/>
  <c r="K3772" i="2"/>
  <c r="L3771" i="2"/>
  <c r="K3771" i="2"/>
  <c r="K3770" i="2"/>
  <c r="L3770" i="2" s="1"/>
  <c r="L3769" i="2"/>
  <c r="K3769" i="2"/>
  <c r="L3768" i="2"/>
  <c r="K3768" i="2"/>
  <c r="L3767" i="2"/>
  <c r="K3767" i="2"/>
  <c r="K3766" i="2"/>
  <c r="L3766" i="2" s="1"/>
  <c r="L3765" i="2"/>
  <c r="K3765" i="2"/>
  <c r="L3764" i="2"/>
  <c r="K3764" i="2"/>
  <c r="L3763" i="2"/>
  <c r="K3763" i="2"/>
  <c r="K3762" i="2"/>
  <c r="L3762" i="2" s="1"/>
  <c r="L3761" i="2"/>
  <c r="K3761" i="2"/>
  <c r="L3760" i="2"/>
  <c r="K3760" i="2"/>
  <c r="L3759" i="2"/>
  <c r="K3759" i="2"/>
  <c r="K3758" i="2"/>
  <c r="L3758" i="2" s="1"/>
  <c r="L3757" i="2"/>
  <c r="K3757" i="2"/>
  <c r="L3756" i="2"/>
  <c r="K3756" i="2"/>
  <c r="L3755" i="2"/>
  <c r="K3755" i="2"/>
  <c r="K3754" i="2"/>
  <c r="L3754" i="2" s="1"/>
  <c r="L3753" i="2"/>
  <c r="K3753" i="2"/>
  <c r="L3752" i="2"/>
  <c r="K3752" i="2"/>
  <c r="L3751" i="2"/>
  <c r="K3751" i="2"/>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L3600" i="2"/>
  <c r="K3600" i="2"/>
  <c r="K3599" i="2"/>
  <c r="L3599" i="2" s="1"/>
  <c r="K3598" i="2"/>
  <c r="L3598" i="2" s="1"/>
  <c r="K3597" i="2"/>
  <c r="L3597" i="2" s="1"/>
  <c r="K3596" i="2"/>
  <c r="L3596" i="2" s="1"/>
  <c r="K3595" i="2"/>
  <c r="L3595" i="2" s="1"/>
  <c r="K3594" i="2"/>
  <c r="L3594" i="2" s="1"/>
  <c r="L3593" i="2"/>
  <c r="K3593" i="2"/>
  <c r="K3592" i="2"/>
  <c r="L3592" i="2" s="1"/>
  <c r="K3591" i="2"/>
  <c r="L3591" i="2" s="1"/>
  <c r="K3590" i="2"/>
  <c r="L3590" i="2" s="1"/>
  <c r="L3589" i="2"/>
  <c r="K3589" i="2"/>
  <c r="L3588" i="2"/>
  <c r="K3588" i="2"/>
  <c r="K3587" i="2"/>
  <c r="L3587" i="2" s="1"/>
  <c r="K3586" i="2"/>
  <c r="L3586" i="2" s="1"/>
  <c r="K3585" i="2"/>
  <c r="L3585" i="2" s="1"/>
  <c r="L3584" i="2"/>
  <c r="K3584" i="2"/>
  <c r="K3583" i="2"/>
  <c r="L3583" i="2" s="1"/>
  <c r="K3582" i="2"/>
  <c r="L3582" i="2" s="1"/>
  <c r="K3581" i="2"/>
  <c r="L3581" i="2" s="1"/>
  <c r="K3580" i="2"/>
  <c r="L3580" i="2" s="1"/>
  <c r="K3579" i="2"/>
  <c r="L3579" i="2" s="1"/>
  <c r="K3578" i="2"/>
  <c r="L3578" i="2" s="1"/>
  <c r="L3577" i="2"/>
  <c r="K3577" i="2"/>
  <c r="K3576" i="2"/>
  <c r="L3576" i="2" s="1"/>
  <c r="K3575" i="2"/>
  <c r="L3575" i="2" s="1"/>
  <c r="K3574" i="2"/>
  <c r="L3574" i="2" s="1"/>
  <c r="L3573" i="2"/>
  <c r="K3573" i="2"/>
  <c r="L3572" i="2"/>
  <c r="K3572" i="2"/>
  <c r="K3571" i="2"/>
  <c r="L3571" i="2" s="1"/>
  <c r="K3570" i="2"/>
  <c r="L3570" i="2" s="1"/>
  <c r="K3569" i="2"/>
  <c r="L3569" i="2" s="1"/>
  <c r="L3568" i="2"/>
  <c r="K3568" i="2"/>
  <c r="K3567" i="2"/>
  <c r="L3567" i="2" s="1"/>
  <c r="K3566" i="2"/>
  <c r="L3566" i="2" s="1"/>
  <c r="K3565" i="2"/>
  <c r="L3565" i="2" s="1"/>
  <c r="K3564" i="2"/>
  <c r="L3564" i="2" s="1"/>
  <c r="K3563" i="2"/>
  <c r="L3563" i="2" s="1"/>
  <c r="K3562" i="2"/>
  <c r="L3562" i="2" s="1"/>
  <c r="L3561" i="2"/>
  <c r="K3561" i="2"/>
  <c r="K3560" i="2"/>
  <c r="L3560" i="2" s="1"/>
  <c r="K3559" i="2"/>
  <c r="L3559" i="2" s="1"/>
  <c r="K3558" i="2"/>
  <c r="L3558" i="2" s="1"/>
  <c r="L3557" i="2"/>
  <c r="K3557" i="2"/>
  <c r="L3556" i="2"/>
  <c r="K3556" i="2"/>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L3529" i="2"/>
  <c r="K3529" i="2"/>
  <c r="K3528" i="2"/>
  <c r="L3528" i="2" s="1"/>
  <c r="K3527" i="2"/>
  <c r="L3527" i="2" s="1"/>
  <c r="K3526" i="2"/>
  <c r="L3526" i="2" s="1"/>
  <c r="K3525" i="2"/>
  <c r="L3525" i="2" s="1"/>
  <c r="K3524" i="2"/>
  <c r="L3524" i="2" s="1"/>
  <c r="K3523" i="2"/>
  <c r="L3523" i="2" s="1"/>
  <c r="K3522" i="2"/>
  <c r="L3522" i="2" s="1"/>
  <c r="L3521" i="2"/>
  <c r="K3521" i="2"/>
  <c r="K3520" i="2"/>
  <c r="L3520" i="2" s="1"/>
  <c r="K3519" i="2"/>
  <c r="L3519" i="2" s="1"/>
  <c r="K3518" i="2"/>
  <c r="L3518" i="2" s="1"/>
  <c r="K3517" i="2"/>
  <c r="L3517" i="2" s="1"/>
  <c r="K3516" i="2"/>
  <c r="L3516" i="2" s="1"/>
  <c r="K3515" i="2"/>
  <c r="L3515" i="2" s="1"/>
  <c r="K3514" i="2"/>
  <c r="L3514" i="2" s="1"/>
  <c r="L3513" i="2"/>
  <c r="K3513" i="2"/>
  <c r="K3512" i="2"/>
  <c r="L3512" i="2" s="1"/>
  <c r="K3511" i="2"/>
  <c r="L3511" i="2" s="1"/>
  <c r="K3510" i="2"/>
  <c r="L3510" i="2" s="1"/>
  <c r="K3509" i="2"/>
  <c r="L3509" i="2" s="1"/>
  <c r="K3508" i="2"/>
  <c r="L3508" i="2" s="1"/>
  <c r="K3507" i="2"/>
  <c r="L3507" i="2" s="1"/>
  <c r="K3506" i="2"/>
  <c r="L3506" i="2" s="1"/>
  <c r="K3505" i="2"/>
  <c r="L3505" i="2" s="1"/>
  <c r="K3504" i="2"/>
  <c r="L3504" i="2" s="1"/>
  <c r="K3503" i="2"/>
  <c r="L3503" i="2" s="1"/>
  <c r="K3502" i="2"/>
  <c r="L3502" i="2" s="1"/>
  <c r="K3501" i="2"/>
  <c r="L3501" i="2" s="1"/>
  <c r="K3500" i="2"/>
  <c r="L3500" i="2" s="1"/>
  <c r="K3499" i="2"/>
  <c r="L3499" i="2" s="1"/>
  <c r="K3498" i="2"/>
  <c r="L3498" i="2" s="1"/>
  <c r="L3497" i="2"/>
  <c r="K3497" i="2"/>
  <c r="K3496" i="2"/>
  <c r="L3496" i="2" s="1"/>
  <c r="K3495" i="2"/>
  <c r="L3495" i="2" s="1"/>
  <c r="K3494" i="2"/>
  <c r="L3494" i="2" s="1"/>
  <c r="K3493" i="2"/>
  <c r="L3493" i="2" s="1"/>
  <c r="K3492" i="2"/>
  <c r="L3492" i="2" s="1"/>
  <c r="K3491" i="2"/>
  <c r="L3491" i="2" s="1"/>
  <c r="K3490" i="2"/>
  <c r="L3490" i="2" s="1"/>
  <c r="L3489" i="2"/>
  <c r="K3489" i="2"/>
  <c r="K3488" i="2"/>
  <c r="L3488" i="2" s="1"/>
  <c r="K3487" i="2"/>
  <c r="L3487" i="2" s="1"/>
  <c r="K3486" i="2"/>
  <c r="L3486" i="2" s="1"/>
  <c r="K3485" i="2"/>
  <c r="L3485" i="2" s="1"/>
  <c r="K3484" i="2"/>
  <c r="L3484" i="2" s="1"/>
  <c r="K3483" i="2"/>
  <c r="L3483" i="2" s="1"/>
  <c r="K3482" i="2"/>
  <c r="L3482" i="2" s="1"/>
  <c r="L3481" i="2"/>
  <c r="K3481" i="2"/>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K3469" i="2"/>
  <c r="L3469" i="2" s="1"/>
  <c r="K3468" i="2"/>
  <c r="L3468" i="2" s="1"/>
  <c r="K3467" i="2"/>
  <c r="L3467" i="2" s="1"/>
  <c r="K3466" i="2"/>
  <c r="L3466" i="2" s="1"/>
  <c r="L3465" i="2"/>
  <c r="K3465" i="2"/>
  <c r="K3464" i="2"/>
  <c r="L3464" i="2" s="1"/>
  <c r="K3463" i="2"/>
  <c r="L3463" i="2" s="1"/>
  <c r="K3462" i="2"/>
  <c r="L3462" i="2" s="1"/>
  <c r="K3461" i="2"/>
  <c r="L3461" i="2" s="1"/>
  <c r="K3460" i="2"/>
  <c r="L3460" i="2" s="1"/>
  <c r="K3459" i="2"/>
  <c r="L3459" i="2" s="1"/>
  <c r="K3458" i="2"/>
  <c r="L3458" i="2" s="1"/>
  <c r="K3457" i="2"/>
  <c r="L3457" i="2" s="1"/>
  <c r="L3456" i="2"/>
  <c r="K3456" i="2"/>
  <c r="L3455" i="2"/>
  <c r="K3455" i="2"/>
  <c r="K3454" i="2"/>
  <c r="L3454" i="2" s="1"/>
  <c r="K3453" i="2"/>
  <c r="L3453" i="2" s="1"/>
  <c r="L3452" i="2"/>
  <c r="K3452" i="2"/>
  <c r="L3451" i="2"/>
  <c r="K3451" i="2"/>
  <c r="K3450" i="2"/>
  <c r="L3450" i="2" s="1"/>
  <c r="K3449" i="2"/>
  <c r="L3449" i="2" s="1"/>
  <c r="K3448" i="2"/>
  <c r="L3448" i="2" s="1"/>
  <c r="L3447" i="2"/>
  <c r="K3447" i="2"/>
  <c r="K3446" i="2"/>
  <c r="L3446" i="2" s="1"/>
  <c r="K3445" i="2"/>
  <c r="L3445" i="2" s="1"/>
  <c r="L3444" i="2"/>
  <c r="K3444" i="2"/>
  <c r="K3443" i="2"/>
  <c r="L3443" i="2" s="1"/>
  <c r="K3442" i="2"/>
  <c r="L3442" i="2" s="1"/>
  <c r="K3441" i="2"/>
  <c r="L3441" i="2" s="1"/>
  <c r="L3440" i="2"/>
  <c r="K3440" i="2"/>
  <c r="L3439" i="2"/>
  <c r="K3439" i="2"/>
  <c r="K3438" i="2"/>
  <c r="L3438" i="2" s="1"/>
  <c r="K3437" i="2"/>
  <c r="L3437" i="2" s="1"/>
  <c r="L3436" i="2"/>
  <c r="K3436" i="2"/>
  <c r="L3435" i="2"/>
  <c r="K3435" i="2"/>
  <c r="K3434" i="2"/>
  <c r="L3434" i="2" s="1"/>
  <c r="K3433" i="2"/>
  <c r="L3433" i="2" s="1"/>
  <c r="L3432" i="2"/>
  <c r="K3432" i="2"/>
  <c r="L3431" i="2"/>
  <c r="K3431" i="2"/>
  <c r="K3430" i="2"/>
  <c r="L3430" i="2" s="1"/>
  <c r="K3429" i="2"/>
  <c r="L3429" i="2" s="1"/>
  <c r="L3428" i="2"/>
  <c r="K3428" i="2"/>
  <c r="L3427" i="2"/>
  <c r="K3427" i="2"/>
  <c r="K3426" i="2"/>
  <c r="L3426" i="2" s="1"/>
  <c r="K3425" i="2"/>
  <c r="L3425" i="2" s="1"/>
  <c r="L3424" i="2"/>
  <c r="K3424" i="2"/>
  <c r="L3423" i="2"/>
  <c r="K3423" i="2"/>
  <c r="K3422" i="2"/>
  <c r="L3422" i="2" s="1"/>
  <c r="K3421" i="2"/>
  <c r="L3421" i="2" s="1"/>
  <c r="L3420" i="2"/>
  <c r="K3420" i="2"/>
  <c r="L3419" i="2"/>
  <c r="K3419" i="2"/>
  <c r="K3418" i="2"/>
  <c r="L3418" i="2" s="1"/>
  <c r="K3417" i="2"/>
  <c r="L3417" i="2" s="1"/>
  <c r="L3416" i="2"/>
  <c r="K3416" i="2"/>
  <c r="L3415" i="2"/>
  <c r="K3415" i="2"/>
  <c r="K3414" i="2"/>
  <c r="L3414" i="2" s="1"/>
  <c r="K3413" i="2"/>
  <c r="L3413" i="2" s="1"/>
  <c r="L3412" i="2"/>
  <c r="K3412" i="2"/>
  <c r="L3411" i="2"/>
  <c r="K3411" i="2"/>
  <c r="K3410" i="2"/>
  <c r="L3410" i="2" s="1"/>
  <c r="K3409" i="2"/>
  <c r="L3409" i="2" s="1"/>
  <c r="L3408" i="2"/>
  <c r="K3408" i="2"/>
  <c r="L3407" i="2"/>
  <c r="K3407" i="2"/>
  <c r="K3406" i="2"/>
  <c r="L3406" i="2" s="1"/>
  <c r="K3405" i="2"/>
  <c r="L3405" i="2" s="1"/>
  <c r="L3404" i="2"/>
  <c r="K3404" i="2"/>
  <c r="L3403" i="2"/>
  <c r="K3403" i="2"/>
  <c r="K3402" i="2"/>
  <c r="L3402" i="2" s="1"/>
  <c r="K3401" i="2"/>
  <c r="L3401" i="2" s="1"/>
  <c r="L3400" i="2"/>
  <c r="K3400" i="2"/>
  <c r="L3399" i="2"/>
  <c r="K3399" i="2"/>
  <c r="K3398" i="2"/>
  <c r="L3398" i="2" s="1"/>
  <c r="K3397" i="2"/>
  <c r="L3397" i="2" s="1"/>
  <c r="L3396" i="2"/>
  <c r="K3396" i="2"/>
  <c r="L3395" i="2"/>
  <c r="K3395" i="2"/>
  <c r="K3394" i="2"/>
  <c r="L3394" i="2" s="1"/>
  <c r="K3393" i="2"/>
  <c r="L3393" i="2" s="1"/>
  <c r="L3392" i="2"/>
  <c r="K3392" i="2"/>
  <c r="L3391" i="2"/>
  <c r="K3391" i="2"/>
  <c r="K3390" i="2"/>
  <c r="L3390" i="2" s="1"/>
  <c r="K3389" i="2"/>
  <c r="L3389" i="2" s="1"/>
  <c r="L3388" i="2"/>
  <c r="K3388" i="2"/>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L3376" i="2"/>
  <c r="K3376" i="2"/>
  <c r="K3375" i="2"/>
  <c r="L3375" i="2" s="1"/>
  <c r="K3374" i="2"/>
  <c r="L3374" i="2" s="1"/>
  <c r="K3373" i="2"/>
  <c r="L3373" i="2" s="1"/>
  <c r="L3372" i="2"/>
  <c r="K3372" i="2"/>
  <c r="K3371" i="2"/>
  <c r="L3371" i="2" s="1"/>
  <c r="K3370" i="2"/>
  <c r="L3370" i="2" s="1"/>
  <c r="K3369" i="2"/>
  <c r="L3369" i="2" s="1"/>
  <c r="K3368" i="2"/>
  <c r="L3368" i="2" s="1"/>
  <c r="K3367" i="2"/>
  <c r="L3367" i="2" s="1"/>
  <c r="K3366" i="2"/>
  <c r="L3366" i="2" s="1"/>
  <c r="K3365" i="2"/>
  <c r="L3365" i="2" s="1"/>
  <c r="L3364" i="2"/>
  <c r="K3364" i="2"/>
  <c r="K3363" i="2"/>
  <c r="L3363" i="2" s="1"/>
  <c r="K3362" i="2"/>
  <c r="L3362" i="2" s="1"/>
  <c r="K3361" i="2"/>
  <c r="L3361" i="2" s="1"/>
  <c r="K3360" i="2"/>
  <c r="L3360" i="2" s="1"/>
  <c r="K3359" i="2"/>
  <c r="L3359" i="2" s="1"/>
  <c r="K3358" i="2"/>
  <c r="L3358" i="2" s="1"/>
  <c r="K3357" i="2"/>
  <c r="L3357" i="2" s="1"/>
  <c r="K3356" i="2"/>
  <c r="L3356" i="2" s="1"/>
  <c r="K3355" i="2"/>
  <c r="L3355" i="2" s="1"/>
  <c r="K3354" i="2"/>
  <c r="L3354" i="2" s="1"/>
  <c r="K3353" i="2"/>
  <c r="L3353" i="2" s="1"/>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L3340" i="2"/>
  <c r="K3340" i="2"/>
  <c r="K3339" i="2"/>
  <c r="L3339" i="2" s="1"/>
  <c r="K3338" i="2"/>
  <c r="L3338" i="2" s="1"/>
  <c r="K3337" i="2"/>
  <c r="L3337" i="2" s="1"/>
  <c r="L3336" i="2"/>
  <c r="K3336" i="2"/>
  <c r="K3335" i="2"/>
  <c r="L3335" i="2" s="1"/>
  <c r="K3334" i="2"/>
  <c r="L3334" i="2" s="1"/>
  <c r="K3333" i="2"/>
  <c r="L3333" i="2" s="1"/>
  <c r="L3332" i="2"/>
  <c r="K3332" i="2"/>
  <c r="K3331" i="2"/>
  <c r="L3331" i="2" s="1"/>
  <c r="K3330" i="2"/>
  <c r="L3330" i="2" s="1"/>
  <c r="K3329" i="2"/>
  <c r="L3329" i="2" s="1"/>
  <c r="L3328" i="2"/>
  <c r="K3328" i="2"/>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L3237" i="2"/>
  <c r="K3237" i="2"/>
  <c r="K3236" i="2"/>
  <c r="L3236" i="2" s="1"/>
  <c r="K3235" i="2"/>
  <c r="L3235" i="2" s="1"/>
  <c r="K3234" i="2"/>
  <c r="L3234" i="2" s="1"/>
  <c r="L3233" i="2"/>
  <c r="K3233" i="2"/>
  <c r="K3232" i="2"/>
  <c r="L3232" i="2" s="1"/>
  <c r="K3231" i="2"/>
  <c r="L3231" i="2" s="1"/>
  <c r="K3230" i="2"/>
  <c r="L3230" i="2" s="1"/>
  <c r="L3229" i="2"/>
  <c r="K3229" i="2"/>
  <c r="K3228" i="2"/>
  <c r="L3228" i="2" s="1"/>
  <c r="K3227" i="2"/>
  <c r="L3227" i="2" s="1"/>
  <c r="K3226" i="2"/>
  <c r="L3226" i="2" s="1"/>
  <c r="L3225" i="2"/>
  <c r="K3225" i="2"/>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L3209" i="2"/>
  <c r="K3209" i="2"/>
  <c r="K3208" i="2"/>
  <c r="L3208" i="2" s="1"/>
  <c r="K3207" i="2"/>
  <c r="L3207" i="2" s="1"/>
  <c r="K3206" i="2"/>
  <c r="L3206" i="2" s="1"/>
  <c r="K3205" i="2"/>
  <c r="L3205" i="2" s="1"/>
  <c r="K3204" i="2"/>
  <c r="L3204" i="2" s="1"/>
  <c r="K3203" i="2"/>
  <c r="L3203" i="2" s="1"/>
  <c r="K3202" i="2"/>
  <c r="L3202" i="2" s="1"/>
  <c r="L3201" i="2"/>
  <c r="K3201" i="2"/>
  <c r="K3200" i="2"/>
  <c r="L3200" i="2" s="1"/>
  <c r="K3199" i="2"/>
  <c r="L3199" i="2" s="1"/>
  <c r="K3198" i="2"/>
  <c r="L3198" i="2" s="1"/>
  <c r="L3197" i="2"/>
  <c r="K3197" i="2"/>
  <c r="K3196" i="2"/>
  <c r="L3196" i="2" s="1"/>
  <c r="K3195" i="2"/>
  <c r="L3195" i="2" s="1"/>
  <c r="K3194" i="2"/>
  <c r="L3194" i="2" s="1"/>
  <c r="L3193" i="2"/>
  <c r="K3193" i="2"/>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L3177" i="2"/>
  <c r="K3177" i="2"/>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L3156" i="2"/>
  <c r="K3156" i="2"/>
  <c r="K3155" i="2"/>
  <c r="L3155" i="2" s="1"/>
  <c r="K3154" i="2"/>
  <c r="L3154" i="2" s="1"/>
  <c r="K3153" i="2"/>
  <c r="L3153" i="2" s="1"/>
  <c r="K3152" i="2"/>
  <c r="L3152" i="2" s="1"/>
  <c r="K3151" i="2"/>
  <c r="L3151" i="2" s="1"/>
  <c r="K3150" i="2"/>
  <c r="L3150" i="2" s="1"/>
  <c r="K3149" i="2"/>
  <c r="L3149" i="2" s="1"/>
  <c r="L3148" i="2"/>
  <c r="K3148" i="2"/>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L3128" i="2"/>
  <c r="K3128" i="2"/>
  <c r="K3127" i="2"/>
  <c r="L3127" i="2" s="1"/>
  <c r="K3126" i="2"/>
  <c r="L3126" i="2" s="1"/>
  <c r="K3125" i="2"/>
  <c r="L3125" i="2" s="1"/>
  <c r="L3124" i="2"/>
  <c r="K3124" i="2"/>
  <c r="K3123" i="2"/>
  <c r="L3123" i="2" s="1"/>
  <c r="K3122" i="2"/>
  <c r="L3122" i="2" s="1"/>
  <c r="K3121" i="2"/>
  <c r="L3121" i="2" s="1"/>
  <c r="L3120" i="2"/>
  <c r="K3120" i="2"/>
  <c r="K3119" i="2"/>
  <c r="L3119" i="2" s="1"/>
  <c r="K3118" i="2"/>
  <c r="L3118" i="2" s="1"/>
  <c r="K3117" i="2"/>
  <c r="L3117" i="2" s="1"/>
  <c r="L3116" i="2"/>
  <c r="K3116" i="2"/>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L3095" i="2"/>
  <c r="K3095" i="2"/>
  <c r="K3094" i="2"/>
  <c r="L3094" i="2" s="1"/>
  <c r="K3093" i="2"/>
  <c r="L3093" i="2" s="1"/>
  <c r="K3092" i="2"/>
  <c r="L3092" i="2" s="1"/>
  <c r="L3091" i="2"/>
  <c r="K3091" i="2"/>
  <c r="K3090" i="2"/>
  <c r="L3090" i="2" s="1"/>
  <c r="K3089" i="2"/>
  <c r="L3089" i="2" s="1"/>
  <c r="K3088" i="2"/>
  <c r="L3088" i="2" s="1"/>
  <c r="L3087" i="2"/>
  <c r="K3087" i="2"/>
  <c r="K3086" i="2"/>
  <c r="L3086" i="2" s="1"/>
  <c r="K3085" i="2"/>
  <c r="L3085" i="2" s="1"/>
  <c r="L3084" i="2"/>
  <c r="K3084" i="2"/>
  <c r="L3083" i="2"/>
  <c r="K3083" i="2"/>
  <c r="K3082" i="2"/>
  <c r="L3082" i="2" s="1"/>
  <c r="K3081" i="2"/>
  <c r="L3081" i="2" s="1"/>
  <c r="L3080" i="2"/>
  <c r="K3080" i="2"/>
  <c r="L3079" i="2"/>
  <c r="K3079" i="2"/>
  <c r="K3078" i="2"/>
  <c r="L3078" i="2" s="1"/>
  <c r="K3077" i="2"/>
  <c r="L3077" i="2" s="1"/>
  <c r="L3076" i="2"/>
  <c r="K3076" i="2"/>
  <c r="L3075" i="2"/>
  <c r="K3075" i="2"/>
  <c r="K3074" i="2"/>
  <c r="L3074" i="2" s="1"/>
  <c r="K3073" i="2"/>
  <c r="L3073" i="2" s="1"/>
  <c r="L3072" i="2"/>
  <c r="K3072" i="2"/>
  <c r="L3071" i="2"/>
  <c r="K3071" i="2"/>
  <c r="K3070" i="2"/>
  <c r="L3070" i="2" s="1"/>
  <c r="K3069" i="2"/>
  <c r="L3069" i="2" s="1"/>
  <c r="L3068" i="2"/>
  <c r="K3068" i="2"/>
  <c r="L3067" i="2"/>
  <c r="K3067" i="2"/>
  <c r="K3066" i="2"/>
  <c r="L3066" i="2" s="1"/>
  <c r="K3065" i="2"/>
  <c r="L3065" i="2" s="1"/>
  <c r="L3064" i="2"/>
  <c r="K3064" i="2"/>
  <c r="L3063" i="2"/>
  <c r="K3063" i="2"/>
  <c r="K3062" i="2"/>
  <c r="L3062" i="2" s="1"/>
  <c r="K3061" i="2"/>
  <c r="L3061" i="2" s="1"/>
  <c r="L3060" i="2"/>
  <c r="K3060" i="2"/>
  <c r="L3059" i="2"/>
  <c r="K3059" i="2"/>
  <c r="K3058" i="2"/>
  <c r="L3058" i="2" s="1"/>
  <c r="K3057" i="2"/>
  <c r="L3057" i="2" s="1"/>
  <c r="L3056" i="2"/>
  <c r="K3056" i="2"/>
  <c r="L3055" i="2"/>
  <c r="K3055" i="2"/>
  <c r="K3054" i="2"/>
  <c r="L3054" i="2" s="1"/>
  <c r="K3053" i="2"/>
  <c r="L3053" i="2" s="1"/>
  <c r="L3052" i="2"/>
  <c r="K3052" i="2"/>
  <c r="L3051" i="2"/>
  <c r="K3051" i="2"/>
  <c r="K3050" i="2"/>
  <c r="L3050" i="2" s="1"/>
  <c r="K3049" i="2"/>
  <c r="L3049" i="2" s="1"/>
  <c r="L3048" i="2"/>
  <c r="K3048" i="2"/>
  <c r="L3047" i="2"/>
  <c r="K3047" i="2"/>
  <c r="K3046" i="2"/>
  <c r="L3046" i="2" s="1"/>
  <c r="K3045" i="2"/>
  <c r="L3045" i="2" s="1"/>
  <c r="L3044" i="2"/>
  <c r="K3044" i="2"/>
  <c r="L3043" i="2"/>
  <c r="K3043" i="2"/>
  <c r="K3042" i="2"/>
  <c r="L3042" i="2" s="1"/>
  <c r="K3041" i="2"/>
  <c r="L3041" i="2" s="1"/>
  <c r="L3040" i="2"/>
  <c r="K3040" i="2"/>
  <c r="L3039" i="2"/>
  <c r="K3039" i="2"/>
  <c r="K3038" i="2"/>
  <c r="L3038" i="2" s="1"/>
  <c r="K3037" i="2"/>
  <c r="L3037" i="2" s="1"/>
  <c r="L3036" i="2"/>
  <c r="K3036" i="2"/>
  <c r="L3035" i="2"/>
  <c r="K3035" i="2"/>
  <c r="K3034" i="2"/>
  <c r="L3034" i="2" s="1"/>
  <c r="K3033" i="2"/>
  <c r="L3033" i="2" s="1"/>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L3004" i="2"/>
  <c r="K3004" i="2"/>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L2988" i="2"/>
  <c r="K2988" i="2"/>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L2976" i="2"/>
  <c r="K2976" i="2"/>
  <c r="K2975" i="2"/>
  <c r="L2975" i="2" s="1"/>
  <c r="K2974" i="2"/>
  <c r="L2974" i="2" s="1"/>
  <c r="K2973" i="2"/>
  <c r="L2973" i="2" s="1"/>
  <c r="L2972" i="2"/>
  <c r="K2972" i="2"/>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L2868" i="2"/>
  <c r="K2868" i="2"/>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K2839" i="2"/>
  <c r="L2839" i="2" s="1"/>
  <c r="K2838" i="2"/>
  <c r="L2838" i="2" s="1"/>
  <c r="K2837" i="2"/>
  <c r="L2837" i="2" s="1"/>
  <c r="K2836" i="2"/>
  <c r="L2836" i="2" s="1"/>
  <c r="L2835" i="2"/>
  <c r="K2835" i="2"/>
  <c r="K2834" i="2"/>
  <c r="L2834" i="2" s="1"/>
  <c r="K2833" i="2"/>
  <c r="L2833" i="2" s="1"/>
  <c r="K2832" i="2"/>
  <c r="L2832" i="2" s="1"/>
  <c r="L2831" i="2"/>
  <c r="K2831" i="2"/>
  <c r="K2830" i="2"/>
  <c r="L2830" i="2" s="1"/>
  <c r="K2829" i="2"/>
  <c r="L2829" i="2" s="1"/>
  <c r="K2828" i="2"/>
  <c r="L2828" i="2" s="1"/>
  <c r="L2827" i="2"/>
  <c r="K2827" i="2"/>
  <c r="K2826" i="2"/>
  <c r="L2826" i="2" s="1"/>
  <c r="K2825" i="2"/>
  <c r="L2825" i="2" s="1"/>
  <c r="K2824" i="2"/>
  <c r="L2824" i="2" s="1"/>
  <c r="K2823" i="2"/>
  <c r="L2823" i="2" s="1"/>
  <c r="K2822" i="2"/>
  <c r="L2822" i="2" s="1"/>
  <c r="K2821" i="2"/>
  <c r="L2821" i="2" s="1"/>
  <c r="K2820" i="2"/>
  <c r="L2820" i="2" s="1"/>
  <c r="L2819" i="2"/>
  <c r="K2819" i="2"/>
  <c r="K2818" i="2"/>
  <c r="L2818" i="2" s="1"/>
  <c r="L2817" i="2"/>
  <c r="K2817" i="2"/>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K2774" i="2"/>
  <c r="L2774" i="2" s="1"/>
  <c r="K2773" i="2"/>
  <c r="L2773" i="2" s="1"/>
  <c r="K2772" i="2"/>
  <c r="L2772" i="2" s="1"/>
  <c r="K2771" i="2"/>
  <c r="L2771" i="2" s="1"/>
  <c r="K2770" i="2"/>
  <c r="L2770" i="2" s="1"/>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K2757" i="2"/>
  <c r="L2757" i="2" s="1"/>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K2745" i="2"/>
  <c r="L2745" i="2" s="1"/>
  <c r="K2744" i="2"/>
  <c r="L2744" i="2" s="1"/>
  <c r="K2743" i="2"/>
  <c r="L2743" i="2" s="1"/>
  <c r="K2742" i="2"/>
  <c r="L2742" i="2" s="1"/>
  <c r="K2741" i="2"/>
  <c r="L2741" i="2" s="1"/>
  <c r="K2740" i="2"/>
  <c r="L2740" i="2" s="1"/>
  <c r="K2739" i="2"/>
  <c r="L2739" i="2" s="1"/>
  <c r="K2738" i="2"/>
  <c r="L2738" i="2" s="1"/>
  <c r="K2737" i="2"/>
  <c r="L2737" i="2" s="1"/>
  <c r="K2736" i="2"/>
  <c r="L2736" i="2" s="1"/>
  <c r="K2735" i="2"/>
  <c r="L2735" i="2" s="1"/>
  <c r="K2734" i="2"/>
  <c r="L2734" i="2" s="1"/>
  <c r="K2733" i="2"/>
  <c r="L2733" i="2" s="1"/>
  <c r="K2732" i="2"/>
  <c r="L2732" i="2" s="1"/>
  <c r="K2731" i="2"/>
  <c r="L2731" i="2" s="1"/>
  <c r="K2730" i="2"/>
  <c r="L2730" i="2" s="1"/>
  <c r="K2729" i="2"/>
  <c r="L2729" i="2" s="1"/>
  <c r="K2728" i="2"/>
  <c r="L2728" i="2" s="1"/>
  <c r="K2727" i="2"/>
  <c r="L2727" i="2" s="1"/>
  <c r="K2726" i="2"/>
  <c r="L2726" i="2" s="1"/>
  <c r="K2725" i="2"/>
  <c r="L2725" i="2" s="1"/>
  <c r="K2724" i="2"/>
  <c r="L2724" i="2" s="1"/>
  <c r="K2723" i="2"/>
  <c r="L2723" i="2" s="1"/>
  <c r="K2722" i="2"/>
  <c r="L2722" i="2" s="1"/>
  <c r="K2721" i="2"/>
  <c r="L2721" i="2" s="1"/>
  <c r="K2720" i="2"/>
  <c r="L2720" i="2" s="1"/>
  <c r="K2719" i="2"/>
  <c r="L2719" i="2" s="1"/>
  <c r="K2718" i="2"/>
  <c r="L2718" i="2" s="1"/>
  <c r="L2717" i="2"/>
  <c r="K2717" i="2"/>
  <c r="K2716" i="2"/>
  <c r="L2716" i="2" s="1"/>
  <c r="K2715" i="2"/>
  <c r="L2715" i="2" s="1"/>
  <c r="K2714" i="2"/>
  <c r="L2714" i="2" s="1"/>
  <c r="K2713" i="2"/>
  <c r="L2713" i="2" s="1"/>
  <c r="K2712" i="2"/>
  <c r="L2712" i="2" s="1"/>
  <c r="K2711" i="2"/>
  <c r="L2711" i="2" s="1"/>
  <c r="K2710" i="2"/>
  <c r="L2710" i="2" s="1"/>
  <c r="L2709" i="2"/>
  <c r="K2709" i="2"/>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K2682" i="2"/>
  <c r="L2682" i="2" s="1"/>
  <c r="K2681" i="2"/>
  <c r="L2681" i="2" s="1"/>
  <c r="K2680" i="2"/>
  <c r="L2680" i="2" s="1"/>
  <c r="K2679" i="2"/>
  <c r="L2679" i="2" s="1"/>
  <c r="K2678" i="2"/>
  <c r="L2678" i="2" s="1"/>
  <c r="K2677" i="2"/>
  <c r="L2677" i="2" s="1"/>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K2659" i="2"/>
  <c r="L2659" i="2" s="1"/>
  <c r="K2658" i="2"/>
  <c r="L2658" i="2" s="1"/>
  <c r="K2657" i="2"/>
  <c r="L2657" i="2" s="1"/>
  <c r="K2656" i="2"/>
  <c r="L2656" i="2" s="1"/>
  <c r="K2655" i="2"/>
  <c r="L2655" i="2" s="1"/>
  <c r="K2654" i="2"/>
  <c r="L2654" i="2" s="1"/>
  <c r="K2653" i="2"/>
  <c r="L2653" i="2" s="1"/>
  <c r="K2652" i="2"/>
  <c r="L2652" i="2" s="1"/>
  <c r="K2651" i="2"/>
  <c r="L2651" i="2" s="1"/>
  <c r="K2650" i="2"/>
  <c r="L2650" i="2" s="1"/>
  <c r="K2649" i="2"/>
  <c r="L2649" i="2" s="1"/>
  <c r="L2648" i="2"/>
  <c r="K2648" i="2"/>
  <c r="K2647" i="2"/>
  <c r="L2647" i="2" s="1"/>
  <c r="K2646" i="2"/>
  <c r="L2646" i="2" s="1"/>
  <c r="K2645" i="2"/>
  <c r="L2645" i="2" s="1"/>
  <c r="L2644" i="2"/>
  <c r="K2644" i="2"/>
  <c r="K2643" i="2"/>
  <c r="L2643" i="2" s="1"/>
  <c r="K2642" i="2"/>
  <c r="L2642" i="2" s="1"/>
  <c r="K2641" i="2"/>
  <c r="L2641" i="2" s="1"/>
  <c r="L2640" i="2"/>
  <c r="K2640" i="2"/>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K2624" i="2"/>
  <c r="L2624" i="2" s="1"/>
  <c r="K2623" i="2"/>
  <c r="L2623" i="2" s="1"/>
  <c r="K2622" i="2"/>
  <c r="L2622" i="2" s="1"/>
  <c r="K2621" i="2"/>
  <c r="L2621" i="2" s="1"/>
  <c r="K2620" i="2"/>
  <c r="L2620" i="2" s="1"/>
  <c r="K2619" i="2"/>
  <c r="L2619" i="2" s="1"/>
  <c r="K2618" i="2"/>
  <c r="L2618" i="2" s="1"/>
  <c r="K2617" i="2"/>
  <c r="L2617" i="2" s="1"/>
  <c r="L2616" i="2"/>
  <c r="K2616" i="2"/>
  <c r="K2615" i="2"/>
  <c r="L2615" i="2" s="1"/>
  <c r="K2614" i="2"/>
  <c r="L2614" i="2" s="1"/>
  <c r="K2613" i="2"/>
  <c r="L2613" i="2" s="1"/>
  <c r="L2612" i="2"/>
  <c r="K2612" i="2"/>
  <c r="K2611" i="2"/>
  <c r="L2611" i="2" s="1"/>
  <c r="K2610" i="2"/>
  <c r="L2610" i="2" s="1"/>
  <c r="K2609" i="2"/>
  <c r="L2609" i="2" s="1"/>
  <c r="L2608" i="2"/>
  <c r="K2608" i="2"/>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L2592" i="2"/>
  <c r="K2592" i="2"/>
  <c r="L2591" i="2"/>
  <c r="K2591" i="2"/>
  <c r="K2590" i="2"/>
  <c r="L2590" i="2" s="1"/>
  <c r="K2589" i="2"/>
  <c r="L2589" i="2" s="1"/>
  <c r="L2588" i="2"/>
  <c r="K2588" i="2"/>
  <c r="L2587" i="2"/>
  <c r="K2587" i="2"/>
  <c r="K2586" i="2"/>
  <c r="L2586" i="2" s="1"/>
  <c r="K2585" i="2"/>
  <c r="L2585" i="2" s="1"/>
  <c r="L2584" i="2"/>
  <c r="K2584" i="2"/>
  <c r="L2583" i="2"/>
  <c r="K2583" i="2"/>
  <c r="K2582" i="2"/>
  <c r="L2582" i="2" s="1"/>
  <c r="K2581" i="2"/>
  <c r="L2581" i="2" s="1"/>
  <c r="L2580" i="2"/>
  <c r="K2580" i="2"/>
  <c r="L2579" i="2"/>
  <c r="K2579" i="2"/>
  <c r="K2578" i="2"/>
  <c r="L2578" i="2" s="1"/>
  <c r="K2577" i="2"/>
  <c r="L2577" i="2" s="1"/>
  <c r="L2576" i="2"/>
  <c r="K2576" i="2"/>
  <c r="L2575" i="2"/>
  <c r="K2575" i="2"/>
  <c r="K2574" i="2"/>
  <c r="L2574" i="2" s="1"/>
  <c r="K2573" i="2"/>
  <c r="L2573" i="2" s="1"/>
  <c r="L2572" i="2"/>
  <c r="K2572" i="2"/>
  <c r="L2571" i="2"/>
  <c r="K2571" i="2"/>
  <c r="K2570" i="2"/>
  <c r="L2570" i="2" s="1"/>
  <c r="K2569" i="2"/>
  <c r="L2569" i="2" s="1"/>
  <c r="L2568" i="2"/>
  <c r="K2568" i="2"/>
  <c r="L2567" i="2"/>
  <c r="K2567" i="2"/>
  <c r="K2566" i="2"/>
  <c r="L2566" i="2" s="1"/>
  <c r="K2565" i="2"/>
  <c r="L2565" i="2" s="1"/>
  <c r="L2564" i="2"/>
  <c r="K2564" i="2"/>
  <c r="L2563" i="2"/>
  <c r="K2563" i="2"/>
  <c r="K2562" i="2"/>
  <c r="L2562" i="2" s="1"/>
  <c r="K2561" i="2"/>
  <c r="L2561" i="2" s="1"/>
  <c r="L2560" i="2"/>
  <c r="K2560" i="2"/>
  <c r="L2559" i="2"/>
  <c r="K2559" i="2"/>
  <c r="K2558" i="2"/>
  <c r="L2558" i="2" s="1"/>
  <c r="K2557" i="2"/>
  <c r="L2557" i="2" s="1"/>
  <c r="L2556" i="2"/>
  <c r="K2556" i="2"/>
  <c r="L2555" i="2"/>
  <c r="K2555" i="2"/>
  <c r="K2554" i="2"/>
  <c r="L2554" i="2" s="1"/>
  <c r="K2553" i="2"/>
  <c r="L2553" i="2" s="1"/>
  <c r="L2552" i="2"/>
  <c r="K2552" i="2"/>
  <c r="L2551" i="2"/>
  <c r="K2551" i="2"/>
  <c r="K2550" i="2"/>
  <c r="L2550" i="2" s="1"/>
  <c r="K2549" i="2"/>
  <c r="L2549" i="2" s="1"/>
  <c r="L2548" i="2"/>
  <c r="K2548" i="2"/>
  <c r="L2547" i="2"/>
  <c r="K2547" i="2"/>
  <c r="K2546" i="2"/>
  <c r="L2546" i="2" s="1"/>
  <c r="K2545" i="2"/>
  <c r="L2545" i="2" s="1"/>
  <c r="L2544" i="2"/>
  <c r="K2544" i="2"/>
  <c r="L2543" i="2"/>
  <c r="K2543" i="2"/>
  <c r="K2542" i="2"/>
  <c r="L2542" i="2" s="1"/>
  <c r="K2541" i="2"/>
  <c r="L2541" i="2" s="1"/>
  <c r="L2540" i="2"/>
  <c r="K2540" i="2"/>
  <c r="L2539" i="2"/>
  <c r="K2539" i="2"/>
  <c r="K2538" i="2"/>
  <c r="L2538" i="2" s="1"/>
  <c r="K2537" i="2"/>
  <c r="L2537" i="2" s="1"/>
  <c r="L2536" i="2"/>
  <c r="K2536" i="2"/>
  <c r="L2535" i="2"/>
  <c r="K2535" i="2"/>
  <c r="K2534" i="2"/>
  <c r="L2534" i="2" s="1"/>
  <c r="K2533" i="2"/>
  <c r="L2533" i="2" s="1"/>
  <c r="L2532" i="2"/>
  <c r="K2532" i="2"/>
  <c r="L2531" i="2"/>
  <c r="K2531" i="2"/>
  <c r="K2530" i="2"/>
  <c r="L2530" i="2" s="1"/>
  <c r="K2529" i="2"/>
  <c r="L2529" i="2" s="1"/>
  <c r="L2528" i="2"/>
  <c r="K2528" i="2"/>
  <c r="L2527" i="2"/>
  <c r="K2527" i="2"/>
  <c r="K2526" i="2"/>
  <c r="L2526" i="2" s="1"/>
  <c r="L2525" i="2"/>
  <c r="K2525" i="2"/>
  <c r="L2524" i="2"/>
  <c r="K2524" i="2"/>
  <c r="K2523" i="2"/>
  <c r="L2523" i="2" s="1"/>
  <c r="K2522" i="2"/>
  <c r="L2522" i="2" s="1"/>
  <c r="L2521" i="2"/>
  <c r="K2521" i="2"/>
  <c r="L2520" i="2"/>
  <c r="K2520" i="2"/>
  <c r="K2519" i="2"/>
  <c r="L2519" i="2" s="1"/>
  <c r="K2518" i="2"/>
  <c r="L2518" i="2" s="1"/>
  <c r="L2517" i="2"/>
  <c r="K2517" i="2"/>
  <c r="L2516" i="2"/>
  <c r="K2516" i="2"/>
  <c r="K2515" i="2"/>
  <c r="L2515" i="2" s="1"/>
  <c r="K2514" i="2"/>
  <c r="L2514" i="2" s="1"/>
  <c r="L2513" i="2"/>
  <c r="K2513" i="2"/>
  <c r="L2512" i="2"/>
  <c r="K2512" i="2"/>
  <c r="K2511" i="2"/>
  <c r="L2511" i="2" s="1"/>
  <c r="K2510" i="2"/>
  <c r="L2510" i="2" s="1"/>
  <c r="L2509" i="2"/>
  <c r="K2509" i="2"/>
  <c r="L2508" i="2"/>
  <c r="K2508" i="2"/>
  <c r="K2507" i="2"/>
  <c r="L2507" i="2" s="1"/>
  <c r="K2506" i="2"/>
  <c r="L2506" i="2" s="1"/>
  <c r="L2505" i="2"/>
  <c r="K2505" i="2"/>
  <c r="L2504" i="2"/>
  <c r="K2504" i="2"/>
  <c r="K2503" i="2"/>
  <c r="L2503" i="2" s="1"/>
  <c r="K2502" i="2"/>
  <c r="L2502" i="2" s="1"/>
  <c r="L2501" i="2"/>
  <c r="K2501" i="2"/>
  <c r="L2500" i="2"/>
  <c r="K2500" i="2"/>
  <c r="K2499" i="2"/>
  <c r="L2499" i="2" s="1"/>
  <c r="K2498" i="2"/>
  <c r="L2498" i="2" s="1"/>
  <c r="L2497" i="2"/>
  <c r="K2497" i="2"/>
  <c r="L2496" i="2"/>
  <c r="K2496" i="2"/>
  <c r="K2495" i="2"/>
  <c r="L2495" i="2" s="1"/>
  <c r="K2494" i="2"/>
  <c r="L2494" i="2" s="1"/>
  <c r="L2493" i="2"/>
  <c r="K2493" i="2"/>
  <c r="L2492" i="2"/>
  <c r="K2492" i="2"/>
  <c r="K2491" i="2"/>
  <c r="L2491" i="2" s="1"/>
  <c r="K2490" i="2"/>
  <c r="L2490" i="2" s="1"/>
  <c r="L2489" i="2"/>
  <c r="K2489" i="2"/>
  <c r="L2488" i="2"/>
  <c r="K2488" i="2"/>
  <c r="K2487" i="2"/>
  <c r="L2487" i="2" s="1"/>
  <c r="K2486" i="2"/>
  <c r="L2486" i="2" s="1"/>
  <c r="L2485" i="2"/>
  <c r="K2485" i="2"/>
  <c r="L2484" i="2"/>
  <c r="K2484" i="2"/>
  <c r="K2483" i="2"/>
  <c r="L2483" i="2" s="1"/>
  <c r="K2482" i="2"/>
  <c r="L2482" i="2" s="1"/>
  <c r="L2481" i="2"/>
  <c r="K2481" i="2"/>
  <c r="L2480" i="2"/>
  <c r="K2480" i="2"/>
  <c r="K2479" i="2"/>
  <c r="L2479" i="2" s="1"/>
  <c r="K2478" i="2"/>
  <c r="L2478" i="2" s="1"/>
  <c r="L2477" i="2"/>
  <c r="K2477" i="2"/>
  <c r="L2476" i="2"/>
  <c r="K2476" i="2"/>
  <c r="K2475" i="2"/>
  <c r="L2475" i="2" s="1"/>
  <c r="K2474" i="2"/>
  <c r="L2474" i="2" s="1"/>
  <c r="K2473" i="2"/>
  <c r="L2473" i="2" s="1"/>
  <c r="L2472" i="2"/>
  <c r="K2472" i="2"/>
  <c r="K2471" i="2"/>
  <c r="L2471" i="2" s="1"/>
  <c r="K2470" i="2"/>
  <c r="L2470" i="2" s="1"/>
  <c r="L2469" i="2"/>
  <c r="K2469" i="2"/>
  <c r="L2468" i="2"/>
  <c r="K2468" i="2"/>
  <c r="K2467" i="2"/>
  <c r="L2467" i="2" s="1"/>
  <c r="K2466" i="2"/>
  <c r="L2466" i="2" s="1"/>
  <c r="L2465" i="2"/>
  <c r="K2465" i="2"/>
  <c r="L2464" i="2"/>
  <c r="K2464" i="2"/>
  <c r="K2463" i="2"/>
  <c r="L2463" i="2" s="1"/>
  <c r="K2462" i="2"/>
  <c r="L2462" i="2" s="1"/>
  <c r="L2461" i="2"/>
  <c r="K2461" i="2"/>
  <c r="L2460" i="2"/>
  <c r="K2460" i="2"/>
  <c r="K2459" i="2"/>
  <c r="L2459" i="2" s="1"/>
  <c r="K2458" i="2"/>
  <c r="L2458" i="2" s="1"/>
  <c r="L2457" i="2"/>
  <c r="K2457" i="2"/>
  <c r="L2456" i="2"/>
  <c r="K2456" i="2"/>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K2432" i="2"/>
  <c r="L2432" i="2" s="1"/>
  <c r="K2431" i="2"/>
  <c r="L2431" i="2" s="1"/>
  <c r="K2430" i="2"/>
  <c r="L2430" i="2" s="1"/>
  <c r="K2429" i="2"/>
  <c r="L2429" i="2" s="1"/>
  <c r="L2428" i="2"/>
  <c r="K2428" i="2"/>
  <c r="K2427" i="2"/>
  <c r="L2427" i="2" s="1"/>
  <c r="K2426" i="2"/>
  <c r="L2426" i="2" s="1"/>
  <c r="K2425" i="2"/>
  <c r="L2425" i="2" s="1"/>
  <c r="K2424" i="2"/>
  <c r="L2424" i="2" s="1"/>
  <c r="K2423" i="2"/>
  <c r="L2423" i="2" s="1"/>
  <c r="K2422" i="2"/>
  <c r="L2422" i="2" s="1"/>
  <c r="K2421" i="2"/>
  <c r="L2421" i="2" s="1"/>
  <c r="L2420" i="2"/>
  <c r="K2420" i="2"/>
  <c r="K2419" i="2"/>
  <c r="L2419" i="2" s="1"/>
  <c r="K2418" i="2"/>
  <c r="L2418" i="2" s="1"/>
  <c r="K2417" i="2"/>
  <c r="L2417" i="2" s="1"/>
  <c r="K2416" i="2"/>
  <c r="L2416" i="2" s="1"/>
  <c r="K2415" i="2"/>
  <c r="L2415" i="2" s="1"/>
  <c r="K2414" i="2"/>
  <c r="L2414" i="2" s="1"/>
  <c r="K2413" i="2"/>
  <c r="L2413" i="2" s="1"/>
  <c r="L2412" i="2"/>
  <c r="K2412" i="2"/>
  <c r="K2411" i="2"/>
  <c r="L2411" i="2" s="1"/>
  <c r="K2410" i="2"/>
  <c r="L2410" i="2" s="1"/>
  <c r="K2409" i="2"/>
  <c r="L2409" i="2" s="1"/>
  <c r="K2408" i="2"/>
  <c r="L2408" i="2" s="1"/>
  <c r="K2407" i="2"/>
  <c r="L2407" i="2" s="1"/>
  <c r="K2406" i="2"/>
  <c r="L2406" i="2" s="1"/>
  <c r="K2405" i="2"/>
  <c r="L2405" i="2" s="1"/>
  <c r="K2404" i="2"/>
  <c r="L2404" i="2" s="1"/>
  <c r="K2403" i="2"/>
  <c r="L2403" i="2" s="1"/>
  <c r="K2402" i="2"/>
  <c r="L2402" i="2" s="1"/>
  <c r="K2401" i="2"/>
  <c r="L2401" i="2" s="1"/>
  <c r="K2400" i="2"/>
  <c r="L2400" i="2" s="1"/>
  <c r="K2399" i="2"/>
  <c r="L2399" i="2" s="1"/>
  <c r="K2398" i="2"/>
  <c r="L2398" i="2" s="1"/>
  <c r="K2397" i="2"/>
  <c r="L2397" i="2" s="1"/>
  <c r="L2396" i="2"/>
  <c r="K2396" i="2"/>
  <c r="K2395" i="2"/>
  <c r="L2395" i="2" s="1"/>
  <c r="K2394" i="2"/>
  <c r="L2394" i="2" s="1"/>
  <c r="K2393" i="2"/>
  <c r="L2393" i="2" s="1"/>
  <c r="L2392" i="2"/>
  <c r="K2392" i="2"/>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K2377" i="2"/>
  <c r="L2377" i="2" s="1"/>
  <c r="L2376" i="2"/>
  <c r="K2376" i="2"/>
  <c r="K2375" i="2"/>
  <c r="L2375" i="2" s="1"/>
  <c r="K2374" i="2"/>
  <c r="L2374" i="2" s="1"/>
  <c r="K2373" i="2"/>
  <c r="L2373" i="2" s="1"/>
  <c r="L2372" i="2"/>
  <c r="K2372" i="2"/>
  <c r="L2371" i="2"/>
  <c r="K2371" i="2"/>
  <c r="K2370" i="2"/>
  <c r="L2370" i="2" s="1"/>
  <c r="L2369" i="2"/>
  <c r="K2369" i="2"/>
  <c r="K2368" i="2"/>
  <c r="L2368" i="2" s="1"/>
  <c r="K2367" i="2"/>
  <c r="L2367" i="2" s="1"/>
  <c r="K2366" i="2"/>
  <c r="L2366" i="2" s="1"/>
  <c r="L2365" i="2"/>
  <c r="K2365" i="2"/>
  <c r="K2364" i="2"/>
  <c r="L2364" i="2" s="1"/>
  <c r="K2363" i="2"/>
  <c r="L2363" i="2" s="1"/>
  <c r="K2362" i="2"/>
  <c r="L2362" i="2" s="1"/>
  <c r="L2361" i="2"/>
  <c r="K2361" i="2"/>
  <c r="L2360" i="2"/>
  <c r="K2360" i="2"/>
  <c r="K2359" i="2"/>
  <c r="L2359" i="2" s="1"/>
  <c r="K2358" i="2"/>
  <c r="L2358" i="2" s="1"/>
  <c r="K2357" i="2"/>
  <c r="L2357" i="2" s="1"/>
  <c r="L2356" i="2"/>
  <c r="K2356" i="2"/>
  <c r="K2355" i="2"/>
  <c r="L2355" i="2" s="1"/>
  <c r="K2354" i="2"/>
  <c r="L2354" i="2" s="1"/>
  <c r="K2353" i="2"/>
  <c r="L2353" i="2" s="1"/>
  <c r="K2352" i="2"/>
  <c r="L2352" i="2" s="1"/>
  <c r="K2351" i="2"/>
  <c r="L2351" i="2" s="1"/>
  <c r="K2350" i="2"/>
  <c r="L2350" i="2" s="1"/>
  <c r="K2349" i="2"/>
  <c r="L2349" i="2" s="1"/>
  <c r="K2348" i="2"/>
  <c r="L2348" i="2" s="1"/>
  <c r="K2347" i="2"/>
  <c r="L2347" i="2" s="1"/>
  <c r="K2346" i="2"/>
  <c r="L2346" i="2" s="1"/>
  <c r="K2345" i="2"/>
  <c r="L2345" i="2" s="1"/>
  <c r="L2344" i="2"/>
  <c r="K2344" i="2"/>
  <c r="K2343" i="2"/>
  <c r="L2343" i="2" s="1"/>
  <c r="K2342" i="2"/>
  <c r="L2342" i="2" s="1"/>
  <c r="K2341" i="2"/>
  <c r="L2341" i="2" s="1"/>
  <c r="K2340" i="2"/>
  <c r="L2340" i="2" s="1"/>
  <c r="K2339" i="2"/>
  <c r="L2339" i="2" s="1"/>
  <c r="K2338" i="2"/>
  <c r="L2338" i="2" s="1"/>
  <c r="K2337" i="2"/>
  <c r="L2337" i="2" s="1"/>
  <c r="K2336" i="2"/>
  <c r="L2336" i="2" s="1"/>
  <c r="K2335" i="2"/>
  <c r="L2335" i="2" s="1"/>
  <c r="K2334" i="2"/>
  <c r="L2334" i="2" s="1"/>
  <c r="K2333" i="2"/>
  <c r="L2333" i="2" s="1"/>
  <c r="K2332" i="2"/>
  <c r="L2332" i="2" s="1"/>
  <c r="K2331" i="2"/>
  <c r="L2331" i="2" s="1"/>
  <c r="K2330" i="2"/>
  <c r="L2330" i="2" s="1"/>
  <c r="K2329" i="2"/>
  <c r="L2329" i="2" s="1"/>
  <c r="K2328" i="2"/>
  <c r="L2328" i="2" s="1"/>
  <c r="K2327" i="2"/>
  <c r="L2327" i="2" s="1"/>
  <c r="K2326" i="2"/>
  <c r="L2326" i="2" s="1"/>
  <c r="K2325" i="2"/>
  <c r="L2325" i="2" s="1"/>
  <c r="K2324" i="2"/>
  <c r="L2324" i="2" s="1"/>
  <c r="L2323" i="2"/>
  <c r="K2323" i="2"/>
  <c r="K2322" i="2"/>
  <c r="L2322" i="2" s="1"/>
  <c r="K2321" i="2"/>
  <c r="L2321" i="2" s="1"/>
  <c r="K2320" i="2"/>
  <c r="L2320" i="2" s="1"/>
  <c r="K2319" i="2"/>
  <c r="L2319" i="2" s="1"/>
  <c r="K2318" i="2"/>
  <c r="L2318" i="2" s="1"/>
  <c r="K2317" i="2"/>
  <c r="L2317" i="2" s="1"/>
  <c r="K2316" i="2"/>
  <c r="L2316" i="2" s="1"/>
  <c r="K2315" i="2"/>
  <c r="L2315" i="2" s="1"/>
  <c r="K2314" i="2"/>
  <c r="L2314" i="2" s="1"/>
  <c r="K2313" i="2"/>
  <c r="L2313" i="2" s="1"/>
  <c r="K2312" i="2"/>
  <c r="L2312" i="2" s="1"/>
  <c r="K2311" i="2"/>
  <c r="L2311" i="2" s="1"/>
  <c r="K2310" i="2"/>
  <c r="L2310" i="2" s="1"/>
  <c r="L2309" i="2"/>
  <c r="K2309" i="2"/>
  <c r="K2308" i="2"/>
  <c r="L2308" i="2" s="1"/>
  <c r="K2307" i="2"/>
  <c r="L2307" i="2" s="1"/>
  <c r="K2306" i="2"/>
  <c r="L2306" i="2" s="1"/>
  <c r="L2305" i="2"/>
  <c r="K2305" i="2"/>
  <c r="K2304" i="2"/>
  <c r="L2304" i="2" s="1"/>
  <c r="K2303" i="2"/>
  <c r="L2303" i="2" s="1"/>
  <c r="K2302" i="2"/>
  <c r="L2302" i="2" s="1"/>
  <c r="L2301" i="2"/>
  <c r="K2301" i="2"/>
  <c r="K2300" i="2"/>
  <c r="L2300" i="2" s="1"/>
  <c r="K2299" i="2"/>
  <c r="L2299" i="2" s="1"/>
  <c r="K2298" i="2"/>
  <c r="L2298" i="2" s="1"/>
  <c r="L2297" i="2"/>
  <c r="K2297" i="2"/>
  <c r="K2296" i="2"/>
  <c r="L2296" i="2" s="1"/>
  <c r="K2295" i="2"/>
  <c r="L2295" i="2" s="1"/>
  <c r="K2294" i="2"/>
  <c r="L2294" i="2" s="1"/>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L2273" i="2"/>
  <c r="K2273" i="2"/>
  <c r="K2272" i="2"/>
  <c r="L2272" i="2" s="1"/>
  <c r="K2271" i="2"/>
  <c r="L2271" i="2" s="1"/>
  <c r="K2270" i="2"/>
  <c r="L2270" i="2" s="1"/>
  <c r="K2269" i="2"/>
  <c r="L2269" i="2" s="1"/>
  <c r="K2268" i="2"/>
  <c r="L2268" i="2" s="1"/>
  <c r="K2267" i="2"/>
  <c r="L2267" i="2" s="1"/>
  <c r="K2266" i="2"/>
  <c r="L2266" i="2" s="1"/>
  <c r="L2265" i="2"/>
  <c r="K2265" i="2"/>
  <c r="K2264" i="2"/>
  <c r="L2264" i="2" s="1"/>
  <c r="K2263" i="2"/>
  <c r="L2263" i="2" s="1"/>
  <c r="K2262" i="2"/>
  <c r="L2262" i="2" s="1"/>
  <c r="K2261" i="2"/>
  <c r="L2261" i="2" s="1"/>
  <c r="K2260" i="2"/>
  <c r="L2260" i="2" s="1"/>
  <c r="K2259" i="2"/>
  <c r="L2259" i="2" s="1"/>
  <c r="K2258" i="2"/>
  <c r="L2258" i="2" s="1"/>
  <c r="L2257" i="2"/>
  <c r="K2257" i="2"/>
  <c r="K2256" i="2"/>
  <c r="L2256" i="2" s="1"/>
  <c r="K2255" i="2"/>
  <c r="L2255" i="2" s="1"/>
  <c r="K2254" i="2"/>
  <c r="L2254" i="2" s="1"/>
  <c r="K2253" i="2"/>
  <c r="L2253" i="2" s="1"/>
  <c r="K2252" i="2"/>
  <c r="L2252" i="2" s="1"/>
  <c r="K2251" i="2"/>
  <c r="L2251" i="2" s="1"/>
  <c r="K2250" i="2"/>
  <c r="L2250" i="2" s="1"/>
  <c r="K2249" i="2"/>
  <c r="L2249" i="2" s="1"/>
  <c r="K2248" i="2"/>
  <c r="L2248" i="2" s="1"/>
  <c r="K2247" i="2"/>
  <c r="L2247" i="2" s="1"/>
  <c r="K2246" i="2"/>
  <c r="L2246" i="2" s="1"/>
  <c r="L2245" i="2"/>
  <c r="K2245" i="2"/>
  <c r="K2244" i="2"/>
  <c r="L2244" i="2" s="1"/>
  <c r="K2243" i="2"/>
  <c r="L2243" i="2" s="1"/>
  <c r="K2242" i="2"/>
  <c r="L2242" i="2" s="1"/>
  <c r="L2241" i="2"/>
  <c r="K2241" i="2"/>
  <c r="K2240" i="2"/>
  <c r="L2240" i="2" s="1"/>
  <c r="K2239" i="2"/>
  <c r="L2239" i="2" s="1"/>
  <c r="K2238" i="2"/>
  <c r="L2238" i="2" s="1"/>
  <c r="K2237" i="2"/>
  <c r="L2237" i="2" s="1"/>
  <c r="K2236" i="2"/>
  <c r="L2236" i="2" s="1"/>
  <c r="K2235" i="2"/>
  <c r="L2235" i="2" s="1"/>
  <c r="K2234" i="2"/>
  <c r="L2234" i="2" s="1"/>
  <c r="K2233" i="2"/>
  <c r="L2233" i="2" s="1"/>
  <c r="K2232" i="2"/>
  <c r="L2232" i="2" s="1"/>
  <c r="K2231" i="2"/>
  <c r="L2231" i="2" s="1"/>
  <c r="K2230" i="2"/>
  <c r="L2230" i="2" s="1"/>
  <c r="K2229" i="2"/>
  <c r="L2229" i="2" s="1"/>
  <c r="K2228" i="2"/>
  <c r="L2228" i="2" s="1"/>
  <c r="K2227" i="2"/>
  <c r="L2227" i="2" s="1"/>
  <c r="K2226" i="2"/>
  <c r="L2226" i="2" s="1"/>
  <c r="K2225" i="2"/>
  <c r="L2225" i="2" s="1"/>
  <c r="L2224" i="2"/>
  <c r="K2224" i="2"/>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K2211" i="2"/>
  <c r="L2211" i="2" s="1"/>
  <c r="K2210" i="2"/>
  <c r="L2210" i="2" s="1"/>
  <c r="K2209" i="2"/>
  <c r="L2209" i="2" s="1"/>
  <c r="K2208" i="2"/>
  <c r="L2208" i="2" s="1"/>
  <c r="K2207" i="2"/>
  <c r="L2207" i="2" s="1"/>
  <c r="K2206" i="2"/>
  <c r="L2206" i="2" s="1"/>
  <c r="K2205" i="2"/>
  <c r="L2205" i="2" s="1"/>
  <c r="K2204" i="2"/>
  <c r="L2204" i="2" s="1"/>
  <c r="K2203" i="2"/>
  <c r="L2203" i="2" s="1"/>
  <c r="K2202" i="2"/>
  <c r="L2202" i="2" s="1"/>
  <c r="K2201" i="2"/>
  <c r="L2201" i="2" s="1"/>
  <c r="K2200" i="2"/>
  <c r="L2200" i="2" s="1"/>
  <c r="K2199" i="2"/>
  <c r="L2199" i="2" s="1"/>
  <c r="K2198" i="2"/>
  <c r="L2198" i="2" s="1"/>
  <c r="K2197" i="2"/>
  <c r="L2197" i="2" s="1"/>
  <c r="K2196" i="2"/>
  <c r="L2196" i="2" s="1"/>
  <c r="K2195" i="2"/>
  <c r="L2195" i="2" s="1"/>
  <c r="K2194" i="2"/>
  <c r="L2194" i="2" s="1"/>
  <c r="K2193" i="2"/>
  <c r="L2193" i="2" s="1"/>
  <c r="K2192" i="2"/>
  <c r="L2192" i="2" s="1"/>
  <c r="K2191" i="2"/>
  <c r="L2191" i="2" s="1"/>
  <c r="K2190" i="2"/>
  <c r="L2190" i="2" s="1"/>
  <c r="K2189" i="2"/>
  <c r="L2189" i="2" s="1"/>
  <c r="K2188" i="2"/>
  <c r="L2188" i="2" s="1"/>
  <c r="K2187" i="2"/>
  <c r="L2187" i="2" s="1"/>
  <c r="K2186" i="2"/>
  <c r="L2186" i="2" s="1"/>
  <c r="K2185" i="2"/>
  <c r="L2185" i="2" s="1"/>
  <c r="K2184" i="2"/>
  <c r="L2184" i="2" s="1"/>
  <c r="K2183" i="2"/>
  <c r="L2183" i="2" s="1"/>
  <c r="K2182" i="2"/>
  <c r="L2182" i="2" s="1"/>
  <c r="K2181" i="2"/>
  <c r="L2181" i="2" s="1"/>
  <c r="K2180" i="2"/>
  <c r="L2180" i="2" s="1"/>
  <c r="K2179" i="2"/>
  <c r="L2179" i="2" s="1"/>
  <c r="K2178" i="2"/>
  <c r="L2178" i="2" s="1"/>
  <c r="K2177" i="2"/>
  <c r="L2177" i="2" s="1"/>
  <c r="K2176" i="2"/>
  <c r="L2176" i="2" s="1"/>
  <c r="K2175" i="2"/>
  <c r="L2175" i="2" s="1"/>
  <c r="K2174" i="2"/>
  <c r="L2174" i="2" s="1"/>
  <c r="K2173" i="2"/>
  <c r="L2173" i="2" s="1"/>
  <c r="K2172" i="2"/>
  <c r="L2172" i="2" s="1"/>
  <c r="K2171" i="2"/>
  <c r="L2171" i="2" s="1"/>
  <c r="K2170" i="2"/>
  <c r="L2170" i="2" s="1"/>
  <c r="K2169" i="2"/>
  <c r="L2169" i="2" s="1"/>
  <c r="K2168" i="2"/>
  <c r="L2168" i="2" s="1"/>
  <c r="K2167" i="2"/>
  <c r="L2167" i="2" s="1"/>
  <c r="K2166" i="2"/>
  <c r="L2166" i="2" s="1"/>
  <c r="K2165" i="2"/>
  <c r="L2165" i="2" s="1"/>
  <c r="K2164" i="2"/>
  <c r="L2164" i="2" s="1"/>
  <c r="K2163" i="2"/>
  <c r="L2163" i="2" s="1"/>
  <c r="K2162" i="2"/>
  <c r="L2162" i="2" s="1"/>
  <c r="K2161" i="2"/>
  <c r="L2161" i="2" s="1"/>
  <c r="K2160" i="2"/>
  <c r="L2160" i="2" s="1"/>
  <c r="K2159" i="2"/>
  <c r="L2159" i="2" s="1"/>
  <c r="K2158" i="2"/>
  <c r="L2158" i="2" s="1"/>
  <c r="K2157" i="2"/>
  <c r="L2157" i="2" s="1"/>
  <c r="K2156" i="2"/>
  <c r="L2156" i="2" s="1"/>
  <c r="K2155" i="2"/>
  <c r="L2155" i="2" s="1"/>
  <c r="K2154" i="2"/>
  <c r="L2154" i="2" s="1"/>
  <c r="K2153" i="2"/>
  <c r="L2153" i="2" s="1"/>
  <c r="K2152" i="2"/>
  <c r="L2152" i="2" s="1"/>
  <c r="K2151" i="2"/>
  <c r="L2151" i="2" s="1"/>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K2139" i="2"/>
  <c r="L2139" i="2" s="1"/>
  <c r="K2138" i="2"/>
  <c r="L2138" i="2" s="1"/>
  <c r="K2137" i="2"/>
  <c r="L2137" i="2" s="1"/>
  <c r="K2136" i="2"/>
  <c r="L2136" i="2" s="1"/>
  <c r="K2135" i="2"/>
  <c r="L2135" i="2" s="1"/>
  <c r="K2134" i="2"/>
  <c r="L2134" i="2" s="1"/>
  <c r="K2133" i="2"/>
  <c r="L2133" i="2" s="1"/>
  <c r="K2132" i="2"/>
  <c r="L2132" i="2" s="1"/>
  <c r="K2131" i="2"/>
  <c r="L2131" i="2" s="1"/>
  <c r="K2130" i="2"/>
  <c r="L2130" i="2" s="1"/>
  <c r="K2129" i="2"/>
  <c r="L2129" i="2" s="1"/>
  <c r="K2128" i="2"/>
  <c r="L2128" i="2" s="1"/>
  <c r="K2127" i="2"/>
  <c r="L2127" i="2" s="1"/>
  <c r="K2126" i="2"/>
  <c r="L2126" i="2" s="1"/>
  <c r="K2125" i="2"/>
  <c r="L2125" i="2" s="1"/>
  <c r="K2124" i="2"/>
  <c r="L2124" i="2" s="1"/>
  <c r="K2123" i="2"/>
  <c r="L2123" i="2" s="1"/>
  <c r="K2122" i="2"/>
  <c r="L2122" i="2" s="1"/>
  <c r="K2121" i="2"/>
  <c r="L2121" i="2" s="1"/>
  <c r="K2120" i="2"/>
  <c r="L2120" i="2" s="1"/>
  <c r="K2119" i="2"/>
  <c r="L2119" i="2" s="1"/>
  <c r="K2118" i="2"/>
  <c r="L2118" i="2" s="1"/>
  <c r="K2117" i="2"/>
  <c r="L2117" i="2" s="1"/>
  <c r="K2116" i="2"/>
  <c r="L2116" i="2" s="1"/>
  <c r="K2115" i="2"/>
  <c r="L2115" i="2" s="1"/>
  <c r="K2114" i="2"/>
  <c r="L2114" i="2" s="1"/>
  <c r="K2113" i="2"/>
  <c r="L2113" i="2" s="1"/>
  <c r="K2112" i="2"/>
  <c r="L2112" i="2" s="1"/>
  <c r="K2111" i="2"/>
  <c r="L2111" i="2" s="1"/>
  <c r="K2110" i="2"/>
  <c r="L2110" i="2" s="1"/>
  <c r="K2109" i="2"/>
  <c r="L2109" i="2" s="1"/>
  <c r="K2108" i="2"/>
  <c r="L2108" i="2" s="1"/>
  <c r="K2107" i="2"/>
  <c r="L2107" i="2" s="1"/>
  <c r="K2106" i="2"/>
  <c r="L2106" i="2" s="1"/>
  <c r="K2105" i="2"/>
  <c r="L2105" i="2" s="1"/>
  <c r="K2104" i="2"/>
  <c r="L2104" i="2" s="1"/>
  <c r="K2103" i="2"/>
  <c r="L2103" i="2" s="1"/>
  <c r="K2102" i="2"/>
  <c r="L2102" i="2" s="1"/>
  <c r="K2101" i="2"/>
  <c r="L2101" i="2" s="1"/>
  <c r="K2100" i="2"/>
  <c r="L2100" i="2" s="1"/>
  <c r="K2099" i="2"/>
  <c r="L2099" i="2" s="1"/>
  <c r="K2098" i="2"/>
  <c r="L2098" i="2" s="1"/>
  <c r="K2097" i="2"/>
  <c r="L2097" i="2" s="1"/>
  <c r="K2096" i="2"/>
  <c r="L2096" i="2" s="1"/>
  <c r="K2095" i="2"/>
  <c r="L2095" i="2" s="1"/>
  <c r="K2094" i="2"/>
  <c r="L2094" i="2" s="1"/>
  <c r="K2093" i="2"/>
  <c r="L2093" i="2" s="1"/>
  <c r="K2092" i="2"/>
  <c r="L2092" i="2" s="1"/>
  <c r="K2091" i="2"/>
  <c r="L2091" i="2" s="1"/>
  <c r="K2090" i="2"/>
  <c r="L2090" i="2" s="1"/>
  <c r="K2089" i="2"/>
  <c r="L2089" i="2" s="1"/>
  <c r="K2088" i="2"/>
  <c r="L2088" i="2" s="1"/>
  <c r="K2087" i="2"/>
  <c r="L2087" i="2" s="1"/>
  <c r="K2086" i="2"/>
  <c r="L2086" i="2" s="1"/>
  <c r="K2085" i="2"/>
  <c r="L2085" i="2" s="1"/>
  <c r="K2084" i="2"/>
  <c r="L2084" i="2" s="1"/>
  <c r="K2083" i="2"/>
  <c r="L2083" i="2" s="1"/>
  <c r="K2082" i="2"/>
  <c r="L2082" i="2" s="1"/>
  <c r="K2081" i="2"/>
  <c r="L2081" i="2" s="1"/>
  <c r="K2080" i="2"/>
  <c r="L2080" i="2" s="1"/>
  <c r="K2079" i="2"/>
  <c r="L2079" i="2" s="1"/>
  <c r="K2078" i="2"/>
  <c r="L2078" i="2" s="1"/>
  <c r="K2077" i="2"/>
  <c r="L2077" i="2" s="1"/>
  <c r="K2076" i="2"/>
  <c r="L2076" i="2" s="1"/>
  <c r="K2075" i="2"/>
  <c r="L2075" i="2" s="1"/>
  <c r="K2074" i="2"/>
  <c r="L2074" i="2" s="1"/>
  <c r="K2073" i="2"/>
  <c r="L2073" i="2" s="1"/>
  <c r="K2072" i="2"/>
  <c r="L2072" i="2" s="1"/>
  <c r="K2071" i="2"/>
  <c r="L2071" i="2" s="1"/>
  <c r="K2070" i="2"/>
  <c r="L2070" i="2" s="1"/>
  <c r="K2069" i="2"/>
  <c r="L2069" i="2" s="1"/>
  <c r="K2068" i="2"/>
  <c r="L2068" i="2" s="1"/>
  <c r="K2067" i="2"/>
  <c r="L2067" i="2" s="1"/>
  <c r="K2066" i="2"/>
  <c r="L2066" i="2" s="1"/>
  <c r="K2065" i="2"/>
  <c r="L2065" i="2" s="1"/>
  <c r="K2064" i="2"/>
  <c r="L2064" i="2" s="1"/>
  <c r="K2063" i="2"/>
  <c r="L2063" i="2" s="1"/>
  <c r="K2062" i="2"/>
  <c r="L2062" i="2" s="1"/>
  <c r="K2061" i="2"/>
  <c r="L2061" i="2" s="1"/>
  <c r="K2060" i="2"/>
  <c r="L2060" i="2" s="1"/>
  <c r="K2059" i="2"/>
  <c r="L2059" i="2" s="1"/>
  <c r="K2058" i="2"/>
  <c r="L2058" i="2" s="1"/>
  <c r="K2057" i="2"/>
  <c r="L2057" i="2" s="1"/>
  <c r="K2056" i="2"/>
  <c r="L2056" i="2" s="1"/>
  <c r="K2055" i="2"/>
  <c r="L2055" i="2" s="1"/>
  <c r="K2054" i="2"/>
  <c r="L2054" i="2" s="1"/>
  <c r="K2053" i="2"/>
  <c r="L2053" i="2" s="1"/>
  <c r="K2052" i="2"/>
  <c r="L2052" i="2" s="1"/>
  <c r="K2051" i="2"/>
  <c r="L2051" i="2" s="1"/>
  <c r="K2050" i="2"/>
  <c r="L2050" i="2" s="1"/>
  <c r="K2049" i="2"/>
  <c r="L2049" i="2" s="1"/>
  <c r="K2048" i="2"/>
  <c r="L2048" i="2" s="1"/>
  <c r="K2047" i="2"/>
  <c r="L2047" i="2" s="1"/>
  <c r="K2046" i="2"/>
  <c r="L2046" i="2" s="1"/>
  <c r="K2045" i="2"/>
  <c r="L2045" i="2" s="1"/>
  <c r="K2044" i="2"/>
  <c r="L2044" i="2" s="1"/>
  <c r="K2043" i="2"/>
  <c r="L2043" i="2" s="1"/>
  <c r="K2042" i="2"/>
  <c r="L2042" i="2" s="1"/>
  <c r="K2041" i="2"/>
  <c r="L2041" i="2" s="1"/>
  <c r="K2040" i="2"/>
  <c r="L2040" i="2" s="1"/>
  <c r="K2039" i="2"/>
  <c r="L2039" i="2" s="1"/>
  <c r="K2038" i="2"/>
  <c r="L2038" i="2" s="1"/>
  <c r="K2037" i="2"/>
  <c r="L2037" i="2" s="1"/>
  <c r="K2036" i="2"/>
  <c r="L2036" i="2" s="1"/>
  <c r="K2035" i="2"/>
  <c r="L2035" i="2" s="1"/>
  <c r="K2034" i="2"/>
  <c r="L2034" i="2" s="1"/>
  <c r="K2033" i="2"/>
  <c r="L2033" i="2" s="1"/>
  <c r="K2032" i="2"/>
  <c r="L2032" i="2" s="1"/>
  <c r="K2031" i="2"/>
  <c r="L2031" i="2" s="1"/>
  <c r="K2030" i="2"/>
  <c r="L2030" i="2" s="1"/>
  <c r="K2029" i="2"/>
  <c r="L2029" i="2" s="1"/>
  <c r="K2028" i="2"/>
  <c r="L2028" i="2" s="1"/>
  <c r="K2027" i="2"/>
  <c r="L2027" i="2" s="1"/>
  <c r="K2026" i="2"/>
  <c r="L2026" i="2" s="1"/>
  <c r="K2025" i="2"/>
  <c r="L2025" i="2" s="1"/>
  <c r="K2024" i="2"/>
  <c r="L2024" i="2" s="1"/>
  <c r="K2023" i="2"/>
  <c r="L2023" i="2" s="1"/>
  <c r="K2022" i="2"/>
  <c r="L2022" i="2" s="1"/>
  <c r="K2021" i="2"/>
  <c r="L2021" i="2" s="1"/>
  <c r="K2020" i="2"/>
  <c r="L2020" i="2" s="1"/>
  <c r="K2019" i="2"/>
  <c r="L2019" i="2" s="1"/>
  <c r="K2018" i="2"/>
  <c r="L2018" i="2" s="1"/>
  <c r="K2017" i="2"/>
  <c r="L2017" i="2" s="1"/>
  <c r="K2016" i="2"/>
  <c r="L2016" i="2" s="1"/>
  <c r="K2015" i="2"/>
  <c r="L2015" i="2" s="1"/>
  <c r="K2014" i="2"/>
  <c r="L2014" i="2" s="1"/>
  <c r="K2013" i="2"/>
  <c r="L2013" i="2" s="1"/>
  <c r="K2012" i="2"/>
  <c r="L2012" i="2" s="1"/>
  <c r="K2011" i="2"/>
  <c r="L2011" i="2" s="1"/>
  <c r="K2010" i="2"/>
  <c r="L2010" i="2" s="1"/>
  <c r="K2009" i="2"/>
  <c r="L2009" i="2" s="1"/>
  <c r="K2008" i="2"/>
  <c r="L2008" i="2" s="1"/>
  <c r="K2007" i="2"/>
  <c r="L2007" i="2" s="1"/>
  <c r="K2006" i="2"/>
  <c r="L2006" i="2" s="1"/>
  <c r="K2005" i="2"/>
  <c r="L2005" i="2" s="1"/>
  <c r="L2004" i="2"/>
  <c r="K2004" i="2"/>
  <c r="K2003" i="2"/>
  <c r="L2003" i="2" s="1"/>
  <c r="K2002" i="2"/>
  <c r="L2002" i="2" s="1"/>
  <c r="K2001" i="2"/>
  <c r="L2001" i="2" s="1"/>
  <c r="K2000" i="2"/>
  <c r="L2000" i="2" s="1"/>
  <c r="K1999" i="2"/>
  <c r="L1999" i="2" s="1"/>
  <c r="K1998" i="2"/>
  <c r="L1998" i="2" s="1"/>
  <c r="K1997" i="2"/>
  <c r="L1997" i="2" s="1"/>
  <c r="L1996" i="2"/>
  <c r="K1996" i="2"/>
  <c r="K1995" i="2"/>
  <c r="L1995" i="2" s="1"/>
  <c r="K1994" i="2"/>
  <c r="L1994" i="2" s="1"/>
  <c r="K1993" i="2"/>
  <c r="L1993" i="2" s="1"/>
  <c r="K1992" i="2"/>
  <c r="L1992" i="2" s="1"/>
  <c r="K1991" i="2"/>
  <c r="L1991" i="2" s="1"/>
  <c r="K1990" i="2"/>
  <c r="L1990" i="2" s="1"/>
  <c r="K1989" i="2"/>
  <c r="L1989" i="2" s="1"/>
  <c r="L1988" i="2"/>
  <c r="K1988" i="2"/>
  <c r="K1987" i="2"/>
  <c r="L1987" i="2" s="1"/>
  <c r="K1986" i="2"/>
  <c r="L1986" i="2" s="1"/>
  <c r="K1985" i="2"/>
  <c r="L1985" i="2" s="1"/>
  <c r="K1984" i="2"/>
  <c r="L1984" i="2" s="1"/>
  <c r="K1983" i="2"/>
  <c r="L1983" i="2" s="1"/>
  <c r="K1982" i="2"/>
  <c r="L1982" i="2" s="1"/>
  <c r="K1981" i="2"/>
  <c r="L1981" i="2" s="1"/>
  <c r="K1980" i="2"/>
  <c r="L1980" i="2" s="1"/>
  <c r="K1979" i="2"/>
  <c r="L1979" i="2" s="1"/>
  <c r="K1978" i="2"/>
  <c r="L1978" i="2" s="1"/>
  <c r="K1977" i="2"/>
  <c r="L1977" i="2" s="1"/>
  <c r="K1976" i="2"/>
  <c r="L1976" i="2" s="1"/>
  <c r="K1975" i="2"/>
  <c r="L1975" i="2" s="1"/>
  <c r="K1974" i="2"/>
  <c r="L1974" i="2" s="1"/>
  <c r="K1973" i="2"/>
  <c r="L1973" i="2" s="1"/>
  <c r="L1972" i="2"/>
  <c r="K1972" i="2"/>
  <c r="K1971" i="2"/>
  <c r="L1971" i="2" s="1"/>
  <c r="K1970" i="2"/>
  <c r="L1970" i="2" s="1"/>
  <c r="K1969" i="2"/>
  <c r="L1969" i="2" s="1"/>
  <c r="K1968" i="2"/>
  <c r="L1968" i="2" s="1"/>
  <c r="K1967" i="2"/>
  <c r="L1967" i="2" s="1"/>
  <c r="K1966" i="2"/>
  <c r="L1966" i="2" s="1"/>
  <c r="K1965" i="2"/>
  <c r="L1965" i="2" s="1"/>
  <c r="L1964" i="2"/>
  <c r="K1964" i="2"/>
  <c r="K1963" i="2"/>
  <c r="L1963" i="2" s="1"/>
  <c r="K1962" i="2"/>
  <c r="L1962" i="2" s="1"/>
  <c r="K1961" i="2"/>
  <c r="L1961" i="2" s="1"/>
  <c r="K1960" i="2"/>
  <c r="L1960" i="2" s="1"/>
  <c r="K1959" i="2"/>
  <c r="L1959" i="2" s="1"/>
  <c r="K1958" i="2"/>
  <c r="L1958" i="2" s="1"/>
  <c r="K1957" i="2"/>
  <c r="L1957" i="2" s="1"/>
  <c r="L1956" i="2"/>
  <c r="K1956" i="2"/>
  <c r="K1955" i="2"/>
  <c r="L1955" i="2" s="1"/>
  <c r="K1954" i="2"/>
  <c r="L1954" i="2" s="1"/>
  <c r="K1953" i="2"/>
  <c r="L1953" i="2" s="1"/>
  <c r="K1952" i="2"/>
  <c r="L1952" i="2" s="1"/>
  <c r="K1951" i="2"/>
  <c r="L1951" i="2" s="1"/>
  <c r="K1950" i="2"/>
  <c r="L1950" i="2" s="1"/>
  <c r="L1949" i="2"/>
  <c r="K1949" i="2"/>
  <c r="K1948" i="2"/>
  <c r="L1948" i="2" s="1"/>
  <c r="K1947" i="2"/>
  <c r="L1947" i="2" s="1"/>
  <c r="K1946" i="2"/>
  <c r="L1946" i="2" s="1"/>
  <c r="K1945" i="2"/>
  <c r="L1945" i="2" s="1"/>
  <c r="L1944" i="2"/>
  <c r="K1944" i="2"/>
  <c r="K1943" i="2"/>
  <c r="L1943" i="2" s="1"/>
  <c r="K1942" i="2"/>
  <c r="L1942" i="2" s="1"/>
  <c r="K1941" i="2"/>
  <c r="L1941" i="2" s="1"/>
  <c r="L1940" i="2"/>
  <c r="K1940" i="2"/>
  <c r="K1939" i="2"/>
  <c r="L1939" i="2" s="1"/>
  <c r="K1938" i="2"/>
  <c r="L1938" i="2" s="1"/>
  <c r="L1937" i="2"/>
  <c r="K1937" i="2"/>
  <c r="L1936" i="2"/>
  <c r="K1936" i="2"/>
  <c r="K1935" i="2"/>
  <c r="L1935" i="2" s="1"/>
  <c r="K1934" i="2"/>
  <c r="L1934" i="2" s="1"/>
  <c r="L1933" i="2"/>
  <c r="K1933" i="2"/>
  <c r="L1932" i="2"/>
  <c r="K1932" i="2"/>
  <c r="K1931" i="2"/>
  <c r="L1931" i="2" s="1"/>
  <c r="K1930" i="2"/>
  <c r="L1930" i="2" s="1"/>
  <c r="K1929" i="2"/>
  <c r="L1929" i="2" s="1"/>
  <c r="L1928" i="2"/>
  <c r="K1928" i="2"/>
  <c r="K1927" i="2"/>
  <c r="L1927" i="2" s="1"/>
  <c r="K1926" i="2"/>
  <c r="L1926" i="2" s="1"/>
  <c r="L1925" i="2"/>
  <c r="K1925" i="2"/>
  <c r="L1924" i="2"/>
  <c r="K1924" i="2"/>
  <c r="K1923" i="2"/>
  <c r="L1923" i="2" s="1"/>
  <c r="K1922" i="2"/>
  <c r="L1922" i="2" s="1"/>
  <c r="K1921" i="2"/>
  <c r="L1921" i="2" s="1"/>
  <c r="K1920" i="2"/>
  <c r="L1920" i="2" s="1"/>
  <c r="K1919" i="2"/>
  <c r="L1919" i="2" s="1"/>
  <c r="L1918" i="2"/>
  <c r="K1918" i="2"/>
  <c r="K1917" i="2"/>
  <c r="L1917" i="2" s="1"/>
  <c r="L1916" i="2"/>
  <c r="K1916" i="2"/>
  <c r="K1915" i="2"/>
  <c r="L1915" i="2" s="1"/>
  <c r="L1914" i="2"/>
  <c r="K1914" i="2"/>
  <c r="K1913" i="2"/>
  <c r="L1913" i="2" s="1"/>
  <c r="K1912" i="2"/>
  <c r="L1912" i="2" s="1"/>
  <c r="K1911" i="2"/>
  <c r="L1911" i="2" s="1"/>
  <c r="L1910" i="2"/>
  <c r="K1910" i="2"/>
  <c r="L1909" i="2"/>
  <c r="K1909" i="2"/>
  <c r="K1908" i="2"/>
  <c r="L1908" i="2" s="1"/>
  <c r="K1907" i="2"/>
  <c r="L1907" i="2" s="1"/>
  <c r="K1906" i="2"/>
  <c r="L1906" i="2" s="1"/>
  <c r="L1905" i="2"/>
  <c r="K1905" i="2"/>
  <c r="K1904" i="2"/>
  <c r="L1904" i="2" s="1"/>
  <c r="K1903" i="2"/>
  <c r="L1903" i="2" s="1"/>
  <c r="L1902" i="2"/>
  <c r="K1902" i="2"/>
  <c r="L1901" i="2"/>
  <c r="K1901" i="2"/>
  <c r="L1900" i="2"/>
  <c r="K1900" i="2"/>
  <c r="K1899" i="2"/>
  <c r="L1899" i="2" s="1"/>
  <c r="K1898" i="2"/>
  <c r="L1898" i="2" s="1"/>
  <c r="K1897" i="2"/>
  <c r="L1897" i="2" s="1"/>
  <c r="L1896" i="2"/>
  <c r="K1896" i="2"/>
  <c r="K1895" i="2"/>
  <c r="L1895" i="2" s="1"/>
  <c r="K1894" i="2"/>
  <c r="L1894" i="2" s="1"/>
  <c r="L1893" i="2"/>
  <c r="K1893" i="2"/>
  <c r="L1892" i="2"/>
  <c r="K1892" i="2"/>
  <c r="K1891" i="2"/>
  <c r="L1891" i="2" s="1"/>
  <c r="L1890" i="2"/>
  <c r="K1890" i="2"/>
  <c r="K1889" i="2"/>
  <c r="L1889" i="2" s="1"/>
  <c r="K1888" i="2"/>
  <c r="L1888" i="2" s="1"/>
  <c r="K1887" i="2"/>
  <c r="L1887" i="2" s="1"/>
  <c r="L1886" i="2"/>
  <c r="K1886" i="2"/>
  <c r="K1885" i="2"/>
  <c r="L1885" i="2" s="1"/>
  <c r="L1884" i="2"/>
  <c r="K1884" i="2"/>
  <c r="K1883" i="2"/>
  <c r="L1883" i="2" s="1"/>
  <c r="L1882" i="2"/>
  <c r="K1882" i="2"/>
  <c r="L1881" i="2"/>
  <c r="K1881" i="2"/>
  <c r="K1880" i="2"/>
  <c r="L1880" i="2" s="1"/>
  <c r="K1879" i="2"/>
  <c r="L1879" i="2" s="1"/>
  <c r="L1878" i="2"/>
  <c r="K1878" i="2"/>
  <c r="K1877" i="2"/>
  <c r="L1877" i="2" s="1"/>
  <c r="K1876" i="2"/>
  <c r="L1876" i="2" s="1"/>
  <c r="K1875" i="2"/>
  <c r="L1875" i="2" s="1"/>
  <c r="K1874" i="2"/>
  <c r="L1874" i="2" s="1"/>
  <c r="K1873" i="2"/>
  <c r="L1873" i="2" s="1"/>
  <c r="K1872" i="2"/>
  <c r="L1872" i="2" s="1"/>
  <c r="K1871" i="2"/>
  <c r="L1871" i="2" s="1"/>
  <c r="K1870" i="2"/>
  <c r="L1870" i="2" s="1"/>
  <c r="K1869" i="2"/>
  <c r="L1869" i="2" s="1"/>
  <c r="K1868" i="2"/>
  <c r="L1868" i="2" s="1"/>
  <c r="K1867" i="2"/>
  <c r="L1867" i="2" s="1"/>
  <c r="K1866" i="2"/>
  <c r="L1866" i="2" s="1"/>
  <c r="K1865" i="2"/>
  <c r="L1865" i="2" s="1"/>
  <c r="K1864" i="2"/>
  <c r="L1864" i="2" s="1"/>
  <c r="K1863" i="2"/>
  <c r="L1863" i="2" s="1"/>
  <c r="K1862" i="2"/>
  <c r="L1862" i="2" s="1"/>
  <c r="K1861" i="2"/>
  <c r="L1861" i="2" s="1"/>
  <c r="K1860" i="2"/>
  <c r="L1860" i="2" s="1"/>
  <c r="K1859" i="2"/>
  <c r="L1859" i="2" s="1"/>
  <c r="K1858" i="2"/>
  <c r="L1858" i="2" s="1"/>
  <c r="K1857" i="2"/>
  <c r="L1857" i="2" s="1"/>
  <c r="K1856" i="2"/>
  <c r="L1856" i="2" s="1"/>
  <c r="K1855" i="2"/>
  <c r="L1855" i="2" s="1"/>
  <c r="K1854" i="2"/>
  <c r="L1854" i="2" s="1"/>
  <c r="K1853" i="2"/>
  <c r="L1853" i="2" s="1"/>
  <c r="K1852" i="2"/>
  <c r="L1852" i="2" s="1"/>
  <c r="K1851" i="2"/>
  <c r="L1851" i="2" s="1"/>
  <c r="K1850" i="2"/>
  <c r="L1850" i="2" s="1"/>
  <c r="K1849" i="2"/>
  <c r="L1849" i="2" s="1"/>
  <c r="K1848" i="2"/>
  <c r="L1848" i="2" s="1"/>
  <c r="K1847" i="2"/>
  <c r="L1847" i="2" s="1"/>
  <c r="K1846" i="2"/>
  <c r="L1846" i="2" s="1"/>
  <c r="K1845" i="2"/>
  <c r="L1845" i="2" s="1"/>
  <c r="K1844" i="2"/>
  <c r="L1844" i="2" s="1"/>
  <c r="K1843" i="2"/>
  <c r="L1843" i="2" s="1"/>
  <c r="K1842" i="2"/>
  <c r="L1842" i="2" s="1"/>
  <c r="K1841" i="2"/>
  <c r="L1841" i="2" s="1"/>
  <c r="K1840" i="2"/>
  <c r="L1840" i="2" s="1"/>
  <c r="K1839" i="2"/>
  <c r="L1839" i="2" s="1"/>
  <c r="K1838" i="2"/>
  <c r="L1838" i="2" s="1"/>
  <c r="K1837" i="2"/>
  <c r="L1837" i="2" s="1"/>
  <c r="L1836" i="2"/>
  <c r="K1836" i="2"/>
  <c r="K1835" i="2"/>
  <c r="L1835" i="2" s="1"/>
  <c r="K1834" i="2"/>
  <c r="L1834" i="2" s="1"/>
  <c r="K1833" i="2"/>
  <c r="L1833" i="2" s="1"/>
  <c r="L1832" i="2"/>
  <c r="K1832" i="2"/>
  <c r="K1831" i="2"/>
  <c r="L1831" i="2" s="1"/>
  <c r="K1830" i="2"/>
  <c r="L1830" i="2" s="1"/>
  <c r="K1829" i="2"/>
  <c r="L1829" i="2" s="1"/>
  <c r="L1828" i="2"/>
  <c r="K1828" i="2"/>
  <c r="K1827" i="2"/>
  <c r="L1827" i="2" s="1"/>
  <c r="K1826" i="2"/>
  <c r="L1826" i="2" s="1"/>
  <c r="K1825" i="2"/>
  <c r="L1825" i="2" s="1"/>
  <c r="L1824" i="2"/>
  <c r="K1824" i="2"/>
  <c r="K1823" i="2"/>
  <c r="L1823" i="2" s="1"/>
  <c r="K1822" i="2"/>
  <c r="L1822" i="2" s="1"/>
  <c r="K1821" i="2"/>
  <c r="L1821" i="2" s="1"/>
  <c r="L1820" i="2"/>
  <c r="K1820" i="2"/>
  <c r="K1819" i="2"/>
  <c r="L1819" i="2" s="1"/>
  <c r="K1818" i="2"/>
  <c r="L1818" i="2" s="1"/>
  <c r="K1817" i="2"/>
  <c r="L1817" i="2" s="1"/>
  <c r="L1816" i="2"/>
  <c r="K1816" i="2"/>
  <c r="K1815" i="2"/>
  <c r="L1815" i="2" s="1"/>
  <c r="K1814" i="2"/>
  <c r="L1814" i="2" s="1"/>
  <c r="K1813" i="2"/>
  <c r="L1813" i="2" s="1"/>
  <c r="L1812" i="2"/>
  <c r="K1812" i="2"/>
  <c r="K1811" i="2"/>
  <c r="L1811" i="2" s="1"/>
  <c r="K1810" i="2"/>
  <c r="L1810" i="2" s="1"/>
  <c r="K1809" i="2"/>
  <c r="L1809" i="2" s="1"/>
  <c r="L1808" i="2"/>
  <c r="K1808" i="2"/>
  <c r="K1807" i="2"/>
  <c r="L1807" i="2" s="1"/>
  <c r="K1806" i="2"/>
  <c r="L1806" i="2" s="1"/>
  <c r="K1805" i="2"/>
  <c r="L1805" i="2" s="1"/>
  <c r="L1804" i="2"/>
  <c r="K1804" i="2"/>
  <c r="K1803" i="2"/>
  <c r="L1803" i="2" s="1"/>
  <c r="K1802" i="2"/>
  <c r="L1802" i="2" s="1"/>
  <c r="K1801" i="2"/>
  <c r="L1801" i="2" s="1"/>
  <c r="L1800" i="2"/>
  <c r="K1800" i="2"/>
  <c r="L1799" i="2"/>
  <c r="K1799" i="2"/>
  <c r="K1798" i="2"/>
  <c r="L1798" i="2" s="1"/>
  <c r="K1797" i="2"/>
  <c r="L1797" i="2" s="1"/>
  <c r="L1796" i="2"/>
  <c r="K1796" i="2"/>
  <c r="L1795" i="2"/>
  <c r="K1795" i="2"/>
  <c r="K1794" i="2"/>
  <c r="L1794" i="2" s="1"/>
  <c r="K1793" i="2"/>
  <c r="L1793" i="2" s="1"/>
  <c r="K1792" i="2"/>
  <c r="L1792" i="2" s="1"/>
  <c r="L1791" i="2"/>
  <c r="K1791" i="2"/>
  <c r="K1790" i="2"/>
  <c r="L1790" i="2" s="1"/>
  <c r="K1789" i="2"/>
  <c r="L1789" i="2" s="1"/>
  <c r="L1788" i="2"/>
  <c r="K1788" i="2"/>
  <c r="K1787" i="2"/>
  <c r="L1787" i="2" s="1"/>
  <c r="K1786" i="2"/>
  <c r="L1786" i="2" s="1"/>
  <c r="K1785" i="2"/>
  <c r="L1785" i="2" s="1"/>
  <c r="L1784" i="2"/>
  <c r="K1784" i="2"/>
  <c r="L1783" i="2"/>
  <c r="K1783" i="2"/>
  <c r="K1782" i="2"/>
  <c r="L1782" i="2" s="1"/>
  <c r="K1781" i="2"/>
  <c r="L1781" i="2" s="1"/>
  <c r="L1780" i="2"/>
  <c r="K1780" i="2"/>
  <c r="L1779" i="2"/>
  <c r="K1779" i="2"/>
  <c r="K1778" i="2"/>
  <c r="L1778" i="2" s="1"/>
  <c r="K1777" i="2"/>
  <c r="L1777" i="2" s="1"/>
  <c r="K1776" i="2"/>
  <c r="L1776" i="2" s="1"/>
  <c r="L1775" i="2"/>
  <c r="K1775" i="2"/>
  <c r="K1774" i="2"/>
  <c r="L1774" i="2" s="1"/>
  <c r="K1773" i="2"/>
  <c r="L1773" i="2" s="1"/>
  <c r="L1772" i="2"/>
  <c r="K1772" i="2"/>
  <c r="K1771" i="2"/>
  <c r="L1771" i="2" s="1"/>
  <c r="K1770" i="2"/>
  <c r="L1770" i="2" s="1"/>
  <c r="K1769" i="2"/>
  <c r="L1769" i="2" s="1"/>
  <c r="L1768" i="2"/>
  <c r="K1768" i="2"/>
  <c r="L1767" i="2"/>
  <c r="K1767" i="2"/>
  <c r="K1766" i="2"/>
  <c r="L1766" i="2" s="1"/>
  <c r="K1765" i="2"/>
  <c r="L1765" i="2" s="1"/>
  <c r="L1764" i="2"/>
  <c r="K1764" i="2"/>
  <c r="L1763" i="2"/>
  <c r="K1763" i="2"/>
  <c r="K1762" i="2"/>
  <c r="L1762" i="2" s="1"/>
  <c r="K1761" i="2"/>
  <c r="L1761" i="2" s="1"/>
  <c r="K1760" i="2"/>
  <c r="L1760" i="2" s="1"/>
  <c r="L1759" i="2"/>
  <c r="K1759" i="2"/>
  <c r="K1758" i="2"/>
  <c r="L1758" i="2" s="1"/>
  <c r="K1757" i="2"/>
  <c r="L1757" i="2" s="1"/>
  <c r="L1756" i="2"/>
  <c r="K1756" i="2"/>
  <c r="K1755" i="2"/>
  <c r="L1755" i="2" s="1"/>
  <c r="K1754" i="2"/>
  <c r="L1754" i="2" s="1"/>
  <c r="K1753" i="2"/>
  <c r="L1753" i="2" s="1"/>
  <c r="L1752" i="2"/>
  <c r="K1752" i="2"/>
  <c r="L1751" i="2"/>
  <c r="K1751" i="2"/>
  <c r="K1750" i="2"/>
  <c r="L1750" i="2" s="1"/>
  <c r="K1749" i="2"/>
  <c r="L1749" i="2" s="1"/>
  <c r="L1748" i="2"/>
  <c r="K1748" i="2"/>
  <c r="L1747" i="2"/>
  <c r="K1747" i="2"/>
  <c r="K1746" i="2"/>
  <c r="L1746" i="2" s="1"/>
  <c r="K1745" i="2"/>
  <c r="L1745" i="2" s="1"/>
  <c r="K1744" i="2"/>
  <c r="L1744" i="2" s="1"/>
  <c r="L1743" i="2"/>
  <c r="K1743" i="2"/>
  <c r="K1742" i="2"/>
  <c r="L1742" i="2" s="1"/>
  <c r="K1741" i="2"/>
  <c r="L1741" i="2" s="1"/>
  <c r="L1740" i="2"/>
  <c r="K1740" i="2"/>
  <c r="K1739" i="2"/>
  <c r="L1739" i="2" s="1"/>
  <c r="K1738" i="2"/>
  <c r="L1738" i="2" s="1"/>
  <c r="K1737" i="2"/>
  <c r="L1737" i="2" s="1"/>
  <c r="L1736" i="2"/>
  <c r="K1736" i="2"/>
  <c r="L1735" i="2"/>
  <c r="K1735" i="2"/>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L1720" i="2"/>
  <c r="K1720" i="2"/>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L1585" i="2"/>
  <c r="K1585" i="2"/>
  <c r="K1584" i="2"/>
  <c r="L1584" i="2" s="1"/>
  <c r="K1583" i="2"/>
  <c r="L1583" i="2" s="1"/>
  <c r="K1582" i="2"/>
  <c r="L1582" i="2" s="1"/>
  <c r="L1581" i="2"/>
  <c r="K1581" i="2"/>
  <c r="L1580" i="2"/>
  <c r="K1580" i="2"/>
  <c r="K1579" i="2"/>
  <c r="L1579" i="2" s="1"/>
  <c r="K1578" i="2"/>
  <c r="L1578" i="2" s="1"/>
  <c r="K1577" i="2"/>
  <c r="L1577" i="2" s="1"/>
  <c r="L1576" i="2"/>
  <c r="K1576" i="2"/>
  <c r="K1575" i="2"/>
  <c r="L1575" i="2" s="1"/>
  <c r="K1574" i="2"/>
  <c r="L1574" i="2" s="1"/>
  <c r="K1573" i="2"/>
  <c r="L1573" i="2" s="1"/>
  <c r="K1572" i="2"/>
  <c r="L1572" i="2" s="1"/>
  <c r="K1571" i="2"/>
  <c r="L1571" i="2" s="1"/>
  <c r="K1570" i="2"/>
  <c r="L1570" i="2" s="1"/>
  <c r="L1569" i="2"/>
  <c r="K1569" i="2"/>
  <c r="K1568" i="2"/>
  <c r="L1568" i="2" s="1"/>
  <c r="K1567" i="2"/>
  <c r="L1567" i="2" s="1"/>
  <c r="K1566" i="2"/>
  <c r="L1566" i="2" s="1"/>
  <c r="L1565" i="2"/>
  <c r="K1565" i="2"/>
  <c r="L1564" i="2"/>
  <c r="K1564" i="2"/>
  <c r="K1563" i="2"/>
  <c r="L1563" i="2" s="1"/>
  <c r="K1562" i="2"/>
  <c r="L1562" i="2" s="1"/>
  <c r="K1561" i="2"/>
  <c r="L1561" i="2" s="1"/>
  <c r="L1560" i="2"/>
  <c r="K1560" i="2"/>
  <c r="K1559" i="2"/>
  <c r="L1559" i="2" s="1"/>
  <c r="K1558" i="2"/>
  <c r="L1558" i="2" s="1"/>
  <c r="K1557" i="2"/>
  <c r="L1557" i="2" s="1"/>
  <c r="K1556" i="2"/>
  <c r="L1556" i="2" s="1"/>
  <c r="K1555" i="2"/>
  <c r="L1555" i="2" s="1"/>
  <c r="K1554" i="2"/>
  <c r="L1554" i="2" s="1"/>
  <c r="L1553" i="2"/>
  <c r="K1553" i="2"/>
  <c r="K1552" i="2"/>
  <c r="L1552" i="2" s="1"/>
  <c r="K1551" i="2"/>
  <c r="L1551" i="2" s="1"/>
  <c r="K1550" i="2"/>
  <c r="L1550" i="2" s="1"/>
  <c r="L1549" i="2"/>
  <c r="K1549" i="2"/>
  <c r="L1548" i="2"/>
  <c r="K1548" i="2"/>
  <c r="K1547" i="2"/>
  <c r="L1547" i="2" s="1"/>
  <c r="K1546" i="2"/>
  <c r="L1546" i="2" s="1"/>
  <c r="K1545" i="2"/>
  <c r="L1545" i="2" s="1"/>
  <c r="L1544" i="2"/>
  <c r="K1544" i="2"/>
  <c r="K1543" i="2"/>
  <c r="L1543" i="2" s="1"/>
  <c r="K1542" i="2"/>
  <c r="L1542" i="2" s="1"/>
  <c r="K1541" i="2"/>
  <c r="L1541" i="2" s="1"/>
  <c r="K1540" i="2"/>
  <c r="L1540" i="2" s="1"/>
  <c r="K1539" i="2"/>
  <c r="L1539" i="2" s="1"/>
  <c r="K1538" i="2"/>
  <c r="L1538" i="2" s="1"/>
  <c r="L1537" i="2"/>
  <c r="K1537" i="2"/>
  <c r="K1536" i="2"/>
  <c r="L1536" i="2" s="1"/>
  <c r="K1535" i="2"/>
  <c r="L1535" i="2" s="1"/>
  <c r="K1534" i="2"/>
  <c r="L1534" i="2" s="1"/>
  <c r="L1533" i="2"/>
  <c r="K1533" i="2"/>
  <c r="L1532" i="2"/>
  <c r="K1532" i="2"/>
  <c r="K1531" i="2"/>
  <c r="L1531" i="2" s="1"/>
  <c r="K1530" i="2"/>
  <c r="L1530" i="2" s="1"/>
  <c r="K1529" i="2"/>
  <c r="L1529" i="2" s="1"/>
  <c r="L1528" i="2"/>
  <c r="K1528" i="2"/>
  <c r="K1527" i="2"/>
  <c r="L1527" i="2" s="1"/>
  <c r="K1526" i="2"/>
  <c r="L1526" i="2" s="1"/>
  <c r="K1525" i="2"/>
  <c r="L1525" i="2" s="1"/>
  <c r="K1524" i="2"/>
  <c r="L1524" i="2" s="1"/>
  <c r="K1523" i="2"/>
  <c r="L1523" i="2" s="1"/>
  <c r="K1522" i="2"/>
  <c r="L1522" i="2" s="1"/>
  <c r="L1521" i="2"/>
  <c r="K1521" i="2"/>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26"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02" i="2"/>
  <c r="Q1358" i="2"/>
  <c r="Q1359" i="2"/>
  <c r="Q1360" i="2"/>
  <c r="Q1361" i="2"/>
  <c r="Q1362" i="2"/>
  <c r="Q1363" i="2"/>
  <c r="Q1364" i="2"/>
  <c r="Q1365" i="2"/>
  <c r="Q1366" i="2"/>
  <c r="Q1367" i="2"/>
  <c r="Q1368" i="2"/>
  <c r="Q1369" i="2"/>
  <c r="Q1370" i="2"/>
  <c r="Q1371" i="2"/>
  <c r="Q1372" i="2"/>
  <c r="Q1373" i="2"/>
  <c r="Q1357" i="2"/>
  <c r="Q1341" i="2"/>
  <c r="Q1342" i="2"/>
  <c r="Q1343" i="2"/>
  <c r="Q1344" i="2"/>
  <c r="Q1345" i="2"/>
  <c r="Q1346" i="2"/>
  <c r="Q1332" i="2"/>
  <c r="Q1333" i="2"/>
  <c r="Q1334" i="2"/>
  <c r="Q1335" i="2"/>
  <c r="Q1336" i="2"/>
  <c r="Q1337" i="2"/>
  <c r="Q1338" i="2"/>
  <c r="Q1339" i="2"/>
  <c r="Q1340" i="2"/>
  <c r="Q1331" i="2"/>
  <c r="Q1324" i="2"/>
  <c r="Q1325" i="2"/>
  <c r="Q1326" i="2"/>
  <c r="Q1327" i="2"/>
  <c r="Q1328" i="2"/>
  <c r="Q1329" i="2"/>
  <c r="Q1330" i="2"/>
  <c r="Q1313" i="2"/>
  <c r="Q1314" i="2"/>
  <c r="Q1315" i="2"/>
  <c r="Q1316" i="2"/>
  <c r="Q1317" i="2"/>
  <c r="Q1318" i="2"/>
  <c r="Q1319" i="2"/>
  <c r="Q1320" i="2"/>
  <c r="Q1321" i="2"/>
  <c r="Q1322" i="2"/>
  <c r="Q1323" i="2"/>
  <c r="Q1303" i="2"/>
  <c r="Q1304" i="2"/>
  <c r="Q1305" i="2"/>
  <c r="Q1306" i="2"/>
  <c r="Q1307" i="2"/>
  <c r="Q1308" i="2"/>
  <c r="Q1309" i="2"/>
  <c r="Q1310" i="2"/>
  <c r="Q1311" i="2"/>
  <c r="Q1312" i="2"/>
  <c r="Q1302" i="2"/>
  <c r="P1360" i="2"/>
  <c r="P1361" i="2"/>
  <c r="P1362" i="2"/>
  <c r="P1363" i="2"/>
  <c r="P1364" i="2"/>
  <c r="P1365" i="2"/>
  <c r="P1366" i="2"/>
  <c r="P1367" i="2"/>
  <c r="P1368" i="2"/>
  <c r="P1369" i="2"/>
  <c r="P1370" i="2"/>
  <c r="P1371" i="2"/>
  <c r="P1372" i="2"/>
  <c r="P1373" i="2"/>
  <c r="P1359" i="2"/>
  <c r="P1335" i="2"/>
  <c r="P1336" i="2"/>
  <c r="P1337" i="2"/>
  <c r="P1338" i="2"/>
  <c r="P1339" i="2"/>
  <c r="P1340" i="2"/>
  <c r="P1341" i="2"/>
  <c r="P1342" i="2"/>
  <c r="P1343" i="2"/>
  <c r="P1344" i="2"/>
  <c r="P1345" i="2"/>
  <c r="P1346" i="2"/>
  <c r="P1347" i="2"/>
  <c r="P1348" i="2"/>
  <c r="P1349" i="2"/>
  <c r="P1334" i="2"/>
  <c r="P1319" i="2"/>
  <c r="P1320" i="2"/>
  <c r="P1321" i="2"/>
  <c r="P1322" i="2"/>
  <c r="P1323" i="2"/>
  <c r="P1324" i="2"/>
  <c r="P1325" i="2"/>
  <c r="P1326" i="2"/>
  <c r="P1327" i="2"/>
  <c r="P1328" i="2"/>
  <c r="P1329" i="2"/>
  <c r="P1303" i="2"/>
  <c r="P1304" i="2"/>
  <c r="P1305" i="2"/>
  <c r="P1306" i="2"/>
  <c r="P1307" i="2"/>
  <c r="P1308" i="2"/>
  <c r="P1309" i="2"/>
  <c r="P1310" i="2"/>
  <c r="P1311" i="2"/>
  <c r="P1312" i="2"/>
  <c r="P1313" i="2"/>
  <c r="P1314" i="2"/>
  <c r="P1315" i="2"/>
  <c r="P1316" i="2"/>
  <c r="P1317" i="2"/>
  <c r="P1318" i="2"/>
  <c r="P1302" i="2"/>
  <c r="P1358" i="2"/>
  <c r="P1357" i="2"/>
  <c r="Q1356" i="2"/>
  <c r="P1356" i="2"/>
  <c r="Q1355" i="2"/>
  <c r="P1355" i="2"/>
  <c r="Q1354" i="2"/>
  <c r="P1354" i="2"/>
  <c r="Q1353" i="2"/>
  <c r="P1353" i="2"/>
  <c r="Q1352" i="2"/>
  <c r="P1352" i="2"/>
  <c r="Q1351" i="2"/>
  <c r="P1351" i="2"/>
  <c r="Q1350" i="2"/>
  <c r="P1350" i="2"/>
  <c r="Q1349" i="2"/>
  <c r="Q1348" i="2"/>
  <c r="Q1347" i="2"/>
  <c r="P1333" i="2"/>
  <c r="P1332" i="2"/>
  <c r="P1331" i="2"/>
  <c r="P1330" i="2"/>
  <c r="K1373" i="2"/>
  <c r="L1373" i="2" s="1"/>
  <c r="K1372" i="2"/>
  <c r="L1372" i="2" s="1"/>
  <c r="K1371" i="2"/>
  <c r="L1371" i="2" s="1"/>
  <c r="K1370" i="2"/>
  <c r="L1370" i="2" s="1"/>
  <c r="K1369" i="2"/>
  <c r="L1369" i="2" s="1"/>
  <c r="K1368" i="2"/>
  <c r="L1368" i="2" s="1"/>
  <c r="K1367" i="2"/>
  <c r="L1367" i="2" s="1"/>
  <c r="K1366" i="2"/>
  <c r="L1366" i="2" s="1"/>
  <c r="K1365" i="2"/>
  <c r="L1365" i="2" s="1"/>
  <c r="K1364" i="2"/>
  <c r="L1364" i="2" s="1"/>
  <c r="K1363" i="2"/>
  <c r="L1363" i="2" s="1"/>
  <c r="K1362" i="2"/>
  <c r="L1362" i="2" s="1"/>
  <c r="K1361" i="2"/>
  <c r="L1361" i="2" s="1"/>
  <c r="K1360" i="2"/>
  <c r="L1360" i="2" s="1"/>
  <c r="K1359" i="2"/>
  <c r="L1359" i="2" s="1"/>
  <c r="K1358" i="2"/>
  <c r="L1358" i="2" s="1"/>
  <c r="K1357" i="2"/>
  <c r="L1357" i="2" s="1"/>
  <c r="K1356" i="2"/>
  <c r="L1356" i="2" s="1"/>
  <c r="K1355" i="2"/>
  <c r="L1355" i="2" s="1"/>
  <c r="K1354" i="2"/>
  <c r="L1354" i="2" s="1"/>
  <c r="K1353" i="2"/>
  <c r="L1353" i="2" s="1"/>
  <c r="K1352" i="2"/>
  <c r="L1352" i="2" s="1"/>
  <c r="K1351" i="2"/>
  <c r="L1351" i="2" s="1"/>
  <c r="K1350" i="2"/>
  <c r="L1350" i="2" s="1"/>
  <c r="K1349" i="2"/>
  <c r="L1349" i="2" s="1"/>
  <c r="K1348" i="2"/>
  <c r="L1348" i="2" s="1"/>
  <c r="K1347" i="2"/>
  <c r="L1347" i="2" s="1"/>
  <c r="K1346" i="2"/>
  <c r="L1346" i="2" s="1"/>
  <c r="K1345" i="2"/>
  <c r="L1345" i="2" s="1"/>
  <c r="K1344" i="2"/>
  <c r="L1344" i="2" s="1"/>
  <c r="K1343" i="2"/>
  <c r="L1343" i="2" s="1"/>
  <c r="K1342" i="2"/>
  <c r="L1342" i="2" s="1"/>
  <c r="K1341" i="2"/>
  <c r="L1341" i="2" s="1"/>
  <c r="K1340" i="2"/>
  <c r="L1340" i="2" s="1"/>
  <c r="K1339" i="2"/>
  <c r="L1339" i="2" s="1"/>
  <c r="K1338" i="2"/>
  <c r="L1338" i="2" s="1"/>
  <c r="K1337" i="2"/>
  <c r="L1337" i="2" s="1"/>
  <c r="K1336" i="2"/>
  <c r="L1336" i="2" s="1"/>
  <c r="K1335" i="2"/>
  <c r="L1335" i="2" s="1"/>
  <c r="K1334" i="2"/>
  <c r="L1334" i="2" s="1"/>
  <c r="K1333" i="2"/>
  <c r="L1333" i="2" s="1"/>
  <c r="K1332" i="2"/>
  <c r="L1332" i="2" s="1"/>
  <c r="K1331" i="2"/>
  <c r="L1331" i="2" s="1"/>
  <c r="K1330" i="2"/>
  <c r="L1330" i="2" s="1"/>
  <c r="K1329" i="2"/>
  <c r="L1329" i="2" s="1"/>
  <c r="K1328" i="2"/>
  <c r="L1328" i="2" s="1"/>
  <c r="K1327" i="2"/>
  <c r="L1327" i="2" s="1"/>
  <c r="K1326" i="2"/>
  <c r="L1326" i="2" s="1"/>
  <c r="K1325" i="2"/>
  <c r="L1325" i="2" s="1"/>
  <c r="K1324" i="2"/>
  <c r="L1324" i="2" s="1"/>
  <c r="K1323" i="2"/>
  <c r="L1323" i="2" s="1"/>
  <c r="K1322" i="2"/>
  <c r="L1322" i="2" s="1"/>
  <c r="K1321" i="2"/>
  <c r="L1321" i="2" s="1"/>
  <c r="K1320" i="2"/>
  <c r="L1320" i="2" s="1"/>
  <c r="K1319" i="2"/>
  <c r="L1319" i="2" s="1"/>
  <c r="K1318" i="2"/>
  <c r="L1318" i="2" s="1"/>
  <c r="K1317" i="2"/>
  <c r="L1317" i="2" s="1"/>
  <c r="K1316" i="2"/>
  <c r="L1316" i="2" s="1"/>
  <c r="K1315" i="2"/>
  <c r="L1315" i="2" s="1"/>
  <c r="K1314" i="2"/>
  <c r="L1314" i="2" s="1"/>
  <c r="K1313" i="2"/>
  <c r="L1313" i="2" s="1"/>
  <c r="K1312" i="2"/>
  <c r="L1312" i="2" s="1"/>
  <c r="K1311" i="2"/>
  <c r="L1311" i="2" s="1"/>
  <c r="K1310" i="2"/>
  <c r="L1310" i="2" s="1"/>
  <c r="K1309" i="2"/>
  <c r="L1309" i="2" s="1"/>
  <c r="K1308" i="2"/>
  <c r="L1308" i="2" s="1"/>
  <c r="K1307" i="2"/>
  <c r="L1307" i="2" s="1"/>
  <c r="K1306" i="2"/>
  <c r="L1306" i="2" s="1"/>
  <c r="K1305" i="2"/>
  <c r="L1305" i="2" s="1"/>
  <c r="K1304" i="2"/>
  <c r="L1304" i="2" s="1"/>
  <c r="K1303" i="2"/>
  <c r="L1303" i="2" s="1"/>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L1239" i="2"/>
  <c r="K1239" i="2"/>
  <c r="K1238" i="2"/>
  <c r="L1238" i="2" s="1"/>
  <c r="K1237" i="2"/>
  <c r="L1237" i="2" s="1"/>
  <c r="K1236" i="2"/>
  <c r="L1236" i="2" s="1"/>
  <c r="K1235" i="2"/>
  <c r="L1235" i="2" s="1"/>
  <c r="K1234" i="2"/>
  <c r="L1234" i="2" s="1"/>
  <c r="K1233" i="2"/>
  <c r="L1233" i="2" s="1"/>
  <c r="K1232" i="2"/>
  <c r="L1232" i="2" s="1"/>
  <c r="L1231" i="2"/>
  <c r="K1231" i="2"/>
  <c r="K1230" i="2"/>
  <c r="L1230" i="2" s="1"/>
  <c r="V3" i="3"/>
  <c r="S3" i="3"/>
  <c r="P3" i="3"/>
  <c r="M3" i="3"/>
  <c r="K1229" i="2" l="1"/>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L1197" i="2"/>
  <c r="K1197" i="2"/>
  <c r="L1196" i="2"/>
  <c r="K1196" i="2"/>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L1079" i="2"/>
  <c r="K1079" i="2"/>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L1038" i="2"/>
  <c r="K1038" i="2"/>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L1018" i="2"/>
  <c r="K1018" i="2"/>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L964" i="2"/>
  <c r="K964" i="2"/>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L950" i="2"/>
  <c r="K950" i="2"/>
  <c r="K949" i="2"/>
  <c r="L949" i="2" s="1"/>
  <c r="K948" i="2"/>
  <c r="L948" i="2" s="1"/>
  <c r="K947" i="2"/>
  <c r="L947" i="2" s="1"/>
  <c r="L946" i="2"/>
  <c r="K946" i="2"/>
  <c r="K945" i="2"/>
  <c r="L945" i="2" s="1"/>
  <c r="K944" i="2"/>
  <c r="L944" i="2" s="1"/>
  <c r="K943" i="2"/>
  <c r="L943" i="2" s="1"/>
  <c r="K942" i="2"/>
  <c r="L942" i="2" s="1"/>
  <c r="K941" i="2"/>
  <c r="L941" i="2" s="1"/>
  <c r="L940" i="2"/>
  <c r="K940" i="2"/>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L920" i="2"/>
  <c r="K920" i="2"/>
  <c r="K919" i="2"/>
  <c r="L919" i="2" s="1"/>
  <c r="K918" i="2"/>
  <c r="L918" i="2" s="1"/>
  <c r="K917" i="2"/>
  <c r="L917" i="2" s="1"/>
  <c r="K916" i="2"/>
  <c r="L916" i="2" s="1"/>
  <c r="K915" i="2"/>
  <c r="L915" i="2" s="1"/>
  <c r="K914" i="2"/>
  <c r="L914" i="2" s="1"/>
  <c r="L913" i="2"/>
  <c r="K913" i="2"/>
  <c r="K912" i="2"/>
  <c r="L912" i="2" s="1"/>
  <c r="K911" i="2"/>
  <c r="L911" i="2" s="1"/>
  <c r="K910" i="2"/>
  <c r="L910" i="2" s="1"/>
  <c r="K909" i="2"/>
  <c r="L909" i="2" s="1"/>
  <c r="L908" i="2"/>
  <c r="K908" i="2"/>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L888" i="2"/>
  <c r="K888" i="2"/>
  <c r="K887" i="2"/>
  <c r="L887" i="2" s="1"/>
  <c r="K886" i="2"/>
  <c r="L886" i="2" s="1"/>
  <c r="K885" i="2"/>
  <c r="L885" i="2" s="1"/>
  <c r="K884" i="2"/>
  <c r="L884" i="2" s="1"/>
  <c r="K883" i="2"/>
  <c r="L883" i="2" s="1"/>
  <c r="K882" i="2"/>
  <c r="L882" i="2" s="1"/>
  <c r="L881" i="2"/>
  <c r="K881" i="2"/>
  <c r="K880" i="2"/>
  <c r="L880" i="2" s="1"/>
  <c r="K879" i="2"/>
  <c r="L879" i="2" s="1"/>
  <c r="K878" i="2"/>
  <c r="L878" i="2" s="1"/>
  <c r="K877" i="2"/>
  <c r="L877" i="2" s="1"/>
  <c r="K876" i="2"/>
  <c r="L876" i="2" s="1"/>
  <c r="K875" i="2"/>
  <c r="L875" i="2" s="1"/>
  <c r="K874" i="2"/>
  <c r="L874" i="2" s="1"/>
  <c r="K873" i="2"/>
  <c r="L873" i="2" s="1"/>
  <c r="L872" i="2"/>
  <c r="K872" i="2"/>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L828" i="2"/>
  <c r="K828" i="2"/>
  <c r="K827" i="2"/>
  <c r="L827" i="2" s="1"/>
  <c r="K826" i="2"/>
  <c r="L826" i="2" s="1"/>
  <c r="K825" i="2"/>
  <c r="L825" i="2" s="1"/>
  <c r="K824" i="2"/>
  <c r="L824" i="2" s="1"/>
  <c r="K823" i="2"/>
  <c r="L823" i="2" s="1"/>
  <c r="K822" i="2"/>
  <c r="L822" i="2" s="1"/>
  <c r="K821" i="2"/>
  <c r="L821" i="2" s="1"/>
  <c r="L820" i="2"/>
  <c r="K820" i="2"/>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K797" i="2"/>
  <c r="L797" i="2" s="1"/>
  <c r="K796" i="2"/>
  <c r="L796" i="2" s="1"/>
  <c r="K795" i="2"/>
  <c r="L795" i="2" s="1"/>
  <c r="K794" i="2"/>
  <c r="L794" i="2" s="1"/>
  <c r="K793" i="2"/>
  <c r="L793" i="2" s="1"/>
  <c r="K792" i="2"/>
  <c r="L792" i="2" s="1"/>
  <c r="K791" i="2"/>
  <c r="L791" i="2" s="1"/>
  <c r="K790" i="2"/>
  <c r="L790" i="2" s="1"/>
  <c r="K789" i="2"/>
  <c r="L789" i="2" s="1"/>
  <c r="K788" i="2"/>
  <c r="L788" i="2" s="1"/>
  <c r="K787" i="2"/>
  <c r="L787" i="2" s="1"/>
  <c r="K786" i="2"/>
  <c r="L786" i="2" s="1"/>
  <c r="K785" i="2"/>
  <c r="L785" i="2" s="1"/>
  <c r="K784" i="2"/>
  <c r="L784" i="2" s="1"/>
  <c r="K783" i="2"/>
  <c r="L783" i="2" s="1"/>
  <c r="K782" i="2"/>
  <c r="L782" i="2" s="1"/>
  <c r="K781" i="2"/>
  <c r="L781" i="2" s="1"/>
  <c r="K780" i="2"/>
  <c r="L780" i="2" s="1"/>
  <c r="K779" i="2"/>
  <c r="L779" i="2" s="1"/>
  <c r="K778" i="2"/>
  <c r="L778" i="2" s="1"/>
  <c r="K777" i="2"/>
  <c r="L777" i="2" s="1"/>
  <c r="K776" i="2"/>
  <c r="L776" i="2" s="1"/>
  <c r="K775" i="2"/>
  <c r="L775" i="2" s="1"/>
  <c r="K774" i="2"/>
  <c r="L774" i="2" s="1"/>
  <c r="K773" i="2"/>
  <c r="L773" i="2" s="1"/>
  <c r="K772" i="2"/>
  <c r="L772" i="2" s="1"/>
  <c r="K771" i="2"/>
  <c r="L771" i="2" s="1"/>
  <c r="K770" i="2"/>
  <c r="L770" i="2" s="1"/>
  <c r="K769" i="2"/>
  <c r="L769" i="2" s="1"/>
  <c r="K768" i="2"/>
  <c r="L768" i="2" s="1"/>
  <c r="K767" i="2"/>
  <c r="L767" i="2" s="1"/>
  <c r="K766" i="2"/>
  <c r="L766" i="2" s="1"/>
  <c r="K765" i="2"/>
  <c r="L765" i="2" s="1"/>
  <c r="K764" i="2"/>
  <c r="L764" i="2" s="1"/>
  <c r="K763" i="2"/>
  <c r="L763" i="2" s="1"/>
  <c r="K762" i="2"/>
  <c r="L762" i="2" s="1"/>
  <c r="K761" i="2"/>
  <c r="L761" i="2" s="1"/>
  <c r="K760" i="2"/>
  <c r="L760" i="2" s="1"/>
  <c r="K759" i="2"/>
  <c r="L759" i="2" s="1"/>
  <c r="K758" i="2"/>
  <c r="L758" i="2" s="1"/>
  <c r="K757" i="2"/>
  <c r="L757" i="2" s="1"/>
  <c r="K756" i="2"/>
  <c r="L756" i="2" s="1"/>
  <c r="K755" i="2"/>
  <c r="L755" i="2" s="1"/>
  <c r="K754" i="2"/>
  <c r="L754" i="2" s="1"/>
  <c r="K753" i="2"/>
  <c r="L753" i="2" s="1"/>
  <c r="K752" i="2"/>
  <c r="L752" i="2" s="1"/>
  <c r="K751" i="2"/>
  <c r="L751" i="2" s="1"/>
  <c r="K750" i="2"/>
  <c r="L750" i="2" s="1"/>
  <c r="K749" i="2"/>
  <c r="L749" i="2" s="1"/>
  <c r="K748" i="2"/>
  <c r="L748" i="2" s="1"/>
  <c r="K747" i="2"/>
  <c r="L747" i="2" s="1"/>
  <c r="K746" i="2"/>
  <c r="L746" i="2" s="1"/>
  <c r="K745" i="2"/>
  <c r="L745" i="2" s="1"/>
  <c r="K744" i="2"/>
  <c r="L744" i="2" s="1"/>
  <c r="K743" i="2"/>
  <c r="L743" i="2" s="1"/>
  <c r="K742" i="2"/>
  <c r="L742" i="2" s="1"/>
  <c r="K741" i="2"/>
  <c r="L741" i="2" s="1"/>
  <c r="K740" i="2"/>
  <c r="L740" i="2" s="1"/>
  <c r="K739" i="2"/>
  <c r="L739" i="2" s="1"/>
  <c r="K738" i="2"/>
  <c r="L738" i="2" s="1"/>
  <c r="K737" i="2"/>
  <c r="L737" i="2" s="1"/>
  <c r="K736" i="2"/>
  <c r="L736" i="2" s="1"/>
  <c r="K735" i="2"/>
  <c r="L735" i="2" s="1"/>
  <c r="K734" i="2"/>
  <c r="L734" i="2" s="1"/>
  <c r="K733" i="2"/>
  <c r="L733" i="2" s="1"/>
  <c r="K732" i="2"/>
  <c r="L732" i="2" s="1"/>
  <c r="K731" i="2"/>
  <c r="L731" i="2" s="1"/>
  <c r="K730" i="2"/>
  <c r="L730" i="2" s="1"/>
  <c r="K729" i="2"/>
  <c r="L729" i="2" s="1"/>
  <c r="K728" i="2"/>
  <c r="L728" i="2" s="1"/>
  <c r="K727" i="2"/>
  <c r="L727" i="2" s="1"/>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L680" i="2"/>
  <c r="K680" i="2"/>
  <c r="K679" i="2"/>
  <c r="L679" i="2" s="1"/>
  <c r="K678" i="2"/>
  <c r="L678" i="2" s="1"/>
  <c r="K677" i="2"/>
  <c r="L677" i="2" s="1"/>
  <c r="L676" i="2"/>
  <c r="K676" i="2"/>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L641" i="2"/>
  <c r="K641" i="2"/>
  <c r="K640" i="2"/>
  <c r="L640" i="2" s="1"/>
  <c r="K639" i="2"/>
  <c r="L639" i="2" s="1"/>
  <c r="L638" i="2"/>
  <c r="K638" i="2"/>
  <c r="K637" i="2"/>
  <c r="L637" i="2" s="1"/>
  <c r="K636" i="2"/>
  <c r="L636" i="2" s="1"/>
  <c r="K635" i="2"/>
  <c r="L635" i="2" s="1"/>
  <c r="K634" i="2"/>
  <c r="L634" i="2" s="1"/>
  <c r="L633" i="2"/>
  <c r="K633" i="2"/>
  <c r="K632" i="2"/>
  <c r="L632" i="2" s="1"/>
  <c r="K631" i="2"/>
  <c r="L631" i="2" s="1"/>
  <c r="L630" i="2"/>
  <c r="K630" i="2"/>
  <c r="K629" i="2"/>
  <c r="L629" i="2" s="1"/>
  <c r="K628" i="2"/>
  <c r="L628" i="2" s="1"/>
  <c r="K627" i="2"/>
  <c r="L627" i="2" s="1"/>
  <c r="K626" i="2"/>
  <c r="L626" i="2" s="1"/>
  <c r="L625" i="2"/>
  <c r="K625" i="2"/>
  <c r="K624" i="2"/>
  <c r="L624" i="2" s="1"/>
  <c r="K623" i="2"/>
  <c r="L623" i="2" s="1"/>
  <c r="K622" i="2"/>
  <c r="L622" i="2" s="1"/>
  <c r="K621" i="2"/>
  <c r="L621" i="2" s="1"/>
  <c r="K620" i="2"/>
  <c r="L620" i="2" s="1"/>
  <c r="K619" i="2"/>
  <c r="L619" i="2" s="1"/>
  <c r="K618" i="2"/>
  <c r="L618" i="2" s="1"/>
  <c r="K617" i="2"/>
  <c r="L617" i="2" s="1"/>
  <c r="K616" i="2"/>
  <c r="L616" i="2" s="1"/>
  <c r="K615" i="2"/>
  <c r="L615" i="2" s="1"/>
  <c r="L614" i="2"/>
  <c r="K614" i="2"/>
  <c r="K613" i="2"/>
  <c r="L613" i="2" s="1"/>
  <c r="K612" i="2"/>
  <c r="L612" i="2" s="1"/>
  <c r="K611" i="2"/>
  <c r="L611" i="2" s="1"/>
  <c r="K610" i="2"/>
  <c r="L610" i="2" s="1"/>
  <c r="L609" i="2"/>
  <c r="K609" i="2"/>
  <c r="K608" i="2"/>
  <c r="L608" i="2" s="1"/>
  <c r="K607" i="2"/>
  <c r="L607" i="2" s="1"/>
  <c r="K606" i="2"/>
  <c r="L606" i="2" s="1"/>
  <c r="K605" i="2"/>
  <c r="L605" i="2" s="1"/>
  <c r="K604" i="2"/>
  <c r="L604" i="2" s="1"/>
  <c r="K603" i="2"/>
  <c r="L603" i="2" s="1"/>
  <c r="K602" i="2"/>
  <c r="L602" i="2" s="1"/>
  <c r="K601" i="2"/>
  <c r="L601" i="2" s="1"/>
  <c r="K600" i="2"/>
  <c r="L600" i="2" s="1"/>
  <c r="K599" i="2"/>
  <c r="L599" i="2" s="1"/>
  <c r="L598" i="2"/>
  <c r="K598" i="2"/>
  <c r="K597" i="2"/>
  <c r="L597" i="2" s="1"/>
  <c r="K596" i="2"/>
  <c r="L596" i="2" s="1"/>
  <c r="K595" i="2"/>
  <c r="L595" i="2" s="1"/>
  <c r="K594" i="2"/>
  <c r="L594" i="2" s="1"/>
  <c r="L593" i="2"/>
  <c r="K593" i="2"/>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L576" i="2"/>
  <c r="K576" i="2"/>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L524" i="2"/>
  <c r="K524" i="2"/>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l="1"/>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L412" i="2"/>
  <c r="K412" i="2"/>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8" i="2"/>
  <c r="L8" i="2" s="1"/>
  <c r="K9" i="2"/>
  <c r="L9" i="2" s="1"/>
  <c r="K7" i="2"/>
  <c r="L7" i="2" s="1"/>
  <c r="K6" i="2"/>
  <c r="L6" i="2" s="1"/>
</calcChain>
</file>

<file path=xl/sharedStrings.xml><?xml version="1.0" encoding="utf-8"?>
<sst xmlns="http://schemas.openxmlformats.org/spreadsheetml/2006/main" count="19580" uniqueCount="153">
  <si>
    <t>Retailer</t>
  </si>
  <si>
    <t>Retailer ID</t>
  </si>
  <si>
    <t>State</t>
  </si>
  <si>
    <t>Region</t>
  </si>
  <si>
    <t>City</t>
  </si>
  <si>
    <t>Invoice Date</t>
  </si>
  <si>
    <t>Beverage Brand</t>
  </si>
  <si>
    <t>Price per Unit</t>
  </si>
  <si>
    <t>Units Sold</t>
  </si>
  <si>
    <t>Total Sales</t>
  </si>
  <si>
    <t>Sodapop</t>
  </si>
  <si>
    <t>New York</t>
  </si>
  <si>
    <t>Coca-Cola</t>
  </si>
  <si>
    <t>Sprite</t>
  </si>
  <si>
    <t>Fanta</t>
  </si>
  <si>
    <t>Diet Coke</t>
  </si>
  <si>
    <t>Powerade</t>
  </si>
  <si>
    <t>Dasani Water</t>
  </si>
  <si>
    <t>Operating Profit</t>
  </si>
  <si>
    <t>Operating Margin</t>
  </si>
  <si>
    <t>BevCo</t>
  </si>
  <si>
    <t>Texas</t>
  </si>
  <si>
    <t>Houston</t>
  </si>
  <si>
    <t>FizzySip</t>
  </si>
  <si>
    <t>West</t>
  </si>
  <si>
    <t>California</t>
  </si>
  <si>
    <t>Los Angeles</t>
  </si>
  <si>
    <t>Beverage Sales &amp; Operating Margin 2021</t>
  </si>
  <si>
    <t>DreamCo</t>
  </si>
  <si>
    <t>San Francisco</t>
  </si>
  <si>
    <t>Midwest</t>
  </si>
  <si>
    <t>Illinois</t>
  </si>
  <si>
    <t>Chicago</t>
  </si>
  <si>
    <t>Dallas</t>
  </si>
  <si>
    <t>Philadelphia</t>
  </si>
  <si>
    <t>Pennsylvania</t>
  </si>
  <si>
    <t>Las Vegas</t>
  </si>
  <si>
    <t>Nevada</t>
  </si>
  <si>
    <t>Denver</t>
  </si>
  <si>
    <t>Colorado</t>
  </si>
  <si>
    <t>x</t>
  </si>
  <si>
    <t>Washington</t>
  </si>
  <si>
    <t>Seattle</t>
  </si>
  <si>
    <t>Florida</t>
  </si>
  <si>
    <t>Miami</t>
  </si>
  <si>
    <t>Minnesota</t>
  </si>
  <si>
    <t>Minneapolis</t>
  </si>
  <si>
    <t>Billings</t>
  </si>
  <si>
    <t>Montana</t>
  </si>
  <si>
    <t>South</t>
  </si>
  <si>
    <t>Knoxville</t>
  </si>
  <si>
    <t>Tennessee</t>
  </si>
  <si>
    <t>Nebraska</t>
  </si>
  <si>
    <t>Omaha</t>
  </si>
  <si>
    <t>Alabama</t>
  </si>
  <si>
    <t>Birmingham</t>
  </si>
  <si>
    <t>Maine</t>
  </si>
  <si>
    <t>Portland</t>
  </si>
  <si>
    <t>Key American Coca-Cola Retailers</t>
  </si>
  <si>
    <t>Anchorage</t>
  </si>
  <si>
    <t>Alaska</t>
  </si>
  <si>
    <t>Hawaii</t>
  </si>
  <si>
    <t>Honolulu</t>
  </si>
  <si>
    <t>Orlando</t>
  </si>
  <si>
    <t>Albany</t>
  </si>
  <si>
    <t>Cheyenne</t>
  </si>
  <si>
    <t>Wyoming</t>
  </si>
  <si>
    <t>Virginia</t>
  </si>
  <si>
    <t>Richmond</t>
  </si>
  <si>
    <t>Michigan</t>
  </si>
  <si>
    <t>Detroit</t>
  </si>
  <si>
    <t>St. Louis</t>
  </si>
  <si>
    <t>Missouri</t>
  </si>
  <si>
    <t>Utah</t>
  </si>
  <si>
    <t>Salt Lake City</t>
  </si>
  <si>
    <t>Oregon</t>
  </si>
  <si>
    <t>New Orleans</t>
  </si>
  <si>
    <t>Louisiana</t>
  </si>
  <si>
    <t>Idaho</t>
  </si>
  <si>
    <t>Boise</t>
  </si>
  <si>
    <t>Phoenix</t>
  </si>
  <si>
    <t>Arizona</t>
  </si>
  <si>
    <t>New Mexico</t>
  </si>
  <si>
    <t>Albuquerque</t>
  </si>
  <si>
    <t>Georgia</t>
  </si>
  <si>
    <t>Atlanta</t>
  </si>
  <si>
    <t>South Carolina</t>
  </si>
  <si>
    <t>Charleston</t>
  </si>
  <si>
    <t>North Carolina</t>
  </si>
  <si>
    <t>Charlotte</t>
  </si>
  <si>
    <t>Ohio</t>
  </si>
  <si>
    <t>Columbus</t>
  </si>
  <si>
    <t>Kentucky</t>
  </si>
  <si>
    <t>Louisville</t>
  </si>
  <si>
    <t>Mississippi</t>
  </si>
  <si>
    <t>Jackson</t>
  </si>
  <si>
    <t>Little Rock</t>
  </si>
  <si>
    <t>Arkansas</t>
  </si>
  <si>
    <t>Oklahoma</t>
  </si>
  <si>
    <t>Oklahoma City</t>
  </si>
  <si>
    <t>Kansas</t>
  </si>
  <si>
    <t>Wichita</t>
  </si>
  <si>
    <t>South Dakota</t>
  </si>
  <si>
    <t>Sioux Falls</t>
  </si>
  <si>
    <t>Fargo</t>
  </si>
  <si>
    <t>North Dakota</t>
  </si>
  <si>
    <t>Iowa</t>
  </si>
  <si>
    <t>Des Moines</t>
  </si>
  <si>
    <t>Wisconsin</t>
  </si>
  <si>
    <t>Milwaukee</t>
  </si>
  <si>
    <t>Indiana</t>
  </si>
  <si>
    <t>Indianapolis</t>
  </si>
  <si>
    <t>West Virginia</t>
  </si>
  <si>
    <t>Maryland</t>
  </si>
  <si>
    <t>Baltimore</t>
  </si>
  <si>
    <t>Delaware</t>
  </si>
  <si>
    <t>Wilmington</t>
  </si>
  <si>
    <t>New Jersey</t>
  </si>
  <si>
    <t>Newark</t>
  </si>
  <si>
    <t>Hartford</t>
  </si>
  <si>
    <t>Connecticut</t>
  </si>
  <si>
    <t>Rhode Island</t>
  </si>
  <si>
    <t>Providence</t>
  </si>
  <si>
    <t>Boston</t>
  </si>
  <si>
    <t>Massachusetts</t>
  </si>
  <si>
    <t>Vermont</t>
  </si>
  <si>
    <t>Burlington</t>
  </si>
  <si>
    <t>New Hampshire</t>
  </si>
  <si>
    <t>Manchester</t>
  </si>
  <si>
    <t>Key American Retailers</t>
  </si>
  <si>
    <t>Northeast</t>
  </si>
  <si>
    <t>Southeast</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</si>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</sst>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164" formatCode="_-* #,##0.00_-;\-* #,##0.00_-;_-* &quot;-&quot;??_-;_-@_-"/>
    <numFmt numFmtId="165" formatCode="&quot;$&quot;#,##0.0_);[Red]\(&quot;$&quot;#,##0.0\)"/>
    <numFmt numFmtId="166" formatCode="&quot;$&quot;#,##0"/>
    <numFmt numFmtId="167" formatCode="0.0%"/>
    <numFmt numFmtId="168" formatCode="_-* #,##0_-;\-* #,##0_-;_-* &quot;-&quot;??_-;_-@_-"/>
  </numFmts>
  <fonts count="14" x14ac:knownFonts="1">
    <font>
      <sz val="11"/>
      <color theme="1"/>
      <name val="Calibri"/>
      <family val="2"/>
      <scheme val="minor"/>
    </font>
    <font>
      <sz val="11"/>
      <color theme="0"/>
      <name val="Calibri"/>
      <family val="2"/>
      <scheme val="minor"/>
    </font>
    <font>
      <sz val="11"/>
      <color theme="1"/>
      <name val="Calibri"/>
      <family val="2"/>
      <scheme val="minor"/>
    </font>
    <font>
      <b/>
      <sz val="36"/>
      <color theme="0"/>
      <name val="Calibri"/>
      <family val="2"/>
      <scheme val="minor"/>
    </font>
    <font>
      <sz val="18"/>
      <color theme="0"/>
      <name val="Calibri"/>
      <family val="2"/>
      <scheme val="minor"/>
    </font>
    <font>
      <b/>
      <sz val="18"/>
      <color theme="0"/>
      <name val="Calibri"/>
      <family val="2"/>
      <scheme val="minor"/>
    </font>
    <font>
      <b/>
      <sz val="20"/>
      <color theme="0"/>
      <name val="Calibri"/>
      <family val="2"/>
      <scheme val="minor"/>
    </font>
    <font>
      <b/>
      <sz val="14"/>
      <color theme="0"/>
      <name val="Calibri"/>
      <family val="2"/>
      <scheme val="minor"/>
    </font>
    <font>
      <sz val="14"/>
      <color theme="0"/>
      <name val="Calibri"/>
      <family val="2"/>
      <scheme val="minor"/>
    </font>
    <font>
      <b/>
      <sz val="18"/>
      <color rgb="FF2A3E68"/>
      <name val="Calibri"/>
      <family val="2"/>
      <scheme val="minor"/>
    </font>
    <font>
      <b/>
      <sz val="12"/>
      <color rgb="FF2A3E68"/>
      <name val="Calibri"/>
      <family val="2"/>
      <scheme val="minor"/>
    </font>
    <font>
      <b/>
      <sz val="39"/>
      <color theme="0"/>
      <name val="Calibri"/>
      <family val="2"/>
      <scheme val="minor"/>
    </font>
    <font>
      <b/>
      <sz val="11"/>
      <color theme="1"/>
      <name val="Calibri"/>
      <family val="2"/>
      <scheme val="minor"/>
    </font>
    <font>
      <b/>
      <sz val="22"/>
      <color theme="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41">
    <xf numFmtId="0" fontId="0" fillId="0" borderId="0" xfId="0"/>
    <xf numFmtId="14" fontId="0" fillId="0" borderId="0" xfId="0" applyNumberFormat="1"/>
    <xf numFmtId="8" fontId="0" fillId="0" borderId="0" xfId="0" applyNumberFormat="1"/>
    <xf numFmtId="3" fontId="0" fillId="0" borderId="0" xfId="0" applyNumberFormat="1"/>
    <xf numFmtId="165" fontId="0" fillId="0" borderId="0" xfId="0" applyNumberFormat="1"/>
    <xf numFmtId="9" fontId="0" fillId="0" borderId="0" xfId="0" applyNumberFormat="1"/>
    <xf numFmtId="10" fontId="0" fillId="0" borderId="0" xfId="0" applyNumberFormat="1"/>
    <xf numFmtId="0" fontId="0" fillId="0" borderId="0" xfId="0" applyNumberFormat="1"/>
    <xf numFmtId="0" fontId="0" fillId="0" borderId="0" xfId="0" applyFill="1"/>
    <xf numFmtId="0" fontId="0" fillId="2" borderId="0" xfId="0" applyFill="1"/>
    <xf numFmtId="0" fontId="1" fillId="2" borderId="0" xfId="0" applyFont="1" applyFill="1"/>
    <xf numFmtId="0" fontId="8" fillId="2" borderId="0" xfId="0" applyFont="1" applyFill="1"/>
    <xf numFmtId="0" fontId="7" fillId="2" borderId="0" xfId="0" applyFont="1" applyFill="1" applyAlignment="1"/>
    <xf numFmtId="0" fontId="7" fillId="2" borderId="0" xfId="0" applyFont="1" applyFill="1" applyBorder="1" applyAlignment="1"/>
    <xf numFmtId="0" fontId="4" fillId="2" borderId="0" xfId="0" applyFont="1" applyFill="1" applyAlignment="1">
      <alignment vertical="top"/>
    </xf>
    <xf numFmtId="166" fontId="5" fillId="2" borderId="0" xfId="0" applyNumberFormat="1" applyFont="1" applyFill="1" applyBorder="1" applyAlignment="1">
      <alignment vertical="top"/>
    </xf>
    <xf numFmtId="166" fontId="5" fillId="2" borderId="0" xfId="0" applyNumberFormat="1" applyFont="1" applyFill="1" applyAlignment="1">
      <alignment vertical="top"/>
    </xf>
    <xf numFmtId="167" fontId="5" fillId="2" borderId="0" xfId="0" applyNumberFormat="1" applyFont="1" applyFill="1" applyAlignment="1">
      <alignment vertical="top"/>
    </xf>
    <xf numFmtId="0" fontId="10" fillId="0" borderId="0" xfId="0" applyFont="1"/>
    <xf numFmtId="0" fontId="9" fillId="0" borderId="1" xfId="0" applyFont="1" applyBorder="1"/>
    <xf numFmtId="0" fontId="0" fillId="0" borderId="1" xfId="0" applyBorder="1"/>
    <xf numFmtId="0" fontId="3" fillId="2" borderId="0" xfId="0" applyFont="1" applyFill="1" applyBorder="1" applyAlignment="1">
      <alignment vertical="center"/>
    </xf>
    <xf numFmtId="0" fontId="0" fillId="0" borderId="0" xfId="0" applyBorder="1" applyAlignment="1">
      <alignment horizontal="center"/>
    </xf>
    <xf numFmtId="14" fontId="0" fillId="0" borderId="0" xfId="0" applyNumberFormat="1" applyBorder="1" applyAlignment="1">
      <alignment horizontal="center"/>
    </xf>
    <xf numFmtId="8" fontId="0" fillId="0" borderId="0" xfId="0" applyNumberFormat="1" applyBorder="1" applyAlignment="1">
      <alignment horizontal="center"/>
    </xf>
    <xf numFmtId="3" fontId="0" fillId="0" borderId="0" xfId="0" applyNumberFormat="1" applyBorder="1" applyAlignment="1">
      <alignment horizontal="center"/>
    </xf>
    <xf numFmtId="6" fontId="0" fillId="0" borderId="0" xfId="0" applyNumberFormat="1" applyBorder="1" applyAlignment="1">
      <alignment horizontal="center"/>
    </xf>
    <xf numFmtId="9" fontId="0" fillId="0" borderId="0" xfId="0" applyNumberFormat="1" applyBorder="1" applyAlignment="1">
      <alignment horizontal="center"/>
    </xf>
    <xf numFmtId="0" fontId="0" fillId="3" borderId="0" xfId="0" applyFill="1"/>
    <xf numFmtId="0" fontId="1" fillId="2" borderId="0" xfId="0" applyFont="1" applyFill="1" applyBorder="1" applyAlignment="1">
      <alignment horizontal="center"/>
    </xf>
    <xf numFmtId="167" fontId="6" fillId="2" borderId="0" xfId="0" applyNumberFormat="1" applyFont="1" applyFill="1" applyAlignment="1">
      <alignment horizontal="center" vertical="top"/>
    </xf>
    <xf numFmtId="0" fontId="11" fillId="2" borderId="0" xfId="0" applyFont="1" applyFill="1" applyBorder="1" applyAlignment="1">
      <alignment horizontal="center" vertical="center"/>
    </xf>
    <xf numFmtId="166" fontId="6" fillId="2" borderId="0" xfId="0" applyNumberFormat="1" applyFont="1" applyFill="1" applyBorder="1" applyAlignment="1">
      <alignment horizontal="center" vertical="top"/>
    </xf>
    <xf numFmtId="168" fontId="6" fillId="2" borderId="0" xfId="1" applyNumberFormat="1" applyFont="1" applyFill="1" applyAlignment="1">
      <alignment horizontal="center" vertical="top"/>
    </xf>
    <xf numFmtId="166" fontId="6" fillId="2" borderId="0" xfId="0" applyNumberFormat="1" applyFont="1" applyFill="1" applyAlignment="1">
      <alignment horizontal="center" vertical="top"/>
    </xf>
    <xf numFmtId="0" fontId="0" fillId="0" borderId="0" xfId="0" pivotButton="1"/>
    <xf numFmtId="0" fontId="0" fillId="0" borderId="0" xfId="0" applyAlignment="1">
      <alignment horizontal="left"/>
    </xf>
    <xf numFmtId="166" fontId="0" fillId="0" borderId="0" xfId="0" applyNumberFormat="1"/>
    <xf numFmtId="0" fontId="12" fillId="3" borderId="0" xfId="0" applyFont="1" applyFill="1"/>
    <xf numFmtId="0" fontId="13" fillId="2" borderId="0" xfId="0" applyFont="1" applyFill="1" applyBorder="1" applyAlignment="1">
      <alignment horizontal="center"/>
    </xf>
    <xf numFmtId="0" fontId="13" fillId="2" borderId="0" xfId="0" applyFont="1" applyFill="1" applyAlignment="1">
      <alignment horizontal="center"/>
    </xf>
  </cellXfs>
  <cellStyles count="2">
    <cellStyle name="Comma" xfId="1" builtinId="3"/>
    <cellStyle name="Normal" xfId="0" builtinId="0"/>
  </cellStyles>
  <dxfs count="23">
    <dxf>
      <numFmt numFmtId="166" formatCode="&quot;$&quot;#,##0"/>
    </dxf>
    <dxf>
      <numFmt numFmtId="13" formatCode="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10" formatCode="&quot;$&quot;#,##0_);[Red]\(&quot;$&quot;#,##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2"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A3E68"/>
        </patternFill>
      </fill>
      <alignment horizontal="center" vertical="bottom" textRotation="0" wrapText="0" indent="0" justifyLastLine="0" shrinkToFit="0" readingOrder="0"/>
    </dxf>
    <dxf>
      <font>
        <b/>
        <sz val="11"/>
        <color theme="1"/>
      </font>
    </dxf>
    <dxf>
      <fill>
        <patternFill patternType="none">
          <fgColor indexed="64"/>
          <bgColor auto="1"/>
        </patternFill>
      </fill>
      <border diagonalUp="0" diagonalDown="0">
        <left/>
        <right/>
        <top/>
        <bottom/>
        <vertical/>
        <horizontal/>
      </border>
    </dxf>
    <dxf>
      <font>
        <b/>
        <i val="0"/>
      </font>
    </dxf>
    <dxf>
      <fill>
        <patternFill>
          <bgColor theme="0"/>
        </patternFill>
      </fill>
      <border>
        <left style="thin">
          <color auto="1"/>
        </left>
        <right style="thin">
          <color auto="1"/>
        </right>
        <top style="thin">
          <color auto="1"/>
        </top>
        <bottom style="thin">
          <color auto="1"/>
        </bottom>
      </border>
    </dxf>
    <dxf>
      <font>
        <b/>
        <i val="0"/>
        <u val="none"/>
      </font>
      <fill>
        <patternFill patternType="none">
          <bgColor auto="1"/>
        </patternFill>
      </fill>
      <border>
        <bottom style="thin">
          <color rgb="FFF40009"/>
        </bottom>
      </border>
    </dxf>
    <dxf>
      <font>
        <b/>
        <i val="0"/>
        <color theme="0"/>
      </font>
      <fill>
        <patternFill patternType="solid">
          <bgColor theme="2" tint="-9.9948118533890809E-2"/>
        </patternFill>
      </fill>
      <border>
        <left style="thin">
          <color auto="1"/>
        </left>
        <right style="thin">
          <color auto="1"/>
        </right>
        <top style="thin">
          <color auto="1"/>
        </top>
        <bottom style="thin">
          <color auto="1"/>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Coca-Cola Style" pivot="0" table="0" count="8" xr9:uid="{7C3F5E89-072F-4EC8-94FC-85D3A7CA5A11}">
      <tableStyleElement type="wholeTable" dxfId="22"/>
      <tableStyleElement type="headerRow" dxfId="21"/>
    </tableStyle>
    <tableStyle name="Slicer Style 1" pivot="0" table="0" count="4" xr9:uid="{976A6B40-D2A7-4EEF-8654-E84199C0FF72}">
      <tableStyleElement type="wholeTable" dxfId="20"/>
      <tableStyleElement type="headerRow" dxfId="19"/>
    </tableStyle>
    <tableStyle name="Slicer Style 4" pivot="0" table="0" count="3" xr9:uid="{AA0CC3C4-6B7E-470F-A784-29144963A10D}">
      <tableStyleElement type="wholeTable" dxfId="18"/>
      <tableStyleElement type="headerRow" dxfId="17"/>
    </tableStyle>
    <tableStyle name="Timeline Style 3" pivot="0" table="0" count="8" xr9:uid="{5C0BD655-BB13-4D87-AB54-50F77E6F49E6}">
      <tableStyleElement type="wholeTable" dxfId="16"/>
      <tableStyleElement type="headerRow" dxfId="15"/>
    </tableStyle>
  </tableStyles>
  <colors>
    <mruColors>
      <color rgb="FF0432FF"/>
      <color rgb="FF2A3E68"/>
      <color rgb="FFF40009"/>
      <color rgb="FF66CCFF"/>
    </mruColors>
  </colors>
  <extLst>
    <ext xmlns:x14="http://schemas.microsoft.com/office/spreadsheetml/2009/9/main" uri="{46F421CA-312F-682f-3DD2-61675219B42D}">
      <x14:dxfs count="3">
        <dxf>
          <font>
            <color theme="0"/>
          </font>
          <fill>
            <patternFill>
              <bgColor rgb="FF2A3E68"/>
            </patternFill>
          </fill>
          <border diagonalUp="0" diagonalDown="0">
            <left/>
            <right/>
            <top/>
            <bottom/>
            <vertical/>
            <horizontal/>
          </border>
        </dxf>
        <dxf>
          <fill>
            <patternFill>
              <bgColor rgb="FFFF0000"/>
            </patternFill>
          </fill>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F40009"/>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3">
        <x15:timelineStyle name="Coca-Cola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[Coca-Cola.xlsx]Charts!PivotTable8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Charts!$B$9</c:f>
              <c:strCache>
                <c:ptCount val="1"/>
                <c:pt idx="0">
                  <c:v>Total</c:v>
                </c:pt>
              </c:strCache>
            </c:strRef>
          </c:tx>
          <c:spPr>
            <a:solidFill>
              <a:schemeClr val="accent1"/>
            </a:solidFill>
            <a:ln>
              <a:noFill/>
            </a:ln>
            <a:effectLst/>
          </c:spPr>
          <c:invertIfNegative val="0"/>
          <c:cat>
            <c:strRef>
              <c:f>Charts!$A$10:$A$22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Charts!$B$10:$B$22</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E691-284E-9973-8928807262EA}"/>
            </c:ext>
          </c:extLst>
        </c:ser>
        <c:dLbls>
          <c:showLegendKey val="0"/>
          <c:showVal val="0"/>
          <c:showCatName val="0"/>
          <c:showSerName val="0"/>
          <c:showPercent val="0"/>
          <c:showBubbleSize val="0"/>
        </c:dLbls>
        <c:gapWidth val="219"/>
        <c:overlap val="-27"/>
        <c:axId val="1068851952"/>
        <c:axId val="1033337408"/>
      </c:barChart>
      <c:catAx>
        <c:axId val="106885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37408"/>
        <c:crosses val="autoZero"/>
        <c:auto val="1"/>
        <c:lblAlgn val="ctr"/>
        <c:lblOffset val="100"/>
        <c:noMultiLvlLbl val="0"/>
      </c:catAx>
      <c:valAx>
        <c:axId val="103333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5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[Coca-Cola.xlsx]Charts!PivotTable8</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Charts!$B$9</c:f>
              <c:strCache>
                <c:ptCount val="1"/>
                <c:pt idx="0">
                  <c:v>Total</c:v>
                </c:pt>
              </c:strCache>
            </c:strRef>
          </c:tx>
          <c:spPr>
            <a:solidFill>
              <a:schemeClr val="accent1">
                <a:lumMod val="60000"/>
                <a:lumOff val="40000"/>
              </a:schemeClr>
            </a:solidFill>
            <a:ln>
              <a:noFill/>
            </a:ln>
            <a:effectLst/>
          </c:spPr>
          <c:invertIfNegative val="0"/>
          <c:cat>
            <c:strRef>
              <c:f>Charts!$A$10:$A$22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Charts!$B$10:$B$22</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88D-FA4C-BE3F-3EF705B898B7}"/>
            </c:ext>
          </c:extLst>
        </c:ser>
        <c:dLbls>
          <c:showLegendKey val="0"/>
          <c:showVal val="0"/>
          <c:showCatName val="0"/>
          <c:showSerName val="0"/>
          <c:showPercent val="0"/>
          <c:showBubbleSize val="0"/>
        </c:dLbls>
        <c:gapWidth val="40"/>
        <c:overlap val="-27"/>
        <c:axId val="1068851952"/>
        <c:axId val="1033337408"/>
      </c:barChart>
      <c:catAx>
        <c:axId val="106885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33337408"/>
        <c:crosses val="autoZero"/>
        <c:auto val="1"/>
        <c:lblAlgn val="ctr"/>
        <c:lblOffset val="100"/>
        <c:noMultiLvlLbl val="0"/>
      </c:catAx>
      <c:valAx>
        <c:axId val="103333740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885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B988E8A2-A603-B245-BFE4-A00E47B4132E}">
          <cx:dataId val="0"/>
          <cx:layoutPr>
            <cx:geography cultureLanguage="en-US" cultureRegion="US" attribution="Powered by Bing">
              <cx:geoCache provider="{E9337A44-BEBE-4D9F-B70C-5C5E7DAFC167}">
                <cx:binary>7H3ZcuM41uarZOT10AWAIAl2dP0RBS6SKHlLO+2svGEobSf3fefTzwElWzZb2emO9sSMIkZVxQIJ
gjzAh4OzEv7nQ/+Ph/hpW37qkzit/vHQ//nZr+v8H3/8UT34T8m2OkuChzKrsp/12UOW/JH9/Bk8
PP3xWG67IPX+IAjTPx78bVk/9Z//55/wNO8p22QP2zrI0uvmqRy+PFVNXFf/pu5o1aeHrElr0dyD
J/35+Wsa1E+Pn27qbf1Uff70lNZBPdwO+dOfn9/c+fnTH/Pn/cu7P8VAXt08QltZP1OQrKiqJuvT
T/v8Kc5Sb18t6foZwkxGRMe7evX53RfbBNq/m6yJqO3jY/lUVZ/2//+X5m968i+1QZUZu0ExMkH7
15ups3+8HfT/+efsAnR/duUVLvOx+l0VkJ4EqRlUdRk81PjPz/dB9ZClVZA+j8sOkze3/YeYUHqm
AhqKrKLdmOtvMWH6mSYTXVF0GU0/+fndO0zeRdJxPF41fdMD6Ofq82+m5P+T8KyBUZqHaHgeof8e
HVk7UwiMP6P6bvTJDB3ljDBNQ5SqO/To87t36LyHouPgHFrOsFn/fZLYfK23/vPYfAAu+plMZI0h
pOzGfbaSYYzPVI0RQtT5GvYbOo6jsaN+hsTX25NEwsjS9OmhDh6a+uMAofhM0RSsyLKyYxT8llE0
AssYIwwT5fmlOw55JzXHYXnTeIaOcZro3D4BOlX19PQ8TB/ALMoZo0TXqcp2zMLeYsPUM5nKRKHo
sMjtVI4dRO8i6ThAr5rO4Lm9OEnmOd8G6QdCQxUYelWlinx8HVP1M4JVTJFGj8qX35JzHJZ9sxkk
59ZJQrKK4yDNgpme/KZv/6lOhs4woZgqyl4nmzOMfoYpU2WF7VEDne01w7yHouPAHFq+of/Pz6vN
SWJzkzW1/8nYlhlgtH0epQ9Y0uQzHck6JRi/aMWvLRmGzphOEQM9YMc3My3g/XQdx2nefobWjXGS
aBlZnJXbx+wDcWJnus6Ajyg5qhZgpJwpVGOyOjNr3kPKcWgOLWegGJcnCcoVKATVELfbNPhABqKC
QVRVBw36KDCadsZkxnSwbV50htdL3HupOo7R29YznK7+OkmcLv3gAxkH8KFYUWSqazt8gD/eLHCg
TyMdJBDZL3AzEfQ7ao7jsms1w+NyeZp4RPHWz5IP5BkZ1iomg6m/N3EQfouJDs4CBO4zpGk7nplj
8g6KfoHLS8s5NuuTxOZ+W/ngUK2zj3SkacAxWNZk0Jan38xVgwk6UxRVBhN0JmveR81xZF63nWFz
f5rr2EVW/p9R2YB7ZF3WFHkvUWYuGw2UaqZQQp9FEtS/ljjvp+s4UvP2M7QuTlNlu3jqPv2dldHz
WP33qjUlZ7qsExmzOUDKmQpaHGXKXuTMAXoHKb+A5qXlHJTT9HUKUM6f+uDhAxUCmZ6BtSNrmKpH
FQKM1DMM0kcHo+d5MuzcN++j5tfIPPdkjs35SYoeMRrOU1k9Dc+j9AEsA/4CGHgI4uyt0Zno0SDG
ozEFwod7vWAWJXgfTb9G6Lk/c4Sck0ToPBAe0Kz+QM2NCg+njqn8bO/MNTd6hnXQ3GQCyL0WOu+i
5Tgwr5rOcDk/TdfnzudhbqOPhQbWNRk8nMqz0jyTOsBRZ0RGgJ4645r30nMcnretZwjdmCfJOTsV
58MRAsWaqjLIlX3WAJg1r01RgRCEP4F3npe3tzz0XqqO4/S29QynixPF6elHua2ij1zgIPxGNFAP
tL12MJNAkNnBMNIgCLTXrmdRuIt3UPQLfF5azrE5zWjCeptW2+p5Bv/3uoHMziijMPLgSZt+c9HD
zmQGWTeQl7NTDmZa9e/pOY7Lc7sZKuubk1zZzrO03n5kAIFqZwhi1VjX9t4C8Am8XdT0MwjLYaLK
M7HzDlKOI/LScAbJ+e1JQnLx1G4fP3AJg+Q0SE2jIOj3iU4zRsFYPVPBIwqpUDstG+pfq2q/p+c4
LM/tZqhc3J0kKufbcoi36ePz2HzIAqaLHChlJvY1FTzQmICvYB+aBg56jcd7KDmOyKHlDJPz0xT3
d0HpBR8avRFpaTD0SMQ4p99s9dLYmaprKgGPwYvQeY3Neyg6js2h5Qybu79Okl9un/oPlfYYVGGZ
UQg8vwz8a7ECepgsQzqnJlQx8YPMgtfA/Jac46jsm80guf12kpBssiaogg+V9jI600H/RUyZMYqO
IQyKIU+Q7Z3SM2H/LlqOY/Kq6QyXzWmyyhcfErE/raqPFS+QOKgSBgnO+9w0wRGvOUYDywYzhkAZ
23HMTMy8l6rjIL1tPcPpy+ok+eeyfPI+NLAGuTYyUyHfaZ/jPFMEdoE1WPHkmUb2e0KOg/LcbgbH
5ZeThMN8irfdtvzApEHQlGEpA/H+bDLOANEUEEJMpRDC2bHMzNh/D0XHkTm0nGFjnqaxv0ofP1jQ
6Gfi2xkNggH739vVDFJtIQcaVjN9n0MwkzfvIOg4Mi8NZ8CsTtPXvMq67bNm9N+bMBDShARaVdHo
cXVZlyFxAyEVo339LFvwd9T8ApKpD3M8TlP2rx4hl+YDAaHg9NLBH0n3LuOZ0McYImbwxRN8WDML
yPyWkF9gsaN/DsZp2pOLpwwMyg/kD5mArws+zmDPVsksBsNkiABQGVxle+/xTAd7B0HHYXlpOANm
cZpccvdUJuCo/FA+QZpC4J+Z3QKf06gqUXUVAv7Tbybi30HJcUReGs4Qubs9SeXLhoTm4CO9lISd
KcIDSeSZ0sUI+Pk1mRKRACh+Mx55ByXHEXlpOEPEPs0vAkSuw3Kb5JAA+JE6MZXPVKaoGFJiX4Z/
bkZCcAx8Zse/cXo3WcdBmjWfQXWxPEnm+auMPjoYRsHdAiFIGe+N+Znc14GJZB3ynpXjYcr3UHQc
oEPLGTZ/naZVef9U1Z8OztidD/G/15QhWqlSomiQJLuTK3NNAJ2pIsdWR3v/5myVezdZx1GaNZ9B
dX+iIZngwQ+87UemOgMbaVTTAaYdSjM2Ygp8bIvACv3FPg7n76DoOECHljNszk/TV7YE10wQfJzC
hiFqDFmYkIWxX8DwW/sfljaRqEH1fwkr/56S44g8t5vhsTxNPM63VbV98Jvqqa6rj4MFHABYA3eZ
ooKePFMLVAQaA6QCvHDS63jMu+k5Ds6s+Qyj89O0cu6HDHZF8T4UHRh8MGd+oRVA4hJ8uYEpBaB2
KD2/e5fg/A6CjsPz0nAGzP3fJ6mvnQdVlTXlBy5noA7IqgbKGN2L+3laGehrmgYfbz5Hb2aOs/dQ
dByaQ8sZNuen+RWn6I/4N88/Eh74CJCAtHn5DF1/u7rB3kGqAt9sULL/+vYIPO8g6tcIvTSeg3Rz
kgxkbOPgZ1Z+dKoG7KwBX9riveE51wgmlUEjEDLY59G8XdzeR9NxiF63nSFknKbs+Sve/th+6Ded
wEKw/waB3beO+g0gYMMoqAcENkU7JnveQdBxbF4azoD56zTdOn+VwZh9ZIImfO8EuWWQmIH3bDGz
RKcdnkRSAKxwE3LAV681t3cQ9AtgnnsyB+b7Sa5pMM8+NNNchU9lQBMTqtqOYWYqAVbIGSxm4AXV
Z76B31PyC0D2PZjj8X/p0+dfby/4svWiua231rRn46sdBv997dR12E1y1nQ/pY86dnazffX452eR
MvtqixvxjDe88LyD4afs5yfYHqNJfhyiR4f2T9uq/vOzBHmd4CSFnSHEDjf7Dbs68DaJKu0MYw02
hYAFEQQaRaBPpOJzYdhaUmz0AZzKdMg6gHx3se0aKKP7KsiugqQ3nUEIdtqR7bm3V1k8QK7Ky9Ds
zz+lTXKVBWld/flZ7BeW724TpCpiIz7YTgQ8iAR2TVJl0fP8YfsFLBK4G/+vAacR9oceLSWd8Dzn
ifdTGdeN59moSjhOOo5oaIaMmS5+UiqfV+1Ng3yOxkcipbxCrhX0HveScNl1V12+RMFlXXzDtOB1
cPVqmI8Ry45RK6vgM4M4DezBhcFT85raDDbjzBnzgNoeOdhnFa+S/AoioyN36bdBzzdVG1nemHBF
W0oJ+qKxiOfjxcDaZSHVP0hS8ZaS5Zggy+sii8bueZAxu5PV1UAp77qEB5nPm9Tn+qUmP1X5wKM+
4b57CY8p0opHrmt4aX4lHjeoieGKa3BHVHY2LbIHcU8bMV7noSlelyn6stNdA40SPJrZtdfwXN6w
tpkuiVvEI4scLwQFLO9s8ahOyZ2KNRbKHyg8/ZmogqamoEkQOBFcdHaGFEvVEkPcE8DjvGLgbqea
bg73ZhJ39ZKTgBiiXEC56lzDrSknSWRXXmQFDF2Ke/xEtUplUfjQFKppmnAvhybiVg+uhcQYitRk
9SWN+hVpEqNo4b+ysURrGuhLlLjf1aqILfEM2JrVLPzccSWPF9C2oAr3hkUBVHWJfi4eR8J101ZL
Kre2uCMKuusC7s7qITLEa7sa/SSs5F7UGDK9VKo1zewKWkQpPADeMdEFLy+wZj93Vbyvknqu6XhR
I16k7VJUUdmf/t8vFfSjChuDFI01dQCeQ/OGu1KwEMMj+i5eLvpApdAq0sgWZTGErihDXZUlXM/M
MLpFQNogp3cU9ZyUfsVJTDUYL7RIZI83FFiD9FyFcptdheTWVRMTBTAdaifQXa4qtSVOxc0V7nlW
seWASo6kmBdxYtCwtZswMZomXYvr7ljytnXNcPwewDvEc6uotYMoMSJ4nHgEgbJeazxtAkNQpRJs
PDdlpDaKkPKoC60goNyFsqgrxGOtnELP4GkRDWoe4PoGxa2dQHNBgWjWxbaq/41lyYpUd9kWg93q
KeVhm22TEHNw0xlU1Yyk0GH6b4jnGUj2zW3bJ0bZRF96yb3VPanmsZx/j6rEirHK9UG+cpP4rsvV
0AwUmadMWXiVtq4G7bwosTF6jVGHkaH55Lzpg8ZMWYP5UCy6uo45hOFvo/QbqeKQS4FbGFHIBuhT
95BSz0z8NOSqBwwjYf8qxrJVtR7Ms8aSu/o6RrmRq5XVZCOMoHwJi5hnTEvWXmq9WXAfsnwoA8/f
71f8cvo/t1kC/04b6R4uiu2OD2fgCN7tk/xv74L4vnDRVPObBDUvzzps2SsE18v+vTNJuNtZ+Vlw
/CeV75OhINAIqJgv+yn/ixB9cRYd5O6+zV5wQvbQGYJPwBn4qeBZEAv+/GkvOIWyihShFcEXyJBI
AVJiLzdhA0CEYQtAELgq7CKriw+Q93ITtgACi0MTactiTxkIybzsOf0GRtAajogiIWheiU3wRyuw
ezV8PQM728F7ZCGoXolNPJIqKvWiu5CLb35taErDC8lOe67QK5TwVyNz5GUySPt/+zZR/+pthSej
vO/gbe758LNvuXqX9WYWc/daSXmZcuU+i9beubzIboOc02+5FTx5i2BF7aThZWYww990d3jTm9oK
8T4zOp+PklVnVgZq4QuIR0jFYOnNiQWNBXAjMnwjrggn41tiB1zhWIkpPtcq5PG8GCsnFQe9k/uY
U0mrnNbzNSOvCeNyeqtVY7+SkqGNeVMopVPjrnSmUujpNff6kpo+UbAJsm/kpAmi9XRo8RjaLkXf
QaL0juR1vSPjsTOSMM9AnMK1FKQgx+qQm0Wo62YEefKGWxStPbIk57VUpM50YJXvRjwd29CCbQw9
LscsdQKU+TEPlChzpvO2qjNnOs1Re5UyELyRRzJHVYLRyHAeGHIpFc7h0HhZ6QxaqNremF1ETVw4
0yEpXbzIFW95uFTiII/5qOGIwyDpJu7L3EGwPDmNlscwLk0eWXWveTwQr1S0jizTIje00c0cKrVR
zNXpOF1AaZo7I20Dw4/xYHSsdBdy29oZzQuHtjR3pNDfl3RRmk6rcpPVmKyUaiicRParmFe+VjjT
oRAl3Eu52aGg57qESsdFeuloKW3iV+cZjXUr7t37Ii6WdYHIosVR7SRlXTujgs5RULv2dKkeJRRz
RmTVclnwN0NF5Xh19JO1YWGp4my6NB0Op7gIvyldGHOpqDM+dVcRgxDWXj8aU88nVFjpbbQqCRZT
f6deTiW3lVOYhGIQEItyOxnDm0MPSSQV+25rdVfGHMnNY+5LleUWVemwPodJeuj8VMI0jpfADtYg
NZUjIblyplJQZO2ipeOK9YVn65pyN9XFgeutqlzmLakooFZJBsi0wvHTGF6tk9qzWZPd7U5lJqfO
sCBiJkCQP3em0jQ7iILIsqOVMV2fLgHizKh1mPOeHsEQFaTPnMKNm9HAfi1xVrWa0XuS5tR6oXCq
1JEp+UWQcLnpO6frNCh66VBYwZh6vNeD3glw2Tsd1YwoS8cl+Lbz3SRuBc3TBG7H5jpR3Np+NV/z
UINZOxFVZaDzVm55PlGTTSS9HJQgzxw9V4FMcc2tZOC4bFSW7QCTxmWwVCQZzJzpdDr0ouJwOrsl
pnnEy2qQTJoBXmiAGeolEagJSlpqC1XPFuBXLJ2pdhSl2WnqDoTrehWYoHgpZhXLKZdll2BraqLi
UbPyuPl2ePxUqmGP+2UTt7u7QAsEruuH0CgpjFdXAecP4jCVpmtD3sPynZYBNaLWd/l0ccSNx5VC
j61d9as7a/QktVKyCsWaFQ1j6kylnoZ5+W0qDl6KR2sqToeCKVsfRIZVeRLYQIeKqXVxuHh42nSP
xBLM45SF5jTysHvFfrxV2mFgO/Kl8YtuVYCcHQ3gkdzxFLFEYVD6lt0IOuLUNc2D+TH1dzoQuY0W
uofWu1qqjrDe+YNY9Xb1PmFWUMr32dCnlhrKG3fQLEU8ZHfvdNd0nmGyf/J0OlVM13aPe9UmlZpk
MXTxGpdEW8hIsvtQMNmxxxyukU5mo0HK+lGrstyU9drwxTRlndJZONa201koLiExX2N/VM3pWodh
Dk+lw2F+LelBqKiKHCwkGI1EkjwYAdEuHf2fg+j80bZTs0NNNrU7nE+l+asEhYdrXkN9yHFYyANp
jRKRnxmsZlYrBK7sY0vr83gppegbdQPFCoXUmw6dkHrF2HEtlkifL1qCYIp6NY/GTBqMMShbjuqh
MjtaNrBQwIEp6IscJqUtCzl0OCCtfX06VaRB8SSiPNYg3oPyLDTSKuyNUIi5tKvBTK870nDZa0qz
EZN/OhAhoA+nr64JqVdGRQ/rVSymveYiCwwB4LWuwmYzFGAGK+My7IrEJjpdsbjJwN6uv8NwtCsJ
o02o+vEiULWepyBpUdLCmt7eULB5o2j3zha43dEmDipoFpl9lGic9XpmBbBpES/LyBqUQlumQVBb
pC48MC1hqWmTqgOVTRR9DAvTdABvkMJ91RtNNmR23w3uMm8fprFRZCnNllmaj6uKXMRiRKZRUoW8
i7TqMtTHECylSrGSTvnZhHKxboKYDz3bFpXv2Z3mLfWoGpZ6ajY48xzqffVDYN5KaFi9UE90rUmQ
0ebulyBrC3u6JqaDTGi8LPsQCK6kUV91ZNNhECFVoVUmKEvXkDp4V4OuOwxe5ATdOitx5LRVoi4U
z18VikccLMl4dxhpc6krarRs62FJo4xd5CzlPhlvi8Rt7XBInLbLvwQYFJwMa6WpSB0v3VS7DmmZ
G6TusYkUJXGmg1hsHT3p96e7imBojShOI8MP3cSZDrsZMBUDNQIlOOpaI/BrELKadKH5GjFQNZZm
6dNN53a6oZGo5fVYrVrWeZd1r2CudBHoywT0VrXRLtUx7hc5UloQqAn+WfUosYhQ1aYDnqS0HuxP
U7nFi1FlizSjj3mPr9JYbp2ISa0zlYow6Tn2/dL0M2DCBHoQA1cBMq/OdQSLXbi7HOl+tasDB9i6
Vcp4cbg0Ndw9I2laUMkqtdZ55WWKUQkhVIhDHDN5BD8MFBsagscjaGtTow1oRKjTE2gkqvIItI3p
pqnUC8k1lQ4V0327JmMfPMYhqazpmlYU+oKV1FbzFFYCcUBjSmH4RBEmO+Z4TBMTdLbama5pEoXq
vNy0A1ZW06Wp0ve6xplKmRR5RlsAeXFTehz+ioVVdi5bpY1y1bsqtWGmgEgn/iou3W7RqV6EjN21
Gr7tY15pkRw08+mSkmDJhK2wQ16LVoeKw2l3mYOGSzmOrbbnbWcxyYQJgAeuLTBrL+KFF9q1vMa6
pTCru0+fGE7OO9PNQDouKlO9jS/A7PgigVuM+Nxsky8DOBD7RR1aUCDuulBBPTeH8kvVbcrgQlhJ
4GL1nKG9a8i2bTPuR4uYWRGx/OiOhpc4XCSVkUjrLLzUwkVNgGcWGl6ztuKSC/y9ScOLot80/WYM
wd9nJu66llZMN1Tl2kO8000vWEXJKhoyo+xtF/plq066YQYdQWIb9cPomYWV/Cx8o6wXjW9o0vcy
4wr0/6bWVkoYGmi4HEqeRPek5HLIPdP/qoJn7wcG31potOS28S0/4RTcRbwPuUyMWrLVCBxvCw3Z
arJqcssL7KjmBb1kCQ+/luFVhX7E58jO+UZx8i3j4UXPc2BRIzBGR3YUI/w+bCoz/DnY8rbKwEmV
mdKVAitRyvvv+qI32Io84uvU6lbRN2Tmd4XJzH6pj9y/lJftsuYpD640S5W4egVGJ7jWVsxMzvEy
/xGAYVlfYA+cVVZEeRzYrrSqOq5u5NbMGxuDhl2bwoNq/qi4fJmuFHu8VUeDWtG1dOE9DY/+Xf4z
2xSbHix/o7SSb6nCVTCzv9apqVyQ2+obNZ/q5bheNd/dFVAVLMZFYADBoIc42ZUj90ttAf6pgVrI
s7IMRJY5KlxepImlFt/qcBn4XzrPIoVZlrZaLF0b3OI8ThZJX3JdM9SbMTZpbaBHml37vjH87WW2
hCxVNsfBBNexXhpdswQfvRwavcZDcA70Tu3xsDJGbOW45qj8Xq432rUO3UpXqpHeqL3DWku3ghXu
TMm9l8dl5i3GwYIVcoTJ8bWxR3fjL/VrYqbnnt1/r3WjeiQbL+RJZUb60gvMvDeHmzgyVd2u+2Wt
W527CsEhrn6hGU+3cr5Go/13nZghuU6jZZ5ddDZ6yCUrHy3LB0kq/gtSPvzQHrUUZqKRKetI4xpa
u6AKd4Z8iXUe3RWDsVZuW4lLa2znZnavPPogB6vQqGAmbdwvHjK1v9vUGFwj/q7XpiSLSrqmdNl+
H24hakDoEm1A97qOv+MnVBvgmUA/9NSInXaLYFYWG5wZoP0s0sjMDd1bxaCjqIbfGwMDTylYypzc
p4u6Nb2ca3fqj/Y6uWLfilV/niCedzxPN8D+UrtirtndtCpPXN48ekb5pAP7YCtVDTczewyfL9iU
LoBCeHzcgdFv4HPZka/Tweh7S0+WXciDJ3TebaWH+IpamQFG2i355j1Gt0XAiwycBYbKa8O9iO6L
+2yNrsE74Nm+1ayVnKsX2TIO+PgtXtGLu+GLciMt5avwKS245hlywRUT/YQ/4qU6vZ1ZRc1hoSm/
1ov2mizpGq2igJd3xDfbLVjH0aoye04t6RvKDM12zZo3ZnMbdBzWQmyAVRAOvI3NApu1b0SwZIMB
cd1+T1YlRCR06CJEDTjaeCasqfcUOxH3bjJwbqtGZiXg5+YErN+OE05stkyv9b8jU7/rLdUcl9H3
ZKFYUm4E7FKuOKos3YBF0/SctDI6U6WGy7MNsFtog5Nu6UXgJIN5uKkDjjm4vhyIbAHnk3AxXoS+
wXpbWfTXD+7S24DluUyXIzBqHBnsql6iVQcrT2lTnYOfPJENpHNiFjcwpqt63fMoMklmpDBTvWUA
fWjNGJkhsPWV/q1AxgBufc8oZNtVuQwzn/DiQlu6isFgHi5ccO8sPAsCHovw7+48K7+C7RVKhgdP
1G3lHrdGBnMvMSBmZHqrYuPaiaPeUaB5IXG87CPjEoI/2rrI7Xwpg0wxKEh1wwN3pAuee+tpuIw2
+pZeRV+9c2/h/0ixoVz0cdIZB/HH0gIcPpOIlGHZSNq4XoLzyEFUKxe+7F5gBopNLSwVNwN7nQrb
qOk6mQeV2lgBYd/UkIFuvaRqR7ic540pgwfMaUWTqeQJg2QqdYpcp8tdUUcBssK4XUe0CheBuCee
rJtft5ajArSYioBRUiuhmTWqEdVZtWbaTz9LNTCofL1xmpdDWKLGkeS4dabSVFFV+XcpQyr4kVjB
9a6kjjeOth9FZFWB54p1EkQeRgor5VTsEfgeKyUvTE2lFbUqHxTOrnAzw2Nt7/i5Fic8Sf0Q1l3w
QYTTuatBlSbH5hBFw1ItdVCnUZqAK5SBq2gq1b4wCg7nJTgdF4GP1mpLYzOPy4ETnKQOEgctAN12
Kh2uYb3tFknZXLmoNQMMk18dAGAwT8DSLVKcm0OIpYXrXXqQ+OEwLQYdRE3xKvTLatEIXXo61JFy
UQwStjvhXTgcPGEKHk5J58Motehy8rL1wmqbSmXOYMk9XKRqFXAtKH2LCCtQJRDtpCNdTu7gWrgE
p5IqvMFBRNAy8XUD/nTPTYxk12Y6uKbyvo2MIQcx4TZ5sS4RxjZECreoueuLoVt1QWdLSq8vDg4k
xFKIxkWqYMaggahpUY9OMoInRq5LWNX1Asx1Appn0wZmrzTy7hR1QWtAtP1ab91bzauQ4yc9RIL9
Ed/mJStsiAH0DsQBekfHvbyQA7b0RoF4SZX7ZMiZ1cZ9Nhqh8NfRSG655rLcZFkLlopA7nA4XGtb
NKyIu0k7nDi4LTVQlZpsMAda3KKqutDA6pE1V122whE3uehEFMRQ2hZWPeFOppXwIu2cxwdnMiHt
d0XRYGGVMsqlrJeddKjXYPv6sLIWP4Y60oFHINnAzir5vq0YBssNDigJeYq6xqpKFVuTW3UCeDoc
TlmdBdBJMAwR6OQTvFiY9tKgYTCMCl0x8qFjfBgYuHcK4XTeHYQPWclLuOh52Ex0H1SSonYNacTg
oZs8rCEJS2d3zlCfWP8/GPfqb5m+yeh5Tt8SWR4yJK1CAOsljvOvwbhjnz+9avmcy6JBgqwIycFW
Wc8JK/uQHHyvCV4r+P6cwt9FI3DDIZcFAm+w3SlknTMNAsBM1Q4xOdh4CzYKhnVHUyFfk0DU7j+J
yUHMB0KMrwNlFP7yjSYihpoG37xD7swsUOYNtIvTEDwQnaSENiPZU9IWlUG64LLS6nLdyXJsxXkG
aQFNs60blqwGaRN1uLlo7cGn6qprWuACCJ41I/ii0sg1FZqAudF5dq5q2yB0LxsQBlam9hBu9zzQ
OorcXcShP/DOg2wSdZ0P4BEckEPkQTdKT5eMhoBPyO3G+24LOXi5NTaFZjbjkjV5Z2pevuxQS4wy
iwob9rqw2hp096JYlazPVpRKidkOEDUnabfVPD/ZUNbZoZp6Bnb7devF46YbBwgfRWDm+cVl0o6g
GOiFEYOh4Ec+hO0JXoH3wF+kbnouZbgQ7m3VwuSm8ZPAlKOmtRFtz2HxHa96NZOsZFCpVVRgilZ1
WILxG+kQsMt1q5fBnlCwnywoywpQbMDUiIMIclpIfxM1CrOVwCzbHtJT0iIwSLOFHfYgmQT+Ii84
rFBgxkTzzDzkA8QcLIjNnZdd34Co0CRTLUC7xxIYj15cF6YHoTrAKbC7oAlt3xcJNTlosuPQ38ot
+5KwCnJa4mzVK2BEEKU6B0McNKIkJ7d53XYb5Eu3GHz3Q13dqX53rdDSaDvVLlTMVZCsaVmYWXA/
koAH+mAVSAL/tH6pZuN52+hfkZZvaeryNh8aHsmlXUdDaUo1W4laOfZSXvsaREyq712oZ4aSQsJD
nejgEcX0og5KyJ1S68rO42wt9z02QDx3XPLxMqpVp/Ng0RvAJQQ+mnjNUHtOWvQtyKpoMw6EmaTH
me3LKk8L1PKASK4ZZ8I0jihehO0IrmmmNJCVpdaLkFZ21voR2F4ELGSY4LxWwGOACk0RPsHi2yiD
XZ+uaw28a5rnZWbBUG3mIl5akMTIBuIt4sQL/jd759bcto59+U+EKhIkQfKVN0m2ZFuO7Th+QdlJ
Du/EhQRA8tPPUqa7T/e/pqZr3ufhqHzixJZ4AfZe67c2UQj/XMb6xaOjrHzIuYWr+wvAFsgKXvAs
fXrueXSlQ/oo+gZVrfuAuhqX2u/elWz0ox4gmLW7O5KAJ1lv4ixq16Q0o55LMqdVq8F8rKRvznNk
s3Fom8pN/qH3gHDVE+xGK/csdCmEarMVqmdNWQfEHUzNy9GY73QYxlPNRVcaSGdYCXCbrTL3UEhA
ReJnrtFh0Ah1mtKPTeAufNYHf7auEGEQZWIU5TDGSem3zbd+DlGd76nNl9nPlIwflnBUl7i1lV0W
99q8hBSypH5ORkoOIkRv78n9V7eME8Rh+itK1APnW5VOHu7FcB4PZtBDjs3QZNuuXSmSpXl30RMf
2HJM15YUdp+DcuHxsbE5bpv3rntWERoy42RhY9qWIPUeYt2pCqRJrrfvk7/+3oiND41FgcbWk4Gb
UcW+QjOcbNXe+6JoVgshthkKI6Ipt4B8Mm1I0aHt94dUHRivr9DeqtTj19k+cjrvpU4b/IThIZ5E
hAUA5A6VFL1rGKvc7tFa1CIARxSZNGta7+jNn+m2R7k/f66rGYvYi4ut9j69/XaCamgCACWqmJtD
bBssZd1cH0ky2Tyq9U9DvaEYR/S1g95Piqb0PDi7wV3lz6tK+WszDndq+DY2SpQLnny3mSYsRNDU
d/PE8GFE81tKr/SBEDy2bq4BEMWPQc3t3dq4tzgNIPmGb5x1CuLLAKUgObV9k1xtgOZMAlJb7T7m
SarrIq2FLIemiUonl/OYRL9Z91dL2NuwozUcN8gDUU9/OzNlbvRctrEN8FDkvcTjOJdu/lm3ARrK
SPRAQz0vs6OoAmSxijT+SiZW5+OWNEUaYMFagjzoEl0kEiuTEvthFRZI2BDWV3bwY6MvC9nGXLYS
Z1e344FHW8EWDX6Q3FQB5Z372GVTH9yv0kT3TQpvowlfR+lBXmvQi8zdaduH9o5PbZaIgZYBWWDI
QZEbW9+rGlrjGMfmosb6VXnHOVGPDu3CKmWSk26qC4tdkmtOr2Pq5X0oJ9wFo7ubI2ILPyqRLC/m
Gxhq6Qpe0iY4NnCNVA9Rg/kMnsX0TaNHyYe0RiPdpx+Yo2mP41/psLx3SQhoa1DXGXbmCY3qzqcs
6bfHwXsIBwagbsXysqBRbEIKC3QJkqL1bqZ7rQ8BQ8fLU5Ss7VDfq4h7T4NJYUwFuHbaN+wFKue9
1x9iUvsPtglOVmNbc6N6Cvo5eRJ+CL10ylgYT+8rDZt71hCFPbI9mWWSxaAXcW6ZvMzHKWDkMbwJ
Yg2zD5DDsUNa7x6Pd/3WziS4E5b0T8R4eBnceCIdOzZyPkZdXPqL+bbH6hWY7UvPcaHU/Xe0oEm2
Ju47MGPU9auqnDTbScQwpRQLDmNN9sIF6Um1cj/a+YR1VVUbQR+0q8fENfbaJ/fSJVBjYv2QOjjS
Yk9khnEZqtJ7Wm02ve4B2a7cKAjf2/7LbFAR2lUlFW61D6nds1k2SJk1rv9U2XyUuDBRc7hjy0EA
7ltw10BUAXBc4vp9jFxUCNGjoZ/SphBOgiGSv0UUmkqt4rcyG8uZ2pLCByCgbairNnJ+JVxyN/fb
hO6h+TGuwYs2SV/ZMHyuUYC0Q2czk6ambPiWpUYkuTd6J74t51mPkDOwHbWabIX1+hybgr3E9r2l
7ZHvKwRaMKxsrI/ROo6Pnk5gi9L6Q8XxXLU+6Y+eVQ0OS/NqBYSUbaQfDW8Pbk+xwXc5HPz1O9O9
hGw6vvh9/D0yUL33NWd3wnn8GEi/gbo10SNLF2iZNU6o8H1bre1nRHb3rr36p2j86aCT/oBnZ98z
5WbcQDhiHnwtqNvpq51MEbcJO1MkYqq0dn7BYki8dUTfxgF1F2PDZ7d44B2XMYsVwN9ICZYTYp/H
bXkbjN0LoZq6EAsv4l2dNgBP53qFcLbH9lWloDv3DivX7Eh/EV2AnxLv8iLWcM4M2Bn55XEVPAQT
Ae/MlmJt1+5u35bT2DbX1peQS2X0KW2rS1/v15ZIAE11zvb6fZMpVkT1wTR56bslLIKG8yyEy5jx
lczHLW4uc9jPWTPs16G98W1BF1154v81jujcQmYzlA/JSaN8yrWLuxOGlJRD0oFM49/724WqaVfF
OM8nVCvDOfFXlEhY61rHdTXOqi6X2ckyqSORt73dKrVBrtb6UvN4qPb4q+uhnK5ukAdoJENPvwhZ
LZwG6XJCAfHW9COkgp1m0j4COWvv/TENi3GXKiOPk4clenK7LMk2PQP7evRh6GeR6Z47kNyiufKw
H8uFtSgpAY5kU5pAmN/1mEkAnbGDFzmH123StPCMBvrsBZWevWex2ulhQe0TNyjRU9CmnpNNFtHb
4t6F6rDfugbzHHnOz1ehrxgGfU7G5cJ74BHCruY4EIbthasOONw8Y5fdg2JdLTliRTLlDlfyxxiq
7yh5UdvNIMUDK/x8kvOTmSDfOJ+keSiakwwD9dIvS5JNtjMXf4BkOgckwd2N4x3HDYj++alO1xUc
lHldY9+iLAcw2CYrr/Zl3O4t6QC7BAEY9qA+LfsKI6ujBiLcX1hjOtTkZvyI7ClW/h0PzJv25op0
MYrUkD7YOgHxi8+cuV3QzJf6tFl4J2sK+3yONM8SrKuxn6I2Izs4oA2S50Li/rHj3o7C2ijQe2uU
TYE0x53DvApI3ZRsVGFuuXsL2/iwx9MFGF0HLHx071x2P22CarTr18e5sb9NMAd5FzL4V2P05KHZ
OEcGK0rbwfyoQRhy5p/q27dw/Qkezifm2q85sPdegmu0xw1QNAP9aoYzGSP8KiLaCuTM9y3aflPV
P8+dJ28V65SZlZ7nS0iiw6Smy+SHeE/zHBZRp29ySAJnovkCq75nqEQ+xlmfErZh33vSXXs3G/mJ
LurK7PbmiK48Mu0FpffjoD4W4pYDAB6VtXv6PNr6EHFwiPCqG68Li70ebL4/M5k+R2v9mSQ1jrAG
q6+zgXqi0PUnJ+aUApaOQr+q0d7EobvQfqAZ902RWnEHHAJEYXxqx6bNqIVPHzYFm9mR8eYr9V/X
fS93dG92lT8k3BGfpa9hvLYZhPU1feFb+hPV54/YYg0JuZcT+YP6lzTsC82g82NrSbwBvcH0tC9Y
/mL+tNf0fmrkW0tAlsPQ35P5KUxrWOxD/Bx1ewFyBsK9D0K76XoFzzCHtISe2oL8G87dMF4llGzL
gjt/7KFJcwr3lKyPEWvO0umnbqfvkxaAORxEsQW4J1Zowsshgusx1Q/iFlfxV6oAJ6UrjiYuR3aD
HOhVeP5boPQRmCrUqD766i38W3HZSQLLSfUvaRhcwFY9bjF5onwoZ/bDSFGSXpzrhOfxTAqpw3JH
QPn8rtupqxAqemkm72g6rMr+iQvKsHiHj8BXP5SQkPTopVb8wfQlJQRFYVzWa/+B8Vio91T0Zcb0
jPoXKYhmTTI/ND9XxaoNJU7Pm1z6QwGsBVsBCgG2gu2rcZFNDzE15Tg3P9NovQ4cZhGHrefR+ClK
WBFI+9IitaBGiAa3UzO1Ux6lYzXqY9qgeYcHQqj61om6L3zXZ/Eaw9lIXC7JeLcKerekwbEJZI6n
cX1PduPyDmu7w450O+bEJS9ahOC6mhcuL0A4PmPv0E4U8RPLGJIvsDK39MlQ91ZDs5QzLEXeSSxB
OWSQV5QVb1AvBpRR6J5Jw596Zqu6g+UHQDP69ixZo+8n4ptyXXqZmbF/6lfSngKHegqKy4X0nndu
o/ngCWAbi8WiIRtUADv6KDFSEI8EVgw71fZmNs0SjTJReZDYA/Z+c1cHywUpisfVQAHAxtVlsxwv
zJFvraAVwcitI+HhE4JVukAHKDMxLGvZb/x+quG09zHW3XQstVC/BcMb4PAEkO2v9jUeHoHKfE9H
a48CXUTD3J6tBn7k3qUG7PX+MHQ862HeUyPRvnrNp0ZZ11p4Z4MYSzzi5BzU8gDlCmVcHTxETWeq
+IElF61QFnQNRTPfXFA7fsU2+CKgejTKuM5htwD6AatXsYdtC+DFo0XL1qE97lJ8ydYmpzGUNofA
54CxuKpJ5ydZw/hfiPjOWHe/xjLJOJx5Tdz2gjyXSnidpXwSiA1FL2GdXLD1Pdmgg6fuxYd4Iy/M
kkcTuDc6Q4IRM9QqT6YVaeljHA3YF8X+4fdKAaZswmpJNtxt5ojrsqLaU3C30jpzU39pvSR5aGv/
vue0qRLZlHpvmzvSD5XlvcyFcpCbcN1F/mwOjaQfgRAoohGSslCSV82KTgzRKfDissNzsHLRi0/B
b5jhUgx7fO5TKgBctMvL1PYnnnYlCJzlfoDiWUReAxPo4LkGnq5lexbf+D7Ww56ECTH5HLhBHaJv
992vsZtlPsTkZhLo4yyxbODZ6Uk59u4cOOuXa0zvaYSWQ6zfugY4QToi5TMtHxifDvgEhY0bNKg5
sp0iH8B6HS33WwOBbTH8vQ5ZpjRpc9d71ZTOc7HrwD/62j2I1m/Rj0KcRIJYoqP4a7S4QU2s0ElG
9p0tPfoF920YyJjXWhsAtR1W8RRdiRvi4D7VO6tg/F3NQKcCf7uH147Gb4ziwxos/ZFSju4OEC72
1DgbEgpBwM7oElCcpR02Wxcvw6mPouO2sjvdDIgPjXEZhpxAR4G8MfqbfV7NLxG4tXCz0Ni5HdSq
4KJMmJz82nNFGs6loAZ1wbieF3kjGuT84Dr9FK+AdCHFZm61a4lQRe+rnxGHFNix7te+Il/Uo6HL
UYn+jHn0e4z9qXIDJ5lJ4u7eSu+bTuejR+RchKZ+Wrz6GrTkgScWV3UKqzTcFEo8J1ELria/jReG
cdU9ySH82c5pVySdPbeivuw+r3qqb7doMBY6Vl0upIAz25PThCTXPpW7jfGDhzlft+Fh8CBfTh1y
RSJ4MXAXM8i2HxOhQTHG3t1i4wDdGGvy2iMXHqAyIbJqPaZy1qJu84L+EI3Wy+OD5submGvosTUr
ZdqNZdjbPKTBnE8jlNEJeJ2Zy8bp9Bfx6CvboUixru7zEXDaAYLqkdvxyGP0HaQdQC7pdQJd3x5k
3QGbB6xbTjGK39UgGmLTfKcnxc+DP2eLVj81CWnJcSnfWqZrOmz0DrYhvatnScHWDVHF/PkpWBf/
2HZ+ThC5uvMEi+9cM//jK13rvXQOGHnKCbnDjXJLP6KdjxJon39exmZgdxtmCdzRDXGN7M8fLmm7
5TTArT5jzbwzdWsq8NfzqQtAwtXGf4AgE1VCwUWVk9cUkGZoxm62cfjHX65rALaLhfO8TTfWNqjT
NoMKg2aj84/h1gIouLHrcrdHN47b4Q9rGdwCAX++cguKmmQ7DRIb2MCakxHX0VdtVyLwcw9MEK3I
n9/+B9+UIS/YJFIQOAk69j+/98+b+fMVJHGB04738vefoQot1k7S43xjJO0IYMOlMaAQvSc5baD7
QIamdxOj/3hpJrStcFa+Bzcjcb1hkM0oUuAgty/jpIVvqG42bnJzh9sF+89Eo7NqPXxjDqN7K9ru
gDsP9n2LsEcjLc/81oS5f7Oi/7wY3DWlo97n339EowSxnUkeFDU3+u1ff1duSDj8/b+AN/1iW7C0
//0NJ2BgwNoTGSJzJyiA8wGtpLj7+yXVQX3DDfGHN0hWafATXYq7IJkR+RmpIYfYEKAc9VIsNe2L
ZFTf4oGPF1GjHrYEu6mDgA1+9H6MJyBdAEkGz+6lb3zAonYMCr3oHOHtpGj6k/A7lA9mzsWEZqVL
CcHC05MDdoLrOGHjd5vxngeuH1qJGqnDXgrsc6fYT117jrt6z8YdIi+jPS8by37vlCxHOdkTeoLo
bLb2oJdkLCVUKbJ+o7Va8hHVLVRIpDHC5MXhNix8AlVxa8fXrZvdIdxuAEPn33dh8LOl2FhAnCJ8
uXUvPh/kmUh44H7clFij77Z6vW0CdYs+09FScPOEpM0MgqopfbHpSk4TYk0K0MsadMcF0lAu4/pu
D1KWY5kT+W4Nog3GW/Ox946Tt5k7we0PRcZXb51p2UEPAthh3HhFnxjkTSTj08AN2iUd51gkA/hB
B9IZvAgUcbT+Qu87PEnitxXjQwrTJjdT6Ao9yV+KisfZe6iRtVYBWpVgOwwxdM8xeuv9xSItHfwe
Cfum0VQPSt4Pwzacgg2YDQl5Hg7dBUNEXnuVblkUATpMTiw0GuZJixCxXV8QDr1D+tZSYBl14B65
CZ9TLU8u7R68diukEm8Q49HvT9uKVnJ63UKsuDtMemvsRzOmT7dfKxMfVgky0zGTHij+7tck2sxC
wYcRt71z5ZUjD5oMVve3KIy/hwQOjoUoOzTe+2Swsopd/3I6eF/wCaMOwsgC+DYwdP7RbNCwBf2m
l9uzTUCa1H6chdv8/fbp8hByw6VnbD+k+/IZ2/opJSjOBQKwkHbvHOqJxT50dYLOLcxGL3qRHPXP
jttjkMN04NJ7VcsKIH9Hl9iaX7NbUF6hz4UCjr2SnqQXkvt5eaHdykuA7AvWM8CSqj20VJdYG7HL
q1Fnrh1/94Bw4ZhYUUxb1rVC502NsDG6imzjes8Cf3uRNP3JagwHmCU0KN+4Ke8BpD+SjTkQNAp1
3xKhu280FIdDZCDTJySO8qC/he+bliE0hxI6Qjjfg5eBuXJTiVyYyacdH2GCs3c7dDCKgk/Vb6UN
yMfDKNClUg4TIjbRO2GuqBf2zTfdAS5leKGw4Dq7kBwJHVCaPgRfri6aBW12Ox8aQxEq3egUFMR8
8bfku9XeJ9bKoJhE8MMKnaCXxWdWSDEMdvvZ601mZChrquvD4gaHb+sXFvYQEDaGwgYZ4UnKyjml
K+g1fdZ20RmhIHtksfDuhqX72qYEXsh8bdn8V9xDCN33PttGYaELEpe36T7kPYwID2exCIBlTk3w
scsEpydNAGen5z1Vz9wEv9xoEdbn0FwFaFe5gJ4L8cXtW20bK2BnIC5nLxNJ+MZa3KTguXE7ijcd
+4/pZl0V9cCXdUgOg3pDk5XmIAWSvB5ClodOd6eU1/nco6Ucx+gFjjpwkRrib+pidG4BgdqoyqDr
QRzOFqVz2xbqh2d2VUQjx67a4pQk+j6KxXePRA9hOw4FZISu2b/PVp1o6B4Xv67aheE30wRZp9ac
iIv8o2XNS9dEqkqYvpWpMO8SEh7qekNtTBQWzu5Wu6PbSulhmxmEEWrQvh+hZr+TJqgrnmAzBw3q
n7VmHwol2BxNAfbSHnMPkmeVsq8khnODy2YKzG8q9qtUTzEV5QZ2LVvB50B1Mr+RcoERrPj77YLX
zV6aNi1JWJ+CkNyts4A4YcJr38cF2bpPpMePKRMV3tpeGAYtLnXe08ahxKBYoEW0ra+NkDrvevI8
9sNZ2i9Sc50ldjkh/3jaEKPPma4DQJ8wDwGQB7PJ98iA8JUJcJk4LXhAjj3bHqBTXVnMnoJhuU6G
ZNPEEPoNHv/83m1B4N3r+wbd3lDpWDw3sycyCirB31Fyhx5IRMRYeIYCCRVRv1UmHF7jZk3hutaY
UzBtv0m6HERCG+w8tx4RlDe2F1V25nmOcS9ZL0ZsQk+XdOLPzO+LYHP6MIafKXRcpJiinxLrlkNe
dNbqtVPdYdbNfTSRhyC1d22DVXFNnxKoScECoaheGqxgITjuYbvRQh9LkvyVDF+eQPoW3tnLBPZh
7rrCm2I/6wVcd+0dsbgiDKKhsGJICeIRH5Bx0SwmYPCT5TBhoSWT+uzq8RkwxaMGfTTIcD8ulg9A
7+O9RA1ybrz6zkvDF4xC+S4FjtmID4Da8tRu8VCkeC8YrKKyDcq7BEohYcNkBPIpanLkOgEORqyE
HQj2DJKxGeRrB7LPts9etPz0atQ4tEcYbj4MuE+w0R6GxT562Az8BpZNuJ2kgEzs79AlE+ljloIP
t11jTkW3wROTHT1ob4fELOgladty88J3tXs394rfC74UE+gEE28DukR4KV6Ux0r+6Iz9PveLl9O2
fQwajURz117dMv1KEihIfWjek0GV8zJ/qS38GNX0Ng0oC0z7qpj9EcZ9n9lpvaLWmCr0jzE2gHYF
dNx/NktQpXAnMFQFRsOkvyKcT56sFDdDnK3CL5PB74/J9q3uyHLthHcG7E09pQDsrcHjwP0B8zXA
EaNv2/MIt5IIijbGGZUGGPPkWlwJkVbwKeU7BP0CD/zzYHgt8CX9/nNRIAI4NgrYYkHFFnVBDmvD
5umFwAm6Bg4v/Fta/5gJq7xN3U8LKp8wwU4JhOQeyisiAhhSEzenbg0/nQXd320vyeZ/QjQbct/Z
A0nBNATjhPGp4ZWLWoEWZzkkNpmPdNnzNWQvoRefbGOx+jC4cC7YzlEMpy3RDAwljTcspeZYg0J9
nE2PBpSSn0Lhp0TkbcKq6c3KZGxE3RLp8DvQgGM4MV3iySnbqYFk/Kfcj5dflEGfWmoCnp/4t635
cbIchYrCkgkYE7TkTxLiXczE/5p1ne/EFXs64vK5ZSUtQ1oxSoF1+Kce/+5I7pTfvvZ0MlUt+giN
1ZPXd+29gVMSjDfbbIcjI2CQCszjaNm718AXqPl62Xr+tnj2ns1JX/pqBnmJiSbdJH9j8AuWDLpf
p24/xBg3gsE7/b1AOwRVAVbIAoo2DpBdMPFnMLd71sdREa+dDyEJTGy/HqcRIVo4/DmSaCDnIYNk
cA/cQZDou9pbRErnESqdD38ybr8ruj8aFJEHniAEkNL+ihIIjMIWvwO8OepdpznKLZ1zb8MnCuBx
m630vUmVg3nYIK5ao1YsGexjhVxR7gLrCk5uWE2keVaqVqXPBc9cVzFRP4pmfqd755duDfaCAEya
0wBKaFwffESAcfTNXVrforBQDGI4rjCD7uWMrkLM0YPPLYKVyfqKS0FjM3mikXMnYD9XEnevzhsm
6NbYatsJG5niS9mtThTAw1SBYg15mQmfHEvUaQI7xDfoPvM84FbBvYI5Jz2KvJgAmGKpqVw3qaOs
T/vuWgxdAhisAtjzDnapv4QOOgF7SjeAISJqLwN0qwM8Z+8Wwn+OZPAl6747e9Ep7R80muyr8ff7
tamDEyyzxdtxShYEN1dsWGNngczXyX4KJeKfSL1lu+zASkHNk2ZEHdkg6piurwtkIUen50W4s7KU
5fDw3xYMyCmC6D2VP9mCyCCZW555tH0e2/15CiDTaXiW21y7Z4QJE1Hf79BEYgJZTEC9Z2Zw1bCT
v/S+w1JqEWmX+5rmgtpTFJm/aDqyYuDbIey815B8DD37Dbw4dxOd7oMJ5Exg2/Pu13uZ1jRC+R6U
rZse6D68hZgixKdUwsEAT7DPxZgMU0VYwyoj6yMCrw9g1r0i3CjEwWWpeOO3JfToBJN11J7tgYc1
cZuKJsAegrOG2qY7zWa7+YGI3ww830V6YGuYILwZH5L1DfIMNEKwzlWy2K+JwpYZJf/m1vjdp+sb
5IhXMyEqBhZGH8jIHtbJQIvefvkaiuxgUNJouDb1wNp8NBy8Ojnt0jOHPjFIMbgaoQ2BjYQM81PH
wiZrMJWziDHJZ5mik0qh1ddJ97kP6NrM+O4QLfO5+ZibtJoWDV9ecoWCyl1giF8QH2WFp2p2hTcb
B9NvNtkk7zlcD2PWrnBoP+t9PM57/Ji0yNiOu8WAIWzZR7bTx6gOUWhB6oyCqpnbg3UUE7hW/8tt
04KIJsDfujti76sPwn81aYjRQBTFXj+MUxWQJkuG8amLmgbVmb2mE/1m419zNxaYh9bkqNa/5GKQ
Nci51ONliDDnYMF/O5AlpKGG4cD5fg48gzaXzjPCFuEd7O5j37JySZGkBd19RNdHoPuVDo2YXksm
xte2NZh/FeyZDHVQpN6+3iIr3Ex/YfyTKFMDYjlp2Ve4rTLrx46VtvWfm9BbTqtDeGbe2Lv5SgRt
jr2CmwSJ0WAWTRZtA+SeBS3XJKuGo6Xt3WsSqUtDWXtIEiR19mkrIvXa8lkd0nH/xihBpBb3Lwq+
oSsXKsPCrM1c6cHQEpTMgS4LnLXp6AeLy+FvfdtrTnGzPkYayrrP20+W0PZkqX2cSQR3fjWIpKxj
hyT7uhV7GB3SycbPJNpyxhB5JoErG8grwCmn3Aht8nYNgSsOR5g5vBSbs8eIHKm05trXeGe0syD0
LDzcWpaBt/76Qx///6lJ/2XyIMyhEIM3/y+g9ice9DLVi/jX4w/+UNr/+5/9c3CSj5GDPh7+zTBG
GkPaQ0DS/xycREM8yuBfcwj/OTTp9gBEisftYM9lPl7Biv9zaBLm64eRHwClxph9DL/x/18A7T/4
9d9Tk0IMVmaJ/2fSoe8x6of/Y3wf1BdlyGzYtfdACU+6307zAuoAjkBemxF6QBDleLQWVJTU7w/M
ifvJ89Bu3SISMFlUler02A3Gu5Ch/+vfjuT/YXQRxUDNf4PH/7y72yMeYoxFD5lPI3Dq/z5lqY7W
cIibJUS4XWAiGvSFIYWBsyQkOrWDfxUhf458ASJXdKbYBAHqyXz/aOo5zOMxacu+hoJ+G9HWJFF3
5jt0Cw8gDeQT1zwa3lYjdHqxM9iEgn/9l7f/nyOp/vH2A8+DRYauEOf/P9++xvAcp8G9XfcUHr5G
xfOgdmByfQyDUQLXKGq/SZ+wbcOo+wF4c3nCvJ/7kcXNGa5ci3ltoDCXBKayGPKEYOJQsvivKaCO
VpCkmEY+Vi1V+gQ76JnGFPto7WeCjx2cZi8+j2S4/pfPdDvk/3nBxH+eup1gEiauwf/5mWjQ1lPa
DcEVFzpYrNmLcwRlMJvS1SeDAhcVvh+de1wfleyT5MiFIneg0/8XZ+e12ziQdesnKoA53Fo5O7a7
+4boyFDMsYpPfz6q5z+ev+fMDHDQgCDZsq2WyOKuvdb6tj4rhyx4GjRvgWJ/4BdsaLLGvNKKZbsE
/C+TzrO3NAixXYC6ifs/WRNIa/8GEPavHwcvnXPH4YzirLL/OprKuoyGuA6tJxOzpeGJ7FmbO/yJ
eDYKgH9+PCancsbFlmqJ3TxXX+tuRdhs62K+3Gcp8XLSPimS46y29lBRZckJixvG4Yb/wklk1kWM
OLa13yHat2VyCwTeYvxtp8QJuzVeOb3KUhmS2MNPxbHBZsRJaOYBXeKQ7NSmL6xw06SIiXJKEnzx
FVySqa72vs2FvDJWuVPFiy8neaqjaE3pigovQvPQ6PiaJl54ud/IbO2PHnlMLxmgbxjUEE16cFPR
b016q9hFUPPiSn8NK9y8wZS+j6IaLplw8mUzpHZQRG0EeDPbckEdb/d7kxwfMabJjWGL7tm2Ft22
iejkAxhorDVFjfcweZI4Nq7+VklzI0ynf9BZS+q2M9BWRf1TeyrEDEdxX8Y4UFTgPCVmvccb3+7/
Pw5VDxad65FLMWznL+wZ8g8RLRiFT8IazqM/oGgGbbuLiFWSzYI04lvXyUb/rHT3Rhvb3sgimAlQ
kA2drci80DfaDYRFTLxz53wwnyaxjmWrHmyc1/T+wwttl/D9v7zs5WX9fYYxPjX04CbwysO/Vg1P
GH6m3NZ8ml2xAlGbPMfSu9m+JFHhFcG2KS02TlEc4j8NyosDgyIV8qULv4EAt06ekf4OIInsJ0B9
h2UHJ5yk2NgN5iadDOnuP79cIH3/8nLJH9nLSJjQZAD5X2fVGIalZEdkPhVR0OD26laBll/TKT8n
QzWsAnKs66wMjkHp0Jct5dmMs7dUBv3hP7+QhT749/tmA4fyHcZvBXCv/rqUgSfquTTxKQ3l+NJI
0zm373mSeecqtdkViOFTMX4BmuW8pLO8wAANaRBZ1u3+VtI236aQia5tifNy1sMqXglj6dmjuAGw
Mt11mokzHw7WkbLcA9D0D1Y6PtPIqK5lo49TZIbbODK7Fbq0cRaipKWW5Z8zmYg/CMt/u5JZ/49D
BC6wQ0lh+i7Tqv56zy1HVGFjRMZTp9IfzjBlpylAdMWS4K/zzH3WnfztVcGTEE22qSOVf808m3Y7
CSMrtedtnfXDTgfs5JLFFAHUB4iAULs5LMW6EWjE//mz8f71Qk7+y1muGfxj4OPy2f0TLtGsMyMV
9mg9tV1PkKZIR+z2wFj84Uete7YtLlpQQ/SEGl26dNaM6lS0mUN7xFoP0n00SX7C8lI/XEwDZ5NU
8NoNqq+OQRibC/DEEmrLQ2Jlt2lpk9O/sVEg370+DvZGYrdHWSW0l/kL+6HDax162FKxx26Ru5qH
0fSL81Do4oyx0CaQcPIt9UwCJjj3cgw3QdaaAI59mMLjtpxBjjQB+14xBrdMzT3tUesRZdT9jRi3
KtPafBKDf7SzIT5WmflihrH9Vii6SaZVOUeXbrddFuoSebY4Fkm7cZb/lNUC3f3P77uzrBV/rSUM
0GCuqem4NuO0/loCszyOhkCH5lMY1vkMnXB81slcnWa/bfee8NSzCKE4pNQXZ61ndlwYubxKk3gT
7JALw4m2Q+cc58DcOXSRh8Em7uqoZpUZ8XjIsA/EQaVPdfwGNngVMRR3WzdDvfbsIYXbS21Yaucl
po+8HbPsJgVN5SAQq7y0TjOi3CWoaqJ/OlrMkc52nqBOkJt4GRvyUWEPLjMZyi3OKUT5zK83hSvD
g8V+6L8coeaCB/37nbIdh1kItBAd929GplDWMHqRYz6punx3GmTdYEg+y5wDsWtMZx14YmE4t8jJ
aVGcXI3GN+DWk46qT5j9OxL2+lLavl7/58/Q+7ts8QCrOgEbB8N0jQCK2/8+dwrU9sxA12P3b1en
bJLdIwM8S2Jnb1EjgnPri7MSDs2GOm3XprdIkQ3AksCrsf8sh29tS3aLukULtIR9aQNoH+kwGmcd
hZfZWgw0kZfvHDxIW6eXEGG6Wa77IdGbElDD4BjPk/0+0ZbDYTibtJ08Zy/9/pso8+lgRg+lmNNd
kbvNhkhWvFL4w3Uz00Fr8Hk5nbFyu+Xgt71yZYy1vaLHvFZRMgAkD5Ot6aNulo50kTjDemsXBiYl
F7+CaeqrlN8yqYczgOA6Z2mm9qio1a1PsiB9PgY2mOS6LhazPxJp6CCfxRYMxsqZNzaeobVfpvl/
W39D538jVSHH8zlwQtmsapbje8FfC9ocyJDevI6fhJyqayHmceuI3MdOD0e1EmfXbX6mkeq3/qyD
AzLAMbTL5LWfRXuYXJmvEsJJqpVXVw+IfJY/zyCvoTRbpnEgEkhnZep1v6V508E1+Z53aPl+NkYb
jb51rbp0O/RSYqH+0tObf5YRfb/RMy4DTOtQ3oxRkOnMe2OXZO2PdPB2Ba1X9RC4bvI80RR8KXpx
lFDc6ByQUCydjRpTtQ04pUFipMOl1PyXRhAgJPuIqoAKXHPFAQ+eZZid82c/zdEWE6qk0Qv3XhCT
tQe8VSc0oDxiSDujRcAvlAPfrfTx4NFyPv+5Zw1P9H2PfqRs+ENRdDbTbmNIJW8ueMSC0C2mc+iQ
PnpsHQ/0clzyvXWgTKgh1nM4T9GTRjkdzqU3wThpsndz8tt9BpBNtVDfZhk5Dy2hmlWRz90ugZue
N356i5MgfGiyetz5Wefv+LX2Q9xl3bqfIjZjA04U6dJRMyq6RYqi99rkn3VrmocBy+lqBp+78RQm
oUboc4hutCFDiZGv3MO5QrcJalKH2ZBBt0emVFHobWxV/EBl0vuyTfh/us5VOcNZuLyanNZh3N5s
PEArQwLDG+3JflA+SYTCgASszGBxj/3KLIiJxtRdYYAAGA8itW5pbnqzGJ6ciaOHjzff1YX/08xE
tGsTLS7z1KyIaOFXGEP7ceyzr509fyuDMtlmMvcIUdCeZq8EWc17dNroc4tG/JhWEPMZjrZuTQ4I
rLlbPHvVnsxnvnWr7qeTW9ZB+YQC2jEwXklsHarOmE98bOlKBMBEQm3ubdeOV3knr6lQaM/1Yi+Q
OY4S7T3WnCp7VYf9BXBtW0W0vZJzUA0Qu6CShm2XXYCcABX27I7uHNCFSKfdNW/D9YxscwjMoDhZ
iG+0M4hTR1xvw8WSMndTcYmI9Q2pbzAgIVBPPhiUdW2J1Vjy3/KWuHOQYz0vggSTX5qUdOQr8pVT
geNCD956jNiFxfPBN0x5nfLfVc4JpnI/3JtGcw15zRElVxV3yDJ2FK8HxiKtaSOi7TZU4CzIbQDJ
yDv1HoIjTkD6n7Il8zrH3c0hzUin2uJtTYz81OY1bCnXqYnakb4FrfCJ/A4HhmGUtAZE8K4E//9x
3teL/4qcCnG7vkfZnvX0mB3cEjRE2vMmdRlOvaFAcyjCGgMIozqvGMqOfeW45yLxvg2RTDeuP+/T
Xnk3EinNLl/sC5ErXLrQc73yfJtcVhv+wOS5ykf7K1q82I1ZF01rtVhAfI78jVISANgcs9Ym/S98
UuoaLjd+jS5KeLnasrfzTxEwwt2o8p+6iGOiB1N/EFb0WNGtFs3svDIt49K2UUwu3zaJo7Xj3kza
T0UjrRePgEIi9HxNjZ1P7+FhtOlVCw7b7+k8/9SR8HfVXEiUlRBZtzZBRLNSmiBxT7X7ltTsheSc
YLp0zAcnnP3Hey2Dgf3WYVO/RsT34iRK9nFdRLtYwrCilUF9N5JuYSHwNklHMgOzBTbeyH8cKvW1
8fpj3qjkxZHOJnKB04/2/NlNdLMt8AY8mEMj183oV6+TcwOz+8DyZd5Yp5L1UGf7znLJ2yRdtKX7
v7a9olj1DNN6MEfVEjkWv5LetA9DGz3im2aWRzg4b6ZpvYlkVhsVgG3SKWDBhz/s6o+77N5bUEzK
QnH6Q/1dPJQfOGDrTiK5fyfIwhur8gwtCWKQWwazsZkVa/WfxwaGuCjtgtUHtaVZbJKJEhfL7/yt
Erytd/z3x00bHo20dg9/aNOKVXbjB9bPO4HasamL8Dn0a+n6+pguN34862NU+w/Cs/AemenqTiBJ
pnHcWRbssFhoEAfjtz9fTtJzgrNvh8VmgRRyU9jwCYe0wFrqgBjKF7tpgdfTZ0u/TxVuX6RpGD73
m8TEEXmHO/d58sMrJjhtOU6CKOz0xqoMTcI9f4uhb7be0O6CkShRWBb55o6LwfjGBShJwrU9munJ
LzlZ5naEGjbrFythoS6sIqcUOpaDcg8fGPI7i/yvhzP64HoWjfvgh+iukwPKcOzKT5aYSooDwKH3
GwxL9Z9794etFpDQsGmE/5cGzrW4Pt4f3u/F04LNvj/OVLVtTdGtbL+8tcp8yQg0H6AioAJjiN+h
8+i1BQ2jTawQj4ycd/gKX02HPugYD916lPrRSDNICkF/ahtgEz7Mtdq7TBP+E9twPfa0SEoywFfW
N3OzcsjNrNHjgcHi/1/n6FnBlFXXPHzt+zbdxn4kN8LKv01ht0MYRfJ2yMgMo2RqyVRvfQ93eFIj
YCWuRqqpGHORkzLBs8YbRb/iOLXGbzLX3xCa16nwOT0TdriAow9thoOqj/eqk846xk7lU+KciTED
AySBh+MScCBenj2x9VLAqgBBtAYiikAOU3hFlPgMPvS+V8d3kIsXePEShGpPOzOu3XVh+iMDRLoT
raF9uXBtAXOFWHcWDNOdzczl6xDGeGjvX8oWCO79efd79699PPfPz/7bb3/8BndhVPejSFZ//83i
DsP/+DN1Y6S7UKvTP/1ueX+O1Yz5ziz9Y601Dp6PX14vVVGUNL9aDOPz5v6NiuVpBnbd84mQmPjz
V+7f+fi5+0u5P5QxDmkJKMSMgXm7LbDSvFTbLOMMqQI8klqwQQqq/meWRTuhbDwC80SeLoyWyEaU
Dsf7zWxZLQw0w8Ys0LPga3Nr6bFflWbQrFRoWiSbJNtL1zdOhicDyIUjOw6H5Maqtn4kWeodUiNx
jyURraOc3AzygxsaW9EnL1MQcCbfv32/GdgHAdgKJdaX2lmFpQ3e+/4droLuUWfZqc2wT9yfd//S
/eb+kOShsxdL3H75Jfevu3nwj3t1btA1MLJw/fEDVPLYCtgtE+7Wwd6NAGoGguQvzrSj23LxhDTc
WStU9FVQkObIPsdT9OIWWM5oP4FxI3Eyr+53y0J0M8myBeF1/8L9ZvIMXOF3EnNVU4QNjY03bTGh
32/CBW718fDO2fUJwkt8mP/zHHgs//ycj5+7P/vj4f2eirt8E3YBHvXJgI86+BZNhDvqWTowuZea
/TXup3RroQFQAC0I4I+bsvGAjX481os9/t8+vH/jgyR8fxjrJNCr//wjlAPAvYgyrZOBXsefZxd3
P/79B2db8So+/naXyn7ncskhTM8qb0V7hh38z4v/eNrHH2WGzT+/7Ps3/nreXQ37+No//cfv3/nr
R6awEZvZvoR2/djSPu2dP2+SGnzbrFf331NHc9e/3EnKxD6KYn9/Z2o5lsV+Nny8Pr67v39mH5/o
/WHIDA8cAHfW9p/79y9/PPV+7/7xApiOZ5osyw+Mowk8nATKvLOzdD8aFnU/4f160w2gadiID8sy
1+rJnTf3I0DNVtZ9VsuiGN4XH4+EPhYlaJgKmd8tS+C2HcVTaal/3LRdgPHx43HkxmIlusQlt+5h
bZhddhist/dfmiyYO9fClweL4kR2CqM9IV3yaFBHF/Xx/rm0FL5bq6lea3Z1h2gZXGAtH/Dcv+XE
GO5v4F9v//1r//QR1ffD9M+7/nGXbBuHTToMX4Mh/uGLFBXLTauTrmb1MA94VcPGL58GFZ1UhPsr
x+7wXEEkx4zDjssItoHogm0KdxDaSzSs1KJhOpIRZ74Pl7fu+243hkO5qiglcYfP7QUJ4qIaq3l3
H4UX2eegfIpMNz7IUB9iI/axscQk9xLz+2x2Dol549WdxvRg9WRYjfYUFs5TE7TWnkbL93Sbdq6+
YirMNw5LMNc8VKKuaUl5Nd4lHZLXuRU+JYLzmk04Rb0m+F6xWMFDyYjcTmOyEQAwGIYRfm3a0rxW
w8S0CseODoYWpzyqaY15xtcwCbztaGU4PAPziyux+GisUINViFUV9/VNzlguh3LCGRapbTmxoReO
/pbOiijWWJ3SjA6UAVJijcJkURuEHrF+yQ5f+taDsit1APL3Y0YA3k6FCEEndvEjfNHEX3el0z5l
sf7kepV/wPPys4wKzaS8IYTnOZHnMMLnpozTZ4baNLt6zN7Gwuk3iMOkP3Qd46Ctgk0Gr/2bNdIw
Y2BNvOtgM0+cDDfQNDaEcoZuNWl1CTPj3dV4NcwygodcqHjN234tdYA9oy1/QOsvL2NNeAXkGWDF
4ZEFqTk5xD0PeZpfs8wbD7knn5gBWLwOI55j13G+K0sbn7AiGjBsThVDCreMManWgaV3gwfhpWcM
ziEK4s2kJZfCrAmPnU3PgM/jx+zb1zEEK5HiNiojJYkaZb+Lij6lNAoPnvrCFm2I9hwLdKBzMQTl
p0CyF7NfVdcG3/I4FQxEG6w9LsB8B2uoJoN2lh6LApFOnHMdHlG3M3HSmuG5qQIIAkJRZ0fzhoEq
t1EPzd43lX5Ok3bvDgY2XXd4AhFPC8XWaJRFwCikPu041DI2elzoROBfZ4exK2WGiAn2xmQwzm7o
n/ohk+thdIJzPtZElH3z4FTpocE6vB00PUTDrYN1GzFQLRi1e1KT+Aq8QUKFUDI85wnTlYwiGU+p
+V0IzP3M4HG5usZYVWeAyJHXEEX1cNs8YvCcrUCwXNTXkCb2JqqC7iex1/SaheYn9BsqWHboW9Oc
Npzd1VUxXc3QE6CUoi0ZYeG/JDXwm+LbjOT8qQ+/W7V+1mkZPZmp89VuHPUYqwimtNYXJLzi6vrk
PqlVxkNbKThXVfepVa37AtPgklttdu4M9aNs6VHFQ+LBPSgmiK7oSCHBqhlx/TUgCjEZGX7dQrb7
sqs+TXZQH9ifHjBFEPW21Xl0NPpFOh5qdBOvKtsTc5nCjWVlvDreYJiyjtjnen7LoJm+SvWQRZZ6
lDaYgrh7CgrsSZXH8urmtIpRRRmxQYmUW6sMztuOCSkGeGwwyBSbEBGYmnEOEq/aVTn6QVPq+ISD
dVW6kG4srqut7MFZYT059XP4rkY4GE4346W1hnltYJoDzAcv244c+0ThpchTWtnebEi11gQoTPih
bpF91hOvnN0+XJW2/yyqiZF+I7MihV/+0n35Gd7rlqfgWLOY3SiMoT41aoD5YSYvVmvRT+DhOppr
G7VFgOP1v4f5bF7LOrgOiewOcAW+GOyKr30NdkqDzKptLz3KfC7OyK4/LKN6DVX32sc62Ma1vyc3
c8mK+nMl2qvntmpnRGitofpi9NJcV1hpNlnYRvDsbFrfv4zsMDFk4pv52YrK+SISsWnbQ+0P5muq
v6a+bR+q0fnKbA0PYsH43LvZb1dm7V7l6CZuRTe3gPLMXvaVIQKAOn3dHgr9HKREokblESDxyvll
Gukw2sCrgSh1oL+Mh9zLxJsJ0NX3zxaDAV4TsE4KOeDskiR8QHlgPiCA3wdGchonHRuHKmm3o6vf
Z6fpNnWM/9IdywwUehNuQv/FYKjIOS57Gv2Jwks3gj2O2AFqgTk3ox8F8osQTTqdSyMXF3dYO/1Q
v1hdQEvLrm8JiTase+ZwLubv1aTbJ+zxTzAJXijlcPWjHqh80p/tTpI5y8+dnSUvYewlO5NhGcem
a2tshFPyBtBufPJBb8HowP4ze8MTkSGCe+13QUKFyNlM7Ehy0NKNLFFjJ4sAjdKrdownekDYbXXP
NY24MHntu1KS000Y5qexd+AVL1+J7LiFFVj+klmY74m8gROrvJ2hQPU7OPDmjhrKIhK/7iJOGOal
7NKavwPOsb7EmcIg7E6cF6ASaA3L7E333kMbk3jQQZHdiAXiT54LFI+w5UaVN1W4+bFN8xavp73q
POs0dFwYyMN167rXPz23v2rQSIzuTL8xu8Q/xOWybC88P11CQGkpKim92nALHIHWvcb0MEC8p4Z6
9GETHm2jcg+KKNgGaBOcemJpUOG9h8Bxfpd6mD7VbnaUhpdiFMnT5y6PgYCkMUyHbH5MQvnNTnR1
6cbSgG1jk6PGVY0I6DXONlsizcgubOUdf9dooB/KIfHZ0xW1vMNYedMbrRUOX9HPDy0G8sqOnWPg
eUutNH2jOW+A7mQLzzi38OJkIeYhXNChkuraTk9x/YU/OR8m3oWtNufPidcuAzPJsUgxEsjUtl5F
Di3TiHdmVZdw/ytJeSFciBFtBM1SyndglhGKnjWvksnCxulpWnMG2m4dJSUhgWQ1U6l+dojnjJND
BUuLNYyafr0Yn6kH1Kt0SwtzmSNJnsUQReh+Zh4vAuOmv0qDfE80IdjRFqa5QtrY8L4h3plXwx92
vJF2UUxf7LIzN54b/4pblLkKnelJKUFZ2SdnP3xU8QiQrcxfMOc3awaJjevOZPmnhOGo0PPNnO3s
GLJXnvBz32bT7TZejHeZXTMd5DllsOlwiWNgXI2rYaeDPg0iZ29n4c+0UfnOGDldewxEm8zvrkL2
7Vppe5N1pCoN5zdVXb4Prclfly6eZTXUvxBznt3BMn7a4J3gGHrvXL0Y1KD9NexX66nO/bdkLuZv
SewB089mphGDTIP1Bz8NH3z7UFuN2IW+SZbHnUK8v4SfbeOT0ZTffWYOhWk3HaPUnBm+MAvabNFw
nuMkPNdecTM9n7oe98gmzYd03zEx9aGllj6zFR9C6T+Jbqm8onw/RAOMFjN4mpuy3fdLu8SYma1q
gXXY5qRMt5NiQlTMEJxOEbNKigkDREb6JpKZ9yWM869BUjCxOPea82SOOKxVfDJ6cg2YhY19Twp2
NcX2Y1AWwaNbTjty/bRtpvSEJLinlU1fxZm/NGFRnRoWgw45Zm1CigKhiAUZb1t0bAb7OcMzs8pd
UJSNYOxc5cn8gFjFTysEu5xiP8ltBdzeOmNKoF/sKOMhe6t9EREOIETR+wZGpDB4rFWoj1C7v6gi
h6VnckHxEVVLNZ4pFXpeQW3va1/9bFzzpvS2ZijLLgMKdGpk+IgL9GaZNFvMpjxIsLVAU7t1CoDi
scmqL7UpT+lQE84mRvkgZiJsGerbrpt4OZRVGZ6IfjwkZvGckc06AE9nBpMIflPw2CfRdrAEQ+bu
KXM6eFzbbpYXHtpmoqoYA2zxgfrmdQgwjiAJ5RryVjjdUamIssnrGATbNnIjmZ8bVLbLSc9ojT73
rqQ0C+iFX91a+7/KLvrmVF9SnM/PXmbc8sH+UmEtvflh/V6G0jz2lsNsoLrT1JtThAoILkOYw6mS
uOoZ19WtkpKpMV7DDpgLC3bLsbjixTomy+8s3J78FMy90Hwdc6j+IipQ2ubgyLgopC8jeJasv7mG
CplX5NwzjXcOc2GxM+rR2pkOyFXctr/pjT8nScmbVfl8fB3DcGuQVHNsfqmm6EJ5xJhF29u1JNzJ
TeM2aNXjKM9+XHxpnMl8JKJUP5hNU6/dqppvik/iobbbaBMI+vjQZSqzt3dA/R51HwwH6UbHynnx
mty5mH3vrlRsVhcrGZ9yhj3IyksvYZTrVY1rapubsCpDk3EiQZDs7vbMOAVi6Ygk37K+ruiXdIgc
LpEoxeyKKhnrdbsU41Ko6/fRRr8ZMhB5PpfRIiGqCGj6OunuhxlUDEEYvTOTnPZG0M2HwWOIAu+C
RgKeS35zupBAW4JE1VrGBcHxdPqNDXGXmA0/C2MXB0mOPmohV6eKmtJwTs2Q/2L22bzGhmNQHFXy
CEmfdmNBFOAh/pQE4oxKU11j9VXUGDUDmpCPGKIzWMZc3e830gjCS1Po90n6w57KrzjPhbsvgob9
WZksI59xIuUBY+ccXezZ3rx2ASF1+blrHaySIVMrIq+Otg6+kc00sQe5y05kY47ZFIGtippP/2gN
5MI+QCs5VXxRyTPPg3KN3XR26/Bcsh95yNg4ryUXm70Mg58o/nsWg+HUdPKpkdI8xeRJtlGmT9r2
+cANV1yccJoZo2p5awaCPjsTMVJS7Xuh3e+WKvN1JspkPyUVYzYEG3fX/YzAFxwCmYQYco2f1VxP
eINKAXKaLM4wgDnjvNnXYwWKphPdIq1Ea4MgmJU5TGouHfpCFT14p83h3k2NfMjDojnQAgZb0vMw
qZWDjwDmtvDBfVRwJTZdWY2rDOFjx46YPBMn14q2TX4qK2MZxDQ/enkBc5o+8tAi4DCKjqElsM42
+BNwX23g7u0RIux3t/pJOnPjaxJOPbuxA3X4O8dMd+rs556uBvHg8CpqujS9YRTbITHUoybP0/eJ
t+IwJboTO86TG4oT/QWwF1l5yYlYlnFh7z0jylijg2Q71yElQsRcdYvO69HKxLAa8456HlvXNob8
su6c9L2jp3hxW4Z7uCTSlgZXCtDWD3cJsLAVPsxpJ3zqzBrX74lfph34Yb5u9B7cG263FtgqIIpp
lffdT3hQ0UXV8aMVj7ckjcJPqjexKJeGeeK6y/yXOiCNzW7RwBh4LB2TkjR3in2IUXBj+zk+OXfY
oPo21yKvml0v7WwldF1shL2gIMF4it56dnT2q5rQWOOuVGQ73eEcFowJchHKVmVv/hbwby5MbIWN
3ja3aZoYpJWmx5mjFKxTMOxLD/lcLuJ2EuXmVRR72VWA4JC8MEIycxl9SB0rP5wekzk7evRnRDLd
ps57q2tx8Wydbh3f7NdDCC5EmfrSZ6ED/CEeLn6c30TTGitv2ZDEjZtdi3l4n4dk64/S+jmNPhF5
OLiRM1hvE0tiCDfydWx7hF8QQE1nNV/DYty2Tv7DssKY/bj10rgi3csIF4UVQiQo7KF4GjwqEpAw
TJqqCdaEc0dlXjN7Li8fsV/ah6jlbMgBX1GMEb3svWzj03tY4dbJ1ngply3DNKQtkmdHHHfyx4ul
CL/Co94wLCLat3Xk0MtCOJ9a4Bi9odmtL0VJZprZMa7ZIyBforTXLVQGzJdzuoyBsqdX2yXkGiHz
IxhE1kZlZDF6eYyW7JEVBWuHCP4uG8wBBYMIQ9c7Kfqd8S2kgnLBVV08SZhXSnEcXCt7Nm3EEPCe
DnzgeyQBbiEjekH/cr7G5XqM4+8OhAJkxueY5eKaiPJ3oa2Va7MlD4A8wQACr6ZHDJcdGclVMOdM
dmOrt0JHEdsR8nGcdUCGyyk7BxoSRQKYv9LRg5eY8y7o3oAcM9QqSMUBCd7GzTT7DH5jAkhQodl3
heMfZc/gxVwO1ravUhPBydlyRpcYJTlRF0BxJG5WyUDJEd5fnBnDyZDBg5vgbsof415B4VyW2Uk7
zgoiW72rxuZF5n6ACfxiI+Hv8XnDCSid7Z/+mtE9ZyEVdVuH+qZntgutyLPtXEbvum6ZkWYF4FXB
Yd3s6ZGrUXoWnf/53oLJ/clZuYkFQf6LXeUmGi6GoGrVc7rNjkJEHI11F8thJ9pfaevmtFMnAHbj
+NMtvFOYRxMBewOnfj4RIlfui9uVYtVULraJBvaCV4VPY0g8WQIR3oMPBkwk69/8t5/sJn0rAE+t
O1qmYO5adpK1S3E00kVhHp/YJZHxtTfJ2QaxNLDdAuUvbMWxk5TezRqMY6qdrZpbKFSYuNfeXM5A
9qJmb/kV7T+fytq26/zZMvO3gHB9qGLnEMep2hB+xuRpjMXWCCtnWxXML+r8gUkLqxKYdBXpo1vb
vwYsFmezcJmjlfUEBnFPEEblcAs9yIWFUKAeucKlVCrrOQVR2gwmEyODpcAY8Th2tXtJ5FicMhnd
ptLYBn7lfpvqizUn4PgK+khFRvoEeOVPKQhiFwZx+L6F3DukaUTNXf26m+EjFXwva697f6BXBUHC
DaIdLAUub5zwN28i8Ge9uUpNMFYryLIu1bTtjPvR/E7Bld76GSa/3ar8YgfV4+ilNBshP2yzCnuq
5Gxe0W1eFdPQXoAwn93YLJ/p21orE+LDmmrqrc/gvCA34x5I3eCM4eiLU9ftqYnJSAy+k27aPLKY
AZf3G910OB4CGLFW6529yFtpo8CTlFWnaBwMlO0QbX+hPGokCay6+ENKeLRZ47lrXMXDvjPMM+lS
B6qZPCx5YOf/sHdmvXFj69X+Kwfnng0Oe3OTQPJd1KyaVCqVS2rfELLa4jzP/PV5qO5Gevpi5D4B
4mO5bamkIjffYa1njc9jEhQPMqj8DWMlsvHm0WPkY6DVmosZD0zptTHeiIbcAJphYle1e+exf3HQ
fB78uHisw1m86GoYpdmekpLj73v3WqhIHT5/STTAJkGdXhPlWSg3xfeAHhXhMOq5Ra9BkY/OVMn5
MYvt4SUOicTygnVmBNgbsti9FcJ9hhrcH/zanf3e810dM4wbEkZccdA8ooSrH83C2bqennDGr3WH
sauGyUa5yUfpdvpaFRMPsro4WSDRDyxZmgfA/xQkedDsySbCzKEdy6RNvkBmjp+qbyYmzyzM4y88
nY1jNmLrrcqt0MzoWUdZP7PzWNkYYjy5RkUyTlxvCeB0EHFU0/ZztmBUJBKU2g7oMFmCIQrDgP2H
7lThTv9lCLTgUHac9rGlPWfAeA5mK+FzGe5pTOMH2LYKyX1V7jHAfQ3LFidwSlxn7sAi7h2mvCGQ
h56iVomMZEIMwciJTGsZQwFkYBPuxigl6SIwvB0KEeRCY8psKXWcZWdnGQkVjU1eYPlMNPKw7Y1g
0wSWumZq3FrQ4qzcMc5pFn9tpllB0xX1NZuZeX0P/ote7VAQavAQZQwKjTBvDqUWbPPB1B+DLL/z
IyjWYqIEHy3jAiQp3GZsKJeI29NN6URwrjIFx5qKeItGt9o7TFiCIUeyZ5vHMdG+aT3cWyBE00Zh
kN4U4b3x02EXeP24aDLg72gzTl4GU8VPuuaYOIT5eUObnqv4m5tnq9Ax07eI03RhIV/B8eOfirjp
15kJ7l8aEaeRHeYrOWDi0HrDepUdw+G4eSGK1tsntXazyFA51z7nlhKGty0rg/AGd3qqYEpfvOEj
Yym/7gK6C0Y+48UOvOhxmEkSUOwrvaj3pLCXSPN0ZDTh1KGRzZpTmxXmupP0D8QWgraQZF4k8mS7
8Xvql8kD7BHtkWX/s5uw+mBcV52HfuHo3mJiGPTMM8cFM5CqAxQwr4aZp+HSJHXqytw7fta0j2Rs
8i07QxCEc6vTF/FxYDICnjBBieOHXG1RGBzt2HqMRJ4/uoZKz0n95dcPzI7rAkn2UgsR7NkiUwfN
QrAKSkusQyH4IdOc3UKz5yIx/O5oNbJZdC0oJqB4avdpuDB7KiizpqNkVZRvCS9hNWU7EAdYWZm+
lh/7MXppeyZ5uqFfchZWddDa62QotaUqjIpJlLn77BT5FlD9RtpO1Q3vb8R578gGga2ttmY4wXfQ
8TwHIcO7IRou0qfj9L2nKjCGR14BFTp4haQ3k3Xs5cMaze+W2A16WpyEK9Sh6mRP5dsEQGEDXlHu
S9+wN6KKf/bn80QpL1uWjfbk1x2Zqt047NAxEljfKbXDNs4IuH1KMqs/sTfQtmVPkk45rx2Lmsd+
T6avKwqQHHPFmlEWI4mJFkXLw4Fhl7PQ8F8ssoYoMZCdBx08Sj/wHC6NGk2WytaRV5OmQJJCXSCb
6zr8ZnxPaBKbbuu0DOT8wbh3OW1Z2b8zwIx3oxiDjdenUK2KCoBZiJzfMhsLBLNxKPQpeqRPxgSu
QgINA8kuIitAaqUg86pGGjcG+vCfE2asO6n68QYuPHryObJ88hIgDI3PfS35G3rooCszIPjO5Vlo
rL3JPDJcwGgUaaxIcvIHvKpFl4OFZjQC8wZOE510dEqFib2GtBBOsOK7bcUCyJTqzhnBtgziVrEW
2l8tPIrKhqTYWg0HU+scjPnwBMzZ7nTeN41k8KoYbYo/QEcAu6udmSvmd+mhQ82Hi5bIkAFj0AIF
tXtkibWHGRNdOuYZS7KgEEk0UbMvkFuw07RJuG7C1UTDdaxs88UDQ+LbzZ0360vYOz37CgiD0mpR
F9gDfacOFjcQ5pfOyr8Js+yhim7NFMBfImmACs+l/rDT6zSHWAzVNpMt/G2lASUKn1Ozz9ZaazeX
KU8fxIwplUGy/NzMxQm3emH0zq4xRt49M/R54JjG2RTRQY23ViBAH/PE5YBMRjgoAwItu/9ZOhbf
pOsRbGntNDqlYyK+achxt37rr1hKlDw2W7Vig+nDvLCDQ5PrnBwGBJk0aNZOgHskMxrWxOXUr8Nq
TtgDa4tyQfiregRMkqWMYJueYLquv9x8xEoHCbsije6UTuUKMTM0qrjS161NUpZnsSrRbOvBzNIv
SKWHgyuG/jCyKRpqacEtjMtThWBl6zrTN2X52UE3rfTw+btcFtmhj427X1bFxrPyae8Lfvn83TBZ
OEO1kVlSUsMgYbANeWvbSHQCleGBIzWRjTmhj3K6za899iE2ybzNWRcgS4xcCGwgKFd6TFzgCPh0
WUL8J/jLEYshC4ZTxfr+016WsV59nqJ3hFiPpfDsn2v6lcA1fi4G1V6tJCwOqicuvoFNW9iaOljx
bCoIGQbWZFKZXdM/WdFXZInyGaAWBEmii0K91ZfpIS/qdmXkJvzw5iMP09eAyn/L+oGpLup1HsqT
2lDb7lmZUX+l4T70h1ehE11vBM6wch2LJjKNSDjj+x78kfF0H5anSRCEgFIadXlPFlbpOMXWCbpb
4EbmUQs4KRlDvbW8kAit3gI1xYfRSHJkJbdxpduzXqU5dELcU2O4Is8joyzK36NwSreGp61GUxrk
fMuT8Jx8VTe4d13RriLi0InJ7Ih9hGLoeumxaIGU9wU2XpFTdVtNi13DzffsjL/4+N73lEn2qmHL
zfSUp0OjpsWvEtnKhOo5WpvPzMRMm4MZw6SZ2aA1THJfrtF3k02QMj0Je0uDZUKarypubeKUa9/h
lMh0D+M526llRJTiMm5hL9UDA/PKJRc46EFPd1UMIpbsdVZ7uXwKQxsgsCsfohMaSO+LVRPOKznt
l66NIiVUCbPRbHxDGl7udLn3Nc0+Mcqi7De1dVgD9XUS9R087A506LBN2bzALyUoxnbIUIuY6U5S
8hwY8x3Cqn7XI0HIAgbPZbezel3faek3jC75FvzrY8BAdoGzBD5+ba9ru9/GbaTe+12dV+t+6ttr
blaPTtBXq0pqyapvmX8ClrABmHYWAFXXoNI2jceya06RwLac5q8pI7UFdiLF+QI00CxUs+k9ujyF
aGJ0ITHt3KTB92KrAei+O6DoS5MTbJv3ISKSIfbiB2tUX0qDFUmp4GcNIsItTsrDuikkA1XWlVTS
5sp2XONEg/JUeUa1L2T1s2/pZzOv00sjzY0V9v6JAMsLsVETg9rEW3EQjvvAx1CvZzr7MPZP9H+z
5rE/a0LppJbU108/QSOMGwLP/KFpqIuEiJ6jKu92U2bfG6ESWms14lLRfpE9T4o0iEvyRFwXu02P
TY+t09JODOuYNc2bX5XNISTHHgGp/NX4/H9ElB8QUUxl27jd/v9ElGuQ//L9Xw918pb98sfMy9/+
4e/JlcZPaA5Mw7Y4gMxf4yl/Y6Io4yfHFaQ5GUCUcQv/+1+/Y1HMn/gX+Ihhltg4303+0+9YFD4d
rk3DlXBR5P8GiWKrP7urJV5Lx2F5YPEaeF2W+ou7uqz8tkpdN2fSj/Lf9IOvXLm2fhudxkTkkV+g
XtCjWxXJNxk8794d7E2eRQ+cPcamTdQ5WrY+aeNld3Py6RCa8tVBvkCdcnTqKF5KBl34GlMvPqlc
3/QaNXJ0giH9UOdnS4ZPZcbWJIKIJXtQY0x/XbdrSBJ3nK3ypms42M7eKJ6aHn8sdhdurh5PjOfv
/HSGniPpblBiL0wrgWwYAwuDz3JvpxO+QrEKBx5PpSYYcLD30aK6XOhs0jpDfjDHIN3hKzmCw8zT
vZOsdUafOsFeYazd0IRCryAwJw6Xs8wsGueupVbnIgFNZg7GJU6SHTfpLx0r4YrxK5jSnq1ZLZhO
p8BhOampDC1WAGXV3hrB18Z9BwL+ez+OVwa+6ynwv4+A6ggpwqHEUwuelgq1Z4QL3sIzuxMlPoUO
P001aKss656guZ14IJ9w9u+YgvBPipUodSrO8QKD9ayF+iHEpJa7+oW5wT3Q5M6ilfNAAfbmpkqN
e6XVkFmrdV2PWx4TJygfH+yKoXqFL16Nss1pb2YgX9vYX4O98TC75M5Z0VCnQ8yQNXozoPCOPd9m
nJ3YGF8D3XswfahuzUYATBdmfGrH6SLY20Qc9m4VMzoJ91WkLbopOrGF4aoIT4UBaTlmxN1uGpJW
wlztzKTfSoa+JKacexMGq7Jfy7HeKA3TxsQjanzRE4C2rgjm5SJh53Z+GGTw4NnGwSvFDuT7mhmB
j+iSHs1ywOPwlfPamxYJgcZhU6wo6l/jLnnzZXL0+7XLyV0Eclc0wT6CMmiYsDorQid5hw0ygFrm
3PEUfxNx8iH94APq8XX+MZIodC8dLmox3YxyC3fkfdRbEl+SZaIP2zFD+eIYqySLH8oYwoLVX905
+6jK+8PEAg0dIg4oy92zKL4QkrGD4o3xZxEb8pxP8mxiUcQ/czACsQNMe0CYCeqC0kKHARgOFusr
FENyus/X5FTKuVFdChnuPTm8OwVmc2eNjuRmByMts3gNrHg/9caSfHAyPKK3z68xtvECHcSlDsuF
30MUakv/w6vhguF32BIFRqTKQNNcr+dRPB3ciiCATHD9NeMFByf2g/BVttFHFaPHsZpNqqI9IUgn
TcR7i/s8HUlUy2MUYuOdodsypV8eENbMVIq4bzZlxLWqVc9szLoIvV3ZXUXS3iotJdCF48D5NgTT
3Z1aTNnASoaryVtC5A8o3J/dsdk3/XRX5XSf38FWHw9wmU44at7mH8x8PRog/lTYr7R8uqPtXHUG
XR8ihflbotVFGlYhLhM7CcGGwcN06Wv90phwIf2NORD1aVV8vorAiHiPC3odOQyqevlaDwQTYWsI
hUN80XIKOBPYzjy3GhkDXNtzhzC/tsTnLOu75hYS/0Ri0DaKslMUchRQLBxs5GKTx73epi2RZMnH
IJhJhK99V6+NcLiZRrOZLya3rNHkmnev8Rls3zEibq1OvQ4FQ5dYn+467AjNfSZGblOhZtKiapNb
Lcf0dCF64RLI4ZbqctXgK06Hi9aOdxX1W6xCnDJ5+Ob42kvn+k/HegCjXOnvQUXEN6bPzgTwY+n2
2VIDGT/el0zC2kar12Qjkz2D0X1/0Pxw3Yy0o/bZWPuFdvH6/Gjl3coGizSayD2meE9xfBayu02l
finApA7zb+VOWtPB+mYzm0RutW8qa1eaySktee0Dt8cYcEnwk7bnxQum3uqxbaeDWzS3GqnElCjU
nMNh4kaY/18LQ5IZ9hohwjw0FHZyYx42vNfecCFaZFOJ9kbarLWIRLH1YC1X2Armwyqs54odyQoU
1GSPI+o2H9hiqEghjR5hPt+aaLobUQoZtvxievc2HW6Wh7AnFMO7GXyvQ/fBH+zzfEvOZ4LuqnMQ
8d5xE9Um95hhhOGSuLLXtgV1aWQ8aVwgu63c8UzEmKY3V5x+c01JKk93CZroreFrJBmnm9ueAnzS
i96yudWYALo990dwrALAHPEpNdX5844zhrMBOJwEAEGil3ZGt02QjxY8duxPF3ZEckQwWl8mE4Ce
X5jRftAaZnajtUsG31vqsnnBEP9GBCn8hMh4j1DIQm/EotZ4xdFq0eaYvc2SP/OPcTAmGKtGfY3R
zYoVIRr+bEKYxl2EMA3Oak2DE7+mw3Bx85j9fZ4eGqP+ammSVbnnNGsWdTz0Mvx6PGdhqGfMqxkQ
GNNDot8GOFN7I+rbfYgK8dffff7ZOM0JGmnz0Cr7KQwic8McztrDA4fbMf/u8xdNVL99SLQcL3uh
ZzgoUeqgtBndau8q/4X5xLDqrOaIQcHb6+SELBINBqGSQQiNo5qM/ecv8KWNfRoJSJyTfMG4tQCY
44EjhtSRJy9BaNZrWoV+77iAUdMuXrbYpEjOCu9QX4KHkX7CCSaOEHYZ0Hk3hoMhJutW3RRDImCG
0tYLngGLXHt16g+7sjfxkCBulMhqyFSEyV2uwESvx4aOtwhgBtQZHmRIdiygmFJ//tLiOznw4iaG
jPVZBdWwoSiCZk7THLB6TrTgkuUiX1N/3Z2Fm8i3Sbq7gKfAugycNywPzrpEobQPs/ZrODjLTIsC
Im/dBa0aBgcbDTdRAHemhQQ3F9D3yU+IOW7mpAAGpoDp+clE5nsCPrLL5NkRBdQQ8mQwiu+AYL+2
BUkGYOH2UcXhwS2A+vKautPVZ0PLzbYePQodIZ2fE9ICHlFJQPelwa3XDsffYLJlHmP1qjT7LNP+
ZlbjbcYRJajvSsZVkwzfQkxsfXUQdrz/Q1F/+RWN8q+sTS8g+Zv6P/9t/L1Mdk3lOjb0P1tJ9YkW
/APTJ0SH0kIjyXcgez7KGHVzcgP0cINKfa5QUDK/KamjBoj1P/jKABj/wGqZC3TXxAmIHwJai0Fa
/Z+JKK4gC9geVbaDdndhcEWER2I/JCs75Xyh0AlJXBsSNBWufZ5LpR98+Znt8d+omM8vb1nSUbwC
3XSBE/75y/dIiK0I98vObCjiOWuyoNloZbF19Wts9FfCDt5q2tfhKZTpoRKcahS2QTT+CL31ZzLM
by/Eoa+iaHPn//3zC/EtwmGd2sugp/U3OXRXSWWSaAdH6Y9Qv69m0lwVHnenlMvWqNbAxq8ZA+3M
4OmTULC6glWiWBfqBwyzuUf7+4/ItaUO9gmRxF+xkkXs91M0OtnObWmhdBDAgYU+MyT3ue8pQoG3
i7j99nl5FzX1eTK+U4kxmr7kMgJkNrxbAQfAZ3noyOnib01be4FhdG94dFksduyRMoTaziYxCG3/
di5BbJc5SoQxjhtgrtL1hjslQb0XRHsn1S+TJXcV70XvOyzGymUQdNeoJYpVvCaOzshDYgZst1lL
UoVTX8ux3yUsOGIBwp9I8KDzNuDCN7pfr0syVIbUv2s+IRWT/gJd+OwyG1RWdXGM9uoVKQvJlk8f
vVV5mfEMW0KSwarIVbNIdGbUCf1fmg/xou2Z3lV59gOm0T9dHsLQGdfZhi7NT4rYH25QMwnRn5oi
2yHaY2CiX1o32afJt8/KeiB+ovoBgg3+2D+872DJ5q4dutzfGGxubzj0ptyZvj0e6oTRTbqxI+se
5f215sG3IYH6bZw1txMSVr3tkLiE+1Kke4u6PunkgzE9B3X2kJH8mHZXworB6WbQ7+aLQacgJRTk
YqHfrBzzkfk0ygGyPTNmo6Q4Zn02ZwC+IrQ9zJ+X5cMGGJjs7J2gAJ27AoBwezcgBdpkXN3jwVHT
vaOrSlEcYKZncfrVrgnQavst/T006+SUET4f1t+YxVGmxGR32gp6ESsJJpK7cDTt9dA7jBUNyc6o
wEy1SH2zQNWVtFxF3glOc7ug1383GsxJVFJ4kdeQXx6zeLj3yiMQElUZLRgVuPVqsuekISIy0/q5
oh3Nk/BtLlqbot9GMjmnY/0C/eUd+8xNZCEte3AFABoyy2z9h46fsS+jE96vU+CIVzOXu74DlAB+
U4s+NLPYmbCpHb/djEXyZrAEVeaqsS4D8uBglLuRU7trnFe7Q2lKu0fFchjXGrerVL/2SblN+trE
sRvsy+xpMHlo8X1oPfWb7cNTzJcEqa+U0c1MunfPEWfMYf0PLu0/45d+PfmEwpli6I4y5V+5ZpPS
8lJoVkb8BIm+tHQDb7txV17xMn/LmV3ssh+ctv906kudktNxlHLlXxF2lTkyIhYjh21MQ1bTmCI2
/cGTRf+HWxZArcmIll9d869YKUhArBJAwOwgwmGhkMRTYrm+AdPclj6aNEZBkHrLKxD29ejUrL/0
Qx3EH3OVXbnTAXXaOgRo4kpoDSbjCM08x7Q9nSleFQehypI9/JkDU+YluR7fHJsvU3bxyaGiExAy
5oM4Tod765v3LuKorir2FSADijE91XBLPvcivP/oC9/g8KCwaA458o65L1PWdAfBdY4LsRuQr1V1
dpLqOvXDTtLozC9SUodgsj2Pln1DYsQls+6c4kvBhAHb2xTOPrTo5PbtDfLhK1qAg2NHp6yywHP7
a60eD3Pb1AThSZ8UK/nqyOVxmPxHx2P0UTMvwOxFSgg4waHLXwxSNBZ4OtbtQOkF7v5D8rhA5nIq
kWx2Q7xHG7hIeCedxIJDI3bzl9MrDpouIqfGbm+ASddxqV4ZWy/npsQdQH/wWjyvv80nuKBf+9Fl
8A8FDpeYC8mS8kKIvzI18Zs0Qz6m8MQTHp9Z2hGzGVXwfuibKgUwSIv1Q55ozdJg1bHQBii0dfEQ
DNqz6S6Jvpu6c0Wb19EatsI+t8LZ181dkrUFzGA3t25dd6nT4Yp974gr+4ha42eX5XtBbsci0s+R
Fb6MDuw1k8+vTH6kfdY+iNDb5Az+WHYuWpMzr2QE0HHnU43ORUVbDdfWk+f5VC2n7j33sAvoNebU
/l1x8qccZsrKT4LtBIyEvSYkxcewNRguML0jqO3KhulqtC1wpWGT5l/nJlXF0b6CTimnBnIlaVdW
u4WLdZ2nYnYx3Mk9uNDgDSjxLIZlczXmwdrxaeZIeDpnzcY32r2oanKc+/exHbZzESTreWRhvbrR
sLDxKsL72bZ5f7cl3zGbrRPrt6eCEV3jfIslsuqiaVb/8xv9D6cYhdv8f4YFmtX4y6C590uVNH2X
7UCUrGqSJkQBkkX1/Xa+yK1muAgbaI7/g+vLlH/GcX4enw7lM09oUELO347PUlgjJKo222FeuKdV
gs8q4fG46JJ23eu8GQkwLfJZ5/lZHBHEbIldRcFTYKWbJ5wmN4pVy0VLHl/WMrKiyI4Za1a6sZxr
McP+ZjNIEZCx5nrJYVCqhss83chi57Vz6w2G8/18ZPThqdW0bY0MCKGX6umH2NHt8HC/wyQ8I3Ra
CYZ70Qhjq0hOMtUxEMf7iIsuwhnqE/5WpUioSdWJ0tOIDbCK+6tP0UM9kZfTuzk/jMixdSJxJPJ3
3TUxlEb68Wi6Dsl4SBXnxnwP+1b8Nn/P1qTfJ0O/R5NOggnvS/xNU8lpFLR9/NsYqkCgqrWJlHGo
kv1c6KgBpRmXfU3nOmMyyuSMmcqR3ivzQO7YznmdJxR+py+aIOBxK85A0T7mcYjTDY8ZlfkveCu3
HUxQo8kJfv6o0J82IM1sxPWLcZreU31teZxEiFOhKLKAPE8Nd+Vc1k0ye5t0dgr9COHOszn9+gz2
IlsvMDc17S7It/0I8jlw9FORMImN1Lkd4rd2VOd5ao0hYjlPm8bSRwMocKW1K3qv9/mbdi0qlti4
lFq41xXTtKi9zk94Yhn3KJvOvjde5o8LczzoZNsyLqra8JQxTsaVegrqeNHDsmJvSdajF8C4ScRu
Pn3nyVpOv4gt5BGL9WcTO7ZEAvXvyOufJ4YzRqs/a/v51G0ZkiPLP5msDowpehNhdMIaTLMZvAnB
q9IkJzTTV1KJlqMXyU3sHyROh3nSlmb8Be7eTJevPMIPUcLjg+qyCJ5RTB7ngslIxrtIxGtE1n2O
1NqIp/cuQAJANYGEYa91EdBY5ohutTHtaemrfej4m3nW1jQJ40X20vmO6nZfFOPh84Jn6TGXkdhR
d0PPz5PTSzAVEITszd14Uqgz29gVM8SlmYLR5J7KREMHKc9d3ZEo+66jNlzMF9w8fY14qBYDvQMI
h707pKwgGC/UqrsnRM8QesyTFFtaMnXbrmTqzHE8zwmnwvv+P59ahqX+XuXTbUqc6tLmEPmsYv7Q
WCSjFZWmkCSOqPE9q/lBTv2D5X1hzsXAo0UyMjejTotxGjt/xj0acyPNs+f5wkJCjtW0oQcA4sY2
qU+uSSw/j+3PT6DMb2VEgVuFH4SqvkcOAhs5nHl4P7uxu9JBTS6IxKqOzIMQTz/Fmtkt9DxEWU1M
q+h45mSVJtZ60izcoR13VlmwxG/bS6po0n0TPqAsKJmd6US25KsxT5GQPnuLwSZqxzDLt6JyAdti
RQUsk5Coziy0yZlt6lbRL84Zw4IlYHWsSPm2jwIm4e1z1Ix3t6RF7D70ivhnMHUf8/mCAvYhjyLM
7LDbOdVt0RzWJofTfOY8+5oOQ52ouip40x2qkK6/z3azIRK7pkC1auzJRFzPz3BwJpzD9QZg+wrr
3GE+At02OSEe3Mz3X63cZ8N67thrwO8AQBJjTQtnzjWtMT72R4ia65ydwHxVxAp8CJ/EZd5fMV6e
JwMa64TYHPZzpyHq7mbE9k7m4/uY8gKY26djFjJ82uBnoArK2ytB76XSV8bYbzscj3aGUr6sP5Km
vVn2cJlv6Eb9Xvr/3979B3t3y2LB/Yc7dfXWvP3re9bArTy/pd//89+378Nb/ceF+2//4reFu2v9
JHU227ptSJO7dp7Z/B5Cots/2ZZpKt2h63Ack7bkt5W7Zf8kXFuw8dMVeHdjznv4beVuyp8cS1JM
CJ0m7HOD///+408M8/ovH/9xnCiBi/75WKEUkQIlACENyJ8sYc7l0h+OFZ0JfVfmuf4gIqCQdg3F
vSNYEEUwTkNlI59FEGV6xTWd8xvdaTxmrbsKGdd2I3/FJKHX8ia00GiHpFNdLZm+VTVWdIxmuyKf
NoHe3VxhxCC+iU+QznPfGMcqlyuMnHLpcd5jxRdfYs3OoaeY9VFa1VumtysNMGxJNtgQmo+2gdQp
NBjAs2puC+w9TrJRbf0C214uRJAd44KNmFfKp9Kqz7JicJzjOF227hCyT7PoqakdsppUcCfeSIbU
ZssSy8fLUGnvkev6Gzs21YKQ30UamAifDHPVE4KbJABnJ/VQhQEHU2jg5AHlh/vnnuohy5q45xvL
tpoW3mqXUPNeEfLQks03lZS0PTryLcmIOD3TjePVX0sHsUIljq1SpG+awYOt+HksLYSae0Q9eTez
G+EsHvJe4wWYyAqLzjdPaTrqBxWhgZw/ggVunj5/Z1RoAWleTw5K6vM08nPmeHW3eexbfBeiJubM
GA41hNTVOEzGyrRd7TGTuX/xwIpeCArZQmqdjnj4I8wQDRI4yW7Mn0BOOSkYqs8P29wrL6NgyRe6
wD7GYB3KUNxUV6P/VB1xhGkXnLrce/G9THvUXb/YEFreLZXmeI+fv5DJpD0WZv7cWd9Sd1A7lHiN
iXvIns6pn7cHECTbQqT8mV6hLvJ4l6NQIyfUSgkhxwKQr2D1kHkamUZwADLA3I/Le9losXMEHKSO
1SgXgQYaXHaDOrp9Xq0SPs8qTLrgMlQqPJOQAEoCRRs1YUtIh85BnfTZxbX12bc1ts90s8F29MMa
mZZsnrNKiidDB/fzEAij+qJrOb/oX31r8p4/PzBltRF93l1Y2CA7j2xYRw6KNC181ROshxZx3MvY
rqPXqdALuCuMYaPaeh3yerx5VoPdI+++RbiWF8MkxBNAdGPP7HJYYyTql+hGWlyn7FI0X/te4pvr
naE4d6Uh6Bwg6Oi6Dwwsa+XNtC3GQVFztvV+jhUynwctH39xStbHPbrBRc7j1iDiDdMzt3jiIhYQ
TO6ZHl6DPo6+GkQHL3qYwM9jBGLA11WwqXvmD07WsQ6L8J6WvM9Pk5chuIwd+dWZ/Ieii71vHTZV
OslHd2j6L7XKp11AY7xxaqt+jScma55tPkpvYBhHkul20KRH3mjv3+PYEZuCgOO1M7j+PY0tBxG/
r28+/6vb4+JuRbyMGEzt4qIdX1RtvIyxll9qYfmIgOv4wYFpBu287n5J3zSj8K7xVFvLwSmBNXbu
uR7AmPmG7W6TIXSOgWGG5E7XxS2w262M+NJQlrQ1EoDu5nhVvbc784trCjrmxH9LNTQJlS+mS27o
I8aoAEMuUIYFMZrxoSwstR8IdeCgcIfnXOuH58w0d610k2VfY++O5j9njTitm3A01p9/Q9Uw+qu5
cOtwOncqHZ/iSg1PUjQ9o89w/99/xHsZb30dyAERZagts+JFL6x0OzkQQz8/HEdUqUUwF7Spf6j6
LnmRRvyI2qF+klMbf0EzvrDj/iussenUY3a81VlyDslOePz8aPB71vkBeZIx98QwDs6NEyhcBuno
H8cw1l9S3V85lZQ3tEftpZLuHVXYSiEovOaGmTwR1LXNeiCMwh7lWo/oZMVs29KYvyMAiDaObwJ2
IxM1PHjmTZhWv89DR21y5cnnQmBMJjCw/B6427aMumNXMiC1SSZcTgmdb1bWFSQKlzFv1wVbRVrs
Dgfc3Rda/awBEGDeooM990Igp0UR7gqbhGq9C39xHAP+tK69D5vWYFul/PEFar/cM5WnNJw/XOVd
IFZVW5oPFRSO14SrKgmM+EUwQjiAx4NLmqbOaz+bVHUuLyht8IyU7eev7ZpHfvWqw0Y/JCGxr0bR
fHQa9xMJY48FydV3W7NweIdG+lB1nty4LvAB4WveU2ZItE41o1uvIWfa6UpxqcY6Y97FLVxmmN1b
N8UfCqYYBE5Q3BWQ8GWqmvAwhNnZywuX3A2czYFPwj0vOfqiJNmGQTJCO5oLVOGjitfz9snpUiQC
evBc9oKzGt88RSbpE2bUHGNSNS4iLjRu86h9Qfi6Ifk829szF2Koq34pgPESyRKGX8wZChGSBrD5
/K+Upv/F2HktN64EW/aLEFHwwCtBgkbet/SCkIW3BRTM188Ce+b0mY4Tce+LgqIkipTAqqzMvddG
r0pFUC4YFAXNB8ftllvbGe7InBwuft+3flqprEbzIZ6jZumvsB71cMP5MFY8Hw60ya6fcnUxuYa6
ON9CsB8H+dJg3EuiaWcCokVFzvIkOukgXCa0JDUIzM1ykCElNvjbQh8Pbi5/dCH0va+GhtQmXOYK
jI5hOQXz5Chm5o1rb+GPwPXjHcy49AMufBP+y6vpAMrI0/iQFGI4lnUazthm9+R0U+V0bnTZEHmr
V312bZyavLsttb6801hl176VTnLmt75QEFlsCvtSLDNlvWwvVN7gi0jFwxilGSyiSD8sZuRsXQ9S
UJ03R9NsX2MfEXis8BqrfDzYY/fBIgyOpdX8m5icboxBwwvS4OxKWdO7xYHTGhoMOjb7w5A7eNzn
h1QVHJIV/hKT5rDKCUxyLas/me6nO2ePAOxYUfHFawk9i266QzuHeLtrfyC/BMPQiW3roFSTvX6r
9QCwTUN9mdN8LDi5YA/R07DXUAbWVtYevMzFf2vJX4sPZT4bUPmLYmUITi29JSRlSZIhSm8+Y5kj
uI6qZ623yZQ0aZGbzI3jEuiM/2y2xqdeale9K2B+RFMwWK9ek2BL8e6GGql2Vozf7kB3rm1LtGap
8xQP8jl3bcTUkbNv4S/y0r/zRjpgY7Rg6KcXO2o+AR6pwF/iC0oN1xz1rZjFtp8gzifJXbwQAGaH
YhRqF6norfZBLVRfQ+pwMfeQ7QFd4e6IiLjp9H1vWOE8zklg490KVBp/GqshQ5T2HXaxvi0+QTj/
Qui8XQpFi5OMlDEtLwl+PrVjU24WW3+pe/GAhei+Hnw/BA+I8PpnREczzs8RVqMG2HIT034ztBMq
rZto0U4dUk6upt1C/beo2wlQuNeVeDAS7V6Z2ns+yjuBR18yGss05zC79SFnJd54xvToGUQB1IQI
0AFgvpkMMtnQPUG1xjy0uF/lAhi8yu3i6cmWrsKWdz++Bs/5xPCRhJ7BW7LLjq1hk69CJuk0lryz
Teeyzc1tbLVPtcvR3GevN09p095gplVgruUl9VO+Z1Vzk2jeTOiAjGoE1msBMUC2m0Q2SCkRtfvE
d28k9ACzM6GfVtGF0XJrLbtTwQJTxuiLogrfgHp1y/aiXqrPqhfNXmrzo+D9uO27MePPaB5KY7kc
yVldjffrg+sBBzE3ICj8lhOy4OnnVdAzptiglgUdMzzMeXlRCgjblSeIGl91DFGnh1zqxCB5TrJd
YtBINU5azIabCWLBDg7C69KaWJtobvQSwrefZrvFNyYKOfUsS/NVro+j6/Zr3BXX5hDBZfPyFWj3
3Vq8R0yt/VRNOuLfBy/uPLml/+Z6+kfmfbED3EZdx1NtAHa3WKIkafDl/GHh1jR6jHZohghZSYfb
XKJ6Q3QBmnt+V6b3DJXnWznj95y2l1bzLaXFTLUuL60qOdqSf7kNiD1B2tyPYJZw/7wT21hfukTM
uA6+QsFepNLmzcm4ltkH9p49HeokuaJg/oWD8iUe7HvpONegGe4KY76tazTLcwltzxuu6laerFa7
oDQy1l7KFwD49nwBMvmMmO/IUA0MUAiuuely52JYoM7YcDDELiZtHvDjLSZT3pRdxUWyMN0wyZUZ
tfFW07NbOm9vtkgZrKrAwdKxqSdIpEoOl8RMHlplJjuJlk1k26wrb5WKSI1bgLXGANq7EoioM7Bk
ETXV5XCvhiSmf5NsG+/Nyv0CafXyPXij3HR5eyEdMBqEHIPFxImYeqToOjnuEfILCqPfO7q69cBx
1kX3FvnDEVgoAX1KJwlDMoGZaKa3ihDBXtf3TgqrGx30YW7tndRqpsgOExx3IjQBGhooMj/E6Ym/
ZKgNqiXOxzp2Y87VU8I8AGURWN9bt2M+XXc/5A+Z4NuJ4zWLMEI4/xnfZw/eYD44fpU+5rX5EkVs
7bFsNJxN40nZsgypsuTR9rmkKn+YDiAsb6y2f6HVWVyOHW27KMVxno900rctRznmleOVbDNxrxWP
KYTpjWGTtVsQhhkM6oaTH8T3mdUkVqTmtn56wgrphzqZKEHLwA7uOHEQdMuekz6td7ZX3bj5nIVw
diXOXPci5792ofFKZY8MzVQxLkdsm9pobFvbA3LiyUMMMMbJgFrpFqkjjYAu5LH0B6Y2vTmdOxw5
J2KjT6Ld4nnlobPzVxxaxqkjqWlbSfGFsALSWUFA5+gTEtmYVkZBjENV79tfkhZj33m7mYP/A6Yv
gtci590wTfJWa9a+N1szLGyb1orT5dzs8M/ftCa5vhjF73B3gVapvKDtvHunXD2bnfksDIftsiPE
WoOtEPfejbSruzligXcLcSUHDYBOFnkX4G5Gtlev9DF0dhYH9GbWniSOOk35pL74KJfBvyBhG6mH
xA/iSPTPfco0JS9j4M4WB+uYmcJAFkHnEFmQFQlT4z+fn+80IcPlxgKwZ/2+sayakyNxM/79fecv
ZyI9cRpDLr4+HqIJXijNiL8e8vxFQWRJCALt8vyQ57vGVm2nFmPZwiib/LHVZOjOYFrwEwdwd6Rp
H8euvs5mGknV+J2UK7lpFr9oeFylSISF3BhaT4xNf2MhiCFGD7hOrzbVgLQ0VR95s3y72fzdmmsI
BzhbYuiP5jh+kzHESlAnq+btAst964NE7UtqBbQDYNEs43ueA86UybZr9KsaUkOgvpblbGFlF1C2
ftk2QM/SCgb0YIrA7f0kkB4egJKOM4l1fFBz/n9vLUUEdGAEp2cM7nAYiF04f/H8Ien7MlxG+4kk
Rm2njPS9TArnBCLuoEar5bjqIvYngnsyen+T1cgIhRXTu11FoFBAJ7brVQp6/rzhjH9qhgNShLva
1sWe0RqiMVmPeLNRIPtJciIRqNqZNtUZYIyXwlqAJblmdWoXnYF1kr2Ry4JlfAWCCWXqvz8Y/9xy
6P9RSsW8iacyv/CUkR9nPJa4Sh4KLHa4AK7hbH0ZDj048dAb8XMxxheSDMw+1Ynd7D6JVHlyU1gB
KF+M6Zr4+TEvL0dT7AytOlkwcVS2XJHzW6OrMS5jrUXDQjLgILBVqH06AVUctgWQsohrg0NKQDD9
RVSTX4Y/cFdaHPXd9I64MnWah13vuLve195aPWZncKvrdPK/mGEfU/TJa4lAsJYOWncLieJu0G1i
Qzqsf3cTMKOmanGhxKGf0vQQ2hvS2C29P0p8xtC1QriavOmMG8225z2yxIoeXUQ3petpNggogz5w
e7gMsOrxJ1/7KKIwc1BIFeEirQsVeg7RMbnWXFoiw5LSlUQDkACPRMoAV5DHExTvbMB9AapQcaDe
aGnOy3S5gqu2eKwHGpd1QTQMqXfF4zwDEQW6/qJrah9pGeeL6eQbN5bbjSFTlQ/QMkw1s4hMzKa4
NbKjKVbsktn85HAU/EI7eYhTyJUcTrZDR8CrOPxMfn3dsPBvJqoWshuxDU/zpmhUc5R2uZu8Zqf1
w2VbRk9142DetfKbDHRbUDc3s1V5+856naPoQSuSKmBrOtXZ7WCD6+wlnODEhiJPF/u0DP2+rJg3
5hL+Xl2+EICITAb7L9mPdFiT9LGx9kNJlqNqOQVQcHDpy2HTdIwcdejWfo/v3InNjbTmp8Rm8bZU
F2+19jWh7UDqQcSJaQNt9dOq3ROu33aXpdlnVoM5pXFLZ3Iet8Z4hTuGIKWhO5mSi7OKiXkcmwNz
r4SACBSFDEO/5tkcrlOL6tFsNlPONlZ4/kuGrmUTDcNjhvTMdYaFHtH4q13Nrn3xPUKxAUeyzxhR
9j6RcYOW16FtuKwM0Xgkrx6WNHG8Ame+BezWFtqT5zI5sxJCfebB2HSDfQGQpIDtitv+JgbDU/Xz
ncKpcNR7sKcSg/nL4KYnmB6IsdujKKz71dkaCFe/HvUhDYoWoLen7J+OREFNh5zVZjd1O2+o0K+K
SDJ8RmRAD+VaFuobEO9rnN2aevtS1IReVQ05SKJyzHB0WNFsYK5qTC59FcWvQ1N/6g5OVEmuIYjO
KH72eCOaiirEM/HyewC2/QnXMqWIo8uHVooXy84uoHw8xMDzJKGEXpFfLC0ubSjdZdYdrb5+z1tk
giKN9E1t+nLT58MrsczJvlmsjyhzyo3rzfCE7PoxSfKHcml+EhYKY2l/Go2Etqi/Q7b5hOL1cpLQ
BerqA73SR8SioOvlz+qIBXN8ml33bc6atwHmNuvUVlpVDfmN3r/SaxBg8I1czFMbFHvGK/zA7OAv
yyNm2YeCXJ2IjClPe6rFeFd43ltDdlcgU/gm4+CDgKFr5k3TwZ+fhrIHQz3Xp2otVaOm+um1fi9w
oOAlMJ86toAh1m8IwarRWcIzmMk7w3A+pxwFsyW+YusL6bbdFfoEjPXTYAtriCngCn419euB6s2Z
K2xXI0Lm+C5TC3YMirKFTjGoTs8GFzXmt1YNYz9NtRuYFidc/4DzrKtUF8z7TfehzZws6OajbY5A
KCKP7rT+OgofAmazwccNII3aUMTGshlbowOzxsuFI77m4WX0Q2Yq6AKqLQXPUk936594KJtHv8Aa
6bAi5E4SGn3yiZWp2s5NTZnDS0heM0IqC19W237G3CQz/8mY9KvR4ZNKx+SydKyeRLAc7QKbZvqp
pD1fWVAkNrat/QLV/2qm5GGl5Lt4S/7cxVmxGZ9GEEv8WHpzfiP1BZd+80Px8VSSnwqmA9BiLzij
ebetgwtphG0GlBj/P4FynD86DU7x9EK8H2EMETW7tnBYdAa2yRyUAGAAWqOXjMd4LLWB+8pMZ7Tb
wGDatU8G8RElOPXy5DbFWQ7NjEXeb29jved9L8fdXDe8Kw3+gOTm7rz1uA1cksF4rF86jaAhCBKR
//5RVVUK+YF2iDZhtIkt2kY5LzD2kH+ydwSO63TbyH6yWxgZdkt3R3+KEhocavyhxn0eigd7UHWY
rvwPUkGZAPOSIhNmD2Mn9pXU07bDlMTUkfMp6iwWhTz/sYmv2bWjh5djvge+zb92wOfYDBYbqmF8
lJ6DnmE8ZbMdXdnD8DQWU1BKoveWFvR2D2Rxg1QcPSTGRYeDto9CpBxIARgs6lJJ80l4DOB1hm4L
mJG2DpPCYHRYxRDCDf110d/LMXueGcFsSgIzN/66QrbyVZvUu2MSeOCNyc4plX7pFdShhUfaGJdK
t5nAsbGOYj2J2FvVVNF3N5AYLgvpVb0kLc7VA8ZeoTPo4KNsMomQUunYSKgm9Mwrt1gp9X2axEzF
EySaMz4UK85XeqwXjoW7GmuTp241FMmuQ6zivywC+M7Yfw7tSq2wlpn3XHzjFv6dNOiS9uZD304v
jelfq5hZRtFqv+jYEpSJLiGpq0Op0aJ0kpR9lg0tTeePNJkPBHrk0Fq7nwXFA8okzqzM+YJ5MiCl
u2wEo5/t6K/7xyj9oG3v8hZaaKaDNzYN6Bh0U9g2vggs3Fmlyz+OJGY0Jhi5dPd+40CWCROjfk6g
hNY9T0AlhNWojq4yiHbIVnVM9qUH8ZFLXK/X6aaKWyIizH1rKTvsdf+T8uaJtLiBSoi49WFR1CTz
z5T0nysXq09dalc/hYuoOxwgoxDZT32NtvpZ9zk/DRKA+o5/74Ub00+CEHqj1YlJqASDYDkg9uzy
J3chJirZUiwNyJOddrog8IYubVzrl0lZcnwATPYsUKXSBon9HRM2eIHyHW5pG8RqILpUXVWTlW4t
b0XMJxDWFiy5Hv8l5IN7pjYcsKS/IQHzUeQNOEvWPL/mgIZN7Ahb9d0yGCcl8RFPG00s9e3BPWeu
8pLrmbEZ9fJpGvM5hO1PFz6BZeU0xwpf464miofgiO9Ka+1Qk2aILhGv8rPeM5d20tUUl6YfzcUk
S4WcROy1Zp/Y2Y1T5ph2Z+97kB79f+Z6QLrgwa4rQGkxgh4hrM0lmYbEYSpVwgYG7541cUpR7mNv
4C/exeodb8Qa7LzzdTw+vYmVnIn9Tkr3jgPtI+CudyP33M3cezuz8vp9L9Cxl9DGon6IA0IP32RB
f0tPhwzQlpXv9AGD8azf2AwKSSxtoP+x8pka5sUmDdWUWDTVMxQr8MGNiC2dkr1BeeQzxOnA3aWF
d2gWSY1uT9tS4eR2nK/REpxgXIxYA1q/SOjONnN0ElZl9oXfETxilT26BcdmWEsJBEuNlZ0mIL/Z
YBgACVOkEKzlmx0lKTEmFMYCVRgJ22mgd8szcJCItQfjwOgRfepU3rwdxPRJQhZG7tK4JTw6C7wJ
uidZBzTGuHe67+1hIa0OmUECtc+XB3RGC+hgyMJEWG7nErMCgaUqoOVOhjusHwj3xPi2Vb8zPKfc
jqlYRQUUk/ZL5Jp31kQqcJTSJfR0Dxt99VrjTvWH5yFDcJUgnzoUIPwuzG5NhWtDeKHUto9uY7h4
7cR8KpcCfawRpoz1neuo4J3M5Mk8ZK5mb7TYEqB5lBkOE5tM43Qz+4/+nXL4CxJUmYlvh11ds2Rv
tLEsjvk8XyajHA8QuIpdYTnH0WeLy6ruSC19Vw8Me7IxudJMpg1pMR3T3GdGVwB4LXRseh5liAO0
0wXMP/mSGDk44jZS5LCSlAjW6uBTQ80GswK2HQ7ki9R+1R1avDbKw6bZyhbEVtyATMdcHpi4zXdw
bgnsXV0VEWTzjapRn879/EHq1QIvDU9uXBdbUd5D30EerblX0OPhUiL3YmgEvDTLL6sofYiGkcLD
45nNANlafAIbRrWHNMnDjOkk0MnhnnNsOAjh7/SMSa2q3ALfXw0T8CQNaLLk81C9egNMsOJ+VLH/
QqYlPZy6sbUvunO7pXf2xQqNnNlmLF/eRAbYfy1T6Z7f956ohlVTEZvtlozjof2Fpqo+BBK0WpLK
vCQua6xmAqegI2LF2TUpBSe2UBiNZC+4Vbm1SfVmN6nrTeZQb0aO5RBFPdBscz/R/+BuIKiCVT0D
Q8ge5dTSIC8KXLG9dnKYR8au/lFpsbyAB3/T5t1F4rpP3iyYuUcFIrMssLsibHhJB1JKkiPHkgsN
ZSXzA9ohSCOOOVwvJEdLAPYUQMxyCais2DLc2Yhe3pZdzqgDPbZuYJYyVJsGriJqZMg5MXXQVZc8
eTC9ygzauBr2EJrEnRfFjBI186n163uV9CsON+HIqcynNGrDxVqA2DB0PCqgDkHnj7uFnj8hUfCb
yWK5LbRrSyP+kesObKR2jagA5cfUXQPYoy/BGQ7xTtoCRdLe2yR78kijERjtnqFqHoFcc5qPycg0
fLYe8W2OaqIoKJ7zCoYqvSAmDsO74PDlkMgDIDi/Uwpysp/znySdjsrVKzHYOBrjQXN8UYbH+K0y
w3lpWsQtyyGbmzs1x8CFYx/cQNljMK4JzCgK7xq/hQqloNozquQKLTfAi9yFEm4jgoJvYEfDa4p6
aD+Tn81lHtGouBJa8kp3kJNIjzvagVBlDN6GE0UVWF2yY/JhXRdqCMYhYLtwDm5ZGkHJcBkyrYOZ
uTfoZLPdXiiGdBCb1IdTWxitrLYiM/UXazuI+kr/0iWhjtmaelSiIt2V+LbLvRcRqNAlqP1BS0w5
9W8+qL2PH4/qcDcPKUcqmvKtWRmEZzTVljOdH/iY8FDlsmLbBBJ3isa37fjsz1E0X5vV6nuPy4up
0VWYD+BYkZocLFf+xHpGmyv/QYvubaHcbjzlmDunTU+AWtBFEMKaWB/ketz4toYkPdtFs8t3pYrg
EPxrqykmGbNTtIxPM68G5NcbuSu9TW5GgQ5lRyzpNnHcKkTYW+wgnnOpq3H9N2X3vVmS44D+R9eH
28j3t9Uac2KZ5UNuTf2mWZICGpQbB3BEv1Ya4EYQzBpF+GX0/HVg/A4ohoXIb+X7kiUHKmnhAmAE
ocC8u65/GFQ9Ez3PUs7vp2u7ieLhGb/VlZy9KIxm2nWjKkVQ1WUwpMW7g+6fldO48EnxiJyKipba
n/rWe0SBnygTkE023s7zOe/a2aBAOiCsGXYRTdxgrA2593L5hcs15/BJBVwIt70bWusidW1/V/Z5
2BJOcSp046HvD4qpCoNCkbFpRy8MprqQZgX/m35VrhvZNpdNF5RsnhYdDRAeuO88t9/V67bkJYTF
Sf+UsY9jIM/2TQkDQmPHtDEXbRsHjm9dym9GcTWnD4RXccUQiT5dNWN0jKFdOxOTbXIENnQ0rQCv
k9zw0KwMhJzsuwvHbel0AJ0l3sBGfCG/kHZxiCqwIhjO3O9n05SoeZAq24a2r3G/CF1/XoT21cWT
dZJNfeyEn997l96jPiXVhYy9zVhnDv3O+MExv50iw9GaLXfxQNBOnW5Bd0/XExw00HYMS/IOvZ1N
PKWzzIForyJMj4BEZLf3TATDSMzFpnV6+JSyfsHHIX450r7vTPujtnPsURBLQcqIkFVNufc2Dda9
6efZBdKolkkOBSfeLMCjJQtkbhEnbzLwEa6qgxis69S85HKZfscmCrv9qKVqTyWRdySo4Dg0V1wP
JWY90PBpOq3bdcBi4tjeJz0SyVmSYd621qbSCmLatfyoq3m+0d3ssoj7jiCXThydRdzQOKCbTc5q
V2+zlsVYJGTGwfmSnEtGMoTp0AcQkaB6jpICe5SXdZpFX0nJiG3CLZk5/p5ExGJN/mu2Ah7b0E7j
lubIfrKja8Kr2LMI8uPNnV3Ps/Og15EJNaU++mNn7adYf0iZRR0mAV19Jnylth0d3GF1IlJiPOnk
P2iuQcLBpD/pdAhtSy1hHgktyKtRPxmm9541tB3nzirCGb9JbBOXVOuKU0u/YB8eyLouSV9H35Vf
+CvnYJHJFqbDuywscgBYaSpHK7dzR4csSnpgwJMkfJicZg7CipgJXx7RgQiWkrcCSQUoaeIYmL13
QZMyBuIWEXapuJVtmXPqhq8yYLCwW/1GHxTQyQ+SIPJn0m/u0sL8ILlm1zcEMPqFqulK42DzSUEY
7wsuBRS12FO08+lX20au89V3/YvWwiBNnSqM3KRkZGrY+5Z9WTTdlxOXFKa+KzkHNjcjFCzEMaex
brDTtPGRdYrTVJW8jJnG6msi7Sv9aD+tJ86v1OuraytNX5uafbmkXZ1qsBoI5DqVXNQH07OgwYFr
N1tq67EmpK3buSbl0xwvbyaH4Yk4ZqfJ8p2omWKk/a/I6NIdboJXaXTRGvbE8KXqv8euKfa5rBIi
TXugUilNO5IfGWCNK8HZDUuN63UZB1hPCEkK0fFkjcoPwOV2PP+MMYR70bDYuLW10B0WL4Lqfusq
9ShiQgDatU1MHGGzHer+sUz9PuylM9Nzss2tnQzzxmVxUqDKT7MNfjKTyVNl2IRH1BbaWcNUQbdo
VSgSVj60JFhGzPm968ufPp8ahFLubd0Ja+/4ix0WzB0ChCvPeUoJOC7V8zDyd7NMUvMKt75WoqXH
ayxT4DXjo1BqObREV2/ngrAAZAjSzgNGVMfEjydeqJWQDjqVJ/FPBi/9FMSa//N9/4r2Pf/wOSj1
z8M0lELE4iQ9iYhZ1f6O3/1XmOr5N9DH9zD+/PMbf4ernj9P5zXi9/wD/7r55/F/f8VmsTG845+n
+9ez+P0kG5ylRNmWQpJRS9OBE+L5ntiKYM221lBcOJ3J9bG+6vNv//1Ezr/NIMOwBPz4/zKKGy2n
hDh/a5s7y5quyk/9fvDzzT+Pcr4l3Knj/cBFevTVWwwcA+QAGIiqnIxjr081y0zanM63IrQPv2/9
uc8jsgtV1z/fkyGyoqv2z3eeb8VrwO2f+yQUgSnCK3K+//cjnL/6+4f//K4/P/fXw9jaKuvRYz3Q
Hfrou3QAYcdA7ObPE2kNjQnE+bH+dbPGQizIzOT5nB8cjteKh7Kf8nINS1e5mENvEDe8C6vT+UO2
RgUn64e/7vvz6flW1buXbl754V/3n3/+fN/5Qf58ulCFcvbBhHz+6p8v/Pllf+47f0tBI4sO/PrU
/nqs831/Pcz5U79vsf9Lm3h26BB/Hu/3yz1/fn6oalhT1f96mN/f9F8Pe/6ZfPHJUB6avYO55wTK
pt/qlqY4ffGpu0an2+f89P//UzH1xPr+9eVRhNnihZm/dlxER+j6+kN/Pvx1n6hVtDEnyw7+/Ib/
+q3/2/v0c9r7n8dCX9ieutPyOwR+fSpWMzID/POEzs//X1//6/X855c1v2zA3g+7//wT/Ndz/c+H
OX/jn+d6/p7zfQkKst3omt9DOlgBOl9khDojtE01AtP39NLs+ttz7vnv5WI0nzVbFtFylRjN03k1
qGnhnZKsro8WLKiEHZzuA/lj+DdpKXJkc0xt3cTyHW84wFZxvWf620FP5khtr7fo1nUWR2yCsZWO
P47XfG3ktM6EVz6KqBMHP8n2OdSwdkhpOWq0NN0Kzv0kUf8NThw2kbqRen1lL2wc0UDNLMv5dm7U
l0Xqbg41HVEacSE1c1h6gJjXinneCo/ggcogeKvUxZdfTI964+dh0iKKKKcacRFphbMepTujpErC
KF3WbbLpUlHjnmkSPH9deRWvc5jalExByutSRwvAENuGnVEhCKAUZopOdEDeY7Fuh+MkIGG74yLu
YH8ChR95Zg7H1cl9oTThaEOiKhJ2Ch3Dk3GY9mslxgxcESww8DfdEnJAxya7AZZFVoY+azsYx8xy
1zhpvC9iXJ5MqzhWTXOFSheSm7Re27E9EU1ThBRQ6c5mb6dCuUxiJlIZbsotJ3bwx9VxTggq7XLO
GBltQJKZJdZAHS8gU4Cot9JwbPnb2b0JOyZJHmNmiEtjED0ceQR2cjCX3nyTq+lHuvxhPOW/MlNn
PKr8y3jOs2AlH0dVJiB6NtOe2dmloUSC6Cnj3NIlL636ySIKSCGoCKbF9vaQG12t6Q89OS5Ifrx9
ajn8pS3a6Y0E4U9t/EwtOYWyFXWwhkq56W0ZM7RHF8jPOrSS96YGcdPQYlQto0ZlXiyBG+VvUvnJ
jvF9eWiAWSFEIAvWWzDoW30R4s2lCWvxwmN0jYfcu5tSvzt4kic9LWg+yVHWTqLiHw15hQQsOKi6
ufFijxjagvdSb3CyT7SfPiqXbTddrVeQkTn9VZEs34ywKZMl44HWAtfmRte1MXy2pQGujLdfgAxQ
gWZEKpckbhNYIrM4T7mXjCnGbYc3xJJy2kLKCk0r1/ZLLtA79zNDkZLZIsqXlyjNEfM7BVwhhFdz
SYaqx+9yUJJtwZxCip7UjH3ZRkenhWUso7tZh4NHMnpTVNaGEPb3WWkhWctaMK7BkLp5RT8huUgq
rFx+8qWtytd6SuhrT8svv50F6pODrn27foX4JDXTo6mLMiBK/G7pSX80SX6KEvU46x7+NP9yIHly
U4PqBA2O513LP/NWH8JlTS+m8diEmgfBlDe0TXgkLqmKdF1V0QshcGHhLR2M/UhTXNdv4onuRMn0
dRDvdmtR9syuAkvzIPP2CTF9Efh0Kh2/edV7BSLCIs4J2kLRq+daRGZgSXg43ZrjhR6e84Y+rcmV
NcmTM+OOzE0OtgVvWrU6iYsWrFiaotjWioIzkixbsa2yBuClHu+EPhx0E8ElQPuX2FfvEdR3psb1
V7b8Woyc8DnUoSJNmN1D2W6TJ4X74KJKez0cL7CcCkf57z3ZDVvaVdOMGC+rKcidyPipCvTUwnnN
Rtzk0/KiAOdbxpoEpI9XpkB/1y9WtlNIWvpGXkboQ2hNzfs8SWBpLwTjzR8OlumoeMzBvEE8ZC4E
ydPKtO044Bl06CRikmDtthiEtapCJDXQYO3Gbcw1QVb2gDoue1f8kTZYYwnZMwm3mrBgYdNqg54z
YiKo2V38PiRAmE0IsSCC1Lf0uzHys2AdITtTuTUBGmBZo+NQFL/GeCCgnnwQhH20I6QsXxpbNwO7
n7fFlKfbOB+XrdMJGjJ4bAUq+53UimcnM+7UtDanX5TD1BenPVZKBBGp8VVr+VeZGp+yNelydKjc
hR2TPVTimBko14AUBamOkMYrmGolc/wLRuNmKtF1jnP9ILKWzJ05KKsZ9juNTknDyhh5wokR+hLr
neiNbjdpDn1N0dwwt9qktQPv1405t8bTkYiihP8I8T8NWMqM9mjvxGDqjx1TdVe6mIeK+rrMaWyZ
7rFtnXeZNrt6sm4Tryi3ligOie7CZY1w8w8jofCON8LIxI3jVNYW9Ka+G0xyZ6xR5VtHY3aDuG9G
31BNmKe1TzA3l0mkYIWmJpOBEY2S6+yZej9axJO5fWnta8uANDJe5Un1VE0itPQCIXqCPGRui9fU
5jLT6l/+iktQQZwQUdS092iAH4ltfp6XHvpKJ8F5LZ/15EAjQldDa7h02pB03qvF27o5DVddImXV
HeeKlIDAqyWT1JqhjGPJYx6hUEmd/Uh4MG3IffrK1P6NUNpHpxkuJwfGvBgRuBYHaRWv+cQ1kfVk
eg3UBqa6TBZERDM+N9HR1Mob4zbVuq3Z8f6E0WwXB07dqA8LZn3p6CCxr+eA9+bb3E9vsWQm6BZI
Qj0SxvuUiW+Zf45u+mS206tql++MIa2Kzf2i0uNglY/MV1e4b33f4CodUo3peK7zwUweSPDt9/WS
ql2uYzMvMbxafvwuPXmMB2w5dDd3lVci/ejdb0kmPMFuDM6BbECXthg/CeQWmjUStiKqbbR6hPrq
Lo8JtdARRuwwRe0nxz++/h/2zmQ5U2C9tq9yw+PLCSCBhIEnf9+p7zUh1NJDJj08vRc6J8K+d2C/
gCeKKqlUkn5B8jV7r1006TIg84/VyJoek1q0BmJRrWLgp1hXz6Q90S+HCNodaR8WHbVWYblSMju3
7pdZYDwyh9eOb+poqpdEZXoFPfQ5qAmHzPqHpA7VquskL310bSnKBNfet+lwGKtwB7+fEXLDy8Ih
gVQiwXK1GlgTvscTi8FOquvEX9QLkOjMZvI2Y3DJquqBfFrUDHaJSYW7d/DDnzwnKzEjBK4c6xdU
IRc7aG87P1/LbrhTbfTukvXGHoIxVDrkbzII0B9g9lw3M0Mt4TAbnrk2MrjphIFRNtQg06p23MI6
v3BL7h0A1McAZ3JVXOMNQG2DGQjPzBLT9OK1jOXm3B9XhMvf5CkDElw+vJoOek5RRI+Vl/9AJUL4
1uYD0uvuKWEQf6hjtioIeiSuBTwG6M7LqD8j3YqJwAnfscFsOHLtnVfonWz6K1EHV22lso0O0dLn
CZ4vVuuk6U5s7l9IKsb6FUljJWaXIb/gRZa8jFLiIChQWW06Wy6BOz5SWHyqm+IBPbXimkPMhIZ6
5TZ1ck+6TRt67SMPOCrJu+AbPHR3AfOwblpwHn7YPhrORDcXdO9ofknMIs3GGrr3ugl2Ue+z1Ugm
PopkLmdIU7MVyatKgw8xuHkowjSaQB2xPmPXhyC1yA7F3JOnOucvkqJe8QTveoUOnNp4Grg9If+W
aXJx8GORDHEzBimXi07uLY6fTdNxr4VhxppQX6Kk+pVNwnjcYl2eiSfI09cITj6tEVXKXBPFamES
ConmYd171UX67FEsRgzZwBVfU4KsyHa7spPsmVr72fdAUQD9RR9tj19MpVi2gJy59uHqhd60yfyO
wIuEp7l3Z5DcuKo8jXQbXCGJsF7N7NYFSkMxngPJAYxGtMKS8Z789rsAkIVbWfWKvbuxAvH25FbD
1rLdkcKKKOJELkkM3S02VJa9RnYrmI2zc/1kJFbuWbPdaHJoKGjjfo8uVzTsty2/fEJB9EmnrNdu
ppG9Wmz8JReN8WuH9gc5bXDN2Q4mMZRX57pQprMOYsTEeUEhOrsRgrvMXweYclIiTOoueCyM7ofV
Drj/SzKGWyTvS8RJvcJqtG376DbtHQcRiX4b6/TUlfM9CYCntlfvEOZQqwaIxswqflIOktFRhU/+
gIBWmxF1J6Z8tLIYwH20HCYIAcQprFfmQ+9Nq6R0P9KuAGU8AHONPHvniOnRNjEvpdyBMa9w5iTR
Ijn7cRGUbIjmWNEjxpaHEmR8n8cTe5+nXHKXkhevSaLjdXIGhzBjUEdYmZcmyaYca66azH0xYAw4
2MiQq/avdnM2rJ1njqwBXOPBIaOxd2jHOKQqjIE+PtDp2V+8u0O4VVnGwWaIs4ibtz4Wn7A2px2w
/Ycld2tqrXQ9RSQuAU1mERxw9VckbmwpTCLukIyCSvCwQNJXZeJXsK5YeWP3w1L779xcJdq115Nt
3iWo6+ESwW0L2N0bAVeJdO0PiHs/CfslrILVUdgDoVtQzDLbutdugHTKChAVC6xzxLgsnwAO3G03
CLAOo0/kjmtPawtRpLR6nzogVWsrQMKDuOM1tfSxDtuzgUBRV4j+mlw9pXl5FZveqa81wQnUz0Mb
sIOH+7Ly8sXyl25WVTNfMwp4Vc73hCRJFXO6YWGFT6zp7mQ5vMlm+EqK9jCz1PZs6x19p7tR0J7W
xMERUVdj65shAjdcPMp56DN517EMXQHiv+pxLBnsKFdVGrylLvoT9E+PIZAjx2QRSusOwMbPWfUR
ZhQTTOw6F8di85lF7dabR4waprwBHXzuAUtsYrYCIHGf7N54MgPiKKN4usfh1m9AG9wVYcAiPA3B
MM+vfnDvM2tHZFKQ8cceed22KQU2BaYn8SWldrWZBveEbGzV192e9FT0Q7ie8yeNA/RkpuGBa5JY
rlhsiYyhE+sRvOE3IO7K9pg8n4jSQ+Te4PMj1nsbdHhPS7kdtPlq5PnJrzt7H45gLUdIcj1hdZGW
YLz69ivWzWZyxZH6Ak84BcYgVy5VJd3XcGNmRypp92gsypM+IcWx6j2+jLel3jfwfQSvpRZo8Pz0
e5Lxa9zG22nCkGz0nVingY3oanqpnCTfhvY+B0OyKsE6rRpcLV7Kas/pXjOiVFch284N6dpIzLwa
LUxAnF5tYeGUB/5ZuoivvOxpHHl6uxWCVjVQcvReuw78Rq1YApSIhIKTU32rUEarLFbXbRTvROYm
mF7Hs8rsT0AQhzBOO5o29Mi6/UqG6SlDxbYzKuDSmjt+GxiS3jDgVhqGBiz0Lshxq05JhNaz1Wy+
QNAaVRitNXFPeU/+HCa7DTzCbJMk31WYkw6NpokWjFTZ0FWgFZtDPBIK4lNnAxglQllg6sifLHbX
e4Rv7xI1i5xH5idBccyE+q7YAe1klX+nOVbfoR922o6v5wihqubNuln29+Z8U8fBQd6OPE25Fa9x
Kn8kdriz3f4XJMt1GODzSjijLKhpRS+fA2s8T7WBkkPTxVcQ7PvaQVfG9k+yvcoCe28so/BYTZfc
JWklh7+9SxAweiybV0oNz9yjqEEshchlcLxtHRHbkREdN5OElqXx0crNJzyoxiZh+/cMzz5EXxze
tfF3ML5oX7ygn3mUBXT7DuqKi85i3YRhskLUgSIJLaWkW6Dg5d5Es0uGtgZBLt5Mz8b/IZ7HojN4
Qev7ihePoSBo4zybNi341h7uBwEL/WZGq8VvJoguWAgeo9mD5UiB7kQx7LlmRQXgcWXx67DRnOlO
FMzhcD329m0QR3fqh4M3jBDzaXEZ4/4ud+jUvNpGtzNoJATma1w39mqyq2s3Hx5HdAo7oktvU0la
Y4COzGcn67CGJaRXXwZs3mRaPFgfSKk/JM7lxuTCzNxnGXsPtldu8OdfxcG8z1osKPl0amrulgjr
tD8eGmG+dq0LBg9JCD/XEVPVDjcuw5iU57+cE7Ey7f6ou+tMe6RrIc11QD3XrfVGeDaeEiCTc41W
w6oume0RONs3X0qPi1bgOe/I4WJCOrD8o/A2QfEXIVcLVQxpLsFhNnFTuWyQq7D9LJ3+TsXdDB/A
pafpHmTunBFZNGuWFNRUSO19NpZ8YwYw3iL9oQCwWMrYcNfIOIuL+JC6gNHwFpuZ+x37hM+xYyQw
JreiHRhNe1LXmZeN61rnR9WP+ElMtdWEDmdWc6ptNrGBm2wB6hHE3orPOCzv6sTd8i2cu/hGQkNo
5uFSEru3yjykGwn4i0Hch+D87TD8nUsD/m+/GXHsPBrZe4/GwZ3ttRGZIDEHG21noTaitb5k1x7t
IHmAiBMdqzL7bona4oXK3yerf8mA069KgdO4qfiZk+F6yoarKk0esFB8UEJ8mIvMWVb9zlXTe7ek
tPkmD3KjCAhYnitnPdsSeXP3N6kc9yNH5kZMjGbNxD6hWmeaEL8HWIKWneqlyKMzKuj7wh+clTSN
tzkaLqYOgOKBg+QIB4pCGm6FxIDAnwHBYjIkr0leO+tf7aovV+SfoVIhBXx1Vxh6hYSNw8XDHRNi
/vD0eS4HmKp0BUz08sxSZ8KLHhBDrkqJhqRE/TINWJjIuX1JU1Sxbgf5ZR7kOZkdwZoaMb1RRXtP
l8PaXLfzmK6kTLLdHMlzXpUfnqPfkY7f9EXobxOuU+6QF9wOkqDGTQBvOul8KON1upZDF4EjJMc2
na+NsDyVeT/vtSu2bgfph0eesSXI2yffYVFREg3RozBf9NSjj8Vu+aGUCO5HyfAGTBNdORUdV3F5
JfJnCDKbOCdDKm5f4x7t63IJzpO2CaAEQR55XCjM8q+x++2ZiL+Gsr1mcnsTNqFJl2APnE7W1k3V
OXeKhza234rRc2j0YsragSTAYN7GDhjgvkweUC/wHDYZyjA8Vge6sYd2Kl5Vm37R/T4OftseJX4Q
Uc7hBoLAq6supNW/UR50xzimRCH/ub4YvrOt0VGtEdtnoJjsA3w9xnrpJCgZdHQpJuNSSWVc02u+
jAWz3bmTu1ol5QalxUBPjxAHQw2TceKNDmUNeM9gQcB/AMPK+KLvXU1d/whf1j+Ms3Gt6MqPUZEx
xPSjU58MNI1GvRMTobUqRXSvJnc/NYV1MnK0zHoGXBmRNY59Kjb3RWjtpynQR9fwkeNPgb/GAVbc
G1ODpgYyx/7vr/98X1gcUu5L1jcbmScZWmBl86xqXdr4otrnsb+JyvHVd5IrFj/djuy8CbPndKxk
keE4kO8ec2QLA/VKClJ6+Xl2s0Wh2jkhkz4L9GDjPc953ex7KvR64BnW1wwgk/ZBjdVH14KASjye
PrMxHB2rD/Yy/JVyAvaSsxrSzI3nRpPmiGMT6Wv+RlhNi4WJ0t4brB/cwNw0VNhFGH6K1AGb4zFC
h6rkkLm1ik0kWLXHseTrE86RZXhuINr0DzKUX3FgY35xVunEIRx24VHMycV0mFi1gf0SZNcdUgQ8
wld6+XLJsoERnqURiL4Pgf/sOxAxoPyT3IlMfUovs+ndF+pGpWAYUNY8lBEOd4xMxxos4RDJGzyM
q1r63/Xokn0aQfJy8ztCgBjJGwVjw7E+O2Y04IIQ3BFBOW07sz11PbpHHelxVS35HwjduK3Fseyd
HxiVdG/wU9CJ6yxmEuqBW7ekariyhFzZE8Y7EFI3ddq/jkVDOTSm2BpF8Tskc3PVZu0+YrxtunTK
Igp4wE5AWHBVbYPYfE0IDw6iX1RQ6dmsFy8CDadK/JLjMX0ohudQYEvpfXq0OEIeW2H9Hls4y2OF
MmNhCwPig38JdDVNTOslCzitsxZIXcaIBRqUu7eSs9MxffF655oe+9Ezi5em8POtUWMw6C0QFBEx
VIVv75NFCpcuWVQx2bqpNA8Ok0OGVOg0GXti/J1zdiVYmpWhTzMAxtHNsj3KID7LPgt2YTvT94hC
9jbFwKgy7Fmu9BGf1SyMt3akhzMEhKUy99eZ5y2Zv5AgAWSz79I4iyH9rKCsQr74zlJ9WwclEQnT
4i7K8YzYzrEtoNxPEYupZmb4JCWUWYZ8PG0qA7MpE7O8io9RCvnTrew318P/yrQy2vOv61uzQLM0
2MjbltVT+K6ZsGBcMqhd2wvGAUyDGCojMmk6ipG7EMwLkDmGnZ1pwM+97o0FQVN05NiWbk3Nz9rD
6wf/2GkmfkRJD+zLuGACEWUwOOoN4jngd3XW3emCJVDjNvxqhurMXP4qcuEqdMxtxhw58sBYk1pK
HdMeCw3d1D4mMXbN8tW8alm74yjlEJO2xGMD/tYxbwLliL1jdnrXT9Vx1ikGjYx4WRtA6hzxcIgi
pzkPzNszH0tDCkbfK/GBmu0TWzN+/+UMbI6JbJg06SmvGKvTtxYYX71zLfpdaYp6PegyubSS/amu
GdorMRrnmqsYBhiwQMKa1zQQr0FQbkt3qT+rFlx6f3QzTtI8qZ5LbxYHPGcpR1g1nZxm2QnVprHq
rALflsxq6trcXVUdYzUn5rIwBsc+s28s/sJAt5MHQjrHNiZJVyKRfk32OhLNQeGb5RZtlL/ckjf5
yJfIJm5hkdfu2nEckq1dfcFf+9J6vLah1XpQ9jI0NNz2Gxj0tcdPrF2+pJ1hMCOumWONlYzn9y8u
hHuk4MXFZyh5jqo7kxEKVxSLbn4r2zgDOyxAImxDvralpp3QHKHWUmVJdj1bz0cJnkb9waFxX5lG
YWztzin3LItF7Ja7ABkm6SB8Pf1BKEB7X9ghcWzTCziGi+plDzUhrdBTYq0oJ1ZEMwCBMZn5R8av
Uxi8Am70qYQHfdrvThE7VAaHgR0QoDUxNvfUt93mvEQTgdWLU9cP/ec87v0DPqUejqpSqxYN6sbW
+tCV57rkSnZDXFPcSJBZ1JUztRw3Y2kfpY2zk7LC5ZpzlPU9Ru6Haf/24/zdlfouUOnWdfUt0dfm
qUkwljfhB9o9PtuxPQzdjyFkqc2oODJzKh7PGPrrgR2zh38qjfttExtvQe34SBVqc815h6TAMeQ2
n/2vOHPY6bD2WqOMpdaYqUUmKlb62r1dcVYW45RteGwfUxFOJw8rziqh9XHKjmI2qsadoYx9rpKH
1sjNXe3f2o5BYWhOz/0IoKoxmQqP9VPbsxHxBnx3UUm4zwCw2hvzme8+AjHdvuUeKzLxa/fJLeFB
E00wT8W+H18cm3agw6+2igN48OmhJor7JqpwJVSCtQG1ytCg5636N+ARaLrDq6zLQLF334PPQF+l
jOD7yHhsGQpUdh4QUlgS+ZGKpz6kPUzztiDsavgwaN3rWE6QwxLnWKTpneEAaPZd6DZyJkyyCphf
Wz09H9Q4hv+q/DHF8Nn2JhWLNxwszp59VlawPvNPHOUhn4u5xICjvLZlTQhlSPy2i6+oVm6+jwUY
z1lvMiM9EJRcsqoVt7qBUV2hS14LDR8JL+CkgjPXUbm2yC3bxu0wEIS+FU6NkGUEnRV3H9NU3fCE
TamCxQpTSQITtUQHonZTWjUkvtN3YMFSxE2q77RBC9LG6YNNPtg61oxe48qF0KcZnGCg625Kb50U
xhez9uHdiA5sX5GxGw5Qa9Zs81h+SQkfVDq0RnVzrRdnTmqZ8z6CaneTLG9cpm+FEcjT37vwqXz1
LpMHlXn8tI3/CLhgPBQIxFcZEggGRNnONwLIgnU/bZTmHA6V9Zh2Scp1YL40JIRtLNuWJE6S74Bn
zJmDlyiJgcrUzLRJLR62dUgjU4BvX6Wreqz0UY/NYy/VvLcxIG17YEpj5kTsjtnOwQLRe24eXMQ+
FqXWx/trsYmjhOOM9VDZ03mR3yjqprvulX+fl7yg5YxfVVn1dRuQtJAlICn5fATwRst6Qw/pTR1O
DPkZM+Io/Bw6CyapZC2fdtaz8DSxzs270mW4j0cM1hXoslreFGzENljYkROjnA+VsetZsVq50Wwq
oGUppq3Q67GGV6es7ghVKDTwsPAaKNlV5NGr0Jahg1XwYo2MeYyFHjpQiiJn/OHIBcYm/VtL1He6
yxjDeJA4JvafDs+lKG/pBPBmhv1tGuIaT1zRE6lYQJHPwb9py/+Vbo/3sH0eW5RmTk25IScUts3E
+Szmb2f0SRaAzpr+So8LdC7yLz1C0jBlS+1noPovp+g8CPVUZ4gpWi4uu3kcs+YckMzAJjjeojN/
IpjHRn7rfDl9jU9eWKDlAlusQ1te7EiR3ZnyS4y8Y4Dk56TS8claEogiZbBtr3gBpPMNN2DfxcYa
p0i+G0M/3Qxp/gghgr2pxMmPjBwl3XTTC7YHrhO+xbcoUDhV1iHBAp3dboy+vgI8lu+RZRynPrxR
DQtiySwis0akOpL/ExvUS1G6P/U8XjngDahSN3EYnzEkk9TleQaCINIUHHxa2VKdsUe58dIYS3fW
YNjsxUG77dGCmETk4oMxzdZVhxbIVuRuV8kBLoVL8S5+7EyAM4YVYVQE+HZzxsOA180mcFQjeqr9
+NyyS2Pm9mE7bXtB/8lp7087o22DTQNHmURZrpbkLq/g8kWc9VW9bxzr6PU5j3IAydvcUu+5l2Ct
I3x1so2fyO0+Mif7bCEqc/Xb+0Hze3GSYY0PKtt5cwOuliFkmhZbA2g+ZSt+PrsCCeLgYmPCwMbW
5WXu0SwjfOKEPaVt+sTv/15+1vglNxHzAsa0DP2bwMR3SFvlRj9jM943tvxROZGNU/PAFgIKaWqQ
eitb9s64y3RIO+BYi3qHPaqB59pzwBuZceCvumLWtPwmW2cZirPS1idBt2CWSnRiyzarbCOEL7kP
LKxUR4INzn19mgTRY9xBJeq9goM79IxX0SW/tY0TG5b1uK8ANQ8h7vn6p5TNC3GITKPL6kY7Oyvk
ycmZnsOvOxROfzUClMA7O7A82XZ+gqTOdNQuolDViqxDd7G5cPh8S/uHhaa/jefgakSStikt54vY
uzvMwvEJhtBpdOc/Q/mVAhBG4Q6HH1BgVupi306uuUU251JdQGwsPbJXRiJgWqV3UaPv8YFtTbfi
9s+cU01TGrXawCgPeqAIdMsJj5Es/YkhrmFaaI+iNPi5wSk6HlMcyluaMDJ9jGnAAhEHZyYb67Ep
l+dgYm1HWT7Gqr4VndiMQB34NpLNgI924zMtX9fM/DyAuSvNunydTEuaiMguqafvIli3JEwrNlYj
S4yxSBlW5XvdGgBK1E07mxbU5n6HawK8WkZRpppDRWA13pVok5SQd9qxXFInrxL41esw1uXWVO0p
8tNjGJlEEaE4sgAwbuHXvCQ0izn5i4BxKQHaCA4cRT8AiO+IhR7xBD1SKCPZGJP94bX6xjHbQxHk
07a1qHfzFncIdTUJnnkFa3u4bSPxqRwyRjg1x2SQrMN+AzQOleNCrOyDHzm1Hwy/HO0/s0HZjyV5
SHV2FjSlcUQZMUb2jUzHm3hAUj10qD2so4ryYmcxHvAK73a0McMxnqr3SpsnuDKgzWr7pRnh3WgG
pm4BZqXt03WwxEzO4iEU6b3DmbLzZbfP6nkfKIugZHjEPvHlFQsyD2RSmjKNxAKXYpGw9Sg2yCj5
mx9R7Ch0MQ08Y7MtjkkFqrq3drIl04TZIB30iATAyC/OWH+Haf9N/IcO03ll6ftcdx03zYQVpnpF
d/+djO5P11fbENK5MHO1N42RfRk5qJama/fiT0ayLOwxkDE8M25ENT/GrnxO5XgwbXHElKk3Rmtf
ksFY8LJodDoeiG6D1/byi5Z6q03FA6Op133g7FzNE9YcPpGs3+bZpyMWwEF2ZKh7hyXM5vdXvcxh
sKlBH2B1sp6CqkaNFLzFHdJ2Np0XA0zCCqFdh3B2vLiF/4DXigF34T+ZdX/pwurmD+X/v6kH/2Pq
gWn/D6kHZfnTND+EmPz8hSEcv//934T4+6x/JR/41j88V0pT2pYjXNfxCBb4V/JBYP5DWK6Qnu1b
UhB8QCbBfyYfeKQeeL5jI3Ix/2vygXD+EfjCC9jkEZ4kAmLa/r+kg/8u+cAmNPTf/s//G5dpB4Fn
BY5pCc8MUK/w8a+P+6SMluDV/yunWhjx4JZH1G3GmiGYOvGAx3DtiPbYms+ddgHyCxtL4Gz6SIt1
xcRmeeffR/7eGMXU8yyxhn+9czTi5r98+O8Df+8rOwJ5x458VAk81U1UdWpAE5/MKMLY/vf3f/7R
F/WRhqfdlyBuDznIKsxwxUla+Ob+/vT3hvkHyviuS6kctLhJfShw7H8RG//9cQgrJtJ/f9TLV8mc
lGmQJRTWRJeRLk7c7hQPxlE7SAHtMcq2nErPbs4zQxcAPdwlKGamAszI28TQYJkSw9wcDgOS3tIC
H1qyAmAmWTSavi8gvswJ7F0WRx/WyP50GikdLWZWbSa/ODoc862YvPh6Iu7ZXcDwmTOHh5hmbV1w
aOyUym9as79FTp1t82nA52gxUZwQ0SX0rHnHIzyGD4GSNoW3FCXIYOtTEo3JuW3lLhg6fIRl/Kpq
cZ7GCD6nL4CjVTMQkDw5G6K7G/MGyXbLFGQ/gv/c2cNTFvcUW+xpuwGeuzmonV04L1DNH5sBh6HH
Fj9Jcoa85YgQuijupoZZdSOJeXAM5e784MGP8D4zSmVHZ/mvJSRUpRCFumEqQP0Hl4lGc2UVvnEw
pyrdJk1Dtc96bDfUeAINnSLt36eVOT8Z8f3Qpm85D8wygbbj5DyS6dw3meCIJ3keU1zgrFHJMwn2
WTN3cqDKdh8KaYGzXh4VfnKThZ2zIz8HcSbRNTlRdhvSP4i2jv0rp1HjwXGsX6M0YKMldnDSuboV
Wa3vbEzrPVk105Jvx6CEBQZkHb8Y6lU02Q7ljsUz2ZjvZdDUO8JCqTZ8Y5/kwTlqGQKNdYL+ivWt
nSgkVBSvu9HykW+F3uew/C/edJWl42sZ6vagFrYWoNH3JLQTAKiL0Yk7aH5gTIld0x5vzRKebuJG
DkKLAVV07HxFLfKeXsgMVS+XTZjCZklKe09Szr7p8GQxuTlZDhPGIg/WhjncE106rkZceZgFfDCH
0URktdixdAtgxvnZIerZhLTUklBfd249HGdvWMM3GS+J4Reb8C6AkOjiBCz9Hjtk7T7YwClzGqQN
09O7tmUjZs2QvDqb+8cydzz8p2MsZvpSc2uFbLiFQdiATJr7siaOahohbY3wXg3XhdsMNYVXo/RY
6addTqVWEXtLGUyUffZY43XYJgYUR0yGjvOd2B1dRFa4B68ymQ8sZB2Q7lQ2/bTyRfXJ1VGuom5I
tmbiCcbBVbwp9cQYIABxMAUrrmJa8/q1J7T07OSITPCRWTDLw6x0zpa5rIymYQfVhwquGqke547B
IoNTsB2M3qN9MgeHXODHQDu790yCzriA7qp6WQ1Nr80A6rh2hL2dlm9Mk/NNq8G+bo6j5lg4j4Xl
vWfEhe6sXeKaGyRd5L4yVCoJVFwFIUoi0HRXQsifzpXtwfPp0FUdsii3nYqMueYl5zI7SNE3+JVn
TiioBEZpMjgmjnypilRwZWFRgOqyCnqIDaxS9ynuQJDTQbMx7DHdBzUEKzlY33pi2VW/ZlHnri0l
0gMHCCoVbo0YLSEUqRtv+SIVBTy6GAM/MSFQoXllWgbrJfYht53pfOcuZyrJrh0pmmOftNcTYWfr
vq6jYxM8hEumRSPdkBcIbCaczmPNNWZ2k7ebc4ZUsc1aFoXJBDgTIRoRmO4igRx6cwGNlyuSFz4i
Y10nrKEWAXpYl2sY9qQDxvdTFBp78PU3TLO8tXJlsmnzLWZtrsZYTJweYGnA8oplcEFOF6vSKMK7
6MN4QIuK5pMhl1HKaCdLWGrzoI9ea/skuRG7nGgyDfC29OUiCRom9hyD/+OMHC/o7PLDRFu1Vsdu
6jO60fKoQp5Ufl28us6vUSxmIwNyc5snx7BCQFOpX7+Ci5KF/cGosSZEQ/44FgzXRqOmcQBMvgFr
6926BGKkZYOg0AiPM+oYs/tWOpqJixHPi5liM2aWscJ9wpqzDOwtV3W/w2oSKcfaRjmaI3mfAiSu
DdxQvoXdHa8/knmfRV85tdWK7WB/mdPPWaHYyASj+TBdF6hM+l7jfU4Zx1mQi5GHQAfIYhqxtPwc
g+FjnHaqQGLRkXNS9KqjagaUgITqLIIbU1rVCiNZzmQ4fKthCR79mJZhiK1jWMR714Uw7LSlXOdi
zg9GPoX7Oo8PAwNkIKhzcctMlqm966xCk7F3IavmGE+MsmNc/QERPha3pBi9cFPH6d3EPm3dPNdF
v4QH8uIBUIJXSG88BuNIS6HRWbnBQcDk5RImSgHJT0kjg1wwftQFz6LZHsI9xp1m8dsn2yH7daO+
3BYD/fnUTNg9zM4+4mhw1CHopyvVKQ6aadqDQH1hI+eu6XGgu8ulfil/y4ApSuDW5CrG2id+hv6x
mW6QTD7WXtMSVZlOl57xD2WDxvEgnPvIQtRhzO45i+cz5/R14qkIgIp+rgOFQ8AEzA1HumGPZzS0
YOlCv0IQvxUV9wRKqGQPSufeMNwDKUVL8pG9W8qXUwUyGP/8mRHntSzdB+6cVxOg2YkJ/7iHCH4C
dtL/801GIQG21N9K+16xwzVgi2IsHygfemS1MG0a+An2qtBDBeczME/V8kbE9nvBI52RrX81dsjt
3IxDfaadiRXhDH4cvBPuUqDzrA4sBwQYBUgHiOw1m+fCfTRBAq5Au8FS79Pt4AQbw4/dfMUW3t5G
fvmhkrQ7dQ7VF0prTKdtUdxDaOx3Ewz5KPWiYwLvR/tYpWSld2HwHU4NbFuLLL4ksIjmG1BsU08c
BsP45MxvdoGhb6IWN0GkOfo9wxFrb8DJn0EGWnwv06rWfrXsR7hMp3VnJ7hu3eauTMAfFEZ+JJrY
dPsZuQrndwqMYMVwsTrZZa93uqnvRYDbeshsTNRFz4wZba7YDIKqOhMYllyIrp4UPCSUPplxGB1L
vmZDyu+pYHLNpI07b++5w01iNhspcgu7G6WtWZaPIrW8Nef/1RAk40mST7Ef2dBFXsz4aoxvRgET
a8KFBMipJWU+ze1DpdW6jaU+4ULXOzv378umnY8ieZji56hOk41JB7z++3a8oF1O2PgogyLZQfCi
9dUjuLSQ5NPaBiVh2ye2TkSw4DdbF4GdM7VTjynoD0IuqKR33WhczUHmHhmuDJx7KESW2j1SMQbS
qcCello/2jXabVZ48VGTKaqlTjeetuDlh4jg2qTXGzOBABiHneLB0OkTPlb4IOG7A3s5ZeS8awht
2nCTmMK/L1pRH4bYfBa21+xYTvWQAE/DIqzokGKuGLG2h9SCctUDw29r79WPGjZS8LM3C8VoVefR
fKpM09sCt3wvEhQTc16yxgZMjZWQkBMuqah81z1IV/+HcAucR2Z1XaYWCk47Ry4tnkaGvZnOHhNt
2Os/eHPXINZkO/4BEQIdvBuHp8DnN4+2WW8SoNMwTKujFeXPIAotvnFnTRjLK3VgvAvs9AI3P9ll
lbnL7f6HgClji4U9xH61nsz4tx3zs9VV4j/YO4/lxpUuW79Lz/EHkDAJdERPSNCTEuVLmiCkMgnv
/dPfD6zTXaf7nogbd94ThESJlAgCafZe61vHUn8uibs4qNakjbpsIqxCwz5GOTZdivwdNE5Wo/oS
CYHQjcvIttAZ5Ti3kAiX0s/H5AGoX7Wzsx50vV7tNd2jPE96AaDdnpJc3kyHzHusJ0cey+UwqO+A
QKfDDDdmi2r/1TTRuaz02YA5kqh9pJHpo6mwBrljNzuTjZs1hOZWpuU7KwpwpxmDjbT8toVyWZVQ
5usMi5Ia85eKwXbrUJsup/4URdUTgN50V9B3P2nuuJ6I7DhMHYpRcM9N1H6yenhNKxA3GlI42xvB
0MXWNkuINwmnI1lv+irxysrvQts6IiTaRVWKttDuxk0uu3hVZim6s6SQB1m8RRpF0JSx/PdNbQ3Z
g6gE3OcRPUm8XIWiRuHgWEWyG1PQKAEK1q3sP2RccbmXGRkeulavMdGd07Fl6HA0j2EF/SQFG+5u
N6Zu1nKKAuqgK2+KaEN4ys+6LNqxs7qQWB0dpyueLihYLS8nTTwwk3K2bdyGJ+rFzqGln6Mtxt3A
ibOtF8pXReMBnNrMgLdwDmzMGfkcH6ucQmDE3+5Ka9V2U3xQhLAgMvdeq4jmGt3+5vdlPiHXWTHw
JICp32UkPsKEXl4/ledYGCfHNDuq6vMpxUtpDzat1HJGwwCG9FjrLKmljUGnHEhHSftDaH1kYGVW
osh6v3J/ZV2nHW8HXcdBuoJa8jBkM9fosne1VPHXIS27175oxqUS/9dD5PEgEgM/t7kdAkcS7Jyq
7qzr4rZI38ym8cBECkG+UiT9JMBPtbb6tM2ZBOEoctYjkFUuTIT7WV71x2jhY6Qztj5kksUeu97a
yawWYms1rlOt6rftW8RgBHdLt8D7Zfbvr5LBWasE6EzOPJSvEpt0dpUTf5hrQI7NMdT8Vg3dHnvd
ghViW2lVVy9X4U6ngbafK/KOKs879svP/hxuj6UxpU1g2IhHll+piiw4OnH8mKPy3Y4TsdNm9CCs
jOyQPJi+W5Rd1lPn2se4SJhAC8e7q8Bp7EJHZ2b2UO+3sCbR8sPxt2rXxe9efIP/3DI3UD4cijBZ
G5H+s9yXgflOKl7M7eKinEnrkIvZdR/YilVHSlDl70OwzJJGyGo3rtr5eDvokJn3ORX0xUDDsIHK
YpTBfLwdtPmhMjXncJvW/jwsWpbo3EOQjPSjvhzmrnzOW8vbYAgCmhpZn0GTKHoUYjjNgE0gRjP4
zgzFe5WhZZmT4ZQ7fVZsuzzON+WIGWpy0q2X9wfYmLTdPOzQo87sgs3WDDPrejtkmv4FjfrJboEJ
tZ7xUpFAy8QZbKLaW+GGj05FbeMfFG25Q+B8HFmU7po43UmtAq/Albe2DAVlLjGssx5LfB7xa0K1
+33MH7E4kkaOqD4vlB9KI/q0+o6kOvKSTsEcPIR5LZ/KkqWBTnplWHKrw+4BzBYxroYpGCRtF3i9
S5QQOs7KmgvfGeNp4yRJQbRD3z93oXmyJa2ghNQ+fxQFKXfiY9azg5t43XuOEXCFoKkoY5O2c0zr
SyDbHM2oOCV6xclSdBHihs4L9vyDbdk/2y59DvXMA7wIMWU05S7EEog/oBgf5yg6wG74DLLM+J5X
xZGiwNskMvOxTh3lA9a0fKFEeBzcRSarxrsyqn6AkZpJRWVrWbSWpFYY96eh8A52K+Sl19ti62XT
uELJ652j8ssYUhpe92OaWY/sQIRfF9mwraOFF8+IWEAhPMSCna8q0TLCgkOdolhPTKActqgZyVnA
5FdXOSkTpAehNR+Ds7LiR3v4nDDCfwgLHKKOIjUezWfHcz7dt1QZ3h2zovLr1jYo5WuoiTwBkAzC
AqCt6dym8HRnzbN3pHl457BIaMw3wAbrzPQ9lcldH45kbdswXcuENpz5qw7z+eDY8bCbWY6wAXE1
0hSD52KeWMUiakQwZ42Xqmmmjdk6vR+6A16MCL1B3ryFBdKl0FgmXE2nhOop6VO1ZB24TMIaK8oj
+YMZ6TANTNTOWAeeMdBMYfhPemdenC3tttDi59tDrIWm47VKvY66Fge8KP0xxnGxSsWs+91SY+qX
+m27HLQCeGtjc/PBJjWnOaELzwWYGnqxjS31QhYiOVy9N+yVGWISwYPuLYdJ1Ngu1PD7IXErupbC
eWlH5LDgM8vj7QDvjQEEA3KBxBfiGjNOFV6bqJigc/Ijk5n+iMCRPLo8ZK2Q6SN4ddGwuHbmoDim
inXc7SBGPDoBl6+u982qc0IwpTYVhONt0RM0vOnbV6kRp1sk6q+3nU7BtkZm8K/H0cj3IxcKKN4f
RuWC3o8yjEmOt9ecRaeiiIgvegqGHmUVmkGUW6Y83peKD68fU4dVrtfteXsURSB/6DSInCBk/NCu
o5GYaxQ5ho+NEqfv6Pzsp9E4TZZ7whVkUP6bSyju3SYtHkNFmjs4iSOv3q3iIHmmWxezeaF6HIks
BqFvkIRWVCRQ8Lf6yjI42FcFi33TBw6tpWkIyPWABYYagiGyAAK50ZIIt+gc3rvtphzyfleY1Um5
KZJPiuyUjwa4GMtQo66dKRfjIfiXBNlMJVBxxfIxUfEvilrJjs87GcdtGeo1MqsoXE9l/5LEGQnx
ldpMiE5WtDW0Vc1HsEKCQRTilIuN2xjTto5f0gh2zUSujI5YazUowsVFcN+pcZd4CZWeJmi3NeQB
QXGR4bHfjhVTtGxGrFs7ihomQUyIdqguovclnAc11DgcPUMwlrtT7pcRJ1vOVebLBt9Na0bd1iRD
ZHDPi//Y72b5lSfeofXSM2qDgZYGb9+b3+xBHiG5VWJM7isvpUbnGPjmmrDCY+mXFHnRU9CFB6/H
s7tlDJvnU0e86U5289NoIJxi8RqTuEH1ulnyMSuzPAuClMj3jY37YiKmUWhcoG50Njk5jmExlDti
2NLOWKnEqy4OtdJUi3+OOjXdwavOI/0AYMHZRzR49l5kmJH1NPXndr4zGo3IW9ekJa09Ueh/2lQk
qmml8a1vKPsuy9h8AO5KXzcWevOYzdE3xarosQGMRouGhqfVZhScF+xVqp7YCMTmBRH+QFU8fGpm
BChWwIw30wgmFePZEeoiWRP3TRte8BPgtZqs6izBRBT4gSxHfJeVO9Nofc09VG9pJl9o/bzaVmNs
QigeO9mml0FSCvGcAJ+1W95VyiWjhtYoUwbuxjCQhyY0xB41wSUFdc7iKUFRq2/denxD8CoPmjE9
u6hgDGciAosxi1mtPlc9MsGpG/bQCzFgugbJyka4DjVsgantPApBQyDqPSSGCsau4VwcSnFNo9M2
ycoaEjHKxSwNHpLg0k0acm9RGxudrokeYJmaHAsWLtQ+Z8Der9kktupGi3WWVk/mmZ4vzJ+a1/4w
0YKJHI2C0oACxOJdhdewU8FhQh5J1RDxIcsDzHhYVQJk5q7tAK1ohjP6/YW8MGyQ6oIYr+eKk6Uz
qARHV6s/7Nr6NX7P6RKuUpVftEm3z5kK3/L4OztV9FF2m2zahKsb5TReMLZs5XWKTGRfHlUrS9ui
Ly+fG4sLRM5Pla277JdMvFVWfuqij0VCux0HJ1jPzrfYGAbKAyYIQdRicYJxuSOxadG46WUxbfuB
koAVGjlTF97XgDJLvagoED7U4lsRxz2Bo+aL1YqvyES3WA1wEfD1vJKA2q1JaIFvRjZ13dXFth2R
FiVUE/PJeJ4ph9cTKWLcc2VnPQcLwSfANpYVyTOyI/zUMWkaTs/iJyNJHZNGyECRfyqCQvrSdqhI
1fPapHOCpvBRUhgZWPU0rTlsibYoVhETlkV7KCr3c170hKdpjzrpKU+hJd6KyXvPyXhcOCPermVI
b0LnTgTRLxXjKyaGGVxQiTPTjWN6RjmzEdnTsH0bkpHcrOfuZ+3RTOGxSekpANTSDt1A3dibYmPj
mEW01grkWYOBHIKJLV6lkfbVaM3OhnlVGtCj4giSPDF4KKoQ2K9kDx9f+87N7oc18R1WjgUSqC+b
a7RgUtyb2ak3uNOq+KVif4bKsCwQ9tCsaJTxKoHF7tgzH2a3PKvcPljRuBTwkgLDcH1OvLndDemW
Nc09BEOAPbWz1vFZ8zKXmd0dJyJ5qkqkqzUEdFomXDvD+yDxggchEX8Eil3CZyyXjIYnx87pAFXk
HkiPl+jDEmSsRpajln7o8FPJdWqXpER7XZniPqY4eIgL7YRgLFpZc4+jFFIVeNv7MUSyzASfrZOM
QLJ5U9pRsSotLJPc9XUdYgCROR5fFKF48Uk7TL3vZLFyZshQvKh4PvTLDdVQIwo0CAweat4KHnln
Y6pPmCcah1JvznwJOlchxhvZg05dwx5IlxsXJfdAVAtgV3oOcFNhMX9Q3fxeFSCCrQiI2XCQhqeT
PShpB0F3NpdFojK/E51xSqZCPzDW+POYHRydHpEn1cb9IaHcAztOoYyvtHgpGQE/JfID2bx+n4r4
kw4b5skWIgzVe2SgWDjqAq2OTSQqyCEs1yMNu5xb2m/nKd+kCzAajHfnO834bMnimGU1EdLVCJss
pAMZljpuThgSuE4ZVKVLEBPO/5a8GvpGR1XLbSoDWAMT60p9QdSM2Z7VL2FONpemAGFc9cYlosE5
pPmn9T22U/NOlD0mnxrrkl1YB7sKF5+bA8jDwfhBDtvGHrGAdG6DtY56UqVLF2pIf2oV3YWRMWNn
9FRew7nDrOV9FZSo5EwrOB5Aq0r3jl6uszWW0mHRk/uFca+3wl2wrHH/HFDD1cdYxP/XY39+RZsN
3KJsx7Ah5w1qNjshj6g1VUrDlC8juAmUSOwIDNEQlEt4NT9iZiuOZuoyIf75/ToQi9gwfSlvT7/9
zt++/P1yy68XSzHBgZuBxJWXcM3u3piNmS7e8geXw+25f779/U/8+Xt/e+n/8eu//x4mOlJBDaja
kDXJEFj+yrBUc2D+Us604wWjtjxoOKEB+EPvVpkSL/psRjupdGB1qv1OUWzCblei3SvcYp+zut6U
Mam2U7Lv+zeyaZgNgTCFWAfupKyPaZWTWjRMH2HKMB1KeXZFZ+81AeWBzRJtl2GJu/mfXyLpI7/P
ZYPTdt1HsGxVWD/9dYhdlJr4qvge1QE+2NuXofAq2jzLo40u42OG3znorUOREQ/Jg3/7+e31ZE7F
+verkBzX/O31HRH/5yvdnulZM2tLp2DlzBz8+6HlFf/8W79f68/3//Q7//SYBczvIJtdtRTQ7Waq
jgOlxpW0MCDevoWoy9v5r5/evro9dvvp7dvb4fYCf779p+f+00tlXQHXw+SzqJfmCI026kr0DRTv
lgt8+f4fHzRLmMR/+3mxPCn686Tb97dnYoAVqnMPw9I6qDsuafrVfBkUcvrry9uPbgc78imRaYc/
T//zL/x5zNQHc/W/KrSbaOz/pUKzTce6narv47+rn4X/2X7+JTe7+8x+/se/vUa1QkT6+d9EaL+f
9JcITdr/EpbDQ8LGxMfaWPyXCM01/+VQZJeWJ23btT0T+dd/itC8f6EARX6GP9dxhKGjHGtYJ4Zo
3Jx/8Wqmq0tHukIIx/n/EqHd/sp/F6Hx900peU3+DfZHvOG/i9DIRSjQxitj387Vg+OhqLKSPN7I
M6sH0vIUkC3oIjtZVbt0lqd2wdf05AxnNkDXzCTKZIqH7jiwqKWucFf05A+LEV/LomQrypqRLyFC
h2oEiHkQY0C8YSm+zAaqKuK+fM8LST0j84t9vZ9SnwmM8VGyLOG+OFZ68+SIl9kFCNJgMMBfcUkN
IlNkeJf8muf6rQxGzNKlvjU9gyaYGj+G5hq91nYDlo8qJmSulRTlR9yor3FpZmUh6O/SeYyEc3ab
xvCBJeHeOky/oqb2LekQtdvQRUcm10976Xpr6JH0XHQFPV/A3Apy577IpTg2hYWxRHZ+YgfAJS1U
ZbjpWBJaFjpgiZRblSRDedPsQ278JTNQQRlPrmr4KJzpwZ+wmcUjkrw+iR9r/TX1fpi294wx4hJH
3gtOZegWYmyPaQNDl4/vMQr6equWTkh0a8rZq0xjha/bpF/VGaDzAqAZe0/NXRfhDHpSz5E9k9ux
IEwDCw4Z3RNJNi3Osm+xNqjtHEe7dg6sdRLx/wvTBKzBZY94vfpW2H5npflpIlFj9GR5LiPnlFa8
7VtDQcwD3jsruooOia0d5MQb2ezvDIRy29xTe3NS0X2mtz/Koe+wr8QstqPAe52syQCah5aZfbtA
v74SQ2bg9A9IfJoVyD8gCns3fgCiS9/bA0FCNPJ9P9UBRMO0YddO2S3xrtMQ9sdOg3A0m7NF0McL
DbL26Ckw+8zT/CuWOvXRKAy82wMOH7pX9ajxvJ6m1lLrRNLNxf9B8gGk1zoZ2K2KVzpQ4dbRiReP
xto7jM4+wrS2dlOdXhG4gClOf9qD94y0Yjeo4sfsal8A+IrtANVyoweTy4yxidNFY8n6J6f3nrv5
uV7qf8LIydAL3aMrdKypje1nvC1ULglcEcPcJqp3VlpGSYTslLU+WMVhnPCJ1BYr/zo11oWTPZVz
3GzJBPsaRzFsbss1r+vPyumpmCy3mj1ag0+sLr7GZdFyO9QZMNFZc+kNAQw+asjqfAWcg4RKmhPt
crA6SrJDjJphUXuOgA9r793Ss3NQsw6H0mZl7ffEdXeqBZcX1yCrG8uVflaPDR0PgspADf7KFt3A
7ZKNGnhZBd1BshN/pDJ7qzOdgBI0Ql3VbEZy7UkllvphCJZYdtmgCOAQ0OePpnnY/ZnGk5U2g3BH
r1P4UnNsVIga2pkeTolHExVnlgHjorrEWU3BjIZzPeLxoE+0iZcy7Q20G4Bb3gw5uiP0QM2p0JuH
unMAsMXOnevE9PgS+66iO75zvNTXyvgqqxrHnh2i4GEr1So1EIbE9CysaJNSqz60hUfnWG8PyGTu
w9gjplQQrNiXqOCnIdM3KWvvutGKvezoSzqNhQtrEVTEvWtu616HhsZGBXsVnoeOcJxbXzGynyIV
Dji6ILDnOkxDk0TSoBq1TTiEn27YdNuGXzKWMm6dJdN+YK09/9ATbzyK5YBUiVTDx2RoW9J8dHNF
QSWv5uZosg8oleTU0vonnCM7jCQHNKOcANVwoVSakfqAWODydSWrz1rRgsFipeWfQ4b1kJrcVQ3s
1DqGAqAJzRfe54jgJzlhmhU211L1gADE8jXJpwSGVKKUoI8iRDw9ggQ4k2sb+jZW2V17oLRVXy3h
mncuncY0lTNpAhuHi3frjrU8zqV6rsMx36UUvldofyUjguvHwwT8gZqXExIcKWxCdKggbBwSQ8nh
ozBLDFPk073chhPpJMtENNbWpVG4GiaVD+dxTJ5ygJs72l0PCeb9u5Gi+2MNWlIZdf061QXjVtW8
376D3RNvyaaYfbN9G3JhkNrZWHezHdXrKkWUWBCPtsdwotZ5oDjrgQOaz9M1XyztKqMSP9s+PGZ1
UT8k5NVYVrTu3Xb+FOwCwprKbEZO0oqTTWYdnbE3Tu3KhfZwmvRyPAPsIr87aS9dGJlbBL7dCnES
RmFKxiOFcEPRbxowVSmShtgTAAOhxIxTq+WqGwPC6S1tCXAGP9XAzCFSFQkBFz5inGZJGsKFf1Xh
lxUggyqqBShEcPmGoLdrPc8uQ34Vcdnh2rC5py7FiL85iN21NSZUBA33YNvkIQtPwzkS4iG1PHcn
66FYhA1vTWvpZ+LCySzE434uWkpGQA8S3wWs4WuFRu5tGlA2UIAyRRO/IuyDcGACdB6IsKL2nBJv
gf0ckUf45sDCPKtOI0IpIoswKQdnPxJ3fWwLPIFj77VP9uRbQUqCWl7ek7xYHEAnOOCNBCKMkNV1
YCAPytIfucksAgBuxjXknobI6g5G5j1Hg6HvB1ZkjBMdBX7XsPfpUk4wSBS56LwWBQx+wCnMN7Ls
dgxKsFai5BpG4hrPXf+Um7irikY9dlpANEHcTneOl+eXEgcwttT4Me30aMtm6FnBstA08zVok+Cj
sTFmRQRfXWpjDbkteerN+WhIqz+649z5gCDboytRXNQTmrlBO4Zzk21MdDa7GOk8oqC0I3wF1IJe
xye29tAt+9IZHwezQZGoXRFLeQ/U6oH29VV9wklpKiw/PciQUZrYpiY+1bmrWcYZ3h5IzHOBBxnX
GHUQd0o/tc57pKuc3Scg0jq7h1rpyumcl2c2mSZb/0AcOzleZNsjYK0x3BTKup9B5m2hIXWjqQ6u
1asNkUUAcR3WZWUwvHezq64GKWy5qLyNTQklpz+YB735xEd0nEPnzOq0BeJSggAwtG99lOGn9vLs
hXQj6tjxTiVxfQ6GBMXl2MzwOp7CudagEw+wsAIgzBC/i5NorCdbB7IXZbV2H+pTeNEQkqzcjylX
dGY0U18nuDH3HUWROMb2XSaK4pgmu5feWkSXdYxYuYm6l85NbMZMiEfzXFHp526b3KJ6yYxvM2Z5
lKV8PNQrs7CWF6OwsRe6C2xU0IhcAO8AD+z5qaUld4Z6m+xavRBvkdhR1XBOXgtUxZCjfS5bfAOe
YPLt2uwcE2sf5L12LBsyS3uoXVvcnez54Wmu8JGUu9KKzPPQh/Ye0e9ZX/ocJnz6l4rra+159rQJ
HfVZsxlByDhArMNQvo8VvszGHGAgFFFxgC4E3b2v770YgvHsYd0OxbippNldEqmpY7iNay09lfEU
b0UZyxeILR8MfSsqw+1LNLZbE9IBb50rjlUYMIpRYdIIo/Qsq+x7TGESSTpuuTnu7G/Q0xP1Aeeh
x+LWw9dudGLSa4skDGbI+6kzH70JfzADPsAm0g790g6dLW6VFgEQAclaI1Evz8o6qoUCrAF23RuY
J5FBUvQXzWQ8FSUvl+RA3eHgvbUNJVBdyfJFF3jLMkpgP2xUVhF+7Zd6JkgVvI82yvoFfRll6HFk
VK/m8p2+T77KDU2dUAchxsNcBEcF0XtW90c1mUtuR24TXVa9gN5xSyP8ovB2b+MnIOGmuIMj6fjB
VGIZjzq6qC6aBrTrM9wYNjqx072GWaIfAkLtfNsui30y6zuH0Y5hCt5XQLoNrKqfTebo1MsliyeM
Pib+NWDRDlcH51XTQm+bZyySg/ptght2tpRiK9eRzwQixTzY2WTtIWP7Ig4deCFz4qssB5jbSfdb
mAWnKHXsh2nqkZe7VLGLxl3FXka+kqzGu8KLP3mV4EQp2gXOCx0N+CyV8pCAtsgbwGiN9H+C0fgG
O2QFGeBRjRT2Z3Sm+yIL4dfqenMwDM57rKxNCb/kikUeOEveKKi9YUYTBMJJiohjZ6ftLxSV4VOS
ACyAYfOW1/3gZyaLQzj1YN6UhSLFvLjETJBfa3EZ294KUF1w7Wk2ITizuXO0XznK+oNDv4DYNhWT
dpVnSb2nGjlvudD6ddQiGczUYO3dadHkNNpFaNM5ZvpE4t3hvwQEjZ578qFXpacwyiq/4YxGuqNd
WH3dY1JlZySQKtRArpkkKAt1RXTIbfsrHGZj28TwAnWPmhASWLmL+qXc32XFhd72Q9S1z4NXJntW
vu5m7Evww446l1Xp+q0QBa8MBLlW3r6ZeWVZmb/sAPlFJfTax3AR3zPcsN6gyfFYx5B8JgAm6yxu
iSP1AP9C1w5Ii5elL1XWE09R4T0J1N2Yud1d8E4JAk4Rlpp9RhGDgr2OSDED4dJO8iFqtHZPF0mu
SB4kZ8RZ2pZ9ApI7vcw27ChmJohxHWifIJTfJjPcZbVMX/JAv9dIO8mzMINMXnV8PiBbZ0ryHp9a
DF3Db216A8WQI+5MlvZuTe8FsQvOk55bfWDKHzJy0WcirLpk5iQHS3UfYo8muTDp+kQ5VnSzbH/O
nVWdepHw3+fOZ60IlBssOhQyb/WjNo8tbqXBI6VuES3DA6obp3sgeuvdCLGTAyFRrPrgThnFYkmJ
6WH2Ux+SZgtynfbZflqCvtyyH/e09qA2Ttk1AtmyKSFl0ip122MJEqWdvOJk097EXi1OgW3gFK2S
4SyD4Z7ojM0gZ+/BS+Pu0tNx07JH2+zCJ8eFwIjO4KprqGDLvnjU6gIYtqcahw6/dQHDf85iFnqh
ReRF6Hj3oU0NNIfEnFXRbmot66TJH3rRTicBKXaFFJLPEgGZXjwNiGDRqfCjQKhN56TqgIY6Orhi
YNst1KlRmoOa2wyeLTyzJHcUm3EuP1oktllsXBFOhe89jrI6qXAtibumRxVgFHV+JwriHU29RgFp
AwuCUU3XjGxuRsxs3LfwlcjVxvMmG67eIdb3ykV3ZaGhIDWTdLu6A6EJUagv3PYUR6ZvFAYLRLd5
nrwJrVGLTt9Jsczo6Ik3Aj7kJidrb9ua6Z4UaCiMdvzBVC3gI+cQZjCn6aECX9dYPpiB+mBYzgs8
KkzOU4FXWpCCC99IHJ2XVFuPY8HKpUoBPnhmgZdDOkSNhq+EC7OsSbmfBOd7yxSwKr8gy48PJLAg
g+r7H8bYP4f4jHdxYu/NobI36OZ+Vrr3005HscPb8R3Aa30g52ELg8e5sBnGHu8gFQQnKl5NC7un
570IL/9MBsB3szezeDXwHUAMErNTXVoIj+y0caZ3Bsk+mNFL2I7NE2fimwW15IBmk6Vg+JDPe3xQ
rBCFnn4L2zu0stNboGYb7BQdaCTh2WNmEqBWqOmgEdDY990rAph0Y0CJO9hhAXRFA5SsDRAua7rO
c4v+sADjDkbjoOym/c7Bn8tknYAjeAoxFeJb2GpDyPpX1lzx/QAYWABxYLl0H0WNIJhkiogJJR+O
/mticUYn0kkAj9fvDpGyqxCgymaBdytY4Y+5Fj2NPUtP4LDBrvs2IaZj+95th9oofR6LNxTaGmxC
RPdqW7gTA8w/m/pgWzK6teCGkQ/vQxJa1xnFFWwChGrm8+CShI29CBu5t+6Nz2rOis1VyPGtH+Ca
ybFgKuxEve9mfc1HPt11g2tdGfrta5rRazVSJkqnKx+CpnDBrcsO2qjLiozA8QrI4bsI+wMbqhQX
htpYC3e3i6rwgmYhYqXe4NNEkLWeqxC7QU0lphm75t7Qqb+4vC3fCYMf9JbS9Vw72dqqJyqpWhYf
+rh9yOFGXRvNJO7YRb8xmpQ9dK/p9nPMm3YiTfdHe2pY1hjhvuaSo7MEO8VC/lb+zBS7fkNVvmE1
tF8psF4t1Q30o+uW2R9PrO5F9gVrMg3xqZOb1hWfKYrdulKXNMfrMjGhdzajsku0qiOyggiq4BwR
+HCK3XzXmF32bM899z8a+a6znqLBLdDKiFMddZves5+LCrRkdhyxHJMS+Ngvh9BBxE/YxoOdcYGy
63NUuU2HsUXnjr67a4x7T/Nld2xiNCDYJsmnQitLBPJFNIRLgjoFBGOg7FwQTlrCTep48GbrEpiP
xhVWlNGX1kPe96o3o7Puqm76HFFT16rb1YENeK/O7+uBVIpyZsTyWqgCvfnCWe4hqnX3tijfx8Da
Ax3YpRBQZuZB1jmIE3PXJE+LpEcz+UJawtz5UtvetXRDlDv0W1bIAmnTOc0vK3KgihfhxiWQnBYb
5tt8EvfjLW3Z3nVDd6JsXQMAJvYk11uf+/hFDROw7eolTC2kl5H2AnqUhnTVIcFANbGaQ/R/Q/du
onj1e/sCb5aQB1Cr1AAcyNkeso8xzt4GwcJalWTGUhvRWG/YQ7arJsgEOUAaWDTDqixmHLLXMGSl
UKbfuCY/LJR/1B9NosOc5r0NLXi4RvDqBfH3ZEysHSkLp3JC/8Mcv0bnuRLo4jSCW/1ZTNZKxMYj
urhjRo1i5TgEtCY07uVy8eKlfki0R2lAXrAHU54ovr2qCWZmGuYlFQKL2M9M7CxwVWQyxS8WljOR
4jumoL14J7TZtziRvqEBR2nQCBXULIuaj0/P4/eO+iCSXAdHV2+uYVwBOsnmX6mGHk3NPr4gFuzj
BoWGQ645LG7AGyXehYYUDOqXX507fpGoRdmY8gGR06ydJn1fZ5p9MoxNYyhU423jrWFCsbWsfjpR
8DE7JJbUI/K9Ir3rYlduiAQ+sWaA8XZESLg3LPuEWhzG25ycOyUAHk65vs4MYj5hJ3KpgcDr22Hv
DnYIib75CAjUkgbwMX1m9254zWmiHWLIZG8hR0cjvykos7CZxkwZFwIY6Kkuy+9KspBDK7ytSScC
XXryhvlLTzMNCGjrbfW4O9lD9KWsoTnAl1lTv7vG+mQckGCCDYSSZXWMUXhizg4/Mh0DBDrhbRiA
m59BhQVqBh+TGer7IKz+GyuVmCEmv9iR3A3B8CpZc+NCVwSHB6zsCpNTW5cjANWyqz6I0QU/pMnk
vp0WHZ1GPKHLe1t5WIRam4r35HEH8MH1vijrwziTWmzHCFUG5ZoEkIg7yK7JOaffQRv7lQifo9Mf
ZNVlH7qJ/znTfmmxwJ82c8WlS3XBRpI1aIulCukdAxWs+Zl8SkQfBlG7ffcSYkyEqtNcPQnANBLp
uTU19yhSzOBFz8osbbkQaG9UzzZL2tHQmDlydrOk9VytnhijpIG5SeQBcASremNLVr/HTsm+dey1
fWDP9KW1BlBdQJge/CDyNPqx22sJfDEvay+uaZ+9vHxgdUd396ottBGhDdXOkFRhGn2BzHguRLOw
QqrHxnPs8zuSKx6dsaUzAMQJbqrw88Z6cAZAfgWRgDNiXARbEXOYRR8eY/5GaFTYq0K7mgVKRgZe
AYeu64p71OGPs06EeTz8H/bOK7txJNuiU3kTQD9480tvRBkqZTJ/sKQ08B4ImNG/HaHsUnVVr+4J
vB8skBIpkQACEfeesw8g9/S2aAsi7EwLQaQLGIrkr7uoiTAOiOVbaOrvg0laRQvDa8065p3hxkAM
tNf0fISy+B6NRr4T8SUR2LziTMw7L3JIdO5Ii8sJfkIzabW7wI29fcf5l+ZRflPqeYkJFgjaQOqK
Pb7EM/LYvIu2YljSozXOybonBgH0tViR8/srTJZfc2bbD45OOwey6kM2sJJMMm4Ksmplu/CRPEC6
XD0IbZxW++I136aaG4OzRK+xQ9B9h7ComR4Mgty3nQm6p42cc5Fo92XWHfuJSKccxeHGxhtkhI11
G5j1O2dEAVFVgEm72NqCMk03sksZMKOgsRSRedg/jQJe/Tws/Y2V18cRU/9IRBwItWbZFFX7nAb9
1W1QT/kNTbmixxTiWMzQ3fytzDMy2gf9ea4Ao09LY2yGZDZ3ApfXjVfjWO+9p64Bm5iFFfEPxA8e
2gSWq57uudeRpKIF7wGS/ddc/1bFQkC6jLvD3MDMb2YNhOIiYoamLjw0xwHDd16POzPzXqym+OJR
c96GQTe9jASmTAstzjDZL4X5baxCTLVL/GQIwh0x2GWH1vM6MPxm9M1o/a0L5vnOK6IDbckVB8In
2zo+lMmrYFp5SREXzxo12MXNz9Tgi3VIGWEp9GNtMMNDBQ3kHTMT7pSBRVnIXzCvGmMk60PIfWHI
/ahGchO6pzluDHq6U7vDZcI1yV+q8ayvYSf/LB172FXuj7FGjVfUdrypMnhUxsTUvynuhoZvDLGX
FZn078j/KeglHYbKjNbONKx1ATChgJhH92a49qYOWT31d6FAO2t74w+MkShnCn1+cHvvQXSMW83U
7OwWTIfjDrIZMra3ueGt/flMqPPwAI6fUhWKl5Tfa7MjkPflYJf+kZI6YW2juY/ova3HqJiPTlfv
6lQUJ5KHXoI29fGKPHcdBIV+8r6IpXoy++HRTb1tAsoqylycN2NxjISe3deCPJ2UaeHJ0YPHqBb6
2bepy8WuuHUkFtRytTt6X259Kdq+uhE9N1ndS45eLD3+Jktp9Ajla4kNrDYYvLPOv5+K5p6pdrPB
IXgE2W/capme7ZOae1WRPGeOZd4UVE1aJ9TvuYaZADfct7jRrDu7ZnaBFMZyJ7mgn1H9tSiEIfFu
RgydG6e+9cvxblxYdXNjnevpCNbxQVg680K7eR0IUwGkDvD2G2TXZF/qBY73IX8kqYfvLdHRIuDL
0oTwNwNlSL+iRGG4tLGXLZYwqS0MWP0sBZgCOOWhM5sPrZHswKNFm0CQCGQXYu9rHJ7uAEwFoes0
XGS6HkgZfTciU/baHJdEpskEOe4JKRy1zqPtD1kqr2mPNLH9FAVElNcDY0ZmnVOPqZc+3ywaHdEG
UiZl3QmBv5fve4OhLnbkoiPIQALuCoZ1IB1ybCf3b08sD+5cs90Ys8noRBeA9gFzeE7MuH9Pa8PY
eHG5qyZM8ovBCF0Z3Xg7Bu+iJvcjXeYvbsWJElkjSW4sKu3M/JnPTGOzhfZkrLnPTvprSK2f49Le
1J5rb6ecID0fpR4fhqKenwDsXVI85aPhPXiRh3YaEcdChTZonqmvkY9t9c9ebQhocs5dwqqUXkth
3QUFnvcx/JF5MlOhdAD3aBirpxHOM8F928a5GgbjaAf2zl/86xSC5Jhh0N8QJXE03dFmZQwkwGir
78sAOcBacGEKz8ePTjJbPcLdCJnuAveLSaOe3oThQk2tyQHy3iZvoN6ev5HJRPZPE8AhR8LqVfq0
IecFmmCCAs0biEm0LPJ4sOPcioLgS5NA8Fbc+Xr4wDe4Q5UO3MFs9iLrDwJeTzsuGMQjowQq60N1
mft7LZKdKwceogjqNdwvk3bYeDQW6xZeqreH6vtTy14azHilByq1da3bJZuS7SBdYx65icJ6oPb7
ashsEY/FZQfhBfTFBtU+f9W5L/0+fp2Wdty6glS5Pm9pVLOq3/ulTnylM+36pL5NofhqFbl4+jz+
4AMBK7YGCCCEj+jlNXhYgK090fDaOaBEL27v3Dq0EOcM4oVvs6BF9nzNCs+n2FltZWtvFacNRZ+s
2XP6XNymvaNbi4q3j69GEl38hngxw8IBZCFg7UFkM4VNt2YS5Mch6V5C6WMU9giLnAO0yDQtBBB7
8rIWtKnNieYaZoFwAWmLKtsH1QQpI2LhP7mrtGB0rfJua7iNv6UGhCPL9amOteNBg28yz2ZzJ6r4
lZafS8rTtyoLNGQ23l0eOg+NYd5ounUdmoxJpp1fnAgZg2FSCxoIqAum78hLk3U9m+gygPAYOStA
Vxf9xiIKDe0311vJ7UiDJtBb9WsWz85ZapuYuyJbH7pRbInDBlIzt7uBM2Lf6jpkjWaoMROOGGN8
Qj/cGOyF5404DWIXibYgtUejxMBqL7sJY9Azfn8hlik/N8VwmiIZp9K7pygx8L6z7LIxQVHur86G
S2jjkLTjyjDs26EI6BvQf1pPKYh4VL7fhpjFUyw5NjnNldA9TiG6JBDau9YfuGtOAb7x8k3+NBlh
icKCbbTgzMJrS2kPqehzyn/uEpZWu1QkyHq0bcQ58fgw9d2zTmtzibUvVS/Gm7w2v+iHDgE5cb8X
w6JVga+nPA5pBzjevQZJMX0Jc21rxBkEU9I4dk0T7yIpyI8iovHqSFAfEBGV2d7QCLvjH/Tm+rLg
G9rKKbDpqV5esmFpDkHVjWmKRW8Ni+u1NYM6dZE0Do6PVUHg8mGSFAU2+Tl6DvoACtY+7xxoClka
bGsbSRPmVHL7ik4eNt3eGmRlbimqLPcgdC4e1qtdmMTJxjQfHWQfW2rizaYKy0sYdzH9ItM4Jky7
CjJUUMOuS4FAaswqyCkAbyaW92OULzdmOJ0zjsna8XEPRVSwLbw+40zbGf41X5E/VUfhY4fFfptZ
UJUtYo9trTHXFka3Ls+4ztqD5mfAjoKl3kZfwwyDTZhnW4IacMn6fQDL6ZTHg8td7kw4zyWeg4nV
VRzu5VVLrEqPJGjSS0iM4V1PpJzecRichFAIuWiYG4rZhI1V2JGIKhLusd1mcH5vXYJOW3ypid++
4Y3TV6zX8y1s1vZs6tHdkFLZBT76054XEGX69CMmj1uwVLNSEewxmGOQqcXw4GqHGpHUoTJJJEqN
/JDShBFVO6z7qgROC4ofJAiWGldHdTQTYCu8K0SWfcKMaxPDYOa3awGbBAzI4vR3iBmTI4YPJt8+
mUmgYCzqYlz5j6YlSzdxebD6/jxY/r7LaSqIKeY6MWsbxk6O8QvYNDo+LTtR3ntMw67Zu83TsICM
lyHi3HkJRSdtSu/mp6BwnlKTcuGcEpBO0LLwKBrlYm5WnfcWVGZ8EO/97L7OdB/ARiLfGRPjmhdE
KThw41ZB4r7Hfm7AqmrIGKiaX4iJJk02b0tYmHieFiDHnOpV8dRN3GTTCx6Pxjfo1UWdfhiC5Zgn
7rakvcxMq1yIEUqneatxkziRQ0cYQD8BkcZtVJSQnnDqr0J87a8ZxpC6TH+UTnFqyc04Wy5dp4BJ
4MTtqqMOumVNfKyYLj7PzaVrZ/HNiR2MmZmOzPLIXCxgHwfn5FSXRs9ubGryVJgfgU88WIPZEaZa
ncKWD4DzPwP7Y7H4DCbyJXEIHKqB04lpV7uy5rp6a7WkWVWtifFgMo5aEuwH61fqp/ZZ/16yPt1A
sHeOTo1w0y3MGP53PjAIoOXKTCLiY6e9iYHiLIbxiwjGRDY+vxh6SPnA9V4He9gnhWvcG9pg3FOd
w2sZURi2aAvT2lvWIS05QMIO0cIjWemTcF71BDww7Vs9YsmNrXtjj87XwkhGbB4PU3Cb9KX5wn2C
z5260yrBKDiDEKOm4uMFxkqIyJG0SrvHDqOTxYJFAuIttVijG1gtYf5doTtbMJdbz734BgAFDQiB
ukQFDw+cRQWm5wTzY3iTay2TU08Wa2k0dfV9IhasGm0vCFBFDJq1yQsxZwb0kqd2Ku566sS7cgx3
JbeZbUw7b03mD/ZN8ibIKHhEGXU/h3OzDnIiPor8Orv+ReAO6D1A9G7QrjPHRLGSAedzG6bEpks7
akYR29cSYIN1JawRXBUQJjZe+x3vPN3pec00/OR0pBcTSkUlddEexJQxhawDmt1xtpkqa+f0xbi2
3TyByCxXBnaXg8MKmGAVhEuHDeTBHLMqXR6mQsG6DpfLgjX9oNs5jEaj4cTWGfdm5zB7xYLPNWSy
auII4gsHmIfgEFdR9S644Z8WCQTSCF4cUsq7tlm+ZIyL1LbDO9QomFb1eD5QNehaDDPAeg/Kipy5
1DNcXGlpmR4NsubjoL/TYe5trEXC7huH1lpY7FBevRexaPaZCfS5BZG1w4IDO4Nyk8lCfb148NHr
2I0REKfebcAEyidlh+JfjTTMrymwxFyCc2BfyNAj6ydwNpFwGQkc7dI1xc8QB96OlfSkf4V1TXdu
wQTfXh0oZOfWa/ujhjGOVAHm98VCALTFMbbyBW2Wbx9yhDEzBdwUk13lCGPjlAspgqlzG/cCESN1
NG6pLOBKZHmcdqCTOC1J3t3SAmI1BsX5vNA3A711xSzHugsgj9m9GRKKovTAJK2rzD/iZSXHJ7aZ
rMy1hL9Jyk8tNX8ldIHEzoetnho/F8kEiiwpVU7D4gT4lvamOx61uoch1MZw+mkQIuAGMNTq7Zc8
gDmUSwtRq3O+qIaaQEAYSUaRDqwok9QimrLwi/ImPjogjZRlAmUUSJqG4twUP9vJo2cYCx358GpJ
LpKyZpSgkvKwMw+OP0GPlhwlJbbkTnAHk8HZBX52ciV1iXr3BNU+uVB6prjSY76UjFEx98YhBtvk
ULv0XKPbhyEF8FVHTsupxaC1SN6T+ncASlCT5CG5gY9jq6MJm0E9FvCYVx/q70WqBhPRXyl2N6RV
QKvSTBxvugj1jRDLiBeSmh5ihAW7reYMD0NYz3sCmSzJrmokxUqXPKuu4Ki6ktrkGgElccmnikoi
Fn1QWKCA0PHqyfcau9A4cnG4+KbWeZz0TKBhaQXBD4HbbjcLJOOGi+cSPhTUqfUiOVwdQK7hA80l
RaWV1N1qXvmGTdHchgrmJXCuLJLvFQH6kkoM2jTeF+xLPqpD1Jxro40wDzvVYcDNvO0W7RvxxAPt
lfKhN0JnM0qyGJftBR16SlvU/FZK+hj9IjaSSJaAJqtx8WF4ZQ4TmIuxCiXBrAJl5prXTK/9bQoL
wJfAM7UhsAmGAxy0RRLRRtBoLoi0BFSa22fnEe+xO0TTKZUITwcrnofmJOKpLYLHOwj2T4v3ZvmR
QNWBWjgP7L3lpC4Dl3PMDPNXpAmoeLnkLgWhsbbxOpN4DN46r8HDNEicmGaCXyKOo8dUD6DHdpBt
Q356tkzD2jcMcoEnSkyUhn8Ks9A/YeLYEGhKviIRA2tqUlJLCxvvPTdNKWEswX2Rf8Lt353WQEze
WOK++JMBMKnwLtwAMWLqw3yqJOvKryAkNX1zRTo9bpPCuwYsBxxWJIQz7Qtc23gZqWrOc36m8twg
d+LqIwvKeOym6nmJ7YrQRO0Vc6LJ2jdEb5y/KeWwx+zjQ+s8U0Td22nwwMKBydP85mTSHNAv2Z7Q
0ztSS6LTou/KIbpFrS0DMSGWpcyFo0jGCYXltKbRbJ+ACYQBxw3Z6U53uBIGbtG0t4yNFlDKrB2n
3bVW/qiuKiOkGjKacbet9fis2eG9xXtv1WmpVM9qs7QVnf2QjDdsEL324DX4TKiIA8+pG3hW/vyc
GwEBhhP1SY/sDW490W6WAC8NIgVUXn0/dmTADSG6u1knC4iXDfK/bSvUK408U/RQT882gVQbPaU2
PrmjvDvMX2MJK9KaiLdwsLzUuAmIaYF2MYbNnbOwXGmq8LW0tAt0p+RgMSbBu7nm+BN2RkRcHJ0r
YPG1iH6SgcV9rk2ZYyBwRjVa7IRLUS01tUPfyLM7tU+ZhGgAj6tZU0f2wZxZ7Ls0f0Y7p2AWhftm
sVFeWsWR/M8NhblprYdw24Ow3wQH5VRsh+kHBXLu+w50VQkZUhdgZDEkaOZIJ1OjWJ1IfpmQg5yZ
PQ7g1sBE5B1JboYzEEdMEB81savIaKgGIo+Qf+wAP6A6rjsuN7tCe+VlrFH/ZIe6r3IQruX/kNF6
XyVlL6HV2Jv+xV0U6JZEZRtkHdoGvpe/IK6jYBxYmE8tCvX050J6xiZ1fEg9Ls2kGSTYKhWcv6YP
HAzhiUkJha7ZDLSNMt7+P/8vvOhv/4xtGT6YS8tjKWI68p/9E2+bnCVSq/SuOug68mkPrsOObDEk
R5l+MevmkRUJlISWoFLUV5SC4EgYvVVuOgDB6Jar6LmqHjMurRsSJssbqYSm1HytY4K0XSplpQDU
aM8x1ScSx8fYLzeeGWt3NtPJ1MsoiyeJderzot9gLOhuQttDREkAGjyovl33fjqf/JKJ05gV+wSS
8LXvYXYGyy1s0+QXnft3Xej+wTDrGF0uUiNuOQMXPP1YvSCGq9cG+2l24EnNEXlzif6g1Qmj+yic
Y57RNXAq5vY2bG04pdw2I/hUqzGFBW3n2lc8/JAvj6Ar8/XYaLfmRLOwiAme9ms9eVkCppZuXm6R
juBQiaNjSiTXcbD7Y6jX7h3+7VezHYsbDPTVObFY2MwhdKa69U+UIbAVtMK4Jb4n2tRtwjDpTN2W
UBXumItv3emyv1gCEQqI73imiJJH9MxZdVs730lvQVtQhenoSiC5tfZ5HiJoq1L/SGzFQlc7D/Ym
Q+mWwk+/R/xgQOXRX3NnIf/R8a92ky+XimL0pq9tc9skteCcTjtCFwnvnuz2PQtLsk5R++KRAERg
mLl2Q+XwB7cK45TN/JtZShFxBKV9tkNrT+b7dINZnkzGuZ8uKAW1dWE7d/rYVO8AkKKV/8BdonxD
aJBApYgPdC2dtwDR48Y36+cknLIbjS4lqjab8z7MbmJ74UZPabEqTPOLqeFzypf0K7aTg1fn/hZV
W49C0F5eCqIJIC3kv6zaNPd6wcmEH2VGP521z4HXfzNyg3AjQSlsnHP9YrttcbTD4n6Qj1JXjBQ7
5G7JCXWxzD7fwaoh99NviDjy0KpREaTbr08DhrzIM6eNeqV6DUMBFaMZVrH6RRKnPbgR83wgcChd
Iz/LTnZfM8XHywZQ2GRK6kB7J8HFOsbgwa4kQrUH20DmNnWUfPxnO0U/UNKIjgk+WleRB8lqzh+r
uWouVUAYEdRRQl9qaqkLMylUIDjeuSbLx248ox0q7vXCiw61a61pyc83AbbpVe4iHot79+gaTbsz
tfZno8Umd/aOO0BFFQO3F1Re8uGvzDdRVZNW13DqD0Mo8ROmvYuqEDsUX+xdPxLYEoyZf9HbElZv
b4Mkplh4RX8Oa8APSBOxOxreIa49UYIbqdP6LnN+NZEYn3yUNA687G2XUaVDmemckxSwZIjxJfN7
EmlyFL6em1ILnL13P6rag28K+yaMhkeo1/VlElDyXWPaJYTN7/q6xbY4LJTyqjaHtMFAFtpAWBwK
ORqaCqxEyzac3BWtjuoUl9Zt6urjyaqqbZ5Vwzm1WlVjgiYtSKWG022v+2kczx7E8g3NaTJXPThp
nru8U+Jt14j98j38+IOf+8nGgXS8+c+Ds+H9bWz2HNe2fZ+hXscW+5cbRdYaJoAlvTqgKFgz9W0B
vpXpSQfLdOOMxIdGafaz5TzGMQN8GtI81IllyjaBoyc3ptDujIaFUgmL7Zleyy+qif/lXzSlE/bj
FifDJRwbj6oDqMzGxQu83/zrvcxvXYp8aKAOk5Fa2y7CqDH6NPDQeplnPe844wuyp0OGcjsrCK7P
TWan8JruRTpuDP0hLym9x5QP12Lx+71oJ+/iIlZLKp84mNEyKHTTr6JmCGSECT2lzsr8L3dB46+h
E0Du4KARPOHbOvQcx/3Xm2CtIaXX56lCNlY2Fzty7jHgrWDv+BvHcMpLV5zqSsA0wZAFinGfTKVN
RxNBHqPPiL69frLbJNkE0xvtJFRzFQGh2ljgCfvPp4Rt/e379pF56AT3EdIR/O37xoaohVXYooRP
ATUROIzZsNbdg+mPmzJqcMh04/cpah+a3m9fe/c79M3+xnMhw/clxg4/LGBnEsFGUBmk2CJ4KRvv
XJTzdOMj4t62xN/QsGxgFiamuZrCggVLWTsnYeMhc2iArurCs/ZibM1NUBR7kzXFC+GjP8VyR/jA
9FDXERro3D5ESeDilkXqr/eUdzIPYQSV/YRq0qEF0fIxrfr/WJj/Zsg3bIOB4X//GbvyN0P+ozTJ
/8/mLav6fzXlf7zwtyk/cP/BSGOQhxyoYBgZvPI7GcbQ7X/oLpe37QS2Z7ry8vhtyredfwS2rfuk
v3BCep7F+PDblG+b/7CZV7qey1TXVaEx//wXf0+S/1MyjMF09F9PfT3gPUyd7ExqAmib1Wj5p5lq
oHdlH4aNdk61BH5RHNbb0veRlpsIqKcuO3ZRTPB51736TkjLfA5P6dS9LoV2D9YdcHqjz+t0ZK4n
gJiaAvoT9uqMcA3Wjn403kdw0z3cbyEMwJDG0mrRUWQRCA59HFV0FaPQRRUBy50lxYBFv66KK7r5
V2vp9pGO8bsdyltpzaTSQU4gvDm9QndsMSiG7sAK1gi+6q33GAQVzOjldrSn7xCeWM2h3RjQZ9mo
tn3sVgEzaSejmo5l6JIFM9ovM7tWffJODjvy2UNZE8QGCOCaOd5CGlXibetB3rDQGrVpvs1NvFIo
vOqOUQmUXEnJsfwV59yw7OnMbaKsxXbphvsBZPDKzDty3Px2E1a/xphfTmiRr1DRPw2jTbEje9a8
CBaLxWfGZ7HKxu4BhyQa8aFBIx6Z3xcQUnM/UjRszGuTZyffdR4pMcHGryks4zDZoO/91jviS92U
b4TFi56uEfhfI21bSoLMBrIK1fLUPtHk6jc6k9KFCoEzMH1C3rweIveiyfmuMT3rqcAw0LDUG4uL
U/BxM76FTsOMZJTivs61al3D6UR1FB/wD7lpfe3L6UCepA8PLCNnwCGSWs5fCAJ5A2Ul6HQmELH9
7EeV0zlz7hymGVSidi7vscsGcscGUjo2o6nDXqtTzB8RsT6adhsCmwL3M71je7nRJE0YCX1CNMw1
T661+12f3MtY5+Op50uggzBdZ+DvxKYBNn5nPXJmMaCvSXj+4kzLfcyxpiNU7ceEZGJGSeaDjYdw
P8PLnaXb1pihkOfx02CN/iFu+0tWm/W59gTORLvbxvlwMBYn2wkP+YPTwSXnYCKXzziVU+OlQBVI
I5TybuRnN4Cp0h2OrtqeHrq4zA9OF98SbFOvLC8EcCXK18KX7WHK46X+bHvZS53V+ToTUChNz3gG
9vt9Fhc9KC8mfGs/A2IMLFYKUjxu1WAb++qxGt3rUiBfQ0VL5XU8tcR0gugdCBkP712nA2F3i49O
NkOcKwBJKIXVwYHZvnKAGkDFoxVXZWdmY8ba6q3s8rnp3ER1wxImnFGwQoBbckGP82sAx4J2MhW/
/ucApI9gaSLwlrxJ1nNTPNU1h8ikH4qBnbQYog0t7k09ri3osTEtcojKJbKFHNMooFOqCYlu/WhE
m27KWWyCFneP05e7VlLyrcRcTqNEDau9z+e0xqCRhYkbF7naDHCPP/Y6uScH4+1k+6+/fyiBSjSC
0Z8M9ue+ttQAEQY0jR8/+9PbFTKet0YxjcWeFvtIsZcT8+NR1vI1bY0knTeWiaHRnCSRoykggpUO
3Va7gxPhD8l3HLwTw4fe4ACLlh31GIw+ZUxAThgcYgp+TPMrCBJ1UBESiHfoYw9Z/f08Z8bu8yn1
G2lr3iZT4u0+fz+RL1K/NnMv2WAbgc9WUT5mylqfaguJxOKZe8R81NTVc5iKoDHIX1GbkoXSkQLV
5zOfv5V4EvWfVHPJ4Gac1Cs/3qlX76eeEEl6BaXawnXk7HZE9dgh5gfMmthfxgKw5YzeJkvf0Ip7
TFEZbnzr61g9hZhX0QElPvQqr7k3aP2sRhqVZxDI+6Hp0/Moqi84wdvLQB0YnGt5q9ozQ99EqxYs
6hHhQIlfyIyj5W2KxZXUBgrCGRVFrd5ZUmw6NentUoQ29E3xBQ1mtS1FhaLCW7DLL7i+Ws9sDmZU
PXXkpcBf12800iy2fVoTPZ2QVhXTJV5eJ8xtZIF0IayD1xbl7+BoXxe4OatFI9VwmtL+tkLemZk6
DNale2s6wztoJZJRQjPebeDMqx7G2iHuhP+UEGqMciU79CDotzXZS0fNj76CrvtZxkN3dfWwujeF
hy1SEBjaD1/oOyWnpSrvhxBsCvrc6sWdsm0xx9cijcOd1rntlk4T7hVPfxU98q8savwTMPxT2BmE
qvwY6qm9NeMHZv71biwCBDQzyBHsTMQHlQC5Qygb+ANWXMY1iq+oiI42ts+9a4akJ3GdpZJNFrcd
fTL12CdQ1xIAS0Z4CgfRJSVYNDZLEt4J4UEMTujyTImMbkOWRnwt+kELkbJDBmUnw9s8TxjHPD25
E4qvtYq+WIYEJZ8k8LcyaUNt6DXSyVa5E5+P51o394g09/FU4Vk0ZQdFbeip+JAqOEPbkysxXlOH
9EPTyOyxJU4rA6TV/rGnnvt8SIj2M2VRbQvWpD4xna/B93J3J+qG4jlzBcAVxH8lsimlfmrXVbpO
TGtimZ5YwIyR8ZImnBxziVVXG8cg+2utdj8w65bz4rpY+lTchSPLAjb1fwW1XyTZ/pNxrx6SFoW0
NfLwWSrY2iSzKj528Xa1J/VYo1yzTbP6u63qxi6Y8tS3Ss5IvoY8LHOQhTPcjXHxPyJCqnn0UTgL
4CbyuNJjZXCM5a5TF+6eBuhOHeUYjA7fcH2gn/v7AKujPGhNecIkUULEYaOey+fsp4MZbxvgyzup
MBC1USfC50O1h2dsXvegSz6OuwJOq03Cv31S5wLrIWYv6AeiXYH+Qh1721hkf0KeG/BH2Y207jUs
AVsTzlgf9eS9i0hcDSV+KItYmKmvcJFfmdr0mGq2QxlS2fvjOfV9R2mHDXjqDwrN/bn5yMfQJGLu
j416bnG/NlXaH30iAEirkVw4dbqpvaxoXcTUvk+QAOfb5+bzHPw8Eb3cPupcWHvBipxPlPt3RLQv
NItpFaiNAmM7GmZYClGyf5CAF82T5ucoOYcfx+7jGlU0RLVL4YyhjTrw54HzInRCTFn+eaV+HkNr
CJjBe8NBHRuhrtmPK/dj30nr715qduDDOTqfh0gdsb8855WBQH2GL/3zanVlAqSrjp26mtVPTC0O
t02sPxs5PdGPi7ft+AbU4y71uO4S4RVHpn2rBMsSl6GEaqlLKZZEKrX3+ZwRGXvKI/Z+oqh16kKL
eXS5dmg97DtJQ7Jl61r97OMX5HNVRH1ROIO3CXTGQ13D6I6p+vfeX57TMK1tNObuK2pLi7w30nv2
8gSoBRSIM4SP/SftXO2VQUzhLGi/qUNoyAHl84gWdsgNVj2uk9I9dKn2cQmqS7Lq4hhKZIQuHla1
D8VbRNRRfIbTj3H2Nhib9OPKs2SLeVzScK0uSdA/rMGg127VIXaLkSmfelFNhkaJY3WnDjTeepIM
1NWqNqHPPR9nXsjJO2SsQBQGnmIVRCS1+/m4811tY+ekYsyk8OaI6+QRlptaXpy6erIQvQYPJd3p
fwzPjmxJq4dqT23UoVfPAW9Bi9kQu/dHKkWumOpq5PzY5f2/wvuKUwwy9i6QN5mCQvkJ7mVVHHz1
ESZrkh9M/cyM2mWrfmMymB8d1K76EfOw369VDyNT9+a16WpIoMkwegeVUuwj+ZGEwUdSe5+bf/dc
qWmMop+/Qw4MX82/e4uJtcq2WOJf6m1y9ToSs86OA+LzTy/7d6/9y3OoYd0Nyl9OR/m/qp9Cs33z
RmfcqkcVrke3q2oE0f0Pg9ACQE8Glw9Gzd8bQsea0+dzZNJzsZk4YPXW9PZIos40gIq95Uq+vXpZ
NNMRwPHG26gXqyf/8jbq4Z9eg0p366TWDUUxVGmt9YIn3kduwt/+eLuP3xXYLmRcn342LBBj6udq
A6CCv6Z+KhCP6AUnCpmqDBPdyO2/BnFIVzwmnadz6xmTD6Tfg5CoMdW7lxy0BBrZfpE3d8WzmtTN
HWYDo04PWYlQzk+4pWozf+A3o7B4JSrd2YbyCpjjPqSFQQaOVIKENQEsbZGE5c2sweFlkClP/R8b
9dBXI696EsSFwXCBOEU1XD82athWu7Vi0/pz/4AXsd/hH/1R2HW7VRQ11dtVHWT10FZ3hLR8wlZH
/4sFHnZoaixCj0q+thAsDDMe9dQnvDNCxrIXYDboDEz1QalhYjlLILss2/pBHX9gVSM5t/hguiqY
KkX5bD1M5byO/YSxTzW3IRAgTZBt7q4v4hMS00UOoE6uf3XGxd4OMnriM0TYcMTGTnAWI3+QExd+
Ve1R7F63RrgcBjlwK3FRNpqcgp9iI5qGFJVMfW33DlXxRI4PnkNqTQEMk1EyfO2VTkaJZ5Se5mNP
d8DIoLwtLDoYqfycvmQQqz0YxQFptsMlbZDqb81LKBvo6oOrjTvESAxDErhrOakoSp3PrcspWsVa
Xl83MWFf/hAWGwTM/WmMyTkiGppEsZHsXpVyPGvRfeNUE5p0maghQXfOgshypXYJhuKGbIc3DZGI
R/D8xUmnnjUjYmV3kDfq0kQ7WA7pQVH1FCRY7YGw5b7w+STkAm0ztOiglQrgc1P4qbdfOg/WHx9O
bRw5hyBRNVr3XUiJxEZXMWnag3o3IacUau9zo7DEvdG9IIL3t+o9iGrm3qV2sWmhRrHTDFKicA69
zWLsHIpoOMQW2YJyDq42Cowb40O1UlK59Iz+BoUUfqpVFosDopw+sM+SMOwHBURg9dhRcOC4t9AJ
1dabKcwzcM6ZyYA8+dQmoUaI67WMflHsa3DHgihYOSYNwbJJjk1dTlAax+mk6/RKyCD75+MiasCK
wT5RMMY07cdT5RNjSBQe5JUPRGOSYPr3nfJ7KTOlQngRNBfZqId/ey5t11oApKAYbwT5AXeNKMZb
enzw5M0t8xoKRSJZBZmNXZSAgHXvao/CJ78rQaq6i00XiVlQQUAti3BbLwViLH0h8UP3l3ujuM56
6WHUJREEBUHdLf45naovix2CWyM/eNVb7lfTmOObEaB3Wy36/TAY1U1OuzL0L0y308sw69Z5grxq
YPtKTRy10FQRDmLRyn3rPqCa++wndnbMRI0aAaU1RjNZhemtldA9FFQUKonjDA9tuJCyMCeHpvP6
M9TNG2G54WFEhatVo7NLIjwzC9yawWP5MXdpc3A9jKbaiHsEGbB1RPx5S0AELZ2gKzFmc0a7KGpI
5RgOQYSjL2pQk/4fe2ey3DiSNtsnQhnmALYER1HznNrAUspMzHNgfPp7AqoqVafd/tt63xsaRYkU
JZJAxOfux1FoL9OEQEqkzy+jha9tFCPUBTGCGtSmam8S1zzRsXbDZKs5tymNKOu1Pmt+QqHD3dN0
NU0d6yKXnrVMm2DYMOcMltqYg6Zvh6B0yPyWkXCA1sAndXI7uc5zsl54iKs9CesltwlDWHZ1pLg1
OpZw/JZBYEToxkerT7z9bJJSMwStW3apjwcoD9DL5gU0WKvGIBFWwVRvglZMe5L1/aVJBof2QDRv
yzbToIaItdWwvlnEiPeiMYi5MpuhsCBnVHjn1BqGSEseYHHskHedm8LqPyDq08YKlZNR66Gnz4gW
FS4I2hRba/IJ4ww/KoOuKrx33jLWW1Kyj05ZTFchfZtH25mfJt2MiU8A75l6esbqeMFBB+i7sqd2
05dGHrRM1udUf3c7hrjl8KOOQkgli86E3z8uU4I50e2vyAljI7RGCptI3F0ueXrfuEZ7ICoq92Fn
0UjtTPpdhyGuHcFOLTq9vAW2w73HmQLiB1gACV0wh8BFMpGQSkPziaPR7quZqMzowBuicCSTi2q5
jGbyGy5L/701wyipgQMAg4kUkenHkB8lZZwWS1iCc+lP3Yhi1FJmnLoBXaiLETwFQCQLjwSjJn5x
jW66yWcjvp40YqNuIhyG0TQmSfiRm8RrfkpHrTetWIJv4Yl4nGr7rONkb1I8MEldMoHARkOq4BiV
xiF0wCNaFfHpMDF2VoPtaeINGpSddxPqioLuZpeNJ496XhenDDxAPSGWQKWRn0Ly/9S7/6DemY5r
ovH+e/Xu9ify/JwP339Dav95x7+Q2vYfLmowHEnbsHQPne5v9c7T/3AM30Azc0F/OJayo/2l3pl/
cJPr6bpp4bPFevK3emf5fwjkNlcYHkBlxD/7v0FqG2xB/lW9A3hr25ZFqMS08TEjtP+rxJ4XVrcU
pCKOU14/jCljtrBIH2wChEEY4zRhkBNpxg0TICbQujsCA6FUtfB0GoVz2LuNyO9ruMcdxsxFkoKg
TaTdMf2PdgUL7o2Y2OO5+TBdVqK7G8k57gpN1lirJ0hMSGPxJe1aMIhpkNsUhPMLK4qweU/308ix
2Tde4JSmfA4WjUTdrB4ri/eeheUrj4EA4/p2wtvqPW2H5NRmoFedzuZz7MfHJI7cnZ2jx9PYnm67
JquBNffeYRZ2qfJZL76VG1j8HcgMPkOCdnTTc9/JpzS+pz65PpDYPcQSxk9kim90zLYHQ3aciqJf
Y+eCljHCXUwOAiO7f2lXULQykwGrludYjuM5EMSCD8XA2atB2tl3HOs2esmkGlC7GeSpjYmpN7Da
xWyWdW3KaMNu3605+RVjbtpWlvbkioFSw1TH0jcnPuZZjzKy2CbLZ14JcKTM4LwUj3x3lVlX4GkQ
AW2aJ+OB0FrpK5ARpv/eFt5pyki9CL9vToup47fys+R6hmgANM+/qNzhClemJPL33sVddmkN9pWl
WXg+BKelKe36HRyPjBJuLGi625jbYRLZ3mJZAtNkCMRMiflc55yZJcrgoNuExYneHqw0ebFNzFWx
SrdXEUaFpI67bcX6hYhDR61ZfR5It8JGRjgb0IOcbKNr8iM0SPVMRKmmxb3pfVHcODY0SYHtaKvp
PXXpnbxa8lw75VUEu7AiCp3EJkQEawMw6RsRGHkTRvUlgIX6rA0F+HZh0Fhr5VvmmAer0uZHcrwc
ziesYNnon+cFYM4IECsHFxqEffhEkzkQhUqIHTORAgnL2uxLWWLwyuJxY7qAhbyoAW7k2sOx8EyQ
nHmFbM3umSqIH21ebdsEJl9RdMPBEMXeKbWfTQYjKpuQ41pOBgVs1XtJi9GoiVO6DNvWTPtLKIOc
iMcJkJSbG9SlQmP2Je+TMOcfp8b6OGGj236Ilt04mf1pqQd6VgfxJuM4O9KPN2/y2sXH1UiUaam/
ToxOgsFEamUwDx+2+UG/DXeZugff5WQVdeFboY2XhV4+LDEidV8mV7YXAWoqkKayzN3p+ABIOluv
fptTDEZ8wYwgxkNUP7UhVAPy6d2hmt2r6nuyuORp4PGRm3uYE0b8wIzvfM3b60Zz7F3TRGYuokOe
hI/RqP30EjSSbEKqtpwZ9dmE4p890HrWECrRu6A2yl8FhGu2IpKGn5D+t5rWJV1AaonaS8eTSCwt
sWrgmXTRld2ZJ2uBzlveAYheVGVCepsDEhK8eG8E9UiF39xYvv/YGu1l19rIr8KhXRr2yVlmT5ju
6YnUD3a9ENlzl+IuewOn9iMbZ57E1MvtDFgyTnQ2h0jpcL/6CT2dMrVlWdLXsDGcIHIg2xOUXYj/
lpgnB6xhhWufQ0+V/siJU39GABP02bvl5hB0CayCUWkOo0C+CUOcjuxCHkuX7YghEoCdmSH2up2M
O3BBLE/5LDUGXY1JxFoU1JleOXetFQ3XDMaLI6ZVBfknwrYkR+VGjei7J01aPqGk+aeqaA40GuIV
IKqNs5OFXOD4B9szzWNr4moM02JXeM0r2dJuSwVnc6jKDneD9VLltbGRcw9Qa5jj40hAHtOgA59s
yp6HZAi3Y5fAxCtT+ITdCdKHCCbpdM+LzYFulI/SIYeZjl6EKM7hYini80Ctd+BaxQ3shzsxmPux
YpXOzllsqnR+qnNYYImQ3v3rklsgkHCeE/U4zYPMNgXr7klHf5pgC8+K2OCh/qa5fln6BGGtixEN
8XqZCar2zAiuMheZSDofjTpc+9DnfLJF2KbEB8S0I/i98KCZBe9fQI+7Ttrhpsk0kvfjhUa0ehHO
D7sw7nVH4D4IU23XCmPr4o7bUC79vmDDxpRQvgD2SEwcs6Lc6hGldpbRbmXoeqfwKHode3TS7CQY
So2a8m1dIxFjFcBN35+YbFM4QdnOxiQaHlm/QPJBt+CAMbe+QS0cOVWDuajhsZTusYnDqsyvwiW7
N6uZt4I0/SBsrQfLTK7wsTPcaRrQPiWfYxYihwFXERNx9GhKf7ZLP+8d5cuxim3VSFBbUGWp2bBw
f17LIbxr2nBvFwB9LGgaJLUpIzC+NXFO2JGWM7KTVGNr5nCS+jjTzWPInUMLFFTMB72C5V4IApaO
1KbNpA90kHnm3qpBfNq4a4IQvzbZw6Tkfxy51aGBgBiA/ASNsZxKthZ2XN9N0OsrkBPMivs8iMPk
bdAd5yrSdLYaoEwThzk9IXNU9EnlZazrwi+PUL/YWlBTQPcdaRhferRoj+OHNzTkkb2DmYbfo1k8
Ae31NlZDSbNTsMenQSdr5o8MTXXLMC3h5RkPhk8BeZR9jL6AUAOYvHFektn7cOICGE77jP57GDN5
a0AJigaKNNKmu9EoZu+nUG3qztJNb0KeoCxTsKT9lUbQfQOg9qoBm3JK2CoGAsN0ybEg6JGXOLfN
Oxk2YL46DpJ1eFK+E/x/KFYjxPW5e582XkEYTsvc+MJsvUujbliO2BFJ5DS6LKR1Uw0DxcMFHonJ
u4okby5pWVdVGEeHFKdkoKdwE6vqBb4lY3uObsQoQb4a3ZPvk0K0ZmD1U+Mx3LFu6nJ4WlLiMCkA
+cB35HachHmO5Hzgzb3DKQ9hpK553XvWK02OUyO/L5P4qWyaH9rgsu8qQY+E7iHye8oWvUfbp1GB
z9wh1OkvjqkWYH9E1X3W7kGI1qytagv4XOGQA+tdpkVhOuAiKJ8iTx+tI2d20j1qcr9ejNLB6J1D
kAAmzwl3xIjVh01+Ipo7XSD4//Nivc2dQiwv6hu8AVhy0kfBAfwv2fVLQWh1PrIaqR412VqlFfZ3
zOXXr/lw5qcBS0+hiqdWjW8ZSID2KAAb/EIzANkHqOQE0pNW25QE0y5WiXG9yNTcb722fsOpR5jt
6g/R1sleqOZ9q4gSr4lHWZ46W0UF1e2eulivrRfrT5C8/HCUzvZ103ptfYzPx/x6OIPkVAcsL6M8
uXmnWMK6qIaHKNH9kyvM7FBr2XVMXSA99WFiX6w/IJZZPyReeBJfqo73OZBUA8pV5Qn7tCfEpGNH
Umpfq4bc7arFrlfXG78ufrttfYTfbguTblt0Vnv87favL70wKQOg46qblwN5rAarv0nztTuKJVil
els4zzm52d0qf369rKmacOKZ5rVdX+Yc6//Cap+XHVLgc5Hl4a5cb9NFBHCZnN3Xnddrvz1gq6ps
mFklu1Xs/7pY7QGrwLfelnS4cWERz6CmeQrrQ2Xre2x9wM+rgKZeqGx0dziH/1TN12vZQjYQgAcm
YWacJDCZ+hLMpmR4HPm0uiWi1KzmwfSAnSKjA88iUgwlny9bFDXc+/P6+r8H7g26xJEh1EKlPkn1
8q2a3HrtS6cblcUNWpa52OjKq/z2eTVq8FvkNM84jZbxZ8mXT9+CmrYLKoSXAGO0B3EaZKmXsKkx
at8JiGi2OCb4EM0zA9z1y/Warr60B+aKwfq1T98AO1G5A7riHq26+qb5Xn+ukkF1A7jHmbnKLTcj
Zdbto8NUDmlgZ8r5rWsgVszLdG90l0Sts3svYULUhq9t2OYXQqMgtWEpvc8kGYxaAHNNmMqXNr3z
leXsM6+4Ky0SL05Upoe4mjld9hb0KaNjM+cm846BKSsPkzGk7aAqxQyHNo2Xp9Cw3Q8T5hAkH3dr
qRZMYxGQsVId7ifsBj+xAIa0JDMMhfaIMu3kdX0SdMzMzqOCPdGWWFxD2OYM6aLXScHWurZcEBNi
3kwMt26gUG5JjJnnfhrgIJfJHmkLamjUkvzLTWvbRDOZ5LH8xSf80eZEf2p99mWahhmz1/V8T08S
rVbjNiY+dyuh229C141OszbbVz5BT5+zwiaGrn1tWqwIKR9JoBu5qKaZiZl0SdlqYmwtP/XUUb3n
5qHl1LJeXXXT9dpvP7PetiqoXz9Xde63tvXqoLX8q/V7+afWrCTXZfBAqk3mLWWf2BeUI81QF+uX
nxdsS6ATZJznewStlO0MFpqlcU8xnPp6ylgk4PqkpRQz2+DfTjpdiusDrUrgeq0lDExwewEDNt1+
fS9kZr+FbTZiSuV3NmqLr8/ueb1jr3TEr4f4+hKHyUyqP8Fbu3rfsjDOj8x0d5myRtWrtXC9+nWR
eyS+RvLtiKkq9VtCsFIfBd7sfEZI8aotqPF529c31mvrhduqNsa2jOoDqeiLr29E2fyd+hKdAwkP
t17UXW0HBus8Vber/ij+L3jYkkMa2ud6tXPYrg1IwvD2q+q9viTuqpWvr2tUVD4TVHU2NtV5iaTl
i2Fha1pT9+vF3FfWhRkzwB9aXESDL8JtX/CntU5kXoxpbeIDhtSkRGjW5RiJ1DVfmbd+u802DS8w
R5Pio4qQZqSUxrVl8rOAkqjEGa4F9jsEhqpIkpO2ELhOWESCrl2VT/JKOEaUm2IoCipKNFVbrxRt
dN+DM5hHNq6Uf/DRAJmobELrM1jWA2Klntv6BNuR+qSq1Cn5VSf/ySXNWNXWtYVmS6Zb607e8PZZ
OIfRrFaOs1XGM92EBlnY1Zb6C1ccQJuCQz+vX0/5VC3wuHxAMlOkCsQcyIEiWuYLO2+nk5f9/FKH
yWfZxbFXZwS90NruHKVzdfD1/GKV+taLTgKjgowIOUS92dY7r9/o16LQfD1/AGzjPNBnLUCcgvfW
P35KPfjXb1x/13r3f3ub18U81tcjrNfW+33d9vXl18N8Pb2v29KGD2sYMTPrRPocfj3y+sNidaZ8
Pvev+1DBEx8Xg8LRv1X0zx/RTArwXEdKGqGs4WKZ++GCdLS7hxl/YyoXUTUjj/Scetni81FeNWCG
VzFRL2U8WW+slulplDLe2yntKMsYUTOPIIrvnuqw1jI2+vqWWd+56/vk62Ki0aoNEzQO2Nj6brxL
LaUoK9hAAl4ACw7CwFJSc4HmggdPqvMwxSWcTNZmqPVJ6O3wMJpuufe8GYOGVRxXe4Io6RbzvBr6
J5SZC/6EqpXyAiNrcortFs6DRmXdaa3oS2ZQNrkEFcgpGyzKXxYHzuJI1OPiABYzco5L8XBIZPGr
xRXxmZj6n7DwH4QFD+rC/6UrbH/m38fv7c9/1nR+3ucvScH5Qye1TEids7nlU+L+t6QgnD+ER1WZ
RyGjzTfIlH+VdHpUYjjCJywkaGPnTn/mgSyPgJFhUCfkOrSXMRT7bxQFW/wuKPi64xoGgT3D8z2e
nooL/SMOBOojTo0FuPTAYnWrvLQLgNa951KSobgISUHRXaQm+dZmfT+zOdzRCVcejWGctgXUdbAm
GBEco4iCFNTfnNrOpjL6ajvT7XJ22KRt9vDH5K7uJJWJJVRnj8F/nQ3mdqxMee6KNkAmuOy7Sttr
0Zvn1h3zHumyonL7c+IRLrA0ySyzib/rKDEHShWuRxhFp6Q2g8S1HbBq2zLW7Y1D6RPso+on9rDl
YHcO5dr8iWQt/N1Qdq/25FxXGIYLBg1tn7/ZWoshAGDUNDUMCdWU0I/FM1OpaJfF4bXH6QGIX5nt
WtSaXdgC8VlCHc6AcwgLx3mo0vysR1A2tJ6WoCGMl7M7R4dysQ+ckhs6t5wQFAiJ5IKzQa8vR6FL
mK9ddmtG0Zsb5saDl1ARSX8bIzxanBfkW31+7Ct46JpQIKS4Zc7qLQ22C8ForgGevUT6Nya6YPQr
P1hM52EczZoQRJY94B7+lsCPzK+s1lXw4C7etTZEHjT0IBX1tQGujiCsH0xzz0y4mHWKS5K3vtol
EQpsmjG4BVEMYSSRAILHXeHLel8UBWFOyYBb/5WNTM2t2pk2tA88MPWzNq7Ba7/XTflcmBGC7wRW
F0zyOcbkMHjRD4f1z6YM4VDjA7trB/POyfqOVSqw/bFHSUiYsu5v4sy8Jj1N5UaU/ZrRgXK6+gYd
3JZRFVfA3zaF7T6GYRlvROdCwmxn8pTJssfK8GMtxHIaFIfMdevASYvbmF8EsZA+TCGvZNXg5jfN
u1JTaA1xGQ79lREyyiZu9jAkMgFXTDUmR+JgGokn5dRHwRpVlPPozvQKCsOKS0d/b+vitm4yTE0N
4IwwzIDp8aLARnjz3fA01+41fTZLlZ1yi6n2nL01DjxDAeShz4qd8Mr8GZ5RMG0WBstBbcXxNswI
SBdCY3U/Ux3EFrmGZNI3N1Q07EKRKosxf/nQNxtOirDaISLWhWHsiwHOjEaR1KaHXhbM+dGKtHpX
gHBp+woRQZIxK/iMK2Q4nt/R3rsN/NC6BUajjdMJADBlTVUcGJMF/rnMkW0a6ObojKckjR5dg2l4
Kdk0xHoBpe3elxC9R5DXjBZvQlvDXkScvW+FezV7D33bjTdQAZAm3AMe+wdXm+U94PC9P9AAZLTx
s1XnoNeSXwaSeVGUp3ykWQy468ZzZHODikmy62GerW6XU063szPvsY+vRE7wIadxrJpammXhTlM3
obaOBLndMIOXb2U6TFC95PmrLiKkxU5pjJlSG+v3VmmPzrWllEgfSVIobbJWxzZt1StX5dJ4gSxa
7SN9uC8SQXLEo2BepApLYEIWvehKixFhS8rPxWNpa5BaRre5awDrX1r4I5gB+xISEsUdMeaOXZnU
AGqrCG/JzNFpyO+9xrePRaKD05u7fZgxKRe9XPZ2rN/4FKPtQ38zNj2KbhI/VHGz7Kg0eOjUST3l
7J6noUGtblTu59j4EAlA6cW4GB/Cjg3rTGFvaWOUYctk3OIryRmWj9fDfGdaVPeVRrmxrBjWdcEo
N9Q/0mRItpjqnhezfECXIOOG8hw4feieXbsUOI5IbZQu/kqviPZRPfWgw8j5Ux1V7Cmp/bAa2Z4T
2k7O5phmLOKWH0M2ATuZMWtMz6nhQJ4yUhzJDiJehGWCNfqdmLBp+0ZFT1Pocd4QrXs2TSc61X20
FcVzqw78pjH1Z92Y6l2VI2UUui6PCwU1dkIlaxamfsC7Jbtk804nyRyfcm84VBlSXu+NEwcdjqOz
6mHEYtXSn2kOqNXdL1N0BRiiRTvjRtPoJeucQzSYtxqlWudyQHVDPKDjj276MzlAqvtS1QDrivRY
jsu1BLp6pEnpyppmINlGgXlkKbZjRC9r3PiZAne8+BDnD5bNJHkemvqINeCqSnVKn8o5xQtru9tE
AqtdnwXGKu28XmuWXzETl4v1i0KO05E32uezLOMMdGgvKTqC4bfU5gXMSSaPn1ebxCWZ8Oz41XIR
udZjpVsmzvX4OBsuq1cbgqHFNg+2/hBn1oUrOutivVYCpbqwtZk27tTRUXmHX4XTRHvSQg3tG69D
zq3k3Q55A+KuNakB0Gf7NiptZQdaaDWYzYuIqdjJyCPwFmI6jNpy1Uz0wq7Lqv8tQP/DAtS0TYs1
2b93ttzESfXP1eefd/hz+bnaVsBLoJ4K/CvIRX8vPz37D88QpmH7LEFZR/7T0WL84QtsK75liE+7
yz/Xn5YvWC3aYCoMfC3ef7X+/B3EIHzf8EzHEcSiDFP5Y/5l+RmOdLLFfPDwQORb4dnzTaiQoYPD
x72InHeL3FDqvXuDcU8OkliTb2dbwPmvlFmUe8e28RWMUcj6ZjgxMdvULd/3iXcz/xtu86pwAmOc
8EYLQdwbl4bjt3e1QU1MPXgckseCps3QzLZsvNidxf5pSa8raWacRgl3Ofq3LINKLYjIbzoGi4d8
Xoh1GnDVl86ksxOe7D9evT8j+//kWinf0r+wQPiX4MzxgUhRj+G66mX554rc7702NEafBkJN+FhZ
EhiIuXZNmdxMPwMN0iVEibirQ/rUrGs9io/EIN80mATbFKh5O/OXytrHvg1veUFb8mt9CLrU36h5
NKthjZACTImZzr3T//3ckcJ+Z4B4+J+AmEA30IXn2tZvsJUwNrExUFaFkBO+FhgQWdwUdwUCAxK6
Xx2oZr8px5eS5RgGFASyRuDgBxb1UtEZfwAZiB0kyt1gHPMGgctk/Tkfe5nRD5Ea4L053HYYc4pG
5TYgW5pas6k4hVRRPFHTmJ+h3XJcTJeDYS53idEQRQbQUzgZWb1Qnps8yenXmzgyR1hdlquMMB3r
P+/VHKInUUsoQYlx0hes8cCPIUQnZ9ejxpiwSlf3/T7xs6flMh8wsGuDeSo0oMmJB5ETeBuDKupK
fWCVSRzoi/0OyZNVkzt8zIgAjWcHBfcLxvjG04wW0IsGB8wdfNbVP9ZhW45D3INfeopyxo2xCarU
dl+Yc/NzHVF9en6INz7XDZujwdQ+JIxGyvWkc6Mi68JEPdAHCN8yxNcc9fplM/JuocpeEXxg8rN2
BorPoXwq6kDyIFoVNUHS23d2UX5EYZxuzHE4iFRVd87G92x+nAY0W4oyKQc/GR7D7bCRt4kDqkqv
sW61fbjJiu6cgWKP8vTbAqzWD9m1QD9i+YU1jVrcjiLCxdrrMckFdHEMz+X3JZu9gN5lXVXdbvuh
fa1RTDfVyBm46SeaYSv6qG1smW18JsJK2Z+EuAKOMQ8SzMs3Zgi5lBWkFRo4RJuePqgHz/KyI8ij
HUYrTo4GDtNhuiiEfA9bINsKJS8Xex8nJX2jFGdwlhXbUB/K/VItd5EHEnKu52/F8NRygg3ypnyu
Z/utld27yMEd2v2r8CYP82r5o0uTOzMG3GkkyU2bSZ3/4/ACQvfbgq/YBkIrBVC+RVt2kddvUfbP
+GhLdHX7FZw/phATkPICAgn7TALQjHUq+5LaoBi9NgreP5QoVRWlPY09kxls9gsA30wONyA7D7Ep
L+MKHo2WBt5ECCZrP4R5R/4edxzwaIOiHizZ3zXD2TV9f5FZ6W5peVk8WqUrZIuJMRXJuAZ1WrzF
s6CXPu5P9GDjvGUvYOv2C5zxxzxLWCHgya7Jp8VUgW3jNNKPJdYQ7Pc3Q1Ldp273vTK7b1SeHexI
uWAQdwg3v0nvaEFz3lRY6yg6O3YGMA5FzsQxlm6FH3JgdR+XivmjyN87z/sV8lxayJ2lbX3X8O5C
vOSALqCSdpMPCdl5TXk9DdqEsjA5Z016kG3zNBErIJ1zKxznI3T4A0r7uz2P7UEY2TYsw3svrWmQ
gWehKxKw5tzndruT9BAAY4PGgVgX42oZIGQaP0s+eRsvnrDv2flTn817VzfRGOGo8RlKso0JGmtj
TQSDgUox6KzuBdYfSjV4DJmnHDVmFpg5gn7pojnBVS+Gu1l4t8mU3aXufM3e41hTsWXU7C1mB6Yk
I0UO1z4CeXc9Jxm76aiyA6syTx3+krSlligP302nuNTK+MGf4UC584TLhqbgJXRarGf67efvzSTo
Fbfao/8doyX9DtRjqz7fc1cxV+ajRHjphBVxZ6EpGHO7Wezo29BU4B2H6SfSBiIY5cMbzarhlt6G
tXGnvpH64jWjUYH09rspw/sI6h7SCeXcISw5z3vzJovW7nOIK7Lzo33YDK/LaQYfA89cbT3DQ5Uv
E2W+ehA3PTBPjQoUXdlTzLDbCPaLtF85UEDd+DFUBE1CACfsb1hOpesHVKbtsWvcEBc5ldJ4sZyd
nUIoy4S4dkX1EvntOUucV5lzCPMWu9m636kUS7ZNMl0uCWWDpc9mrKcPJY29rQA2hXqCx6KHWdu1
AzQDMNZMytPT6HtuIDi9BU6VhJy/nqEYH3OFvZtKc9xbtnWT1+1zGE+3GD5FEJXi2ejYeWbdjzjB
ZYRH6YfVlZtKqtEwV5gikzsthnb91uw397Xt43aimrL2JHwa681UfnZ4Gdu0jbZUcOccQqAUTAX7
1xnDlpthqcXASHNxf+cmDG+i4t2livtiatPxmLjupT+qiHRCsRGJpRoChXMTsc3YzUVxqvL+cSKo
sSFWwfGFc8+sCA6Z8VE07bBRLZAiG8A2WM63jLTGNg3N77UWvrRxf2WFvQ+3pir3E/QIy6aHMNSv
CpFUGzZtGsarWQvA9m18H/Gxxo0wMgeADkPEQcA+mX0c+X68fUvr5PtM30vvOtZ3h4VIymC+1Uy6
UqjPATQjy13WimtcbcVmYdLR1NJFzuMPZARERJX5P47PIxDj9pY+RAYSBHrRuDA615a8iU32/l7h
01tSJvqZepwfi6c/NtOw4N2FIaze8LCN2kDAhO91qi8ddKnRrX4meo3PxYBUqMYOxUz5u+GfZNTw
8kgmMJ7zKKMkuhxwU0yUkOCRuNXtkRfbHn8sZAE2jTkfzNl8ilsVb9GQfMlLBr0QjyMGriyiDk4O
14yiMEkh7zvWJsSl5nHcChf5PceRdnB4S1ztHaj/VNa8LB4sQCwSIDHNy1HaD/nkbIXM5Df1r6N9
GQmd1wMd9jVq+h+Lxoe4iPVXAjMbR6MaxLXFS2QUD4VwyURIigcr41W0Zr0XMGRo0v4xlIO+rVlt
y4Te08lvzn6u3Y798AYXG6i5TdA4LJ9cQpzBkOMnaprq2aMBcbTy69ilAGx270HF3qQ1xLMke2T5
eaH102MYJw5ePrxD4UJBMkwZ7sXU0nla/zpOjwEoNBCIc35Sv9ZybUrE/AcvdX92DB2g3ohnBqh3
A3+hC5JnzGjRDq/duQEx3PLEbaTvnGLg3N/I1kv2k+/nGGzflwEBLmK2eCBkz8Tb2rn1yEijG0+U
94mTnGA5DmNxZyk9mkM9lUm7pqxRicBYN1A6+9E4qk4GGJkzxBEHj1s5JiKQbXKB2scYNtHSo0Z2
b+O3FdWWQBI9clt2jRm18sfbXJjmTqtSGp1LE7OgaV0w9SLYVVDA3g/1JdW1j4b0hn1qsoPJbOvD
Y65wHosJ7x8GtiUpnkyNHqZJS3JY695jmsUuzXC0u8teBswKH4w+KMuk3IUOuZYq4uNvjHibSsJU
pf8ziVrsLwu9P17KP56JanI5mwu1Ih2zaj6HJT6h9poJsH5flhMnwii5a4qMBLevaVAt7IYDFgPa
Gp88YKspYp6rIW92OBW3tQe4fjKNZaczJS3yUT81QjvnNkazecDOU0aAR/OwuBJF8xDH4F2RquBV
xVRu56Z26ABDMbPE7IY/gj5nJbB/cmbw0+PUUAI8qAUUX3Wxsme+vlyvGaj47SrnK2F/VBK/psT+
9Zufd7Buc2UI6JQ14Osh1mvk7Ia9GLTbRino1ahjDqLUYmNaBwAz7knrBR6EIQHnECvoh6YsCv8/
bM56W427oVT4/kb5KabVRbFezfSQ/UVYB5HnfaP2qrgoYyskfkaPIYQF7VRTHFO0lCJbQvwJRBSt
j8hXQ9Hm9PEgoFT36UyLtlPzb1EPrx5mvbb+imhlBKw35kpAJdoybbuQA1OkZU1xnF3okUah83o1
42XS0cwFrmXXFPTd1MyyTn6r6+fQ7+Gnxd5ynfpqx2Q59cHSuiPZwOXMWya+aTUjvpm82NhrFHpw
HOjKHblEI1AmpWt492qiSyFSHfn0O4TLwzhxUpgIvd6LCEGgTfuY7B5+LxbStHCPs7O11QjV0Gzn
zjERQWFfGdvIbmDzktkOBBrNLjFp1almDR+k17BuH1UUJNVvslij5ap6Yz1SncDDJ5dJ3D7LQptY
JZag2GnXMgqM89JabjVGl4ZXEENfZn+vGTX2IIPf3zlTdAnB+BvzhY+lXbJTUbBK7doQzsk+76he
RP/C5KjV9j3Qugt/Zuju0K92yWx5CsqaU4UsqMDsYid/WzgheSluZxrRMDWo46ztDdauidq7Agcp
A81W7AhDP9iGCdd3YTNFLV23lyTvzi6jjpj+yBtjwmVlls6JPb5NYWaY3jFSdulFgmhbivJ9kJdL
phEDsTmBdVpRnhmqW5u0ibonovVyEwNh3xqkDggFDfmrENFdFVJbYdIVs1fWq8dxKX9ZDcfvsaNK
ZKJdwh9DCwPQ+K3JiukgsN9d8RbxAArLks14FB1dc2CNKbzziIJ9po0ER+j9LGuGJxTMMIVhu1f7
843tDrcZxUqHrI/eHdrjT3Vlv+eTiM9ZCK9tgrW8pcchvZahTK7p+rHxDJAv6k3KGZdmftRczaC8
jlI3JzfvSdd5j5BfypM2UIBH2SKJ3c69nebWAkVdA9BWvRebMvXohFMX5Flu55HCstg3sp2Dwfop
Ee5tVo8FWfLpqpu1+tb3w2sA1fnRsyROjGl8wpJcUbS7DZdF3HrbkiD2PRkFn3pq9xiT/YAP+//Y
O4/lyLFsy/5KW8+RBg3ctu4euBakO+lUQU5gEYwgtNb4+l64XpWMZGW9sp6/Ad0AJ+kC8t5z9l57
vIwjBfaoQqrWF+a30Ib9ogIQ2/QWcegB+VyL3vb1dSa4q6rlN4/RyIqbmLGnFyn2SUdoWloVp6K0
gCsQR0Nu4QD5zrjze6J2FOJimCIlzS6pdeS5j1pN4QEh/i3Rj/5Zp3oNM0bPt0PnH0IzyzZB6v1s
uri4aIO6ighL2o6BOUfjWGwwbXqFBRvvwmarDGq+b7P4aHSEbVscuVVtb/DXPKVhdwgCEMpOP9Qb
uG0vHhmBFycjDM1DpdJjTinVNFwVDgdEN2GfxBp+9KnKOFjb4wGdtNefrIF6iWsP9+gVxCa30HeW
Jkn26sQ8XrOgrzW1biwAwShHhEoNBfp1W6HQ89v2V5Q0wbkd3FcvNZ47wUiGIDtgYmOFRcKhsu6T
a+kjt2gnY68R4FR0QTvHbzI4MuG8T1X4ZoR5dynxoylNjIY18++jsTh5eILX8HEyJiApXpRkZWQU
3N2Rb2ek0dqcnomcFDQQ02wbRgk4OSS5QeOQB0sbBQT30ezj9ggIP6vurTC9CxnSwKJ0zWFrY2ld
uq1RQKbK1GOgjGfG09Emr+aMTmU7xa04q2qB5Tgj7cx3RkiHk36o5qgINdUFgg1hnyy75ypTZaiz
Ve9gtnb2ZCk9kANNva1eStKSHlui6UhcaO88bKn6wIAxVa2L6hs1o6rEJBFKWyNdWcRoqRgQ5RWD
7D5e0fHQ14MFtaAe3J/+rJ+a+rY8ItLHZYtJsGgsIiy6TeG7lNZsIO9YanadRYMedfWSBCqxK1T8
WxVw+ip+wu5063QeCmzI1Wixl25THFPyFQ5TUh/1vFbvqVku3JqDc1GMPe4KQVD8wZkf5FIY3hQl
t2SlJFAE/gyLQ3XDFNjj7hgoB5Lfdv3YpbtIwPXwVGpJSgUtdJkoGe1No6VsoxQKIWflR6Zo47pW
Ff0QUS/Gvi3adRiPeCgQIBiH62JYDAYVhTI5pOUeULvqIR9KDMJLRsDvjEuoL0abfoingymYwDcp
VprEcrBH1OQXO0hsmWG4S/mUfBhr8Ty0lDriJicGxgwhF3aO3v1jMc5R8agd1rvUUg/j/CCXsPhM
zAPn0Bi53owJkdJRkpJrjtbLJFn1IJcyKTGk9DFrmX2D+Q7xOvOf4B3CpDTQDJZSSSn90yNbrNSc
pr18zpNDl89f29z71349+6Eqe2nFgviiP2WD8gXkw5fnPldVdeal9FVEO9lnDvr5L6XDeNaHk/H1
BTUYcbg7Zl3idVGjQ0/1zU+vIs7ffvP5aq5id8i3ywQn3zz4+vwE8m++rApXK5gCB9X174KZYtTo
A/E487v+3X/83XOfL6oNnLlho26KebTIhdBfmCb5dl4+g94UG4FWnQfRWv66NBFH673gS0bVJfQd
4Kgz2lE+OB5EeoqnWAfkOsmyDVg6j9Kdl+TrYhyZvNlp2q3sruUuOioPSeY+4mTLl/p8BHBevUPG
rNcWlHp1zSGOIn8+FBq/YoLvVbSnXT15EM10SL2h3CpGGozHBEUyQn5hXRFE2FXfhmzaV13/M0hz
gqWCpe178BWLA84iKDodRlASK3UuGQjMOYoA1jJOt7onuBnYa+PiIQydjyAvzoI8T98Qd7nmf7dz
iLxaF5+oxH5ULdCI8K4cWhWiQOisCjvcM+3+Rh81xRsIKDY1YAlgJ6Lg0yzUSvneanx/8lCW0VTs
lHJ4j9MU108x0DUmZWLp+C7v3oy3WD4/PGyT3GMest58wvT5GJRjsW519052EDLUeXBB+3ejJ00L
gvPS1ouXyvzlDlRyLbc7p4QA6ykSBypAatVHuA2aX8RxLwNjODpBDOrI3+qa/6bP31mhXVGDjtXc
I+5CcvGsgHeTyQ6XqB02Q5vjE/SzBzKMjv0glg026LicUaDmWbfaZ5J2jIBielI+d6N1sfIaKY1p
bptQ+VmjwlqJOjzr5fDgatMT0gRavCZSlkrkN01V7woFfh9jtzgm9KpoPH+XivFSYHY5dd6HA9hh
FZeY5gLSQkevrhe19CRhkQ1t8uW5qJkLZ6YSmZAMeo3ZgEieBgKNFmUPYu5YMdgils4VMNbx/hJ3
sXS4JqErYvjvK+WlKZ/GeOw/dKamNNIwfryNSr8pB2+vtd6ptPqd6MRtk6H4wp3E8PykutGjqQkV
dYt4IK84Gm9Ly1xmTXdbutYOpf1KNG9dX5uUN5X3XpQ3cacRFuSbz0X0XOjRy+AFFUXY1ti6RXQE
9JKusX5FjF7DC/5GpAp28SM30B+JGhkXFxKMyoazHFsj3PSlbW04evpFr5caLyNGCMz4tmh5LduC
JkRq5MHCLKxhZxCvTl6TtjFzBvLYyZyFnefeqkx/VihhEFKRJVZD34H+EShEqBF/4SGVZwMWfUb9
aWQuyEz94HZiOV6EgoqjmNyfTpucTcecuRBevPTKlIPRu9er2Uqcxf6SkuIjir9x7VjeU4hrK1Pr
ZyZle+YS9gJwGvZrVeQL37TuACKhIh1wW5EXc8Te8isPN7CDHwgi+XB7tVx3CNhEjAMeIyfXA6G/
1Sq5KWYNgCUuoqVJRXWpJxmGbRvNCKzqlUP9XscIiqonTx0KQUlIRwLqNlYQXGtcUuIdSGLUqPFi
MEnwKqby2DtsN+HH30ah7tuBJFyLqunEJigyxVoN2VvCTW6jz+daYadMWg6FpZ3mHy8ayRpj6EqB
01jHDfdXxaoeOeC50tikA4qKPMO4dVcEK2UABKkyVBM3R5y/DIQARSIhIPYxssnvnObYwnwV9nOo
8UQMFhyOU0qrgLsZVm9P9W/Q0Iy2wLk5ImBLfO7cSZ9RKH6tKfcc6xyhD0kw42x8GYh0r9HM1bjq
3fhbRXlkbaSVtTSq8sFLHLyJZnKO64lyk/ItHRwaVD3n1Qzd8+w3PQfoWs4bUos6+l9WemK2QlfL
ewDu/1Zb4h3XPUW+WntzSWcfiEtLse1Pw6+GPmQVx5dQ5GsiZV3s/v7T3JCm24ViGvzs1kVrUfVl
uLZnrT3BPh15Oe6Au5ghvRZPw8KxwNOMfbQ3XPJoszTFg0p8z2JsHBjlJSP1yrCo5DlbIkeYMZvM
BwfD5g2xhtWWeteQLrzu7PJdL4N6G+kIlUp1X9NIq/DjLXzdpOdnfnQus+GSPGPyL4a5YN/MZ2TW
7jP8+ysdciuSGiQvQnnXg+gmTvL3aq6n610U0f2o8uOtK3DfdAKbgqHMiR87MWBj8fTxHfqOW1F2
VjQNAzKlm2YMX73hY1BG5Dd4J+q8OvUa7V2F0nfMQadSOlXtj5iSwaYoaB1QkSEGI9sFELZ2zJwI
VmEyg9jfzSFqBWC0TWqwOHut11CjaxzF70aiJ2srmagIYpeAuN7fT5X7HnMNLRTryYm1YzpxNuia
flbSbli3mvm9wdmz4PwmRKnmMyXIxjPFCImltc9RDH3bzmrEnUOz4mxn62OzWDKCiEq5K8xHGmsF
QWcVaqly5IDw1GqTCuXiclou0qLRlk1HyFbmie1giHjVKLtE+VWB5KNuQGcH+PDATdTnHBjK5zg5
J7mYVuPUzziCpWEU+m3bQrUZgBjH7UlVsxIK9bjODOLo1ZELX8QgqZwYHOiQoWTD/79VOf9JlYM6
G6nKv1flnFDr/11aBIqO+R//oc4R9h8WuQ7WrMKRcRGoKX5PizBtJNm65TqzMvtPdbgp/lBVFCKq
SeNRpW2PxuKfaRHWH2h2VMPh36Q4XPv/UeeQhfJXebjpCodEM9vQ+YTWDMX5IkaBlFPUNs7hG+bt
kts6PyQSfkxhbYvXSN/qs9dCei+uaZ6f6/LJRvWZ8yj0QqV3hqIN91Wrwstjavt8Evjvksoj9LlH
vEjHYEDvmM86CGe2JlVxyLCLpDPJx5MP5MnApwiNTuzjkRo90yJccyjSJVJRrltgrI2ZZ93OZOtS
9AtqBRf44ch2gvQ5yV063gaz54RONj2ZQpsOcc5Vd9SsvdedUQAOqyyaKghlxRM498dU7dubvgfe
3SMuIP8MHlVcbOglaisGrNnSN917kuiOpheA0ZkMBN1E/Jb0alcee289eCYgRI2RwVjCfqLmMqfb
vxs5jjsAQnfYA7+VbnypS/9+VJuXxCqdlW6REmgQUg01DuNKiptYCRny2hYUQVqYyyYUHzYyfDoL
+AqjnCdcCGBFcyvaaI6suDUbC+LaZL2UdOstojc1I3yzCtq3IMvuZxdKpnvJblIvtqowsWjfOgFb
DkpZvxr8nqsOUpr5BZugfhms4GDSAgfpSYYFlBQaCwNBpL4YN8T0CNI+BwKsc26MfXbJlZwySa5x
EQOTBgo0aLK3wmerDo6fLonexbWuTccgrF4L130kpPgBW9udW2PzD7Tn2qWX6vfRTqT2rcAWChWc
MKvynsQtungV8JxuOQ3FsWd2inWy/Fk2RBTkRvaTG9FADWaRTN46sbM9N6/3vq/fXYO0irRtNn68
DQiQnOoEZrp1aH0aSDNIXg1n2zuSFofg8/kSXZNQv+gyRPy5WX7oiOZIRZ+mbdBybfXvhaOfk0b7
ZSXsraR4TDtsfE02agsqah9gtlGh28eIPuKidZqBNCTmRRNfmsS2lUg0tqXTcuBVwVvIDQJKej5u
Kp1oOofQvDJxqL2KHwUa11XVE21OoVVFRCOKkGg/jgcGIPmD9hLrbCqhMQbrTHtDkuwNQLjNfDwV
8DNz1b33NVSeiVoTdzQld2Gyz3rlHE/mqkvtg+LYZ70bmbxMFH5ob217svoQT48/J204JTaDEb+J
zq2rqtsGMtqytfhPLb2v6CBRHIyfse2+wDA6Na1NLxhGgB8qFiwaOCtKof80G/VOaQ9OozHai5ne
F260swyEdqYb0Hl0NBirxZPV2z/bvK5WcQqLo6OvS831gXslTIo42otpOCM2YJjY5yXQNsTP5NCV
pe0s2tq8yxwG3GXinayk3KV+/FKSpLls411l1PATRgNNWHhbuc1jHwNGSkS6poIKMB5JFMGRyXPR
+Oj84PUr1SrJox5mebSrHvrOZSczWTAhfdK4uLWmMlvBTIYmY/n3zWAcp4TqX7u02Kig7lTq0npB
H2D84A1e09C8UwI6ySQL/zDxgahduvbq6oEk0B8sh4u6t3euoghYi3zefREyrja86CYs/UvgrdD7
EJAAxX/+PvTO2FFEVXGSxoQdmgSCQRIGrwccKc6iM6GS3covPyLGEr44IXx4bCr1IvwiXjYa53QX
GXfo6RNM7Mz5awwS4TMqOJIFkJ6XTbvvZ2qFmvd3ejZenHabcJfg8IreOsOl31fbH7ULyGVqGJr5
ynC0E/VBgJqgWQoE1Gn6X6p1YiK2G3z3zFzjl6eBzyG+5dIYaJDirHnUcgN114j0UkxYgoKajPOJ
W0rQMpAOuvfayC9q0b0xriGNespOps5guFHElm++gpN2F6BvBIGWEQaefpeRN72xQr7+lEOFqE1c
qzECAg0sPEyvi8dNwOnGD03PHvu+3Jph9DH4GQL3aaNQBV23OG2RxKFropfghII+VUtOjgFmglR0
PT8pyKz5gmgp2+xJ5eV114mIg6WcERvqLkntdeW1xK4uxbsdca1og7vItd6n0RzWQ+DyImGINXsO
U8y4/k1ThqFgMk9hZx59hrJxZL54ofrL8fRDnpsK7SqzhRGCT4X5uBgI0Ruh7nTpRAm6PQ5qtUYA
i1DbKqg00qDXk+9Bv1FV/6J6cYK47cYwIImld2aKvsPFM4+V0lpXrTiE6Iv0RiPtMrtPuuSXHxm3
k11XeDRIX8MwsyJM7q6jvxfOZ9cwlRsAY7SJg4Cw1WndYb+CPMkMIBLk+YxU1ZU3u0Z1x+RqV7p4
Uv2+o5BByZbxysnNvPcum+jeoXqikf2j0f3nYQgvvjsu8w5/RdOWBjKWme9MrEXmwdiyZgSj4o77
oTTypeN0e72sbgYlvhsDhhO9B+6di3ymeKvA7reqNV20tGUQDgMu96BvAqtdNLF5CxzBXUUNuhQ8
oEWvbUrLeRmGKljOR7vQC21bu56xwo+78Qf91e9D2hK18SM1qvuupzYSRluRfsNitnPG4RcTmbVC
/HLSG0+FZj1kA4UFZ2hfI8drtpPbH2pKKy11/EWu1PQkRmBNvbJvxE6rXSa3Q478QL9Qpjm6uGlo
0C5wNMcbUdl3GnWDJdW6wc0eKZhv6iL+bvZ6BqmScsnEgahGJGvY6bEGrEYVv+B6N1hgWGkh51kO
YGlS0dtZs78pJ0rda1CXTVSE3AQ8VJ+WC5JNmc2rHLmZN3o3DCmIfVa5u3GEGGa19QkxsgvzYKvm
obP5wNRvn8SQHjFRF+xxplQdkSyT/RO/1tZ2AMhEvfKD3DOXIsHZihBS9yDuUGPZC0q6b01vqdu8
iLZubWy7mGK6qsbqpvfLZGuKTD+Glr5qW4xMKBMe7YJTnBnwd8OMHrORS05Vlb+MsSYbqXzC5CPW
UYGMMUuSGxqJ+sLLFU4H4ynvOF2Dwn3GmGsVhK90CPsIYXoBhxasraB6xc5zHue2s59HFzv14EZW
6loRDJ8cwi+q8YVC2gGCircMVYi9Sg9bNB1+GAWBTbqvngrjx5RrC7NHwSHwvTmv6akz6eT6GvO4
KuGKmJr1o2tKlqv6oijgwIyOI4E6xaar+Rc1d1+GIrcZ/DgLtYOiwxXzQLkZp3NLZS+302VqdA+a
W7xb4g5X6VtvuT/rgGTRuu5v4trVkR1FtyPgVyATT55A+9wG6l3tFMjQmDKj060WeoPsUu3NlRIP
hBC6tA9hR5jJvlVDxkex/5oY8Q/axt/LeDoFRnRp9OikIe1yKKYss1Q9GjXksBpV+ZRzIOpUaexg
eB4zgSpqKh+oqbxlin3MLdAUWpI8tIl9k2t8x3rw8mWowNLt7/rcf4GKzZw0Do5WaXDdnfGTU7ZS
MvNR0QP4fLa5BqhRr7Jw+AZKi8ycprjzGFjzVeiIjnYFwijiJkQTNLf0fgGAVeg7K4l/ZpqGBxXn
CzKnheqO71BUEHo6Cjb6jPTZcQL+Yx0ZkStm6oKfwt3FeV723mM44+ncRi0WlBrJ36LDPtEIBe50
nxu+uYyg0y3GILl4CqhBQQY7p06GnKYDRmUGj7Y7MUzJULlbwK6o+eQvsZYTd1a+Q8i9RAoB9kkS
fB/c/psTdD/HtvmlAwRhpP0Dgh5VRZVtFXjRpVUIcUja9FABsezMJtqRRn7R9HQ7Wv2NVnlHWydK
Z/SrtxYpDuMOuEv5NiairY4ixJLONz1Kj15ZfgQIphejlrz1+hy86e4aiCMLwrvvtbagX0fJI2hg
JahZf6up8VlonbNwAvtHg+weTAtEqHi+4Q1L7uN5ix/S76t6Edop3V1F345qye2/fTBz94cReQHj
XnfLBXdIydDTHGyQKkXXvq2dBUmW71xwLkZgQUq773Hrxj5g3AbaQx7Ea3KS0YPE5X0fZWJpED28
C7SYIfPTYGaPI/7YgeJJaiFGT6kCAn3UloGqcLxE5pEBwaZqLWtRWsMeBT7C/VY/T4FzhgR41gtM
xIQe7ZtyYBJU28vQJUZdb2/KvH8gTTpYKl2+a5FEuaogSWe81AaI1Kot0Q5oz2pBL7qIyFG2ub6o
nGBuN4d4NqihbA5eQJO9ou87BCo7QI8/x1qjX+xuqwG/c4xCJMi4QpXiWdc8DFW1G62NUMX055jn
ivpR3GjPsROsbdfaIrgFN4g4IXLS4+A9Rj0WajuZR7Vmi5wg4gYYzpq+8BZ4Y7AJDcSSRk49e+Qa
JWClLbxXr9eaPX15lFwBSpdHRUWjlTngE+rR9Q52SpEUopyXOk+GGTy7dH/y3jkVbFe/aJdNnvxq
dXWrld1NpuOM6H6FARnVU/8Nr9CPNrCffZPxtsAY7qp3ZuF8QGi9J/WG6nJYbIegII9klmQKqr6a
9R7puMK04aYKz4PG/dL38q2bEw+XeFvNaHelzmBhSEmIa/sR67FNh8bPi8e6JNE+si3qgExqhVpW
1LGT72nJJHIKBmy1Q/AaVGczrunFFNzmhRLcNCE0vQlRgxiDX5Frblr/0eK+p9vrd/R8RFOZobPL
0KhI9JZ8iGWZQS5G9FoWmHHCtVxNgS0GBcc6/doxJSeyX4KBJ7FgVlhdmU3+OQhxrjQZxFdRFD/l
/yWDr+NBIjdGSCSYfDKf3576XgRor/Kv7y+fGwq93Ubgycdl1xYH+ceSE9Z1mjLizk6GtapX3yUU
TD5A6du2VVZ3q8ye06HLHoI8msVkOQZuvZbRS2ihKCkEqk/PBWqFkBAO24zSTRPXDzIfyI7dMxrP
YTNdizF9GO+tHgjITI9KHLriDQrblUyXkd82m7+XZdU+elnUZ82sQ5NLhVSfyUWZKUOygrczOGgl
uEx8Ysfkeq742QqJYalh2slg005L+bWSWjEhGc/1nuui/GtnJHqCsxYq2XURZubazuxwJ99vqGvq
4vU8rHuZBv3wSVjrQwUPg5UAR5lBbHKr0KgvVnUDJ/Vzn8j/kHtCPnc9HOS6fDASkTDWD3Yl6LCm
by9yU2BcojYlN83n0SB/Uw2IOEqBsEJuCvkhdakFxICtM9qm3DFa5Y9mqNcucT3X7YvJtiOx0zSo
CnsWRx0lkKzZ+wZwUSS4q0YfL1xgUQfMDyk2hO1EvOCVBKYyB9qRAdbaSLmz/F/e+LfPIBedBDmG
pgdz6DChXde9FwaYUkhp1FeSUCZjwdpKyXc2MvDhkswOELmpBokW+u2scXWH+Aq58b5uQUDwpzzc
uspUb4wgQykaucEbsTLqbxRA8jAOuuNm3OM4quRHytXuLq36biM/S+eV58Se6MqrVgdmJ+VE73Vl
c/3T+byS/yl31799TrTFtAi43azkkdBFOFTi3KP+w8GhDzYZCwiIPg+f+Q/scuIPTIbFhT/uJGpt
aGl+jhnss7Zcg1KIcKzPZ9q/fd+Z4OYFZrEUGfgC+d7yLeWnnaJbl6EbQ8PcrvbXI2lG98gjSa5+
Ppc75nq+Iln6RLcLv9wmcJK7r/len2frb4fodVG+6EQZdCfmOsi8seVTtJysrfLc1NnmulczJIRb
IpRo4f/zDJdfT/6LfE6u+vNRqHbdBlgRm8kJN/J3pjzY5V98/v/XQ1Cuy70ml67/I9evi19+L1e/
PHc9bAuJGJO/ylNGUYQ47P2ixp+u7zTC15dqB9dUfk9dkOri6zVML30T4aB2SWi97vHe1p217Zyz
qbl3CDXxcvdGT+bQ4pyOV3yfucaur1raYOiEqTXeZ+kxr3HBQ4pvqBHReNoZChr6UgHZOos+5EM+
h3xWWmWrS7nuJCg2GO35/QpoZ8NozCOjIeuAndslv5F///eLmeuR4ejqD3FSTPvEfoSKERz7+cEL
e+4Cct3TEZss5SJe/GoXVhgDjKH3N+S0+0f5C9/nRmFDY7NTrtAS/yUfJB7sc/Xzud+Cta6L8lfu
J0js659+/f3nK4eDA5UJ8dhwY4Et2si//Prn11eWyLLf3uT61r898fmun6/yd899vrv87WBbbyC0
QR0aJAh++eXn/1/fTnLRvrz8BJ5tg0fl6fpyv6WOzVeizz/+7aN+vkxDCQyFAnOpz7eKOLg00pPI
DCYdJ55ppr8tDiEBWNBZxK71rIX6Z/tFsqXkg3xOLsnmjFyth3jTeqqy/Vuu1ZWP5scIfuoBpSRF
c8x3wXyP5cNkh9/W47RALkZICj3UOdUzk8OY+UHIA8CfL5+iKma3kXYvOzOWBHxJjpc659FZczJd
JcdMc1odbQ7wK/OVxZ2z7IZrT6eUQ4hmzruD87FmvkxHCNcgdkPZ0JFxRCo2OvSX9k7Cu36LI5Lr
MilLphPByHvDaaStZeCXPp+0comRxLafU/vsOb8vJGVng1yImXmVAQ2KsBVBhZvqg6sSBlj8ufTl
uapSHWahKP7qkg6WTLOSD/2cZHV9LlKHLaEls/sXVBfBV50pzG1QMpac96eMu5JLGhvm8PlciHoF
ch1h3eMYQY6t5mxEa6ZwDtMsNJN7WK7blf7soVpZy/aa7LbhSYa4i/yTLOA/u3EjnDSMCwEV43lc
J+PL5JLc01+eM+bxI3Of90gOiq8duOuy3NFdRk2tccVS7k65iz87crYMPLuuzzcxGzIgWMoSIQ1j
llAyWuUiTjQfnMrMaI0JtEQkhg9ixrGZMtxM7kK5Lh+iORdTYazayqjMCWPV1uYqL+PNZNCZ10Gr
YTKITcMfo2hTpsmTNYdMJR3CzCPOjWY/2q8y0owMLXCMfz783XNUYHZKWGvbz7izETXSAXkz8r85
MU2uXh/mZLBoDh0Vc/wo0QANYbg/DF8Ue2qQFrja7pslQzDlfvLlLpKLLZcQjyymjVbPwbife0Lu
mM+9E1RYEhVnHJdyF3w+OPNI+XNVnpk4BIApj/EvuRvkDvq7XXUFAuZEvPqUu+ROKeb01zkGVp5p
110kzzx3DozN5uhYmRvXzRX10Rl3sUyYlaFq8+h8b8G+M2QSbRgX7x6dhHU/bzaJekxcu0M+Oq9f
F4VPuK06x9yO8yZU54fr9v5zVZMRubgL5dkSRuQG1rH7Ii+Q8oxBXSmmpVy8nks5skObdO62cOdc
3tTFvDX7diQ1MlAI8CUk0WNWRKjvQLrvNQpQ/lbmA3pzDDDZFs/yWJJZgDJO73NVLsnnrDleuGcA
IY+0QIcJqMwZg/8trciasBn/o7RCs/9L5N7pV/8/XlEz/wV6Al+Pf/onc0/7w7U0ui8oFhxhuw5k
vX/IKhwCeShaq2T8mF+ge6b1h4rIwUJa4UAjsZ1P6J6p/mEKYVjimgpk8IL/93+/D//L/5X/g+hR
f1n/nfCh8cn+QvhwEX2YjgUpA3epa39l7mmIrzqaNDn2aD85d2rSXDwq3xikFn2bTquJcETIRaDl
fe/DsmN/R8agu/pNj/KPT/WXTzGjVRj2+nm2//l//qdlzp/CFZo6q0tMEIBfSB0dqvmpdDGAZYko
N4VF202kt1M3aidrMtLNmFa3le0suwC9Abm0APebj3Eogi2SK/r5jDKvjJ+/bKjfP5L+V7WJ/Ehg
BfCwUATTheF+gRGiTtWdwlWzvT4WqAMTpVmp7aQtk8T5mTaRepcM1I3yutkahv8DdGJOH9q2VyBm
aHcoF4qXDnnPfbtFbUMPP8Hg74gpXmaobJaOCmCkMGhpOXnjr93Cs1a5U+1AeO16qnQHxR+e/sNG
RqXzdSMj0OFoczmg4KJ82cilotYD7exsr4qJarozzOx9vBkFxnKjgAOme6DMaurzOw1OWJy2C/TH
XMmKGyTMj0hF9XOmuy+eTs/jP3w2zoJ/+Wwc6Ni14U+5zny8/w6aIbMgqnqXxGU6dRdvZtkbarLP
VXske0/QtwGkit2ifLVE2xwSC0u23pfMQAIurrhYzqly9uF9/6fP9S8Hpg3eEnETH0xAHrbmbfob
kjJSFQpjiNkZDu7LhiwSQ21pnylYt4mVuWmshpJ8I9aTBthb9/vnIu3zVZ4hgqMzqd2SuPQfDkxr
3k1/OVccCwUtoCJBiJcAOvDXj0RtV518b+h2RqT1G5ThyhFgAcU5V7kliqp6SPB56oZ/X/YJHSsN
z72FhhXbVrhJK4q7qlcMp8zM8XN3SksaU2IeyAXcM8JRXyoajFhqqtvJSCayFpRZ2Go+QnjQbuxO
PZitucm0qLrVhjMNZWuPkR9PGAi2VchtiyK7se688UfeZuQbKWLY1Hl+Y9YO/aii3ltG/ho0DR0g
CtyLJNKYsNYno6+UTZ5X46nKVu44foRRqa/VwG5Xg1N0K0K38HXNHBZbVOFqEsSb9BktXTB4j//1
kaib2r+cJ9Cp4D9pnPcq2jXzywbOUjIdorRpd3pP0p+e5ifD945lJsRRj4xqT5OKvkIJ02nwhhNp
GNNxirPsLgoyZCWg1+wGen2mKf5RdNUvzPnjZizZQGP7sw9yvvtYetgPJ+8YeM57UUbhNgxHwfbV
V5aNl9x2lOKVEOhlEDDKTQadaCRPJwFTN+9iV3+krtztA1rTJ6XiQS7FwvcPjd3edQIUpRGM9rqe
bbLyIQkEvTQ33/c50qXWzo9OnV3Yje0paYZhVzeW9tiZ2XgfeGd0ve1d1qTaVo0n7ZGKHnnXuG5F
VJSLflQV/F0UAynA2nqOpgiL0paaGBogbUbc5wQrBvOVv8iivWlO8W0jivhWt36MrZ6tBtrTtwSw
qZtpapO9MJyVSnDAhpMbsapeAVQYa/PG7v0VSl4tb27o+SLlgZV0q2FpgOjp36fRy6jULdVdLIgQ
2sdjVnXaCb22rowjEA71ziVDYNUVmARRWYibPiirvWnlDjENgwPAs0DwV8XRqlExfvf4/4+aS7ve
DsL6pg0JpW/AZiuBOdxgvd0kaWvs0N9/z7ruyS1y9yD3kZ3MetbAQHdH3sLGMNRXC5/ngVYyTVxg
CDdRk++NVDkxJEccoiTODXfVPdl3cAcb95g2KVI0LQ7vPaUL79UIAkyuloDAc7w0Sqk9QGD3uDKj
6rMHc6Pptn9j4ds5lW42nnqFowWRNB3XZLzRAfaZ6PbLe0F7fp8b1F3aonkLSdy9qQctW40CF33r
mEsRW4SXOG6/JMVyWkWKn67djhqjjcnuBrNRdFMT17rz+uAUT45Hml4TLINc4zLrDheULkR2MEE8
D2rgbxCfQ6Klk4twqSLUJMDnjHhevfPsgmzwiCTcsf0+VOV4186u6K5Jn0UcH6e2McBtD8bFVEvl
HNIelmuGqT5m08BG1nJxxuS6gMIrCHee9q0vnLN8sHAg7VGwQJOYn5tExuRsXooJe0PI3Ltr+VwQ
hb0zW3q2qU5+p/wT2tjhynIzcy1SAlRTBypZ4df+fTU/JCnpUJwk1Avm1bHkYloZAa27yt7Kp0w1
g0bfawdCXvulKtxgq+ux/xBngbP1Y1OFBWUqtEx5UCMLB8A4nRjv+w+Bq7a7xCVOyihuYR/ad/Kh
Yfh/GM3xXa6lFeZ3vt5qYOBIqAdEGOz/yYN8GDrv1Z0ckJtctBd120D/USJVo3FP3zpJSTnARnEn
EtQC1iCaB3zaa26w041SUFlpDfGsUUSh5lb3DwbUS5rEzwU2LOTrTKhaK2ro+pPa17TwFFRRK6e2
jtsF3ckcD31ZvLr/j73zWHJc2bLsv9QcZXDAATgGNSFBUDN0REZOYKkutNb4+l5gvq58dUtZz3tC
IxkRDArQcfycvdeuYcLaP5nUxG/dzEGsD+1WZta7sDAzKEwdRyHJL+lr6Xg0An5kZe8+NniCHOOr
Qk3wiK4v6Of33u7O0u73ThQ1hzWnpyjC4TB3qDQDF5k80YrnDPL4xPdip7UQlfsxO1rIUXctYTe7
OLcufYNOLHaaZg/IAnOhs4zbWUEHcesRPn+eMp8YdUaaSQpJrYr/MljafLcaidrt8HxkI+tEY4DZ
Eful1AiJMgs0rFPwFGX5V3JRoLWz+B5yZAIFroJbqXWRp6EGbFHL7WFOSNqqxlvSkVrH0lU/2lHx
FOvjazBp9m4MAesgVQ2I4C4LL8vcaAdl9JpFMVE367uZyUU7LgVQNRh8xyqVhJUlH1bfd496ZxMH
Bcbtvj4tgMZeZ47lpv2idG1t/7o30sXHs8v8fivU9ALbKt731nliH0IYOPdSuiMFMyewFOP0VSJF
82Xc3noD+HyPc6O0lfLk4kI1wpGO+Wo5RErVB4GucuABPsNsebHDUF7iEL9TAXlnnwJA1afR3elu
rJ3qehsJKDZ0uvIzn9+jCuPx3IXOo1PhEQE74ezqOdW2KnLQSMCrIgsCwtSS7gsiMaCqYZfkpc3+
QmScN8UQgrWowFmjie+6VjTUq/2uShKG3EVfnpOB5LEp7qLLZIpzF6nxQmKoKYrlJvrhXGC3+liW
A9Zh6Y1GNB8UVsIDAQm3pYfTyIYs2zv1GnKiRadlnP0oHT6IW6JcYdytm+k2THXrJQ1nT6Jjwcwi
tPewD5UXTQQk9IPjzVa4PKr6qbGwXwVtHPpONcGy7g1SOsmZw42znNXUpMdontYTgcge9FzZpOss
1zhJGOBG4xEiBqnHKqcCDzmzzlXpXqK1Dsg1f+ro6dlYsE5LC9VJJzem/KGrMvV0WNAHs6+uYCXK
m+7+ikYCCYLA/EJRYx1Tq/kVJ6W2raHNHLXOfRC96ZyseYE4ZefWDi7eeOgdUlJtuYhzAdTjaqg1
hMVIGaR0U/MIRg+VfGHLb0gFqs/Yid6RSVkns23UFtFV7JGWpW1tYjqOsg+bUx+cGrupEFRl1kah
Fz3qtX2DrOFUdDiLFge91jK6ThGUJXm511yvqqoSMTwulc4hQdJJcOoo7IJAnnnyWhe2T1XvXssQ
c7Vex/EG8o2+7Wj/Xt08ZeyYCz9yX4eB9LWYZPOj2a12LiWjgxUnZMyB6WDGvJG8sllrugdmFFgU
ZYyoAcCi5yZ94JMpva37wTy4Zv2QNUNzgDlAH6w6lkM1HECNNVZRXkc4daDNmr+w18EgCjmBJ8gc
ER2RNllrvqLjeshK08QJlxY7OnfW1hWgTuyQPIwIX5jXtiyFfTB9GENl4nTlJaRxjtdaK7WjkXA0
rY/RwRLHnC/qPUfQ0ewxT7kL+jpphN3OBMoHlsHagXXg3APaxB9ROBG5sQuCSoMC2YE6b6zUQ+2y
4zAxPNDhuNZ+kSi+PMK8N2LHORqdizAkkZtMzurUVz0Az1gle6AUOri4hK3WkL3iM2Xmp3YhAgIk
7QyKIvO16cVGgWrJsZ6CZRgrH8n/q0HI/CZeiGQZMRPwdEyStAsoRLZK3sh8/4uUFnuDQy55bvqc
Jzeb3wa4POQQ5pUvtI6cS5TT4LeG6pzF/J/M4qvb9Smnpi652a1DbQod4aBFUwpIm5s9goELZxbe
4kGdo45z1GCl00sPXQwayW5AjHBVRUTb1bZQecx2cKVMNTzSyfIvIgoetTEZfplOe6T3cFVNtWqX
4ZRCagD+rFzr7LZ9v9MHg5a34AvCPfE42mdGZ2g6F9qvSRZD6br/pLr/VV+dmwFejsydaJsV8Xhp
+rDyej2t0K9149l2Zvr9yEZ2DJ+4qQU/XWFk/og2wo+t/GvDhuw8rGSv+7X7BVItoPS6g547LPEa
1LrUzvAh6LAP8nT/lTaG/l53GgoR9y+nM2Jv0OebZiXmydZs4/dFkfHp1UMdePHgLLDV1hi6YpN4
ll5mDyCjPvUaJZqm3wRbuidZP05gwB415FpjGVTPemZYh5oODlL4uXq+39czPtuGzUAIArY6SmlN
7JY5ap7xOCJl6+rH+61AGOJkK6Dz95vhgUlO53MYF1jwcwwHyqp2HDLQ6YnWfprTuIQwQFIliJwe
uFmXHGsT1epko//Xx+7S62H9EvI/OG08O0KBJ5rBC6FaxILfiPqi3PRNBKNzEZ06Kjk6ntSr0AdQ
K567VOjPkS22suUJBsTg+DCX2IEZ4Y7WFMGZ/fr1UcXOqJwD243yolh/t5YLlYx+64NoXUAKi66f
RkQR0B3W205FJLMjq9rDY79J2CCdtVmhy4Yqhs44AOeghc9mr5r9Yk7qXEXTeBoo7PpxWqB8ccGw
owft/u+3oxlXhwrxIMFqYOUFb/aLxLB5Z4sDMlcE9rX1lFUk0UDXKc/U5cNmIdggzyvX4y8SPOVh
s5/a+mYES+gbsfVFgzVFGaYXHnXDcUK5AxReEToY5hejz740pQ2dVA/PWtYcdBcffp7Hl6HUYz7Y
8Ekfk5u7xLemYTvSGa9UeIdE9Lcp5qnOtMo3GaCkDUC2CxiYo0JnvEnm6WudRekWkdWHxoRLLLpJ
5F78ahdsvRrzaFKjDZjrt8xikAjn7g9rkd+cxTmManiDMtlvh+UTgv+C5i3Ot+Er+i7o8F1S7umV
swMklWMztvNWtOMhkd0TxclHtJ5hMjnu59JvdQPMT30wRALN9mg00WNa2MEebt1GNxjCC0TwgCtL
XDpzeNHkfByd1mvr4aS3+reyf6bOJ/mgxreyTFQ1wJPEMTEDY2vhmx+kTPfZoIlDZvOdqkV8ZtDU
bHXV/5Kaw5DbSr+B9IBY7qgPAwjDETAoIZIdn29mH2m1bWcIQwSVoi9al8v7BTh3vDj2QSTur3bh
dSaA5GoTEDAyUeT21pMdgwbtGK0ZCF0Rf1Zqi7HfxyMCCsDUNBKAjENia8+aCaamrAcH0mv2fXJ7
ivi1vZMrHDDqXTdcbUe+bLypYZt69rwQfrsmTJdx2qyuzS2JGOxMc/FXwFtdweHzQPxBYRMUAl1a
f0s/TYjPj5WOASQkS9VfO8hFtXQ/WTgeWIaIfzUNF9ZwaDG+dZjH5eVfozXJbZBYhi+AqrzDi7+5
tXUsAdHQAbVJ4MsiRCJuZL7ZbvWl6ePsFFdsgaUbwM9xx+Ri1O0ZmZ7zlBIWi460+RoXZfXBR3LV
suC9qYd4Ezf1Nxuuygbz0LJvRyveMghCVR2R0WCxhrBpT8+k3COszPAnz44Z3bQMpVVsNLcuzRy/
7bT3geWniNm1J/OgdlXF6Qs9ROMBrm8IzQ0QX2Z4QrCvucutr5DEooGunmL4yxYxyTkmnY20HYdN
uW3sBwEivAzyy5BVQGr6N110+kUfzcrjEIZ7VtS8iWQZyJpUA2DiK4GqgTKskYXrWt1XuAek6Kn2
VBoT5MpGsH5Z+gPB9M5jRIMaMfQjCe84wfVvlT7W2yV05DnJsMIkevG1ppbap4N60hf7CnccGShB
zHslIoLt8d356UisbPaKWt5hEpkM5O0igQInAwgO/dISEBw7ucM2segnMcJ0diqlpZyUuef0i32W
Kd/+I8HKtY+qt/Pu5w1CXYjNtcwjhcKlRIDrpS3PPpPJk7LH4K1MCr+s5nfiiEavCBFX6zMaJxU1
5XaJk8ITCGGEhoARHWB5EqBcRIUyzxjRx7VYN3uOaSaA9cNQtrdUAy0dJfz8zuGJ9SBgW1Qfxhaw
GzBetaE3MXZQo7RyGb1whfPcYT127pR+4Cxv9wBKi9b1sr1fbUVc4QoJgM121VfVo6Ob9NeyAOUG
vDtnFVLiVOWZAauPPWXlSC+rv6sl+57QoDgt1IDFZsBne7rfLgiCmKI4OtoxgW73sMxmnZzfb94v
5H1s+9/+OFhT7v789ui4rT+P0Ysyir1AKloP9iei5n7bygz9qa1JP5+L9DDUuXto1l+4D4tLfA01
LpqGeHavi5z6dL8Ykln4809E4UdT304Ua5cg6+NjpuETsx+QcAPJjYenIoAjCeYamouZbbMqh6wK
tUYzUYeTDamdFuOhzd2enaamdg5s6Y0gtxflYLI8g6goIIWQ4SHG8MnZN22Qv8QO2GtdYdD4d/XX
FGJJaxrjPAumxQSQjw75LoxV3EF96FNevrrBXL4uDszlcCLDZzxqJTmXo6nmWzTHAPcdrfXSEp8Y
bkfeGvyWOi6asEOjObY9nYwZTL1EYI+dbDX9TVp+wtsMBC2UL9haiqpKidVdfvJhg/wYNOsogSds
lJF0XlzNX4yxc2+IO8x95toVG8VtEi+cjZu2ZAc441MsFW3djM5Kn4Ul7pT2qsqyONd9QQZJtXia
Xrj8Fhno5hQRvtTuDLWkX4D0NOegoNlApm2BXHMBXZIVN1OUINhdNfoONcIx68LhydVc8Kag5n5M
abR3lm4/LBBbHScqcUkHxSGIouIdm/+5IFP6Wx/QvZNK4D3OowxHj2Sj5A67imL8W1jR4yFPtHQm
+TmE0ZMdxM6vPBq9AfCzwRrzkAUmMu0wqTeNPiNQbe3veWFCEeksPledRnrWR89AXugM9jR52VA7
XgkF6ojFx/ScXCJmDtxlvxQsHbO50rC0DvU0jcmyGpO9XpPPErvtqS1aUC9Rb9/COgSOlpXCA32q
XRxg5STqErXNZh+YYHtgQ2kf7RqXWOgUD6kYxCvNtlNIQ4EaxZ3PFju4GRjLS9MF/W69RU6P2PZ5
59w6gyw+LATaoZE9kT9z8RqxR9gmPbvgEGj1NlFDuZc6jJ9gTjyC4bWnKbzOieVckwZzpK7ZPxrV
zkdkXlPX3eA2iGnSMHzoxrkyK94YV0gsg5PmN9XgXMcmv6qkiC9iVfo6+gTSXpZQBufrIJL+ycjt
b6mkJJYQuko6vo+J3mpYszhJiUnBeuifYdVAmgl15U1q+dlCNEVNKsFT0FzdMLcqfFtngAt42wfs
TGjVFLdXIPWjl4w9u4RFh2c8N4e+nz9BE1Gij4243dtSrmXuGRvZz0L/Vpuy8ouy5BTWqS92lVZe
VEXmKYsXiy5GRYq4wTE2kQmahst7PGOHN+bxhU9rPtqFyx4oHRa/MHoAQWoeN67TG/s01Bcfu8AT
SwTKQHg5S0p3uC35/chsPtwOweDAGKme9f48ZHAnp9q6TOLT6fOHwmqbp2jB91LYYXfVcIPnklNa
M5LtY82fszveQNHqlzAlY5639zTHxZcMd9wZZeYZ/Yh9Q13yERZa+djXwcXB+7kxRxtu2sTIJp3t
B7fKtG0KCDFdwvZhobWNesTw5NjHEPvr6NzF/fNik6mlrJ+1Oe0Ky0gI49EothMJGs4EkBtUHZ1J
TVEf59CcTGdPuF7oTWP3Qx/n6LxoVgycYCoPuFgaMnbycuqvUT0QFBzSSSPRBgiLtTdhF3h6VUW7
e+egzXPbC7p6ZeQUhwaiy3FIhx7Fei3INebtkBJzZ66cz+ZtZlG2gu5hRhEOZjN9wWYY3+ATGue0
E55dy3vCq7VJo6q8BtpWuOwiXfzmB03GfjSz8Yxo6I19r+8XILzM5qrqg9WeKlxP/MVMiq8dxPU4
PvWmjIHSMGumSMKsojf4YWKS66Hsd9Nj1LIcmk2nXZJG40GN8HG0aAYgy7wqGYhD3/apL9iEEPw3
cVwsvH8UtvY5Kolu7kv3DfRVva9Xn6JoCvPNkbPHwsMfrTTBKOhxeZTE1eNlSX4NZkZkZ5Zop6J/
Jtq+/zLM+heijLKNgyF0Hwk+YplJsQchHR3DHjtExHx+zhmNicQ29+VKgx11fbjZEzPgisIv6eRl
CSvn6E7luyQP4GK1wLbnwnCh0uLHmvOWSOtZS58gSpterOASGLiV9nq072EpDJNziNn/n9FAk43h
zpjYqBkDXN4ewYTdnh1ufbUwWJ6miK6pVYprjAdGRzp7YK16Z1ShrbmfdetPa2khVmiRodB3pgZH
n6GqHFzUiM+uI6mas4OGOilMaZwEYj9w6gWkADWwkimhCfF8ERQUF3O9iA1W5Cbsz8FIRVjpeGl7
xlKn2GbYXMXidcyzbh8kWuxp9ZlOan4mgkls21H7K8MAxnwiqF5N0LMPWpruLfWpW7P12moNWQs0
/ZE1f8b60JGnJpoLUV8HZxQ6W8SEuEeLE4DLPrGbK+tW1wvzPJzeHvz6/JwDrTxHYaa2RYM5rsao
cJ40gw1iPl01At3xZknTyyy7nzwjjH/hgs78PrJWI2mmjm73noclkwOBGNR2UnK47DWyiiQdrjYZ
Hj4EZBVBwOxs7ZYFgyc4ndCCAqZyW+HDPKXp5yQz3mWCg8hapnoa66A5VD1M2WCwoD+sXkcLf/QO
jTWuFdlV4y0is8ZPiAKhxdq9wQ0YDwXxqkS4FoyYssIcr2G8WVyW5LR1Hpq6aR+IFW8BJLDsZHyD
0aGkB2d6YGhJrV53qrg565haTqK9WtODEVrRAdQ2fugCUc88i/QhWq85sbZmUQ6bosPjPxIfTuTE
4A1Nxn1BAdZ1aC8yyfaKMvaMY9naVWC9jlGSs1OAl100DjtQ13wrmozTpNSxq8og4cwd2texm4Bl
5vo1RXnutojT3TGNjrWeDQfWPchWrrBpxubtPiuXb5FjhuyQc/elF/G16Br9M8Bb70WjXez0RTz2
7UpVzfsKDQpsgZagz71sSu1U6fgJcY54ePDOVWERxAJd/t1d5Zc5wETw/K9NJ2jYTfM5tHoD742D
DchUP8DRNvs5KMedFhnAPpzmc9JDb7FhGjeUpDdRwSWUEzh7UhJ3kgbKaaDUE04pvqcjsSdxzvSA
IrRQdP/yXmuYbRp0dvaYVixcUK37in9w70bddqR2vUwZ/YQhJ59JNPVDrZfMJ5tdCpLh2zTov2CP
/7AwSh8Ct51fK9rTtBZe48qMD2NHc+l+PNyPjECv9pKSY1d1AMiMPA+OWYilmIObI75N3yT40q2i
nbFvC9mAU2m8GQvURjfnDkqYMplDfR0iKE+C8wbZk0VzCRPxygBc97KCec7A3s2ns8W2j3Hnto/b
5yHN5RGXYrdJJry8Q1NO7+CEf2ntwl1Zpu+pM423padqLRaDpKN1ETZLpkqxoqazpu7HiCzlmjet
vp+HmijWgskmCE9t32uOdV1a5z0qy+610F15jUzjHQ+mzfz/xU6t+NVtCM6JihghbOIiE3BRzsoR
7BZtAa7eb5vImn5fg6ndnO43o1kis4rBV+dWxykhBnhsStdZtnfp5v2iIP1JNGnmTUgw7omyvVMx
ub+L139fTRlrr+HfNJv/63Dx39L2sqMBzlc+2dwls+puNmMQiqD99/UiBoUbNmZiIVHAi7Om0f9d
xW7XZ9Gt/DOz/5l2hID9zp4mCOQfMdr3a4LkLNZw+4P8qegfAubfV6dVyxyHBk/UYTWKWgtL9hpV
fped37Wl95t/LiyHJIA6ZVZ7F9neH2BYH+X3Q2FN+n2twXUGJbM85GzAFgJyyWyxpvH9/mvp/b77
A6R3efX9KfztAdMKcRZixvffelYbpvf2j6D1rmUNI2D9I6IMDwNYu1VZgcV8VYszuyMcYb3252YQ
aRSqIcbA/3j//e3/231/bv75e/Mud/7zyFmIsZf5YE9pv3oP1ovfn9z9tqZVfJQQ608c/DqDy1ie
AtlIcgwjIhw6yHs1Tec9PChoA87L/Rc0+d012uo4OVPVniHi/ONxnaVw/2F0uKe6339yvyZW5bue
dD/+3HW/n4zi4nS/1rqq3c9OefzzcPf7fz9mOdH4kxX6uXtY910InrQwX+/X7hf3H/QxO/AsBXAa
Vy8uw89jV0V0cAc7291l6QROtifqoo0RmoRirIdEdD/c/nysWeoP65fqjxL6Ln8eVmeBBEjFlCSO
dlo4Tqe6KqaTQXueph43/1zc78vhYB8Hja552sHM6SD/7e4v5I+qfHYaIM9pMyEXUcWbmwxIndAL
ZBYDZHQuzWbVNeGLNtPGd+yq2oCepzEA+kflzh7sGYot9aqpvtkwbt6D1544Rdt+Xtc/8zh6E0Xx
bKa0YMdpNzPKx4MeEpYUCmQH854CzTgriy2+SMnxZIcHJG94y2LjIcc5TLpN+lO57HcYhL/ZIDXN
HLtv3eNU0YryQ83mkbxnOKQBtNDWNK+Sw410DYR6YY36yJrejdp6gHgQXkIZ+tGyNpvj4BKAijg5
PMENwJi5/U4vjlk5g9ENArC0CvhkeEBUBJu27ebdikDJ51rS3ex2UQZivKLSPgZABQMpCYrqr9M6
Xu0Jqmnt5EEnFFTObbClWzcQdgt6dYbE2X/IrHmkY7bvgzehh8KLZvWjsj46O4eB2bnHNkx/sFpD
px95PWGMc1ih16rnH8tyRxvwcTOYJWxHbcLKejNG55um73XScbeT0/1QHXOW2XU0TPrMC4IW9+1q
bpaRwWaB03gss01k9QUxZqncaIG+63HXXcMg/lpDomLrkQnMo9OxRGyRMLkZcvaWQfAYK+aJ4Uwp
X8hg41QOlkesBbLfMs2hIaOU4Y80UGUHBhg9ysLWTZCVnamXLLNB7PDOtezEToExHMnNSWgMzSTz
Rhnzc1d8ljaMObZZZk6JXzWBD7r4Ke5uRTmbuzIHIYXFc6Ooa7yOaBf2tBl2exwoIYNAonekKfYB
YpvNVNc9Eysm7QYcKLcxX+bOcMFwdv0WbcQzLaorr52gwBmoCGKqxHdi3r3GJXnQAvVQ2cU7386/
ROd1C33SpGXATYFPAgUHlxDGIVgkMwwz2i9DXO/sXv/OBqLlK2uIxuPYTkD0g7GnL7+Z/KCrPuYO
S25Vxt/japw3aKI9FJLBbrEAepm5eJ4d62dgB541niqwdGDYeY/7RgcrijeMIUoewByQB4nIC5ND
kPi6BkgGmOj0hpHRAGumzTuqZGNfRIXuNdDZDkkIu1hGnXydZnglo16cFzdCDZDn1utSiPaJqbq/
rNuG+11h6m4abPTPejFrnIUsd9fWy6cRGNY1XzrniHUy3yaSdsESGs4xtCbnlQDamgl6oPvMFRF0
WsHrhLr46LJJ3JR1wRfUjEEn29bK45VEQfMKWlkVT9IulpcoIvCkAWmnzQEVj85h46LxQ9eCXslk
jEZnoh1ep2lObkOVvHGiGAB6cNFNp2lq9ZekvMQBj5TU5s9akeMg7GB8dWRDt59gHC1ZfmUxsG4j
HmOwuxpUjdw3q8BgrcrcgwPFj6+JBqMock6RNC8lg1kFGv9cLxYzgg5TWu48m53pPE8i9udsGR71
3nipi+ZHpOcuP4KiNs1m8WDLrmGjLsajEqnJqtEgtimJahGEQexyt9mXsjWJZqdxWBbdGeH3N9rM
qZ/QRqTvN8WUi3K8OMl7XiWK6n9sQIhNHAXjK0IPMgGGcdwISJLHsaIszPQrLFJ5tYxZXgsDuSKW
mcQni5tszT6xtnSxM9r+zjYOI3GRQj7VA4QLzQ6nHe2qdlNqHyaRDlezU5cJ3dWBnEbCovNoIkVV
VF4Td6taPY926MN/zRkOVY3e3mpzj4Iuf7PH87y07osFAwhT+Ucu5vECFKy6Jpp4vqtu6oauZFzq
J6CAh8Hm3//PymKxOgb+g3Bboboisww3h4CW+XerxTIYCTgEszqkQqUHol4ItcvJKkcz+KYQLb5M
ObC5Zpl9axV3THYX/y9PwfhPbg8FUBrjiLCEziDQ/Juc3SWvoU8Q9B9yDblTAKKEPJzS00bwvZzI
PjOD+hxBQOVDPYhuEmiua+QkTlclqLHaxDBK4/C8ik31QeQPgwpfO4bLR7arOuihanvvRv3Pb9wK
Jf37G6ccXcc9gQ6fiOC/CbJxM2RmUk68cRjLCEMQ6hgOwU2YC7L3MpN7a1ClNxEOPthztGfblH4u
uFll+j0e50vQSvfbtMOpHX23Df29pJlD88f6hUDFkqxflMB0Yx4hRMebPI6X3+6p/95K8p/MDbzr
5OhKCKo2L+MuOP8nE8HcJnhmyPllqSso3aUGP7preRFwc1IE1UdUGcUWydPgL5nzZSBR7yLkNSFp
Z1capdyh7b+M6jvUweaw2OqLu3ZA6oRwz2J8TKYK4klVYq3MsdB3ibzJLuu39w/h/9N1X+fq17/9
yzeqvMKL266Jf3T/0c1lr56p/42uu/3WlBlBrf/Fn/5fI5j1r9LCVSyVDWPXsFcryT+MYKRfmywJ
dEuEtKWSa1BxsUJ7/+1fTKi8fGVNZou6afBn/NU/+Lqm+a/8KouoQfmqr3na/y9GMFMYq8fmn9cn
Bg6GSaC2ZRtKwMFbw6D/6TB10qnOm6xNDrFuyb09QcBU1IB6MuyKyuifEtOJnsJkZMgnsr3eURea
lW4+Fz0hd2m+9CeLaWsKm/650mo8Ma1R+PGiFZdxpt8wLtJ6HAIUD9XwaPchw78ieUHShC44HvNL
u/aQzQa4arqFabt8DXoidgt3RL7SFdU5XUC7h0mLYhCI9lPtLmDvCZN5cVLSaEI73AIkNGH0a7Pf
GcI4w5Vzz1TCvS9qihYjqulgTswLy7mdfnSudgWYq/HM7ewsIW4elinI17H8+EVvGki58fQZK2QV
NVLjquFsmOR2+THPJNvUEQBAk4imKQ/7t2m2GVLAC7/23dK9tbkiHXltP1eqsje2LqI32m8e7CgE
yQt93qm8zcvTDJHjOKj6m+uAi0/oj4p6yvw8ttQlsZdo35D8NY4kRHfiZprxh4tqaEd+olcT43px
kQ6odD63AeUKb9a73kEKrWzzmLjLK+A2c6dZQ+PZtvyloYYnSVce9XZhBAqmB0faNG5q6D0Mbw7F
Mj4juHN3jvEyOgbnYZn7hS5aXwMkttfKS9L27rt+Tp501yoew376Eoz56OcTIJwZstp2bvryQNDW
GMLiGJHBuKI4TKzKj3Ianu/+jLxPoM7mWbR3eQmGfdEUgtEqrXddSTlJCzBH/a2MUwvzEt5Uk7wH
SLSRL+KsUZDEZC3KQyV/8j2qQVTmEgKizTyBkGdyFszXNtWCZue0O8Lh2gdlkKhOykFFmUeudWMZ
074yusm3+HD8zo2Y4M2Dj/OrOWZTrWFtJmWpyAFIagnVeZeiedEqKzoL2tmkCX2vNCacc1ibT/qa
DRQQ/2RgLrF6jNYTD0p4YExBpdvhyQRLjxYWGiGVpeZrASFknY2NIxlc85EJoGJunbfbwMy+Nqae
Xqr1gmEtsbVDfIgK5IQ6mI0zMjdE+CbxKnRjHPeZU4RxVfFkXDF1EqWUIcaIZfKSxpUfc2SdVDAr
yAAz8XtBstaSW7tW9tNkEn8tIuJGyDxbZVZNjwehYMOvx8EurNtxU93niiG61FxzyM4cdD5+tEla
SZpKtGAW68r5vZgNOvG85bTXlnqfBOtnilUqCaAzGwRcbMzZJtGwr3aiSvrN6zgV/RnA5Xcz6LJj
U7NFtOxuW6gk80odZZuqSadyIIXMy/MYk4uOnufR0XNyIcX68mcDLZGJQHbSaihEUnWAfzlYyVCP
MdvZ0mtFhSF+SBVN3/RDp8v76JYGwvX0FAdsuI1QvUdaUJ7p1yDGXTuZdlh+yUuxd4hI3TKvtq58
dz4sglVZuYTji2x5guU0H3WH5IgGnDYqh8iHPAohtijX9Ew6CeSOUcEnEWQKnWBXfc6UF2QpXzTJ
MtGUFVZGDFw3M47ra8JeLGmKr1LWtVeqMkHavG2nN5CPJEDH/bU0ErGZGwb5ILN35KFhR1eEllju
8l5MRfXgSNijBMMyYJnQpi3uF5CdMRW4k7MrzD9FEHilLQNwy1r5GaMdnnXH72vMJiGR5TfbnaZn
5jb5NnOq6OKsmWW1olfN/N8hPsCyt1LL+4eOZNYnmYKuw/X4oEbnaSHmj10ChDa1RsDURCkg13e+
j0NEOroF7iZ5D0fyK1ReqV3hwVFNjvQWrE2Pvek4OKueLncYiTUxfrdo7TkaRJcmlfYdWPj4Qsjv
Q5lZvoxoU9g60MeE5IYd56HyYqMNLeb+Q59Z+cUv3YmMh4qjfxfpsX5r1/ZOAVJ2E07QiUN3Mchx
w0oIzBZlemtsZe18C+PAfTdBjN5kI2C5oy+aqgAtfMI0bEzy6WLnGkmN+KR9m90JpqDpcYlU+TWx
RvngmNobjqhz3tj9W+nsWiMgkFY4CvkXaZvIHP5KYrdHQEvCXEo+08Uq6MsguIwPeSrnMwDsL1ks
XmjXa2cFqnBIs5SM2h/VEDz0kaHeEo2MD6c/V5WTkJ5C6yc1RkBBUQ+xC8sB4CW0LSzezc2IcigT
+JIxMHwlyP3rbPObAxsiv29ql9IShmEYQtFGSxeDWlpIcyD5AW0IXXDzZ1hG7nsd1haw9ZCmCbkQ
faqil2RO4UzN8fOkp/W+aP4PY+e1GzmyZdEvIsAgg2TwNcn0Ka+SqReiLL0N+q+fRfVg7sXFADMP
nejqVlVJaSKO2Xtt/kEickcodFjOdhSKxh+vUsMZZBvzESVOG0wQRhgHJGMAGL48zquRHceoQfTI
jP/oJtZJwwV/HYrBDipNnuOXqUvZ48kUnnfwOrCXzuiYN79lt4u7Rh3V6k57DwHGOa5MAMuJFLtu
qWL8bqwImH9/t4QZ4l23vk2ini9pJh5ZzMRBJ13nWfIeiqfp4NaCMWEEpXhwLOfITd2EFgK9kPnD
X2tZfiDIE2+LuJpj5b8tAKEpjH4AgIYKjpZkL3P9LR59dLa9Oejb2hokbqkfCWnul5pEvEZfDBIZ
2Zc3BPV8eRyluP5zkXhLdsZHw62YeWIv2848dZo7EVePRQ3Alj3vIDknUpc4tQqSz60fVms6Tzl9
+bkwW/tmAcY5ZC03dSJbEsA0ofVdP5jsqZL6FVrlukf2o/aDRd4msaRsI21dXzs2y+ea8PjdkC8X
MyrUiY87bN3pl1s8F5vrlAQlsurFhrIFf/6cFzGY7NG/2m19JOPWv2gHVoxnP8SDNJ9Rr8y6ia+S
VNRuqWssSj3oHCi34xwh2UhcvXN0o5+0HzHkjqIb+Z5DkOR4HCDHuLexSi5ui1Yma5h7eUXxp11b
qgKEvViQntqSdzbmu/k5NoeXXhvOawdEtejhVWGFMA+qj48GNvlbmX0vbBz5ql9+d6ZTM5CLmHOy
0NocDHfzmpLJo7EZA6CLAbmZ9bAbFYhHXufdmMfl94ke7WCZEN8nsuvc3DLv04L3ft10pLcss3ng
lbaRVHySF4Naoa0Hvbd7Iz5PayaClbAqBFzDw+iiySAJ/EZMgMAkCbBRd1DopWrVrhut5OY69Z8B
F9mhnsXBTXo0g1KC0plU94h+4X2qk03Z+dJ7Rv2SHb/KCLYnLq6IZ6bT4mC2bR6S9Vh9AHUEXB/P
xvoonPyXl1F2SKKc2aR4d4q6kJzbpjsmK2NJz/+snGdsq9MD0p8fjkyGY7me2NvrwBSZfsJAypCw
966qKA5oicXNjHekb1fXAiC5DeX6Bn6SSVi8cil4qR342EdZJJf5tWfQMqQR7FzRJFRrWf9YUmrN
cmI4nw2P1KzlreRZZKGOxEHKuDgldo6ExkiW3WjH4lB47ltpab0z8tU8lQRzBpaXkxE0mv01ZwUz
2kjAJbE+p0Ut3ySBN0cyqF49o0tP7MbSo5NNDzjuKQi6FRX1wPC65zPP/iJwLeM1Y4QWqe7Daxv+
hLAZs/ahkdXeJmDHt9KWqTkKz6w+mbmMQl8s5sXZCOdU2G0GpJRCBvJyh0Arcsf5uZTNW0IAVz44
zVmNJXdnsz7notqZabLc1WlH7Pk8P9YYBAgAE2c9S/tszP4ezMEY2gZFeDfVej9qENNJUf2uKq7c
yLDTW14tIO8XEnsJ+JT3vRoHbjuS1+m6CL8ybIjxiYH0WK11kG03isapVuLdOX8VQ3y/DGtntR/7
5kWnQ7N1AUBnYzC10+rfvJwh3FA06ZH0X9LQojhIRQqYKCme2OpmpEFPl8IlNMSFuBcYuVWS/YpP
TEyjvavkgmJ4K8qIcJ9vWYItL3Ktdtf0mX81p/I7gySUEkZV3MChtmw4cBV4RprfHDj4FT3R3vcI
yFNuu+x9EBunYcbk5ZK6i4Oev2ounJfOxvLn1uwGyQpq9s4S7a1A1NOz7cP+6Dy6p+1/pqNK+LbI
Xiqbhe2bsUcuXjIjN/jschwnrtmf69iHETESzNVSbB+GDY6cArKiqvTPBkGrLLSpqY0tqTct6xNq
R6w8KJqOLJ1PuLHvSCeYAv5kHQpzZHuBB6Qmg8SiwnLoA3auY+4zOf/1VKNCzZQ+LPr8l7QI1JU2
lBDU3nxU8sQIKunqDdpOOD1psEdSg4mRKHKWQihKCx94fLxkAfMI6x4nekaaQpsAKzUs3gIJXoUi
zj6yXMWMVRXbju0Y4KXb6+ItQ8L+oFeLBNtVAUdsc2Jk4owOappObidkaJFI5mPQfhVN9eF3VMD1
6J9YvI2hhRohjJY5ucp5fsFRMR7r3lTHTcJJc8VNN9OwmMVmfBlSrP/EEOAAqA+OR3rb4GOc814a
zMFsU1ZO0XwoucDdjmo66o6eYYzHIlve/awldm0T7BWkf5NhwtuygyojNqtimed3zdK8p4nv8vZD
sqcqO0XHsXzqErDmuHnxszpyD0qzT5/WiBc0zT8GnyAV4AZpmA+APEflMk82qotD/AaveO0dCjeL
L3LOr5Ul27Nond9CdSNpN1UUEEqPfzctDGIgool7FZ7oMtaYPXX41XCnaoG42Jcvy0JcwTSKvwz8
LSQRBG0m8fhrcQiXxr67c1qJeo/mMyCRlR+ubNVp2EZ2WO4obEsTSvJixIeu9UAxkoGxy1HZh3VS
2gd4FTpIOnXSuqlOJBUmYeohr88bEjpy4d7lIq3vALBeXI9qRaYsLAQWS4hfzq/UhjFrtvUe7y7k
66jHM41mmA1gknPd95zbh0jidHCWX3o99/Sdp1XP/l0zEtNYV5V/10bEvM+5PnVzZodfLlCWaC6v
4cKAHI99yKyjAOONmsxao7s5Gr/TufIFWyLuqvp35RGs3FhO/9jV5F5OR27x/iHiPjpKRjlhi9Qs
YWh1HGwsRoV/Wyf8qz1LFAByfXEwO3LVTVY+DOPWPypbtyz4GUNvQxOWLepWWIZ4dXGC3MBoF9gS
mxb8BFEAsaiIH+nOtmP1D0WhiNLo4+ToKlI7VKnPXXWPUlPe2DUW57SKCEP2KnaJwkOErpn+78Fk
urtal4gqIwQfhiywJ+uSTaRTiXuzbw7wSsK+TKI3FrnHwWxy6Oyo1oVNtVNXMJ799QYB74g0LL+n
I+iPWNRZxRVksYD1IwMJ63ng2oSuiO0KnDvLZM2QfQMZP98aRMXjkp/WpXtcyn5BxDYFKN30K9bx
Utt94CW+c0ffccz6Sj32s/mM5nSb57yhqQLW7yoXAkJENFJfcqgiV0Qgl7fvNbl2Aog21+UKwdsZ
9rUmIS/trPHk0WaWWCHPxqqeRKnFI4lTI2zSwZzqx0Ygu9cQbHCyOaHBdXDG1ht0g7zKtTJOC6pY
mBvufMgbhlSeJBdGTOl5EXco+5K7NJ8+it7Qb61aGRhUP4n0S19kkX5E2SYGjJLvXzcWwcLsryAR
CJR6h3o1vo0MYlbhdi9JzvlidzbUGhTIydCPRw4568yxQsn+ZMd98ZbYdhIuHlggvOCAYsgpiMsj
wVXWw2TKKajJtD0SZVX1bHch8Lm1PgGcgl6CEIFGxDz5Bm9q7up7a/tpZ8NGulpJCBLZBMIJx8M5
XY7EZuh9PInlNEUsBmVMOddmFrMmEf8lJ3Z5ZEl8MmHWPM+UgNbyXDpD85kx0Vd9xuzIzuODmost
PoVc8yr7m8nOvHMSZ++UaDvhTVnnTBDa7s/oOnttJvfunpWxOrdbdpWbBWzzj8jrjbNO1/yazjZx
Xuw9iAJpvTtU18apVcNLzb7luHY5u4OyOwEOqI5j4kcMEbM6lEuSEgfiWMcGpc4uXuYl8Gcpfw4j
sjZ5bpxJfwiSAqVgqkm85vogyzk5FVlEia89LIyGf2fWv0kSPBIHuQSd7rG/m/5nQgbFUTGfCSj2
gLVzuz1qNsPmmqfIC+hmqGymx/a7kmt9mIixDMF6X2QU1beyNJznJEnCTJvvydjb32PjI4qM4Zra
DngENzoDwI2vmSou/DDTg6slq2qrO8pMkWmTcs5zixuhYRgMY0rzidwqbGVYRe4nsSkw8Rvl6Nlf
qqE9+rgJODWbGRwR79l6G9bak3520o5hpoIDmLF426+g4YNaVhwWZvWm86cZ8xujFPeXZSc4NIkF
f5ASoegwvSJb9h7kdAYy4tx87mVLTNHJ0XMZaHehtfGJGV9dA/M8SWX7UqnoyOCcKVZFkmedFazf
IwN8+4Sc0Yhj45RidN9VwxIfqjwirmScop3V6/jgNCPxsdvEYkRax1bcK0lbq+WOgX6/H2OjPLRd
l0OArQk646O+ApdgCJQ81sbyXNt044Ur7wlqH9+QxK1oIwiMlOrX6JCMm2fCf2kkE4KZ2YSSjxOr
WPA9mNcYOWcHXbpnA5NtYKiofUmAXBkUd3dTnL8Dw9EXjss0KJkzPDEfCWoCW/fTOpfnmVqPsX68
q1FDYPefQoMFwWUR+J63YOhd2pZoS61Pi6k5bkZ3P5Df9+56zUnl3Vvr/BpH0E5MOFQIle6vi6eI
kSXjDxVTOSezf/bcvL2Q8H6PQpDCVlfFUzbXLy6L/yPV13wuFnlPqROfYzNPTn6CkiDBCoZvyTCC
oraYuLaWi94IscUwiAuu6o5ZcCd30ch6zcCRqryK+oi7IrPYRWA6+Tk2RIxOjcGds4jHuQRJp4zq
hzKQJq55fEzR3HHjoAA2OJK/EOn9DEyl6AiZKLiPXGJA2tibjlns3Xsb2HXsgnkwCSfJGBvnxbPB
gt/O/fkitgfz95wyGizz5WRtPMc+dV5MRigHEAHfjXazkNcck4OodxT3UCY7Jq4GX2RUmXlRgOKX
UplB104Y+kfzgQrEPkyyI/VMyzZQ6FYDFHD1ycFc5/ZcXx50+R3aLwv6iE/l7w7QdKiq54Tso8xf
GBul+9muJ/Lp4ukyow1TPG3Mbgl79zDU0lYg6HAMxE/y3oyRi5uYKvTgoopb2ye45jS8sFzR6Mb1
/uv7zEd35ed16LGLvghMm+ffr795Q32XyVgEc+uGxajmEyU1h2sNOE8QmRLGJnSSX18ONXcjrGZE
kB7LBUTbRsv9ekB1tMtrwtCXluHgNOV6X6ISIsf64Iz5e90Vv5ua/FQI3DcyxPpLldI62k5BsvWw
4ofeUmalQoDfVX2YYHHFA+Idp7n9hQ+MWxQGsJHjWvA/1+jjH3z76slTjSLGMTyNJ5uHOF8Iq0sW
K7Q3HaZpKKxV4BPCL4D+1wMjXxwh7F9Cw1/GC4iq/BgN4y3fWJ7LbE37Opl+9onfHWIrf0E0Lcgt
IWwPdzh7CTxC0iQVpSonmoaRjpD9/2Gq8udqQZDmppUT6i0hcnAvTAfrA3LJ7rKW5W1DtR0pde3N
R1kt+5wmazdb+bQH5lAfjMr/icTldy3XY994r2tW/AHlfDBr+MQtKryAWxLMlH9ejERfhA1D1krM
t8j0RrR+SOSWcfnuYBbZYUenCiyOejYe9azEeWmm3aqQfgVJaVwWE4R5FM+asRsvRFt9M22yAAfT
3IJe5HBR8yPvXK7A2rn7ItF/JUhIHV3rCRqfyBpSIcucN08cv41ytL7Va0/oYe6dHA6Bs9diwY7x
2h7WZvnmF7Ydfu1IVl13VxJA+bvubyJdwKmpIf9UdQ8Qi+rD8TRic+G8JsZsIWXy7Auaozdrmt29
mfYGMUYOoj4g3rkB3NwZYvmxuOjSBSISAYjX3pS1TKwWkrlZn9DLuAqpE4FFumw2t+6MB6iO7V3L
nH7TTU7bw6LhWNNqPv/zvrRQ0y/MGUkMcr/JdLzrFu+19H87/VuXJs/GkpAKPrQ/MJRNTC58LFDE
AavS3NIB8r+zCcfGRwHtGkQQG4S77iypNou1sYkGXVjfEQqyWtqnpvKsC+GoD4lFHJDUG3Os6r3t
Mg5sRKJEG1uILiUzxIM70Lf/okzxXZtcDy3C1JC3qZDPTByDYsOHG8gulNV8N9ORD291HXMKYPdl
1o9rDIrIJ/HL8CBfMG74wLr+TiJmcl8Kd9gb0c3USPBJIqGptjCC6hfpEQ05MZZZxudGDZvAFVUd
KnUCp3h3D6EpEHfiav2WdyCWDPUt4UsvHvztyc7yk7OxqOeomU7TagTljIWwtTem43ApE4un2K3Q
HOqBjdBAxbsyIWsJXqmYaLNkDtw+1TtUGD3tYCsWbDpL/aTyWQQWm6QydKzSD2lYzR1pz6SEx8zu
YB7UafycWwSnDZXAzKDze4nmceUKX9KXmPET5Qv2FZ9rJ7anNUzskdXx6pvbSAOqBA7KZnHLvR7m
39kmx65OTdKHChU25w+QJBSlYbPY5blb5SnpHP8Y0xAJt59O9oKiOYnlCXErQbmbLtzM5GVoQaE5
yO9PnmEHMfwRzHbVaZw2Y3/b0ibZ/u8yMTCefnGUSwslmsfoi/lAYLgZTaXv36Wu90FBjHMNT7ja
sNngjrFRzY44xV0MT0PYUJYjrHcuv19kRFE7S8xnIzIzrCVDvNeA7qiUJnnxm7Y8rIt5GyM8StST
zPCwlsV2fVk3dFbZUlbPkIp27jyj3fLHA57et2b7bVGsufBaXh1tPFEhEHhbRA8m58/Xdff10Gxn
OyGL1T5z1GNrJtfZSvj5olrvOtm0F2CUL62DHCeObApibDXhCFSKs66lV7HoC4vxQuJZv323iHXm
IIlXPtpViQeaBhUZFzmgQ0zkNX+EH2OlGh6aHsSVm/NBz+vlh5oaYkjZo/VVR9O83dLbd/71b1Px
Y0zJ/fD0bAVzbXywwITaXpVv8xNQ8cDliSVCqj0sFL4N5QzjWQXDvsJJQyRRA3cjQ/zHfUWOfN8+
+3UmsbnhYXLMgSWAgOS+EhHoE34UjNn4bnnljyEmvT5dJnT4BeVvaVmSDtn+6W/VCZkENsezXbFU
U4j/DcpTUokFcXTeWJ27Cckm2IPjIKY3x+HO4Divd2uEuxKUQoeBCi982bRyXyiVBU6RxWHhkzOR
F4C24P34+Kmsv63EQE0oLZmO9vHr3maANZwN/cM2jVeZzg8wQMHj2tE1jt1TK+SzRodz9LQXBU2f
r0zL2CJ44wK/v5gxoh1m02U52bhHabdvy5gRgJZ193k/X20mQrhqk/1id/LZ7iBVZA3BsqU733gl
e4QA02s8Tg9Utk90aypUTtehhyREVqbVX0dwQNArh765WUvW4l3xSWoHGFYRNl3AWKf+PUdzeV71
4gUVFJTAjUeAUOYfPbVUTzX8Sk666JiinN9PUfTS0QKiTNfdAxPRLgIzrrU6RVaFyaxo5ss0zMei
QCPubYM52yPPLX9tM2MIqiR54pyIGCsyxnDYbIPnF43gZBSxPg8dEnKNdjrrPbVjeFs+1iWRX4Zr
HDu7jY5OrotTLFIvYGK3ediMw1A65tlU+lDFmnFBqT5Tsq/PpqCI8ZaHkZXItUsV0wQUN0M6PfQx
IgAKk6IbfkRZ9dPkJd65Cki8IwYdot+ABTO23yvX+m5kQWH3ztVsbMzI2c9KIGGplx61gDKm80xm
EIoRoYOKzjqA+0Ek2nNtTWc6HsEtuct8c4RdZ1t77scq9HPs1FClRkgU9psPIe8kht+mME5aWNHZ
xv1EkEWAZtt5zPD+hT3YgaMoyYSL2+z1y5eul+GUj5G4TM6fqEaKmciY8CkxBp1b9IFf/+3qqPjw
K8YrujxbOsm/+0dileIgo4I8TbKSuF2dPz7J5PtMkzLXLzum99E1BTu5c9dZBWPanG0t6j0/AAgi
lwGZdIhaVpUVsgAlBtf3oODNMAoj6b7xJgjkurEEdWPRHyEMiIE0bZv5yC9hZBbxyeqfzRHpjgGG
B1oSBZ6M+VAFlRn/wAFRbeuUX66f+6HJLyaiCtc0BobYY98cI/Tpudm5B2wYfMBLWCLuxIZIRDyd
U8yk6aXrsviMBGvB6SOBBWbjY+zpQ5Nbu9IXvxnfO49q8Epaqbt+RYA+xg0xzSnjukEzdC+KB0GD
7ZTwsHUcHzmgspOqGyeglf4oh3NTmL+jjnTq2J5Bj/k+miRUp8fIqY4RgyFOK6oUMwvh5QEkgQbp
AZMD80pOKgWIB0+u63QwS1RbuNHfbUtCXe6g0jjKXYPe8fqTZXt/xrt1j8mdnVwZjbtFShHUbsay
fA2JM2OBdogy+d3qXm0PsO8woVFIZxgL7K9Q/qD+2JvahfDEkKsmzdslshxxhTp44KlYKCNhKNUp
lwbXEQGCFgkjvrMOAVsZ2nh4W2O/TOwbJ9ZdlSQVdOvWUOgQRpV5RXx1zfrDmzHruDg6OAW9FkYW
NTXORta4zCw4NAzJsknn5U9/6hb4QXxjTuOD/1oAvpIhd0o1BMY0sX4r5sGteTWcudrHSf5aNK24
LgTg2a1BfzdCw2sxTRlcc1DCQ+RgHVmWCSimbgC10j7T5XFJmwXGhnTdC4zURTosZ1mgA+q02Dsk
siblhCljLZ+wPmahnY4/vc55WftuDBjzh02TnaMHV6EUFjZrI+aORFsPZxPmgALPdam1tXcXMz/1
A47BqCADKZrYHjokVEsb/3LOcxeL6dnoYj9IeHc0uXNhMVoEbdQcM2ngnwAU78wmxAagq2HsWcsu
1uIXq19w5Y1nhzqDKLJa86MJNZLYMDqc7uIQ4IbGJD1ItWIiISCVWN6eodf84dZ3sa879jfyJzG6
MLwmzwRswue8rMdPxD/ltqOLMDz6VxbBxrGAuK34LYcCGm5XzQOV3owMaftTJteUhxbKSCtROZFl
6DEKAhYFsdMtwUQXwI3Y37ihjJa/NWmOJ7tC2a78Cr4p6wh61dC2Ei7evJYHK04eMJ7uoqiXcBut
l7IYb3GlBOG45C1vRJCmbaYtxpNFM3uLEP06O2jESM1U7mMj/uysp6qv1m9NeUQ1v5cTpfVkWeIA
a7EJNLYSppMms15vMqHZ+Dd0YzbojW7elxhNIEF+VMUyBEoPCF3ml7jMaO6dLRYY9Fxgltu7QXts
4Qt4WOBYO6yre9PMXgdXvCvWR6Xsma8gE1WiTvjMfSP8fT0g0aBN5/2BiMzWT8S+JFfWVHcTwkOi
0+GV+5a4Kjd6J8cxCofeO2AWSa+u7C55icd5m+KTpokwZohBilH/r4SlE1lAotQyQauV5Hqiy3ps
m+Ih8oA7CsHbRskuQtwHubEt00tJ/OZ91yyf2f08yF92wcd1aapvTd+y5R397ykU9kPitzvoKGTJ
rGIbQ5bXYqW1qMaezwRqsJGELuwbsZ3tm/a6gRhSi3vZZxVGPZ++RQ6otcW24g3jcHZNp79M1fZJ
nKmhOftwcv7j3DSHsYda+E15Xn/+ChP6VwjNP7/0aJzcRbqhk+KLNJY2Z8hBrMlXns1XisrXg9jy
bv71y//HfytJUdr1NJ6rX8jwywL55S0cMxME6UyfubiDOKhOvRD2F5Bbt6A2wv7f5dMly/rp8vVv
yf/829cv/7f/9vUl//od/9uXSDnTLKTOEGopck6a1sLiBIY8gTO0j8WKw6juUeYtEdAczXgmWYFC
Jd03OcnfMVjSB8DTE1Sz3NvJVmHYxvvRuGZ1kMiRA5evkiMy0578KWolNETNRVkjA8GFtevQMy2c
xuzGO+/IEYt3aaEmGUg3fphIjOwTGJWVs5g7FKVsKhlzOKxqd3JIrzH/n1SA4YCOhbDrE8O26Pt3
rIM+xr+/nJlzUJscc6Awnb3b9kdH+mAHxQ+Cz4dwiSCrV1vCqsg4JQm7n+gJGb6LCxxi0M9QXiM3
rGb7e2NFjwtUkCNJ37SO1skYpp9W4wrS2HrgmSxBXY+50IKbK08eCDW2mRkSSz2OKIosV+2sraJ0
I+NtKP+a2i9fJvHZi+UPw9UkXM3oW9xihszt5WjrvrnUeQ64aEZXs3aWDDp1zBsCAaKJzn6a69/r
kpHcDjHBN/Ubemjm0itHwaKKe8qFvaIjwiPp5ftUDM9lFKjReEZFBPDHcr5N0LXp0lO+wgQtZKW/
NAMK+IHpfIAzVp6sTr1WRmLzUZuWUAxpD6x5fMAG8qmGCfsMhYPppFQ8JQydupEMW+L4qpLBPqbr
CsDWbp3LOCjnImv1WhhioOalo5tL4q4ZF5EeOy/qgJ/5vhigVrWQaYJocCcWw79bhw9u3/IH1to2
LvWcMch6ipnAth6AthruArvqHYfm0O0LLpowLaExLrVPAu5cPsGyfElw77Jet8aw2yCchpi9i1u2
9U4t2L21U8kzJkrk74xTcc0fc05Bvjtm6WW5HP3O5EDxrTNA/OK6+PW+z8vpJLceb6ybnP1BH8Hj
RCtB5B+Qwri0oNqt7zSKAK186Nj+lJyaqLvAsULzPcNX2X5+0T3YrscIZTbv2ZZfrHVx6bzLdy/P
H53ZfswmdG/JG27F/KpMklwj1ovo8J3nIaPesRg/ff1BvgM2hJ/JmBg5J65x6JkZjEnnntBtLLti
ZRbre+TTd1sMcE+obTn706lNRmi7C1Qbx1xYWm2RoPU1T52dXdxnVXapy4G/d2Smv+y82HMDw4ku
XmvwxqEeRuNK95/7B4q8zy6hF9xiAUo1jcHSUL4V8N2y9E454p346Sqw/eiHbsTNztxjX3i4aIqP
uRvRNILd8abo046SiC12NryMhKmbq5lchqSkq2FlJm2J5Ln4Ipt8iHYwDx64m6BNl094IQsbf+ZR
Y2bk+yiLeGEBjL3UTvvHxIfcJXn2PCBk2JmtG2RTcZxgOj1XCZutYS3ePOX5UAup12kf9h4bKVbT
Knso8+xkGlFyMGqZ4AtyfdCd0Pv8kqnLJG/17BsnPN1sHDsspBgd0HgnkJ8F7cwP1yryW7USXTDs
l9Z7nhnlxGwcG0QdB8ytT8XWRU1eXTOZQreg2Dywd8QdWkyvqmDOUQyZh/2LrUPd+D8z3AeouYZq
L1SxXKzt7dc7jOp9zdMeV6sOWC9fEwtQXpwz3TKpSEnH9VKcr/o+iV32Vk32njUkZYJwhALL+vWy
emQ8cG/HK6cfflZ8VNg4Y3TAoPgnRuFAKXwvgPDg09I4sEPQzLDbmT5HP50v9gBQ9evBb4gEmizm
Bk3a3VViHMEpu/fKRhRUtEQMrdkl6i2TNULzNAqHzBkWGl8PQ4NAxdlCvUcVvc357O7wHTTgONNh
b4/z79KsvUD5SJ3bAcLraalxo/Z23ocwml+rkkIR58S0GxlYX3DcMnbaHtZ6ZETYs1n8SkQTVvq2
wvpgjzByq7nWcLVIOFnL7reV5mC6tt+DAoDGajvTMBP+JdQHoEgq3yQkSTjOLLRbm53n2N0p9E2f
TcMGr0FoVgGZ7rYNNqC5jRZOJn1kJOdRNebDqFG/ewPUgjg13tArlmuUPiIy7oOZJAm6i1weJu1q
bs2ZPYCJ47VR1RAyjtvQVH8X5vV0EvLq6hQg1oYrqlbR/VHNvgoKZ4wDOQluFftjGlgUmyZiLGdS
6UMu2xvz8+KIIqOiLhvuiAE4d35VP0ee85M0mBcy7NdPo66vvjfNf0obUzQsqDX5BPFXQ4RzUjY4
hLZPKtMhW7s3CzhTtjrTYcyY4C9YBtaEJapvNemHNfif9uR0RKG/g70Dx2w+xr106ZYmJ5SV/Tfy
EKNmdQygtlNEwI8WvWGFYMvGixKKJE6YeUd/8lWio+7BCS3IAON6re4WD4loJ1b/xdsk4ATFq+94
aftGP/am8+y26QDwL87PWqmDKttvzKhYXBWbW6CEezYvP5zsUc5p8lp1gjF66oQpS30+GZxsXpv9
sIouvjoQEW99bw8Hquzm7MSISvK6fqnRyDWRqdEXa5N2toXFjGrft8d/bPWY7rvXJmkuGZXtzqme
3WUA20jqcbuAl81SEaEVQNi1tE2MA0ZgiuJ1dBOvOceKGay1/PEB+EL0O9YwLf9abXJWHZJvmnf3
kE48UT5o8ocBq+mZo3A4ShQWL3i+6HPxNP1x4pNYjea0UuGGXrwO1zhxcMwM4nEj5j/OHWtFz3Uh
DtfQeaf27isxZHCH5JhbCSNgxm13yjWfeuTSyJd1dRe3OdvVjGHqCBaSM30Qn9oiOjPNCcbxtjXF
10NJT3jJ36ekb+6qPGvgzqTuXmGk3v3zSwb5R93LheCT7G6R6/So+uQjWfB4QUezOVCt50wRx2X7
I3qqNm32BTksR6/zob8lfQAd0uO8m3O85yAQcxz7597TH1i081vsbM95w+RG5kLe2tz45gxwwJgD
VPs++Ss8d7silzfWQSM96ooeUqKWdlgHD/i7eXlQOeomR+RarBedONH9iB7ALqZLmiz5o3qZ3BwJ
EeALkjYGBBI+WLSuElsiBuwPo6QktiSzpAbTTM1hfDLKSu1VBFXv33yOj/84A/89Is35T0MzhkEH
P6OFbdDyMA/+R6DYkEQg0AHrnFxLY+JZtXU39uYlBTH/xNN1GJhNXXJpV/2Ouc3eBTXBLc7mf60w
pVBKIWYvlrRA0ZK9jRs4td7AqWmeGifkK2UZKLfMd1Nj/7cVyi4SK6g7r4DUqk/unGbg61Jq55wo
4r7wNd6PQVztHB1+LSyTQYK57pknJSeriT6/WErab7OzNdgPDUzsu389qLLSpyIeXmPRstciR6AZ
UcCZi+cC0xx0s29M8Tx4fvR/PI3yP+3BPI3KFuy7pKdsnsr/sDcDkBHsGPoYGJr3m/RX8Tl02Rjk
dqbgeRsuE44x/Vg/mgWC0ooXOmSM/1/sncd25Ma2bb8IGoiA76a3THoW2cEoloH3Hl//JkBJWYfS
ld7pn0blgElTzISJ2HutubR71I6gC+I42zd6rN3Tf60uFvEeaBYwsOgJ9heK3Q+cuJhxGutRHSpl
HznA+ijJ3fZRaK747qt1ZprfYJtVB8TB/p3Ehojkwn+LyxhNUT8mpMX06QooAoVT3beWyD/dG0s0
e5scqyOS0Nta4tPTq2Jf03dmfFaJZ1unf/7Ph5v22bzOFwSiiyGgNLHJWp8z4lKtcTMfXcCuke6q
hx2+Nt1qm3cZf24oB4aSRghLsKiPrYqU1W83IcfAttMA1lIevnEn/qNPh8IagJvPBrbQqIud4YGQ
SOg3Lr8beeJd7HXRj8NT0gc3vZrAiYnQMipu8gpWrn1QOv2Ihuef/zY+96/mW/44c/qHXJg4yP80
36YDLta0HZG9m3G8R15K+XTTZVrw5ucVFkgvKziV+CHoXukbCKf9IlcC5R2+I/eujEFwGec7PTTi
dWrTbKV/CuZtaNSn0jHIbygTSt0cVotqhPFF6aq6eJoV/7IUGT4YOa2+GRqibhQZ1d9aLpGmOqQv
JoyIDZT/qSWBK1fcjBkQWs9TrVc3T/aJTjcu7dVntQ5fA9kGT4xumm2MA2anA/e8jxGCL9AiIcTs
IGmOnvJC1cd8wCoRLZowILiIOccyyxywvPRNdgNUdFCJnDniKP3b0obtXXjCJj+pOiAtb5YdTPlT
7oBsYzLLBcHFS1mGvQsMPH1pK7P90dLscvX6LWuGAY07UlBp3NctOobIMgridmDi5tTyt3nSA3ti
Qg3OHCNpUiDns5rW/FL02UWUo/GDS+uO6qd7NKE+csN23UXdwD4IXR12vjDMG2x2OC6UZIfpEpI2
JsPQ33DfLjejgkWl21RjXr1ie0M4Xu05d/Hvdk59kiEuF73ldtSV+ZfUMp0FoShPaLH0Q+gbya7W
ymFr1Egx21AS2ZfV2jpmmOG7mXj956NQ++uVyLAsYVgatALVEp/PMBo8gQJ6JN45FEx3KtJljdLm
2Wpf4lbeBhPNTPdKc00xUR5jQGSU/ADKIqFnxm93NfFTEzdRle+JQZ2XaCdva6n0ydXBoNM7DET3
Ye+QFU6BZlLVj7W9sOoqAf5DDZJ4mbWWEaYLx+gVYRuiDaqjSz0Zz2rNM2O7M3Zww//l5Jvs9Z+M
76gpcL1Bl7A0oYpP4ZOKUShjIy1/N1rZJYgGeZFD4C3NWAluwAcek1QSXuOljxm0xIXeqs0jM5qL
0jVMMMuqua10PJatJen+GN5ZcWNzKlZqyGTwLOct6m8vaVEOTkLIsf8qcP8tNAUHoBeGT5xE+cqh
JxaV1Y2p+QeZGTvK0dEm7l3601ZhrGKZGJvC2Fb0v1Yj7ax/+QqE+defHiKBbjgmfg+qj58ZFVar
5jiCC3/Xyry9DLFnn5tSo18mv5hWXd+NoAYPhRd8s3S0G3qQv3SBuyotr9+YlkpBLnGIsooudSse
4iFCxZxI7TGxPH1RwGW0uYkcjaJsX5zg1UWmcNt27XvRq+pOFgM+N0VXn7WQoJza5EyrQvwqQ3ap
NRf5Pm1sP4ufUxpvlzEoXxSvDpaBG4UHOKLNg2MRf5Tmjw0VoVWRwAlpmuw2Bnl/KWkhn3pveLPV
qkVmmmyqfEAdbpjPFbDmSw2A7ML18gsROerKlILDlNzge/RDGmzE6kYWjcHUMMEe0innBlcRUCGd
5LFuzC8VrZpVPcjzrC3hmr2vYqb8rQqP2RiK8T43xL3d5NmxKcp7TZvYNQii7hMmg7kzojhGL7ml
13pUshzPSZ0GW7sxcFOMNmBY51irBa2CTg245Nl3hmiirWLW6oSk1Ym1RpCKTdHLdRToVm6fpFEp
iJaQv/RIyzbUP75b8BHXuKmjBRawFNhO7N4S0XGh4hBvwxaoVW6jJK5Sjxglpu9rVSRkcNkW4juh
RJtARumtGjQ7JKfI9wLm5e5IsdsQXrQY/S48oumuFqZC0dzwbXctCiG3eh1xKXhmcMX4D6wReV4Y
n6t3QxDmCeAGKdfYvqqWVm1HHxEKzkjGfg0Gxxx8M9UT5g3wd38ScXWLbvMskGxduoTiqI7DlHgy
DB9Mu27LuHHWpmVo6x667joAdEprPUULaKG2GAL1EZ95dhf7fbDsTF7puyZj9dF+Rim20CzmfShM
zRMZ6TR4cld5+ucLKrTUv15aLGnpprB1oZvO58xdXygUhlpLgbtOwXoyEV7I/naXKLrlYhj17y2T
6Ps0D93VIKp4TV5Aeuh88damlgc9gcKdApj5nDlOf1sp0t83Dre1hOgr4pyDXQmyYNPCzN1pmvlS
p0D68yE5G5kBNHZQkO4VbbXQ/Li+cQA5O4adMcG7BSPs307tvjsGpHgrhLTWQYrq16U5D0I03Npt
XS+g2PE6j3JKb6UxdyEtghGL+KE1umYFucY4G7C+Fn4mBJ3h7CttcyrVdnZuIGah7ud4DAxh3ci4
JpPUDKqN35UhSTFYt5Ohfkk6ad12UbDWcJtNPr1N4h8Spam+QbvbBwQyIbS8lfKd8kW7UzK65Rl8
aQYRNxYjXO4kXbcDHoL+xAS1zQV53bV8iidNg76UO+4007ut0xDJDVMwWnPDHu4FuSqTD96wjppJ
WS8GTrtLqNiQD9I5z9hoz9FQQKfQ79IRzRUDb+3gGw52wJrgEuzzYPY8R1vr2LAXI/SwS5QyNEeY
dEKHuRRKPjHskkMZo4zpsCYdzdRTN8jYJ1HbpIRAXI3exXgMcd5Q+YIW17poMcMoG3eOHRU3AXqQ
EWzFWvcw46GSDL0w+eZECAOcUJI/48qjJGZjNR+x/8P8/CvmR2jc9v8B80PS+/lHH3zL/hPxM7/s
d8QP0JzfprBoQ3M0FaqKekX8CNX5TTU0S3fgbunWzPH5A/FjTS9SGXqQdUsZb5pG/4H4EYCBMD4w
PXQsVTLa/W8QP7bz6WqkOiiThIEo1eAG7xifJxlFqMdjB3XnNAFAPKA4iG/yZkQFjMHTJhJnEoCX
Bx/CIR5eoCMLnxuBoiRQ1OiBrQvf+KYjDVxrxinrwGFXvtl9PKAO72Em2vpaSYa3RMjioFEROjhp
ge9mXkxtpxXrebFxUzC90/75IbLcAv8p4qEZ0EqeDSedVtwWSYNVz8ZAMj+Imdk6L+ZoZvZB8n0G
ozoTWXV+sP5cmlebRIPdLhQEJBNvdzSM36G7CNm4Jc783XrUyQtJLBDBSpEemgHY7lykva7OS6hr
lyhKx91MQPUmLean5qrR6PDcdeMYTVLLmZn6gdGdVjvFUIBHV6d5E3Hv/XLw0EQW7QBwGIs8j6YC
EmLRZtl9LJAWuC3aP4aben74WGQmRWok1628pLSuTcr3Qke9OD/Mq+GkcRSB8rNEydwdvYDSC3xl
grINJeyPFpi0mBrpwgATMubtd1xkt0oDCcMcAanS/zvXfnMpIRJuhqrdMpGk9o12ZUHyUr2N+/bR
9cOtICFsJ+zksfG5EuY+zhJE/FBpi7Wah94tzdUpsgheE0OGaalB8b9thfjqRtHa0pRgXXY6Gs4o
UiYjeLLOujFG2YW+osr2M/Z1/m2wgT3FY124I9RA/Xn+/byRol9U6XZZ3+oZpFu0rjZFoiZEv6Sj
ZAPr+KPGrEd1gIY8xzOF+GkJys/vS9dtGt0TrtR/7pmfc129vm7eBgtTixEmtOtyaPLd9Xn/8jaf
d89v60nf4Cef/mcf+6NjOSL5v36mMf/nruvXz/vvt5W5YyyjlP7k/Nr5ISnpMlxXr9vaGJCPAgYF
T+289fq1fHwF1/VPu+fVPg1pJTQIJedVvxP5lkyfA57N9BBM59f8kP65GlU+M8vr+ry7TEOgsPNr
5j0fT7q+EijUdqhJWkS8XWCj/+vbftp2/XhakRPM+W9ecn3O9X+T1gX+J1T4q+uH/93zru8HNtbZ
lJFzum66vvS67fq3XbdFlbyUpjlwhE/fCTy5p6xMIQJPMU+kGXFdxLQADVdwiSyl0ozLz4vSRuiu
DN4Fd5DYSLOoVEb1uEZMBr2gnHiP67t9Wp3fK7Km6tO8x+FkY0Q3ffiAUm5Xo/ecn/N3r5u3fbx4
fs78H/l4h+v69dWftmVJL/dRqZJR3/ntIXffmOIkCNdrE/9T4MS9+rEexGY/LuddvyxCDsg4wqbL
6OddebOjm4RQKODIw+aP9hLY/TIIsGFW0zW/nfaU8y3hlyd581PnfaCHE+aafzx1Xm1MnWisyLgJ
J6/DbHgA4oeEZHr4SAkTzE6RtVd387b5efMSjkFsUNf1+cXX1evbzHaQedWHSoRLCAPUOH07FEFa
JoYszQ94+iAL2OPkNPxzR13RVpr8R/CXEBv958Pfbasj7pGlt5gtNv18H5z+5NnNNm+Lxum8mfd4
ot+h6hTbvo4cpEuTTQe2sr0RaXDz+ckfr5u3KvNhDblgE8rY3wHUQzk0PTQtCExMMe3yauuavV3B
5IOal+YdIlLoEufZi1r27R6wSIWrigdpqchJ01Daa8PxvvTTV6VVo7/MJ7GGpxYdTDgieXWhISHo
uDgZU5P16hGYl+Ztfma8qymJNUx3x0M/xaPMGSmpwd+bttW+miLTosk0Ni+FhLm3epbvh0lZ0k0P
oq+HrYnlCvJupy5pLmIt0Mf70sXCOYQguOff/MPuM3l+4PJwS583NmJKmDPQYh3i40inltdrkkZT
agL2qDsEsPM3MX8xrk6FVaTW1h1VfBSNA5Z+WvKN8vclaqXZOmoy0KZwT0fED1we5KhPxuCC81rt
S9b9jOynSXBrD4RnyZ4Oa09v7IEvKjsYmmIsytyyllgkNLBDyIMJXSZJK/LJiugV1NnVGCDpRxS6
DpBzL6kg4HPB9G/3Cp4ETGcHfR69RdNobl6vrxvn9XnP/JCOjhKhq0JNqGWk23+sX/f/8qT5Teb1
OFbMjZT1+eNzRkaGgCdChC+K9mALPCi9UsOswJ6WH2Y33vww2SwxBWk7kexM4Rn72W45P2jTyGte
qjQgzIt5fX7R9Tm1orLn09OvzynNQkdUoRIxM2n15oexCbimzoscZej+8mm4+7f7wUqqVHzhh396
zvzs/49t81M+PmV+iRt03z2HWs/14+al65/a9h2+9yFx4PLwRc3f1vXP/bQ6/6GRQgTIHSFk2eH6
IKab0HXVm+4g7nTrERgwtbI3OWCnW0s2382uT5yXeivmvnZ9zXX3x9sGsZbuPm20qulb/fSx83P+
z22EsmZLLdY2pgrbRpYc6fND7ZW81efFeT1VxO9P+ry7MqYwjv97/y9v+vmpv6x/LP7y3r3sOeuU
xvx467/sn586BlC5KvH9l8/4+8W//6TrfzoaxOPg5OHml//BvHh9yi9vMe/5vD5v/OXlH/t/+e+g
AdErkRxQSMlfHuI/V5MsXOuFQkjptOm6/foCS1eRQIzx23UTfR55kEacaFPL5/c3bmJayvNzMgK8
DnA/5rSY+aGfgmLmtBhQDU28mBfnjfPuuM6ZDV+fOS/5Mb6wAbMUppo/dyPdZ7I87//l7TDwcE/q
cmJq5sV5/8cnzethOT6ONJ82FXIwsb6+fF765T2v/6X53efd/Nz3igB1IRIkWW0pn+dz5XpGzKu6
ZwJg/TgvzDZEtHd9lprkFjlajEK4nVJwbEumw2BbeOymsc71wU5rf+mkjbrEgaRzK3JEfYD89PuD
0o6Socy0noyRoeKLYdH5UTYGRWtnms8is+TiPw3P+mk4d11N+k0YHsAfg2qj5HeobP+NwQ4VhEFT
1nbV/Bga/TtYf2z7xRZjgLcywCcmaPmzpv1iUYQ7BhUBpbXQ3yZ5znqeW0e8TeYcnVpL1uX0183T
9+vDPMOnjeBTWuM2ozRpeMS0tSqRqu1qP9IOpsbN3KytZVSEJbPDZgs37mlCaRhGf6z0eqOqDL04
gESZxGubbiTypFVYRpfr3HUuRcyzWPrS3bowcS86XSs+4OL/K9j9e8FOWP9WsDv8KKsfw6eC3fSy
P5jc2m8OagK4HDqsXMpvdMV+Z3Jbxm+GwfZJ3cJxz47fy3U6NTkTX5YtDUdalqYj1/ijXGf/BkFo
ItXTP9VpJJr/TblO0Cf43D1QDeCytpiqgpYu7E+iACJUyNOlIbSrehIa/EE5jzUQSc8h3i8sYZVV
XqADwtPqdZH4j4TquSsFNvyBDIZVE7nFo+fU941XqKuwDhGBVl2+DDoq+xGgb+zr1QRZpaJe9Qi4
7cZ8gwPjIh5Xb8qsNzZiGLUDzoW9UElrLUi03Wpfwi4pj06VDcSBAztAmhvQumqTjd44CcaVAYlv
oA0PxVdXhO8llNu7SpfRWq+smzQZu1NWRs8yK7IlNM/iGFetS0vcyfEh4kH0kd5sgdbdcuGpb8C0
PNr5eB6MttqWPb5GD9ySoqrPDuyvtR85JKL2w88gLWmmLpuiQdae9/RuaZ/XSFIWBaqqrdcTVQAk
+rFJ9W9KF74VmpNtM9XGGRJGq7yos30NaAJBNlKfITpYUQptSZK3ci4Twn6kFpLrSshhpZYVNm8S
XqN+ykpDP7gv9fQRjpW1KXSyPyEZUYcCU+xQsN+WXvc0EFJMxN/Wdrt0KzvembSLDn4RRPqB7hCy
BxXQjPfFyxHWVqXzWJoSsIj1mBXEAiZdcEp86id0vYBtBVsTUUGCxBnNsXDQfOImD1v3kT4LzaIO
il7aEDssJGslw3N/EMvWcdjMl4junBDZ2EvbVVHJN3R24UIFMdQMeA2wM/IVkptU1YTQ2DHwWCo5
tUWau5Xz5rEbHWPNfK0dwoqBRJEKl91nasD3lrR08Uqyc1r6gnqCTBsjVkW/xVLWoUu2k429gs4F
25I+q1a1gViyHnaq5OsondwBg6wES0zXq7F8VpWeH8XfDzX/T40wuVXv6LuxAYLsT3OjkYtuaGnc
tK3yoSa1gV70WYyWebKj+tTBhN3og+yoegLm1ESLVwWHioz6tUIjixQ6vt42eZJWf++UOCHpsJHn
HTGDdaZhvqjXY8epkXPQYWM/UQOgQ+XuZi4N/eDMH59lz6FGJvuWY7jfMFVxlyTtMbE91ElYrz26
u/CDlmHv2IjSkH2OUyIozh3dEmRtZGh6rAZUWKcplwG6XTpeMnAjx7gI+qVVx0TU0DA0cJR2PbCP
CNXaougCjvm2ezfNL3ko2odGeTGIypx+1BGhscKPir03LEMazTVfUjT6X5qKtFPQAiOae8+EU8jw
KpEZaXoyey6saINey9z2QQesPeMnMIvU2GeifPA4FE42qYNLtWZe74blnXRVsD+i3ZpJfZeVpPa6
El9lrxPLbCX1eI7jCLOxSbJPqeDmJGTMAVonAtD2GXz2LZofMDocPMlab7HBKFKMuzLJT2DbEWz5
kCO0Hqw/os113ZirPHN2UORWpi3fRG3clRoXkqCMH7Ctw20pYVZ7oNSwQyNTrh5szcOojAReWG2M
h2cAlMZPulIZS5iZ66zgSHGwGDytlh0J94rpbF2Lnn7fPcZejGmrxxfoxn4F9tThskgLJBNtioM1
v+utLlv0U+moTeL3oPXNSbbyPfOiEJ9J8RhVbrxwDYzDo8rPG5a46fgVmpVVQTjFJKiAOVu2uE52
+k/PzgJ8M/zOpCTuhl7QBSzFwqDQdRrqSiM53o82ttUSS4VfItbIz2zLKdE0o3ttorUZbTHeRem6
6wj1VKMnb4R3KhRiCZIWN0tF2Y+6gFdkP+wMaoSbGkepMq7yg3eFkRiC3xgTXA5nDXPyQmbRe1kx
ewdkQguVbGELJoVa44WGReUsSxldspq2ke6jb2r7hJyYxt5EyDriEmuPOT2p91Dm9mm688ZEW9hF
TByAIVZ2ag5kRoX6OtzRjU7fEEFCx8SWQzGJCXLsJY92k2II1IaTo3EopACC9qnrkFsZ6Lh3raIB
jejcoKbGukhaKnrE3AWqYQWLLAB/FWcVxsnA+xGiOya/motq8N3z27OXFy0dLBWzNBbsyoaeldKh
WnVmQGBQr2/rVlfWkddw2VLgRKaZdxPBn1nAQjc2ZmD/DCxFnsxMtvDizNcqV81TISq5iVGjL2Bi
Y5kJiq2mg8ItE7xVCPjEyQ0oPTVaS5oD5elb9ERwpIBPemV+F1k6IPdWCU4p4jO/SjR1ISeswGjd
9bgVyQ9slRORv4eEcMq7ssoRqnNXUTKl2DJmde/aerhxtLA4GlYQbdLA/t4r2sFTpHsean9iEsif
owyNk5vwR6QyDhcyKKpzUdF2GyMuTTWnJy0VHKcBgQWIz49V1r9CbaLyPBrTYbBLfJQmPV2VpE2J
NZvuW+QjbhxUMcQE1EBaeN5QcK3D76P4nPeZeeObJKZpyHoWrv/O3b6dFPrKuk/ah7782qolzhFy
bEmugpQyqoSDNSUMFSsL7p2xjg5ec4aGVuIDI65OCfynqsA5nNSEEHgqdaX5ZBwhVUFyYsiOb6/P
pgwoSKl5RI683vbRlFS6NHvxGkvP2Zqxc2O5/bBxymdZKdayw5u2GGivZyWXGpW35ShGzBL0N02q
jjs4dN/o4aqoJ+nPaZ1NAaojExj57s7h+yRmC5yg1gb3tWKvTK1BqmQhgadahQUUaLJjfB2l/cht
iHCNGnnFYHfBqmn6fm3r2DyILmhXUUGaQoHRhYmO+MmNWRdioJY8kAdvNjdJSGx3RbcpqBGKkMv1
inyIA4OrbeTmp0pEAz5mTNfjIN5JhnjJMKmeXIaF061M89OaJLGe8AoGSEZXWKueuznG0XhFn3mb
aqZ7EDBGFl2dwoN1MOaSURGEr6CiinUawqyuG//RwfyvDYG/6RwiZHW+XOTuVJTHTMEbnusvuYJh
vVMyYxHYhgH/7VKOdXnOhLEhevag+j48wy5mbAI6jQsDcBAIt3FObMYKF69CsKCKnY7vOTSBTueU
iU6EgvGDNh3+TrNAY2E73Z6bYrmISee6QPN38ZENzv1gkyM46g9m7ra3wgixqIf2fZI+ZAhfFqYM
qmMkgu7YkT3jNDSsuTcn3Bvv01GbUGu1syvVWNt69Qaji0PykxXc5nqBiTcauaJ6k08YYvyU01ZO
iW0R0W3hlOEWZaehJ9Ot6Q/gw9rH+aEj9g3QYngDRKB9RKlrLrnhknw85cSZU2KcN5Idl5d4agLi
5IwpV66eEuYUouaMKXMuM0mf66YcunxKpHNzEJTDlFKnE1fHLZGE5ynBzmvJsvOnVDvVI98umpLu
7CnzLgWCt9emHLyaQDzSm521mDLyqqYT94yVF84UqTcHcNOI3ahztt68acrbS6fkvQGdruHX+mME
ohXLF/l8JCyqq6orQM5O6X3alOPX+CT6oW0iZX1K+TMS/gS/178Zgx8R4MyPK8FL5cW3ir7jSvYy
PacqrBUqEMGNk8hDaSxCHJCnCNn52EWcriBqOzVaNZ6xDNqCdqC6t61sXCv8bosTGRX2vRDAAXWz
fYrjGCUswtillpPELfU75NMXq+ncpTKC7EJjtEw94e0qwxzomNSPRCgtnaKqnjENWMsy2pupg1ao
waw+Nrm7ctPgOfZg6Ouyi5DbIITkFheQvkPOZJCJl04tF7rfFdtYMgNwm+yLGbnxWtG4lfitJIZ9
i7DNx32J1xD8JBWINJmqFsLZCyd9whrTbyPEbR5pO0ZjbhOTb0gwXNilpWxumHDcpV6zSQRxCIVD
InPDzY4w1IWq2+06zBtrA+Ve38CfpgHQggDr03jTBSWWuJr6iJFg3Quc4VBI8Y7GrF0lOhC0hEwA
ZE36EdH8AksZcIV0zDfpUsEd6xQCt8g4hl8CfJyklcCZ58JaACpSoZsBKxv6BhhaB0RV7dvv4Rtm
++SOsYgFR0TdAm08GdqjaTjV0bIMxJDTCKVV8lMpLdxwTnEpxnQL/vSdwXm91kcHXUlPsLnTvVdR
rt1xuTmWBRAKTGjAG+x6gsB45YnZVI9OlXGP1HawGutlYk7W0egnbFTAHyangFlEDyoRE9IY9jZj
k4XtgMvyNPuHYXJuqMwmE4BKqwoUvK3YGyXp7vqAiKFecur2KSZLekH6F8/Qz2SYVtvWNLMVFIm9
8AYg8Izi4K6EZAaKL8jP1BXkanPdYhvTbGStbuudsdAyXGzjB3zyp8nlbZtMVoK+emhTt1xVQ/2d
YJ3z2Fk27KgUL6wlv9gFE9QoN731iFhvUfl+tAta623ICWtqe9mAbiYSwdC9W1Opm5UToymz68hc
BiazCDXGpCUZSPDXeSA9ZNicgrFdeZ1iYTnbxJ6n3ReMTbgNojHsIE6j6/6Ze9lGVmO7LQJCdgsi
xHP/u2V1JMbFGQY5W/a70NThBfM/RlTBrduN/A4NYKouln3MNE33md5mlrXunC7BA+Y+RZ5tLduo
3PdkhDKD6pwjZGl2EZohuUk8TkpWV9XilY3td+cifO1yJz86Xn4yRVJfukx/taVGO8SXN3qWgcLO
POTHMfzbqj670BCWtMOtla5L6MqOlVyA6F2KnkmfI7KvDA++RRYmAsH8wTF3Vo+AzhrxC1nVoxcF
HY0X0OudrsAXiZp66RmCU17H/ZgaIGs4uUhi5XIRwC5c4LLmNgdKcwnAfB1GgotkhRtZ8apomeYB
AV1RAqFd+DhTrdo6j1Ke6XyBvC/fMVDXR/IWzlphk0jSMGyQuBNS2XTIG5Ni7wRcHxrQifsGrNOK
0lK3RPgUTPFHu0wyyovqs6kUZ5/70Z4j0uUIFWcX3+TKEua+ESh3Umh5i0HJOUcb50kAuVoxwPqR
hvn7qPTRnguwuZScsSu/ZRTW1YFcwu/BWOughi2+2SU+Hhem7I7oY2Q/RsIggf8caIltVpnltm2a
pclERh/p73mj+ipT4VDKxR1sdJrcgOIEadkwaiRgQjumenXryQbbRhm/wrWBVkdKapllG9NbSft+
aCoTh7qVkftDKhoBZghEfUwfhISgc67qRU1eCyzh8tC3oDN0+EnVEd2ku2QUJlTKhNDPZUmWT1cT
ecEEL66cLQmxHuMUMIVZJc7Y5MXdTTX0Wyauz9y5frYDf4ITOXdEXFCfhskeVpzcrtdQouqoU/V2
uqsyNJx1l0DFUvWHpCQgwdIZkuP3BuvXv8S+qm6but8KYkhWZZ0yYBh/6JIkAdLc31wG4CmYzC3D
ka9tnVVL0jPy1R3s+jejjWq49l6Cg53JhFHZXDVG/VvLPLwBVLLWzJxEDv9dF4lYSLqkq0ZhiGZn
fbzWqmAz1gwNmfqRKewlm7a5GFbzUJfZ0Yz7cCcYCq1CvarXiTBuxx4cdhhNDKgifA4q5jLoS+Wi
ASp8MMhhWWTW22ip5Wt0SXW4kG5W+qvYBKk5Kt8wp6TbynsTGm/gMM7Ho5utRIfV0tHGWyvFvtDC
yBhbZq+mNJkceOG4QU7OtIRyFmIoZ532hk7MCX+BGBk0aThTu15R1l4cviMTp5uoUooZMrjNZu0s
kwbSCPU1ymi5+zgYmGyHIHmZZ3Ekr5H8qt243My2ozdgpq1Xsc73PE8l7IqwspgRo1881aUKGiIj
VKrz+oM/3nWSso2SNcqyim2ufTS9q5FGd4j2ndEEJGloFvk07s/DkaOocI9MzwzCjzl9gXBqUw1N
HUsUt5RqEivNd5kaB5PxrVtXRQe/MjHbPf7R95B0NEAU6kH3mSOnMiOyI9lb8YMijC/lgOeYZqmz
TIuYWphcwfAOCKcoYeaonrcbE/PBqSNlFXU4wL2YFBlPLx4HG/51Eya35Mpw2/aROsCrz1dB7l5i
Jk7nNiPa2nO9b13c+Ae3ih/0ZoiPMgzvarM7Na0vT2XlNcuaifeaKsm4SKHoLp1o8h1owUsDS06b
phpxlR9JOLSPGbbb5ZAV3aYRDU6KPIbKiq5Pz/uHYLQhOyvfCI1OT6Rqw0YWxvF/kuMUk8jwrx0M
dTJg/ZPkuP36/VOi6PySP+TGQv9NRdZvmUw9dZO89T+7F7O/8I+GhURfbGuYD3RCRFXLxlf5R8PC
YJdhstXWpYR/8d81LAydVsqvTip1aoxYFKcdTXNgtRuf8oWZOPRtWubamcQMBvilsbZKDd8oacJg
kJt4GYBwXYYJ1Bz/a9OMIcepb5zAVIOok+WTSxT3ojUmU5HibtNalmtuVzn3k01tCoxhJfWfjBE4
lXp8VFg8fber1k1TiWWn49NV0Y+2yrjDHk7KQG89AX4jKCGkcOmI9NYl43cLxJJeX3VuB1C4mWFR
cc4HJk9BqHPuwwL1CdoK6wet6YsTqU6PlBUFNRWXhmvJtFDtWmsdStRHqD8OIjeyjWj66pkm96Oh
Nc9lrGYvmtNtMM/dOLZbEebXlSutnaa0SkhAo15cfIvx+GCU8drwxDdLcWAOTTklQWdB75EgGtQG
mD71NEv4pIzIxj42ZsFVM4zvFD2iipCUq1SqLw0haqEYjw5Ticz18tcsq24DdTiPOax98IvcX9Lu
YPsyXASlR2CTSt2wezWQnuLjAfZQUO2GTSzuHa/FIzG9wvQA02NXJZ7JToOVZTTknPlxsrSqkM/u
wbGVYTsNEW+NMci3dUb5SwPlG2wFHu5NVuh82fnPBsJ6manEgdUVkQ1BCi4xdTeO/t1UcmpiUExj
XzOPHeLvmyBbgi5CMGcQ6lAn6zS6IB8m/SUdehjG3U+r6l57Iyl2ijslThFK6aTdKmh6iwhGgEVl
OJVw07jaj66+MSL4shBR0iWURe7BRFgzNdWXMY0qVMI1WKh6k1bRWhK9dGibBBIhg9+FVqtkFIy4
jajV3uZlF521oQzXdumczRjik2KRmh5DOF+27cG99UKFuIWIwfv03WRjqDzW7iqPBQ2KLMk3YKQ4
D+yh2XpZSlqkJeP4NofU5xqEmlkPtsRD6VUZkOHmp1G27pmU0/c00MlPU9N2I0PHxPtIGoGbqy+e
TnCDZ3c6X497HFWHQLaOmozClKRtW+1GqyrUkR5ka8aG2dhpL1FubwLP2gWlER178GWx5WjHEFHT
EoDguBJ6yjwo8J4cE2QOXBEO21olTipRCRrsK2qUMlm7ooc9za+Ias3Z+gGStFaJ+hVFmphIDBj3
nUHZDxPnLf/rHT5nzvkuNojlpCcUR+kLmXXVyc7g6FbaI17+5rVo0geaUU9M1tpV1sb/j70zaXJU
W7Psf6lxkXbooSyrBhLq5W1EeLjHBPPo6PueX1/rHL/vur+wl1mV85xgICEkJASH79t7bfsIyqUL
1vkywyO+tLqGqi5uXe5zIXss+rQ+OQmZW3bUaq8kTdzoUwffinxU4r05h3jheNQ1bO6WSQszGSZk
RiRoEff01XCL6qYwUMCTZQ5P1U1tYo9ik5qyd40tHJ7ydCVBuGa7i6JVexG5ftMLb/gF4rW6uiK8
SlHZHnGsjVYijC+d4DtY0M4B3+urm0TzxAFb7oth1/BqqVntprmLaOJkzTn0eu5yFriLDNOB0flZ
d3TcJDwltZXfmAx4Ga6NgNzbbmTAo43YYTuDQXw1oB2ISfhtCU/RRu43hW7rhxb/epAWE0PWMHzq
ewvYXkEACkmv29FIrC2xxt65EhpDu269Zz/7xeSbIPdwQ2oK9Oi0uMa57bxN8jS9Ke3w1LnSr8lP
rjl0nXRaxXd0cH4hkLU/ZTSbA9XcqpfxMpRU6WyYYI1wvnFDYh28qLhw7ierzArbrab7YFSkDEZN
IOZ1QJQ6RJrvy2qOYiS3J6GHAuTt+UVKc9Syev598W1N9SB4Cbaknvowq56aqfnQudHv1SbUKurx
P7YIBg0HR2Z88V6VUFnJkT/ond9m/5XO+Q/h8ge5NAJTqRyT2rf/UOf8/gRJiFQRBjvcLkrwpt7r
X38CTYnl/hRYf9Bav73sg+La9KFs21l+UOLtPzetltUnUU//ua9vy3/sp3rNjIJ1O7ttu33f7vt6
dIA/4YCmSfCuG1cve9vB911/f4ma+3N19eCHvVPb+PBJ31/+9soPm1dfAS1NSex518zXoxHYXS7x
q39L5tVGLCWPV9v/8CHUU+pBNVf7FsRauwU8Or9E9mhQlETK+LbWbMHHoyxfYI4kSA9rPG8S2jdp
VQIUisBf0XEb9s1cPxRSCeVKJVRa5926nUtJTFePvj/Vt0Z+gMiHDZK13x9Xc0rlrrbw/uzbVjol
WvywRShgm7Q2oSU0WXOZCK4TCKnJeKCBrma1Bv/Q2/KS4FeM6SMFHx4syaE+ZdXXt1XUE+p1IYIC
KNvTXZglPucBzWnOuL8rYJjLyqmfCnDu+ZcmE/V56dDGq7nWQhZvDma3tfo8DYwCmvh6iyZjPrz/
RWt1KqgNAt8Ng++XNFNs0rJws24ZA5P8ye1d142/3O4XZ3KkL+XyLddqVOm6i654lZOlGv+agB/A
t/AvFt/XUy/j1wCJPJb0XN0B0219mUE5n6jNbxIxfy9l9kbbdgh9/TU2t5Y5vYTcv1Uhl/nEgfj6
rsRVemS12MyUkhxqBstEvJTpnL0cPbjwNefsuykpNDOFFhWloiYwWRijVYSUotMeo6NVRXwxAyoz
otfOQs6pRaDy+mH0KjImnfiiJhMMsi1xgnS0Rtln4QpcXrrcAT4nf1Ks4HAH5MQlYsaYQhfUHm4Z
peN/k/ljGKt1RGp1RSbKBpcTIpPZuW+nLrksJmnKizY3OItpd+UhbB56bJq9lifL8t11W2o2rUGn
yoJxZejYm2kbUIQ2zy6grLOGcRwNSyokoJKolpaUSTFRrnPG5kWvnRv6fw2XM36qFIMt1OFTXMe5
sYPiQ+JiA9EQQk54EibpkKt+9rVYP+vWxbUmvGlItwKVi5BKk52amxzM44hGjrH06M3GGG9yXRAW
y33LmdwhgyuW9tcc+BAGWcSKjDXgN/UbcGRDBUb8QB5NrhOcJb9/V06m3tNPTf6o0g64ua/PtMgR
BYa5eRRNJ7N9+AyLVMwDGEENrMTzajmHeCRT+o7KBGHIH8NuQq846mQz4UQxo61ynvjFXJzfJ9ES
e/Q4yNOZNCJhXTihfPPygLbpTaJlN5bxmMaw+P9Wl6sDUGm6/3hs6Yc8iOcISb48G/rEwjFm3H+Q
tiuZ94dlx41RYcgIkzKRimhHpjy87Y7cURUooXbZr4FBouyCyiMPLLV76oArlGHk7XeQz3jhyYrJ
5FEGGrXDau59oh6jLGLsJs98DqWbU0XrcP9YnrXewLvj/f0gxoURXEPXBGqn300FalFN1Heg5ria
MFzFwqRYDcoEEUn7g5q8Ly65eCEIA278Iu77BP7cVvlv3mZNa/YhAxL6skjThoG89Jyqo1pO/lis
OmuP/zQ8UGBqOZlNHycqM0c9Fhlec+CwOHuTSWcnm4xfvVjaXWmGhBLJSRwDn5pDfi9I3+HRsqgA
dcNvytHWTpmS1Pf3HxqV+rw8d0arn0LbgkBnO/sxA9MENd8IlsltL/hUjM1cp+TYT8SlbiiRdyil
QYvJ/bP4S9uVjrpCSO1Gx00gYFGDlCttMfhn4QI2NNmWonchjDsvdEkgHV0Hkx9cinUxhgCXSH6Z
zfQaJSlt8T7ZRV2d7/SWHr/aAaLHo5WqJCd0zyBfz0aC/PYv0EQwliO1eyrFwSThq4M7b9po0Y7q
6EDkm+0xUXxWHpC3X/qfHSaU9dKz9amk+0zAQiQCcsCxpeavs16ZaHiRxbhyonEzqDV9Riu2a9EM
y6uaPyVn0qHLyPdJFCTnMxHxfoyHp6H2tX0E7SZocjPcNGOMsAF6yDUZSKFQXIzeKoeD29UPMOBa
iP4uRWPiR5EQg6pfmmEIWiFI3fU4g4xuVe7IdM2OsUiOet2dzNQgoFFqjTJ5sugtTmUW8UsZqDOW
9ZCWOzU9oi+dITyXpRi36Eebre8xjCY4hMu+HEXDc+JOddBAqyQUC8bbvLAA6Xf+vYdaeeO17efJ
OdBxBtyotm4hzuR6G3rESvA+01qZ20ZcCbCDQtaCwEZ5qvc9Ix2q6UVHdjQZhPjdgBedY71CQ9Dr
11oXRGyrx9SzawrFp+36z/HANXRdoy9hmIf7tI8q1NTf6cZAEe0i/VIgI0vY3Ex03Dlpxi+QYKiO
FuQvDDm6RJGR4qk+WAkEklhv41r5aAKoC+wEZLSN9jvu2GjcjM/koi47ySQKo8nYkxYbb2YY3pE8
U6oJSYIRgT/il9XhH/OkloKePoF3UDXeFO651LIrQTua0P6spO8Y3ZyTO9653pzu0jgmqgJD1a6U
QYpvK/DvPWXOqzti/utT3DQjIR1QZbyjgJr7tm9xTSiqmCfSJaW7sZOTUarjR4osQT5wmlnWr2S6
P0WYlrjZXgkfd3W+Hid76mMn3y0ZfjnTTRZwsKUXmDVY0p6rg/p2IC0xJMK+ZuF+qii3TxguuNks
zmrO8xKE/u8P+vIZrSOPVBPxQT1uyLOsmnufqNWc99eqZbXVLCnjA8FjF7Xyh/XULApsWImO8/vt
teqxIp3IaBV01ewfmaCnBsiuCaaqjwI83FrQ2eknIr3WG3/Vs0eSzNZjOj2mMBh3plEaUhFGCU1b
9mZowpwlO8NeyCubCriqi7Fb88kLhlnGoa2ET60rJfDZqb9GCFcLT99RsgA5FtMowVxrbCCphgGd
+8tU5O2PcCbDgjblt6qg4VaB/abF27hbCx0FYTjUJDWREc0yrtrjasQ/9PQwe6b1rTM9OgLRFN65
cdTehLqmb8ssWV7dNrmuc+V8Mah9yf7qsNdHe/yWaRf1PMCziabiROxl2IafGn34gsV1frXiLt4m
Reje0s7tbsuOKElZcnmNjeqxRIx5jQhKJ5okgWG7TvZOPUmgjD4P2WvnZ/l+WJ36ROZg+aWN11u1
Vb41DvWEprefVNOdTV2YWCXerve0F/h6MMDr1jjbVpjtigWAK3zf9b4SOKZnf31p9Nndl6U9HBsS
sJ9Q15zUTiz9pG2rLjGvddeQMVvq/CEYr997TstpfimTTSja8MFdE/0yzPFCdY1dWakprL6TPRda
ux7cudcPOq2NZ2IEAvWphgV9V5w6xoVcXyBImUeuivp2orhHHpWY92O06NfSXKK3TS6udRxn23ha
yrQ/VgC4cVP300tBU1q9MsZRt0NjaZ47280+DeP8TT1Opwd1VxRC8l4KE5B5P20t+VZ6XN16uaDh
JGKcVnNLoJXmRK/29PYDWw2HU9J2zmmcgIMl2fqoNjjVdgErx+tvY0DUtzj54rcf0PbKL4aIO24L
sxx9zpCdUTARVSq/EtFd/NiYvhEW1+8zA+GxgUvgC0abq9rqKqEc6hAbQie8U4edeqHViB9Uo41H
SyzJJfbIf1Efv9QZXkJ6f0oAxeoFPTPQr9Ypdiv/IY0osPqLWf4o4QJbaWx8nb212XOjHJ2jtJ0f
olkjx0CuMUTkbjha+qwlVorCum3ONSekh06zCSsVRfWDDAwyXJLleUhKfxebzcr4jeqoXjlH0Idc
s+R2igWmrZXHL4y2jF2KYuOs+2F3v/QepU25HTshLmfSxpfcphKmuXbB+KGEA9hGgEvkGtiA4DeP
4Uvnu/UuqwsgWrGu31EmRpog36UlUBCXQv8tWgx+bmRR8C+K5k6Ecfu2DQcEe9Hb3re1cf0AC0R6
LSvq0HmM+EG9y0BgLi3b7tXrbBMettVfC7BSt3ZIg1O9y8w5gECCV2S5c4DE17x2Tlzful1rv23C
H48OQr6rWkHUQxdAi09u+t71b7hEwGuXu+NOmzpd3O/j4BRc010IRMDyOQR1sEZjl//I//pAlR4H
szWZN6gHqpuc9woycM/fqWu+fZ6GNMgBPeZtiB7lmiQISBrTyr8X2kW9k77WJvFKVX+L3ERchzAW
AUgv43W0vqoVaKMT+Csa65YggPpqkY8V9FEvbquBn2ccKVNrdfuTITmlyKkXj24U11zbIM0Wazk+
rh4xMaPuND870tLpMluvjVngeE7YRsPxeSn5jASrg6Am/vbxbWt+/Kn2KvsJTC0aZdPJLi4IxFsO
Jp9j3QtfPX4stWpmkrGE6aR5RDSHPA0Z1tGsKvuxkpJetUpZzWQhGe2r5U54Z7OmvTV0a7qQNGru
jLFuvhJyg7iG3eDf83kQbf9EaSXb9/wlzig0YoQpvsXIh+xXE20c8pH2p8lN7cbpHe1BXxbjyOBJ
O6yOmX5yI0rSJaP8nwVHpfBHDWeiBR8zyLUuuo3d2br0kTfjmebvZa3Wrfp6HMN7QhGbPNHHb/ZE
U+toNsv2bu40XIMWWTSr9VWtuQ6htRlGXX8gkN0/Tgt8tX5sLzOGl0+TS6tYrbZE+Q4d6ELWVt0F
49DbN5OI4iuiYnpkoRs/r0N2o/YFx8WzGAfzi0sW234FNX7OhBB3uovINqFs80Mf0aKw1w13cuhA
1vZh7KbslMTjcuizyP6UjHTW1SqhE+092lXfQnCNgWf4041raNU1tPRyZydd/4zI4aJWpVL3miAo
3JCkV13cMC8OujZXUo7nPaAtI/aqNq0fQ9HuDL/VXkCvhgE2k+5a2np8a6ekXTGI7L8X3sNCXtmP
WfLER9/V7sxCGGcEJOTLVOMAA325UdtCxvxbg571mf6Ce+jmYT4OK5duN8K2zqcmdDjxj/MS6s+E
N42QxOL5kq5ldFd0Faw9+XnURC0Oka/deoKDSZenJvUy+Xq1hhn9t7vv1/9Xb9ygt/if98a/t69d
9s/d8bcX/dUd9+1/A6NLzxu9NUBL4Hvv3XFB49ymOw3hjwKfIm79o1kuCV6m4QmHBrblWZIV+lez
HFrW//n3H/P/in5Vf8Gxuz+WP8KycfP9Sd/yLBuwpmWC8jIdm49G8/zH62NCmt7//h/6/8zNQRPg
0cdrOVr9jBasCYknkENzRadSc++T//pjynsKFJCx/X++GYR82r6KqqG1At0s0r16r6pxnL9eCZI8
5aY0sRbgvm2YP4Q5/9bcJ+rDNaZD47VI1ab2czw9VV5lnEgvdncjJ22qM/pLoRkntoUkySbxvCzb
r8UZnPM+xWe3sWj7a+UOAx0SPmdjOsN44KyxWc1xPUx+/Tn04ud6oJHaQubrNfMLQvRt0TXDvV17
iBArL9pObbWcw3K8ydPxySvbU563zo2fYqDp/dRGAOyeDLPFTRii+6srQa2BdD+xcPsfFU+u77xO
E3IfK5yJlSKaG9WaS+4DqI7M0F4KovMYGPj6aZDq/cH8qSMbKhDelbzPZsCEtLdmrcQ8UN34mlfB
5bfkaNcd7kQVjvs+WUlcxgFiLUSDpDoklm7vpt4A4M9C1FuXT0aKOtmxh5Oljb8nK7bQb5afMgGh
GUf4AHQ6L/Y2Ph4PoWpt5k8RPxRdZCDQIUpxc/KOczmS9HrUkk1ta9g8pvK2HLnkgjbclclM1sLy
M0R7xc2vX20s4G/71Y6uru09+RTst5XjNXiKPpeOAzoAZa4lRH/D8AZQZZXft3EDzgyJWFFC8DD9
r2Oqf1qdyt5bVn3oXBJtau9lrBpK+kC8qJKg3WgZTG/8Fm+2BihlzrQbLzVPZoP4HPwdZ9pmoSnK
cZDg2U59EirIDsK+4zyJyaz2VUk8scXleDO4iLcYoW7TIQ00NypRPt7CHbsS84m3Cg4o0jHkCUuz
zYAqznW5a4T/Ojo6O1/Hxl76FFrivgNd/GCoUlImftVchty5kIIqOMtLmzVXHKZFAGOtJ+SPrMQh
ZxCQVPVdTexnQJUBHKaO1hjAzd2Kpv9cwAN2zYIqfW+eBgnrHyev2kVO9VRW5NgPRt3AAh4n8le1
k1OYyMYwuzVNujVW+3FeiMeIEIdBv7E2po0ExSQVr25ahlUuMoyFPOgt4kj60I5Id8IgEjlal42O
eUh30gGLZE8uVuN+J4Lue9wMQWUh6Rot9zHt81800pdtbJ+GsnZ2jr1AgrJeS7JKyZZNuEE0MFhN
9qlb1p8pwUs7s3+wRtPYIksJuBXxHog63BhR/o3aEtSo+Tuw15cYhezRztZqU/eE3tdLukUBt9FM
8wvBCvZ2mPitNKOxd2l/0fzvs15/kudXUo0snx/NIqC1vPGbaSbPytl6IcoAMOriUJLHfOnD5LeT
FY+cHncrptkDOboVBiSEfA75eRM3u5tpZw3mZwPIb5txC62hYfyAg3EJti6srwn3FUGaGPdp6zxk
vYbdjyYY7fe13OiDJ86OccCLmty72XiY8MtsUJhf4NYM2zYiBKriP+Gmcxa0JXcq5XCTmtlnnEc/
Uv5dloY9DemcrT+iL9yYA8xqxpSXhoLEmny1137cYM5eN2kz5VsGUJecWkKQnKPVGPY2WSQod6bl
mpJUz778XKMR1Tkx1HMScmgYzXFoSBrp5/sG5I+E6LtHF8He1s2+0F1HO+PWZpD49k3ket/dRkxI
k46zJ5OBiNbZpI73WCVevscgXWymxt3ZA8k9tnknEPmhxSIlL8q8ZUdyEn+xtVseUNSWdyFZQaIP
aoFC0jHSF8sfz0VtFttIQykgig7WxWJvY6tGCu6F+85b442+/qoL++iMCCw6HLU7MMrf6nDedgPp
5Lu0ac2gtpC61MhwURPa91YChgqrQtLq5BbDaSWvyS5uzTZ51MEnNItnbr2hldhf7ftgcY+/1rrB
KBhkUx4mOGZHbOa159+XmDUwS5/ziphDyr/xBiL1Rsc1JFO21u04UAeMxd5Yyck2B8vcLmm4l3+t
eR2mK4oHou7Tn0YhZEH83FLB2epOOfKn03410/jMCYlH03HvD/q1iqufNVUSLgbXNvJoncacdGMr
f/BFjvWtuvrpUmFE+50YgDDKov0VO0Bh+xBtt9H/XsJlOHdZ/DlF/3QcCU2v9GhFzNb/TuceA6zn
Bb3nWtfEhv6OZDNzk5zLXjJQYcWcgdgE03Lo/V57HJVlbG+mbIxOXU/fp6BYAV54o/uI4YfcvsOy
6eAbpuawzHF1E1v692k2HluSQilLDSeG7iUR23uijrqNb+RPem/p5zIzx0Nf+pxqk+XeC8sv3PYQ
rZv6/HdIL7RXx9gvYcHtV12gqQ1xF9Fk9MhRDKfAzOx5R9iYuwuLX35SEuTaaIwdCIkRq3XxM/7L
uE5e+ikTGILN17AJtwiwmm3k0sPwcVMYVnKteme9rl3ysBRPnhFBg87vCbNotq7Iyc9enN92Tt3J
M/UN3asx4B6er8l2H9kk0jzSbOJJpMjeSo5OI7qSmKldR0KLRE2sJnAE/2hls9QOUjVeqCA1zXLx
+sepZpRBwT8YIYpui5zcOMH/CWyAjZKsGm+HhWxaSpu/mtHf+dKEMDn1c9HYmGDT8jdEUwrdojn0
DOm2q00ilU+Sx9h1S9AV43RZkmQrqFZurJaIl4wIO/DARZB1Op6IpsPdwIkNFMAliWT1HC4Dlsyd
wQfemtl4zziy29hznKB0ixck5MAnO8yZvTe/0n6eN17VufvRnH5FZ/QC7rErqfpUqJeQBCeHuXOH
C2MFByORVXOx9312xkRIPxMwnmfNdz2XQzyvP2LSz67QrKQd727BHr1dTSLth4joWEfTuesiBtzy
gS5GRX805wL6oui3HT8Wlk6a4J5VB2JJ6dWYFOb4/tJt6jW/UHkCu5cefjdx7YBzGXfvC/dyDVix
zdg088YytfTQS31WT4lOB2dGO1lwAM0pRk+z+OUuZnadubunniem5GfJL9msxsL4qphOLs24/ZT7
CO7ncLnS0jL3no0BxtZoPjk0E5eGbDl6GdG2jpBupuQY57yvP6E7Lxdy1YUgjLmbSlKiyS2v7Fk8
aJ1ZkxsZ9/gxdWwRqcR0tzg9tBp5IxAYnGjDDccAY5D81Kwi2zVRyOFZQl3vsp9rKr53rfspjMnn
qYm+3WTD8K2JUVQrTlybwmZduL7vbHv5ghiSGJ2ymG/a0Pzsr1NNPi/gBrAcdjj+pO+40/qYDLFh
7TYj3TDc/PGBaxiF44SKijn8IEHGvvNdUrJ8sz84tfa5KLz6gUyUJLRP5ISQDoQYch/53k2j/AM6
F/I1AslueoDDVzMarp2L9DYVzbbpXBmgnWiXHGhcnE/FnV2K6WC7+LCWCQNMuzKmRyc3ftZm+64i
MzHLY5KfTKs6ipywrJLrmgirfRyTJ9KHfXKbVo61XSuIPq7s4jtaMW5FTZM9rppBhivFgemgsEhL
gBA6XeyrSKORfmXzS/ioWLrUbC5qDhLuHUkx+smgegCndMJK7k4LowVMClE1fdWgApCut1wte7Ap
wfDHtpP+uKTLcJq4bG5Sj3ybVIzajkH67Vxk5sn15LDdJYuBO8f6aFQxzpAITzXy3iAdawJZyC9M
YRkduVCgs3f7Sx4uybEL14cFBsdxzkKADcKFGojcL5upf2LVe8zHmsByBJ0nPCPiqfDM+1S3IOzj
Rs8I+N0ZqQunmHDuRZiXoZ7TG9QBNwUnEkQwV3Aj4n5uCCTTl/g6SAJHYkcYA0OYFHP1uelW71LU
zSfbr4NVlO7RKB474a33q1gT5L1Fs/fKItz5flUeEuDU21SEiCo9kvAGR/sEpDBBymuF+3JMNkYu
CEo0djQjrE07FtPtZJTVXTldI8TW25UWGUlpcCY/wCYlivKPx2hs/kgiRhwhWolz7Y1cFqMhROCi
ybxY9agAQ4XNcjrWdTmfnTmcziIvswIn8D+WxyJJTo4h7x8MQau0WDAol9HvVBCMAHeJfqea4JNZ
JLzDQHlpviY9oVpOKcleWkM/1/cLOSvoib4t981rVMMyVGTJN6ikxbUWujMy4tht3pCTbwRKdLTa
GA3HgUja8cKJ3D5SiNq6czFBqJVaCEA4IFPV7FhE3m7Qu6+xlJ8oGcT7RClC1CJe2ofGIgB46NCm
U1mHWSP1FWobaiI4sXMD4h7eH3p7gxYUiD7G2pvaQm0t1GRrWM0qCYaa860EWxmBmu/SAMZa4UIe
I/31Fq7/KdKvRZXzb3hTWSiBhZpVzfUGugM+bo1QD9Q53HhoK22TGVoI9QPFv8QDWPB1aWRNg00R
W72JEC3gogeTLCGZVWgPG3eIhyBG6UKHWH7/8gtzcFPbsQGhhBFjKOjQSMwnDt32rObmwlz1XaLh
054jQLfABZVIQ83Vwh5XOjPu88AZHEcyLWPHRl9WATOvjosHPDD0xVGJNJTqKCtzhA3vog3GJ0QD
kDyhksGVQEPNWW02HG2SUJU0o/tbs5G3vbXrjflllFqOUAR9T1ABbJi/Dj41lyDJ4QCdy2Wrp3m2
VUdbxFhH36kd50eSByJ29NQ1wZjIPe7loTb49lwf6T0CZdGdQ5TFaA/kxJYEStAjzXmC/0MtFy+t
fGglqAYFj8k9cEmPXIqQFIpRKZN0oN1vgMvSqtvdbA4/8YX0eyz8D01v0vNWMqlUZU6/zcojdYmR
CGQ+bjSlUfIjlAl/qTMkRE09qMQaq2S12G2JI4g4wwLnP6I7sQ5XbuLCvTpwyFqwd3FYPMexA2Ou
lXugdkjty/w4VHp2RpeBGmBR5PN31mRqYEREkXJumrVDYOV2Z1zN5HV5VsqpxHi0SZjMN6ohr1rz
qkmf8UcJ2irVEajA8lWTTH5sNbcoQvj7snpQqAch1E07f+Ee+e/XOSIjNE4t94NRtM9q9v3Va2cW
J2QDcy0pvo3UNb7NWuTTcBaHC6QeTEcCs3Htc55/X5NWTgManomaUyuOUAO2VG8WWjwcEvh5d7Xt
FEe1JGBtg6+Vfw6zfW6IFdqppTaj1LaDXkHa8VrbQa1h00grzGSm1K+odZSS5Y9FmIAH3+GsMnnc
pG7eN2+aHW40q8Y7KMUO6mv1Pb5+tagm2MD7D4t/rBJXq30cS87otvwvUmbiMKz0UOw0MqOOLgVP
brOt4o4Qt4xrXzNRP4uQyXXy7ILDRKox5GyzGDeJmzp7Ik8qyF+Yu1F/kdjKAamw/p6apYyL97Xh
mkDEC7E4PDvIH/HDrALGey130rQtDmQbcJLkEs6UUGbrmFnpNpP0ZmSn3q7WxFcuffX5/eOrRSQ9
aLvkE2oS183LOg30kSRIV5Ma45FTFrLvv5dDklEI8kF6r3ZHTtRcyflzRpyPwElvA8PGlaoeVxPS
r4h0owYVTASQU6Gh9ifPL/yB4vaoZukuAix1vX6bd8CHC2NGniLn1OIcoRyGYpEO5z5/jSd9PKkU
WjUxuepzbiLjBBK0hqtj8+dBKI9JB9kjaQL8cDb1N9w81v2H41vNYnxD7zyBBlCLtYmAMkf58WE9
dWRDDrqlQ2LuPxz8ap3392h06JhlIbPY5fsmccT/qZwZwcL8+esDqpd0Tu2glnZcMCViWoNUQaRT
qShM5J88lnN/LKonkPi7b0lZ/81b/H+5FXXX+087MjdV2b+W/9yQeXvNP+yKsutiYFckUlY3TAJP
3hsyukNDRtdpjBCDaeiCd/pHQ4bcFMFZCJEQBBnL8T40ZKx/Mx3L5jpnMGJx4K3/Vxo0Bl7eP9yL
9IkcHbgjLEh6QnR//rlBU69VZoThEt85MNtDHRewyEBnlc06U2kRp5UK7z7NzUsxICDJx+Sb19E4
NWdH31RZvOXu/zJIx5a+RmkwlL+9Ot3kUFxeDEoNXIxTCqFWhw3YNhCQ5HDe/JK6n/vU2dVDMXH7
FhvRhouxJz5nS/99heFWuelKpAc3/1lrvsTZ/KM0uEJawBPybBEPMTabsrMAuYJey8OBcA8HiFFu
oSbpLRMhk06R5r5Z1yfNLr6ai5Ycqt/RVO2mpT203kLBZCB4KW6z9dDkM6ClMD9EvIwYUAdMSxI9
5/k4bBN3+TlbNMP59rZgBDAxQ0wUFleRBexINL7O3AQ/FH21G3ww8t3aplfXcC/aGFu0XEngzWE7
BesEdyjxk58NlkYaFtXetwVYqABioTgIDzDj7IPn94ddYcFdYI35QHzrprEzB6QQsYGxT7XV0q3A
9thzax6Ga0oXJELbSswj8tK6QP414eyzK6x8xnIf5/uS3Ke7piwCo85s7vMjb5uY/ieNHIDN2or7
nlYGY58SfFsWVxS7PnUcAzvs3CslqvxZb7t51xj5qz44FIA5Xe0px040rDk5haDvzbR78VP4lM5q
UvQaxNnwq+kKyHBPPNgu1V3K1DlW1sRp8QLyDeAsBw4xu9/0fHx0VsvC6weNoLSiBUIW0JNlpYlU
ectdM8XthfLu7zTTILMUnoVO7hT3YBEXqrC7NWuf3LqkLeFStEE+/xpRxTiaNi1qSpanPCMFVuRV
eMxl9GXszLeaCRmNcnRABTpj/ChoIc2ejgeSxpMjborV/65H6XBwMvcbaKFyW8URasalbzfiNm6i
dDuZ9WuB9SzQ+hJRXJfeNhDLAqdenf1sXk3DYbRP4dhv4Uh6VBO2OUnmIq5PcTE8iyRfd+2Mo9eT
CW4V40+zNQBCONGFFMCu+pFpPaDoEryHE3PnatEvueJwRhQXGw9+lZVB3I7lYxw/hbGfkzWDDZhb
44nPEwdaKseynT5vKPWkc/KIHkg4cbpr4BQ1hzJGGSPaOwQP1ET02tv0OqVq/t+uHthEw20yfP1x
y0374lVffVlpru0sKBIMWwSXZ4Fmua9AI372nMAoduratl2MvbwHQEJD0sBi/3LL+cYUJdtOJVYI
1e8G0iKHOhLs7djpdB65Xu+JIt2Mfk2kTIM2mKtgRO5bi4Mi1tPnxvbmE8X/FT+GDFEt+6Adm2hn
Fd6OobEOaa1qd2tZcNeSI8HxuXue3eggGmzSnie+oQEKKrcEQ2buOQNvCVz/yTdebvLe0C/ZBIiz
OrU6PY+xd8e9FoGzLi1gXkgko6MZog4vRWVcoKm85tSCqw4JhT0k6WZ1OtpWwiRjIimybT5W0yk1
6N/68a2o4K7Enjtux4pDLslqgRWFJF2vhI1aWTG812oH6jDaC6ucD5SCt9oQTntf8ztyjZ+jSucI
I5VVWq/vGrGJtXQ3tN1ymnWoGpa11cXY7w1Le/XM4pHi06tdJncQc+07zUXGPIVoxptoeUgHpCBf
YHjC01gCPe2JuxeoxKL+0ExdtRcwYg5GTPN4GcJja1FGqudAG06Dnbd3cWpkhJD0FLSGkSJCCbKV
e/0VPX9ScTeY+8iHiZrPD34kLu8PqTU6RI9YA95e8/acfOGHZSOO22BZa45RTxvPdNlIxJBz+mTe
r5rz08zCQxqb+kENP3UZ16BGqO9D0qx1APNE1u9+XKlING6Hqarz70gZZnCcEe3QzSj0Bm+K7rq1
o5qS0TEM6bA1sUXVfSXSFj/61jNc7TameCtW9OQJSmlM8+iA38bbalZNOuqgKEiljFRWEtREKQ46
Of5+f0zvZz0oY5jD2gzbUOcyOtHYohbAmTBd20czIc+moGEeGevn6v+ydybLbTNbtn6XO8cNINEP
akICbESqt2RJE4Qs2ej7Hk9/P6TOX3T5+lTUA9SEAZAUSZFAInPvtb7lFKz2S+dmMZdD1BILPhv0
0xVdu5I3lRmKKyOMjj2KtH3RrEtI88RxlZJ2Yd1ZYfi9C/L7dgo7L9QmZVOG1w6KwqMuo0GaihTP
JhV+t67qSSVE49iFj5NFz3kr72vXtX3WzONx7J7yjLqDU3hO2s4H6vMHSxDDM03Oe4cVplsLkUSU
/ypnVrqKYyV70La35lrB+YKQr0UOFeBxUS0wV5WiPLCwZVUkPtzBQgQMmjS0wsWrO3o64VoXkTcy
f63PV5us3NRIScfuUAJ41mf7oMALqDu4WPbkcgFP6Z5UBsYrS67W5fJHgs5J1kqvjHvbnB4NNadS
R+aPhXEiRl6OixHhcArGhJPzTcUaBV/ROsZjne9wPBGwOwgU460GQIwlGbmEmv91BOhqP207Y4i3
mjQlrHPvC1f9j/tE2GOIH7Ex5GOXq0Bj1jpZm9AlqcpkK7+lJq4qP4/rn/K7udwsq7nqsvu1leQN
Dij14bKoWbq5haDcgJpYiYRbg+rTZhWBVMZoTdU+Jxl+WO1YMrJN3ugBXXBbEy9FOmXycFjW9JjQ
0Cv0A+KXmAWZvpQp1SJYl8hx9APq/4cyrUasej28p/WQd1bF/GU3xzwIVmx9ZLKnZvHlQ7kU1CyS
rW/PafmvZ8jHGiwzxtDSI2lnAyX1Py+M2SUHnqdPyGN4NX09/eTW18t8vYV8n/Xmt7eRj/R5/+Tg
ktn98Tz5Ml8f5/JWl+fI+yjVUQlXnHCfJ/bbHw/+2135wB+v+fVRv95OPv51h/zOfvs3ftuUz8Kf
vTADmdLpnDVK+fV1Xl76t6f/9T/5++N/ferfPrSdG1QqnX5nZEzMa72NThNq6BNNmCnc1apG83Jp
DvKBYMa3+PWcPIxT+ODr0+VDZv7EScIpH5mPNktqGiQs0h3oalzU/7rZVkzxlDoR20ILUKG4GU3V
qQP9aZcs7RWR2epW/qnclzdaBGChCTRv0gatOVSZQwcfZSP9qlMxrv+EsaB7aoXqIVEiyGgYsL5k
Vg7QFvvLLGNnDC5EHk6YWzuvv1x25apF+81fF6tIyS77sjCsrEe+3JI3lz8px6w7DDiDpD9R3khH
ntwSaQLBI2EeIG1d8kXKvHTnrdwcApIVwYnz9ihouVdu/nbv6gYs1mgIWZCfXbhdTlm/goRhMMby
A1NLycDmQXWi6YhJZMLYD6H5PRQW66D19JI30l9IbTaiq+YmvpizH8UsrtyEZGgCek/UvwQxiP2X
d1SbBO0bWFFO1XlRCaFlPR317jMflfx4qarLrQCouWPYR4uInWV0ya5czSNS3Zdaj0E9AuqVA4K8
T34NjL32kb+7fD6xXjGHGRPu5Vus8jV3Xcpdcic3vcBEfSTr4MyUXqi662ShrIFJ8inS8djo2Us1
aaavNqvPXHo2YarXe/hSxznQH6YGz4qpTV4XA7Fe+x5fzs2+pp0Za8ThZHTwvS8PXtrdNHqq7+Tr
y88VWPF07MQtLBeyMAz9/uuJq3lV/p5yt+hRzkCP3UxlCRW5XOP85LvIUrK0IH+lgcn9r4wwQpiq
Mp2BDdJU97Ucad5sdsV43auYOi4hazI4i2PhVxXl+dfvK5saskD9xw9DffpnNgA4wRDnmSsG1aht
eoyy/u0MQe1FXEuR2L3IX0Ye1jgL9K3J8mL1JMr/Rj4mb+Z15L3syke/Duj1x/7brnzy5Yu5/O0f
LwXtfmLucS1POXmsyQ8jd39r01zOyK874Q+i1Ant7Ov3CkkLOqgLjJI1Qky+LWtNzmS5OclT7WtT
nt/y0zDz++cETGU/6PKRw6pwthPzRMXtv8m+kuwZREpANVP2uCiblHRcZuONqMJq76KQOZRQLVVf
Pv1rM1i/NZqMssz7hzdX7v5x37zkxm7WBFwXAInreSf/ncsNQfOr1G39H8nS/qeF9fXpq2W6NZPr
qeyy3cA2NpBlZ01g+Lf1mjBqGT8c+UEMyu2OQAm0voE0Gcuty3d/uc8ue1bmoYky5j+fLN/9snv5
W7l1+RkvD1xe74+/jYunPlXaFf1JsON609tRQ8zVuinPPL7xtDvJ/a8Pj0KKQooy4qz/z1/6cmy5
y3uoKMVRHmMxDqKZU4nfIOp7pjLyMP37pnyJr6FqKuf2ADDCk43Hi71d7spRRd532ZX3/eET/x88
Tz5lDD7AAhRH+f7y8w3yAJWb8s5Aapu/DmZ5ryuKfiE89p/z7rdnyc0/93971a/X+vd/+tvjitbE
2876pi1q8tU7lZcROeDIV5Rbf9x32ZWPCjkLlJuXG/l7XHbllvy7f/uqFbwDULzr7yhv5BP/eKu/
3ffHq/7xTpCSoXOrfrM2auU521FJ0Id62V/6g3JrcWD/bmUX+49HLvctec6yQe7/f+1G+eKXp369
xqURGRB2vtHWvo48ogklRoh9OVF+2//alOfVb/fKffl8eZ796y8Rdk2I6vp00SjpMTmuP/DDWEI1
7rIltVg8dTsTxQlGfYpv7viUToW+JTNCfWI4QSY0VfY9deFyYy99/VSl7dGoYfYvmjW/FkZxgICl
PAktcO8Gcm08IjEe06SKdytg3leTNDoiAptUy3wopgTVqQ6nvWyz6rzMRMDYYZcccyM/L3ZMuZE6
yTaawUY5A/xozD30+idr9wU/+PMf/hpOFvBdIKoQ8+TYb/KRL01eXuWF9XLjyrbJZf+3WM6/Pf2P
++SlW9739Q7ydf54ztc7wHI7W+2ejKwvj7E0Bf/mOb6YhCdK5/8yIktX8Lge2F93yv0/H5d/eflz
y+xmz17bQmCSGdTkn+eOXSS38knohtqdmOp7+QDwTc6dv2/GYQanKys/tLjBIlmCzm/ncZuNmCMx
O4bbZIw+bBreSsUPXT6TZQFOrXhJ88zYxW1zoGBn06DXsy3rqKvB6YzntorvtMY6O5N7oxfDe+wk
1Zuj0Dhsc/PV7M2HYMKvCSsI+LBq+4T5ZIdRw03QLujnieYZN0uxtGgRsOiBUWm9uu3bbW3mmQeG
i7rmSrztlP7UvFlhZO5EyMywVpyOt7gLMzU8BCNOsWwum028dAAU6NHu4qw94LZErGGmJxKeaDRX
/CeWWLy4RKGnKMGz1fevYTQp2zDLISdBigCyrlDlG6iCUQjf1M5agQ/mBiY3oBl7mqD5BvPNEMGZ
UyxiMAo1L3dBiuQuoGgxV2yZPZaLcFzAVxAYYxCX4hdG+Qkp7NZQwCgtg9St/YImP/u4SGK/ivjk
mfkMwJzUVgpzdVXad0OUvEdQ5QA968TrgU4og+/AEe+dnADThETPzOJbHbJ4K37obtGh4oQHRU7f
zkzMnd0Elp/lxefsVEfUE9WGCIlpxyK59+e0uKtL1b1l3fdhu5FypZa2c7AhZC+C+jUmbeOYDVG1
hd61aYtqRygerQ6LzMSgQDXtZEhrlcxn2UblvI02dVlYh4w0VgUN9i6f1GYHsIfpJ00E18HkoVV4
OGHXQX9T9mlI2UKDpaF3VDyVQn8c4U6czLk2PLsovKZun9wlAAhth+6ajfCIjHjepirS2cTsEVwk
+5RUwG+lS1wUETHflLJA1i5cA9g8TDAg0lDLkQH2IUSESh+3M7jpU9GYaB4GFMf9CMnNrd/n3ASV
t6TCqyYg2bOVt2dba8e9pRSvvXODbnLGxdAhEE8VCuWa/YSs853VJ6tKI9MgKw6HCT87/+5E0bmg
zNQr5TbXhh/WmAGfN+icE9p6rnVQmXZFxgijf6Svox71Jm8qtlnRU5PNinPTE5RiaP2xG0EdYyhR
CW1BM/lqYJvcgdcr6r455LcGOmfWufQqXK15XfT2M3fN1s8065sR0OZpi0+70qIfs67+SKqpeGyG
NLkq4DB6Vql5HHIanDxq5fRbAIGPJ3eJnUcyAM72yCIsMKpdOYbnqSnaw2hyXSnpsPViZTX1P0M7
Lu7SMf0kbfYQI5D2k6akOddZNzPcX2GNj6JXfyxWIa4ZKVIqCAAFuAy9ptPck1vG8N/U9UuWmLjJ
MdHA0Y5ZHCZHEyA68tHofemwVbl6xlw1S/wmMF6AupeI8lKrfbNGWgnJ/BKO9owXQZytUbwpTu/6
5DohnRh8tX2Yqw+cqtF9ouZwq1DZ7UK0u5MZKdtBb5qz7TQd0svxVdgWBwk1YhTMJBcq9gfIQ9gx
Sp7eWuYa+Qwn0S61aqur9rc5NHKPVJzSLwP0rqBhtm7LiCFUjtlERSK89hLRGtfbqnI/sWr+yqdx
XwXzcs6i4t6u0xPl2Mm3CbSwWGtq2Xc35mo4ALFqOPyURnl0Qt7DbRC1Ufcknmdv6Om9cDJr08Q3
XP4IdAUrVdvHkN8R0e9jqTbiA+tQNZTfxyIKPHQFKlLhADw0X6SiZacxIdSk4e28cH4W5vAd/7iy
y+bZnwSDPxPMuxz3+TgxkOoKFhijyiPESKggULAgVDYgrNi2+TyYpLjVwfdloX2U2b6et88G8x10
IZi7g0WcnEZJKYIExGjFftmQm+H0HVwdaPVNthbJkaecmlK7dvr4YDTVdIPJDMKY0XKFmLku5WEN
B21qZrTQKI+G5pdRGtahhnDVRfF2CSpnP+gEgWCuok4LoKtrGhDYY18ca4MVoSWMnoYmZ3lYgsHP
BGyyjh91rsfxmrgRIhRoMu8qmjaxWzUHyKqI1fqc+ko8cAb2cJ4I1el3SK0YXWzi/xCSd57jvlYd
PVPR0AoK1fCXEnYf4YJIr9Pvh1EnlaTEN240YjcZaUpUSM7vF4XX+iKeTLWqydpJU1By+pU+v9dt
pdxkICozOGDXo6L0WyNPhiNNOaTZAySPxNhnNYMlQ8PGzocADmseb7qmPTmhbW56osC/Mz6eLDcP
EVVxoBYzBmqdwUqAFPV1O32gGu91aE/3Kt+Yl8JL3Otp9JZo5U3ilNomxe3MS65Jf6G4Fspwt3TJ
yW0Y3sAu/GDFvG9rirVufE1TXGCVsGaE8FyNgNNeCwunQF87N1B1CBFq0MDj36ZbZU33JhrTfQWF
dmsQVoBwzz1BEaYXjIltOqnKU6bx7aIlV0GxIZiG2q22o+Nn70FAV19Z+mw3JcyxYzSp8YyHnGDw
ATlplsZk4Fr306zvacylUajvKB6RxCVtX5ziteP6Lb43As/6N7rbnKABL1QaOTylTNuaufaUzlF3
HwZAOwRuCbCzR0xxuVcwuDTulJw0tXY3SuA31XmcWvchjMORDERyuPLFFxacDxtI6ZiX4Pbd8ZCo
81VKRzmD2pKE5t1sxQPDOLBErlBXIifja8yYjw9m6hcCBHDV5ZMfxKTkDUv82Iu53sy5xWy6JpBg
Lly8cLjqfaFYTNLq+inQ7vC33aTjgLziTXeXdDvrA6UtUft6tEy+ak1r4cc06UVhTwBPsR62gPL6
uD9Bc1S3VXoylJd5TMlL00fO+gxk0xC3CL3UDWam5ds0K3cxTj6vAE204SARHtcuIrSwxIyO+Tqj
1Jjy6jQqIPuzSWk3OCSyAxarZ6eNDppd1McOmgYmP1DEEeE+dg0uxYn6o7uGo7khE+Y4sjeTchf1
yOWZN1Vu6OlatTwkOoB6aPAKOJ9QvbGVYLoJxnrnpjSfoAPjlZ3fqbQRQ29Gn1WxnCfdDvw1/WLW
Y20XHUsb7lsZD7dLrnqV/ohKwtlgCERD3HFBzaxmE6bk2tTVgi6zpxPc15yC8bwJ8vZlQH3hhWb1
6iDGc3tb26z5dq4b/crn9BWliUpQ3BCem6J7ELPu7iITiTRhcD+iPP1mEk/lI4jB8490bYd/k2mS
Zj5G9ndYGgXtaNgVTYZfUatIujSvbeUNpES9j3vKwbNyUsZlxNVBr2om4r0tmbeEHVMxRlN4ytFD
PJA+Uy720Q5CuvZR58czg3INy8ybNZuuL1RjrQeNlN/Bw0qO49g/O7Pzq6ktHBa5pW/dAe19NIMB
dJDZoLQHvTLvQXiM0YJ8Ie2rY6zcucIixNHiWuyIhqD4vmJx2iubcLKOBA+YZxYXrBnygery1cRP
dcic0tgpL8UomKiDqjqJmGZ67hy5GhqPMaOD7RwZ0Z/yBbYiZaqT2tylE3poMl8+lt74BRN82MRI
gGKiq7a5cd1lUeItFf4vZXB3Nb5Ni+QIBkZ3Po5BcKO2aEDD+mivvcKYfueyYpALPHmeGikWACwV
i4i+jkAMfno73pGFc4UOlsgRNdtjDOw8vkiOe3dkEo5rS5mw6wHFPkxJbtzni4fohUZodADF+FrM
zU0LjvmmK2akJFGj3GahtmuqgjiIqrrpWEBrjlrcrFpyo1uXJmNNSpnzluekerTkcG0rjMgc/c5T
ZNXezAwAW+hDYs/7UjP2xtBlXq9PFcXYNiG1Ag9fgZeRtqSXWEB+au3TXsLMq0zCmmOQErvK1PNt
Bs6bZcNLXXaobNAcZKrVbpV0BJQ1cvnUlvrgFs1+6lESuLaPbJuI0KV/GhEtXBXJXa/q6wydbCK8
E+9Fbp9hkyVb061T0C+oLHrNHE4o060Njrys5ygcRbfcENfzOPXOh+mY40vpuN9JRgGApGefcaJY
REdpqG2wl0w6x1dm3DQpqCIyFL+3KHtokGp+F1rZ1YIjKSqIZlW6dtypE7qkoMZeUyTPFSalR4hG
ppdDZJ8WxE7AVJ6KZI53rYoRnbhzX3Woohfa8t2KmtpXp2wXgadWLDPhyCGBNWzmxQdCGu1Wn2Ez
l5XnIEwjjPYKd5Y3kMAx6uMIGyur9gCfMb8TTKoMxPaKTNuHtjsfrCXBeIhBncg6hODQVjZimkZC
dlTsXk1COHl4L7je7BR7pA+TcclN0XxpmGEpbyJW0WBziXBXmkHP5awLCONpMUijiN30kZ36I9XP
jKv/FTiPw5hWHad+FW/m1YqQOWcI79j0AJ18z1kuJSGt/BJV2tZssAcGSNiWoUYEo3b5QY9NddPQ
Fpsa3MpWAmY7D1GPMQ++7RLPmjIWH4xkWdpemfZs7qI8C1gmzgGe1BFsXbRYG8tglTw47T6PGTXz
fCakL7nPLeJtInc6clLDLSI+GaOafVsE6OGdSVdIMFK3dtUM90lOik6AeCuy1xTxBnWa6pKbxeqc
E44jcKfFjP4hTtCryNVBmczZs5roDPNctOCgKnvXjuiOOFFw1ZQP09g+O/FDZHTPSQdXvQ9TYATO
bigSKHUjyoHWwsm5JV6AH89wFoyHBBBa/Uq5J0BXJ90EPrH7HFVt5NP3vsc8aZEBRAqMDanA1IhH
BhOBRnABrqThS8RUvTqAGyEQKvuzHf3K+C63tTK7e5CUP+PRIuxr2K8f8ZhY/ZtJlWsTWNlTM0Hp
S+buYHbh3s0TAlMCcpvH/kUE7W6w3TORqyEJClhIO/P0q66VlDySkP/Adh4ES5CNHibVzsBCRASK
jjOVn7Qyhx3rig2e1uimL6EEmdOQeBSG0eA1wNNFDzqrf8mBVt6UfHu33dLcqFO8dgSQB2tmAVOw
z4BWN/pj4qw9WMsOibReaxDzbV+Xza7VdNWL66naFLoW+nafZCdH6zb/m4TyP6K9AKwX/x3t5Tpu
gbA08X9Jcv/6o3+Jix1kwi6hoLawTEtcYtyhwNi2K1zL+T3CXf2/lqZh7he2g3ZYX9/8n0QUhMiq
QbmNJxCa4qIB/gPy8t9BX4QQa0R7mc0kORw//+P/mKpr0yg1KKg7jm7rjHv/VVPcwGyo+zqMrlhN
bh0jvK+0oqPMgxgmi0R3NaeZuTeReMk9eWNFmg8bFGP/nFbHQfs016a9vHFoyCwYGdlXGxzYBE5z
Yc29wIgWWHiZdWDt8taBOEPdVhCjt5hgl/OfTC22hG8013CKwf+TTTLnLuteQg358+QcTKEXEpU3
WL12G+QUuiYrrM+rm7pAdQjjsk+wtlACQaTxOMxauq+W5dT3DIxWarlHvE0mRcF89LSSMiXs8ZbL
itdwMVx71eltmvrWaF/VAL2/qxP1GsqrPVnHsKuPzHF+tJVleWFJxoLLtRJDr9XSqSXvLvfKOKXM
58yIsTQBL6OfuFCbeJ/JKkLeqsCqAV+iH6LjAF1gM9b0tB3ijIQS4xqEMRm3RLdkbgqrIyTMSwS3
Uxi9k0rNEgAbLv4c9acuvrmtNlM/KYTfKnPqt1w4N8LEpLw4gCLBbIR+luQH5l5PlZpH2y4wG5+l
1a4vT5VepfCfk19Yax7SWogjjCwyywxAXbp9hzH2Dm7GsdPQQbBcww1Vl+iV2pMm+mHvLP7KVbgN
0S7HPmFpwsvn8lQXceVZq+N+DJi7oA0PYCvYd7iiMDp1Xc7MtL1tMG57sYbUfEj5xNREmQQH6beF
Fdsm1sbhirwuFGAPidYv7wQXT/X4c6K+fswDtWSwoy48N5nXZqrpZ2X2aI6YxJ2aSym6cgRqpO26
YaSSQV5O/mIzQDoNSIW8Q3hF+3E6RgrTlel+dorokFWAUEk4/ubmDU65TjkaA07WpgKGktgnWGXa
iTH+57Dk44ZIHc0bNX5exWR9NfAxTY1FnrafuGRvGnTnB7tpcQL1NmEi6ZAcAjDwXlip+FDDghlv
Ocd+2mj3lF3sbYn49Juj2Cz3i3YrCDIh6JAJUd51yq0q+DLTNDya6vA69ebs6So2loxIzAIABHJ4
T4zMCoBCcQVWsnI/1FOEg6z4jLP7OYKsE6bqfIt+nTgbxXwaSpdPL8wrwB6w13UV/uTUHck0p+yh
Nw9WmOj8aDXZN5xnDmHFR+KD54cKqknvGJ8Z3Zy3qD22yBh7A0bSTEAeyuCzoS1iYzvfwqV41Ype
8wBgGIcoDhZWPw9hxTSvNCjio9mm3N/PR2EZG6HPyERjVtpRqu9zonHIiPHqCHhjpw6R50ZlsKEu
t9Oi/jTEATEgWXVTgtztiFimzNrily63Q7Pvl/COxsyOUsIO3O2yzQcmAF0Bjr0Wkbrv8uRQ2WLa
1uW8iyCHgFZHzjw2IcwbeJe9QWqQ7h7NLEqvhRbfiqkqfWPFnI83+fzUtcqyNyuIN4qDU1kJH3We
fp04yQ1BVa/24BzbEVKGptjnMjfuppwDOc/JGqiE+QOCPtOlsqK4zm98jiuW/UD4C0TkqnsM46d4
bEEnp8RGh/lq4+g92BJbnGYjpJay22LQoLLMmmkf5IT0ASeZQTzegmx4wanwPTHSYNMa5ewvxN9C
v3J2Ja8Bt/BHk1D0Uy0wSpnjC6g8flhQxVdc9T3UCHitt0HO3M8ImBi1Xf4rAhrfu9VnkM7BjcCc
uRnJZ9uYKWyJZrItsFNL5BHK7myC2UBR1kDVIa516ImhMQyFPNXKabaZPV5DBDmYS2IjTyMhiQRM
nRTPfWmhn0z79gf1G1zwrvszro2Xvk5YnRYxM2NR3WqUACi4LfRUhVrtddhZGwPJfsHQhnjSOq5L
2N08z++zMetMUxdiOu32QPuGgnEcEY2qn8Yh1LkSTecy7sWW2Opu56Q5xPPh0GYQdxoBISo4JLZa
7qsurOiehTtRhfMNIRTd8gwBkeVLq6IkXZzPEeVwKbhEaEF/JlP3roaJe0jK7LMe4o8EL+cpgLK9
KRW8NNH83e5SpO4zFk+k8GywTDDM5b2JG86XZrWpahaTT0LeSWJITarB2XhI1fHXjPTI11LjemwJ
Noc/6WUJQQZDsSgkFjb1kUvLPdGPNfjIT3skWyh76ew0fRxxdmzoHDBGQ4PfZur4s3Pz4b5IhofA
tBwqntPMXNA9tYtQQG+jsm/Oo5NeJ0VAy2iirgJ+Ch4NxULiCiwArGvIRBaErmczmdy4Fd9SNwwf
ufk9zMPwUY0KVDMto0p+M7tC36tEe28nV33W2/teZzFvIb3DONMDgyefdoM7w1nQC842Xadx2M+x
/qiWeYq5L2JgrtNDhw9gR+g3Dpmw5fQj0zQs6zfAPgumaUEqoDsGO3Wg9ZIFpe7jCnmyouUlNqqK
3NTY05C1ryWOt5KMVp/IrNcOg9Z2sZiTd5o9brssYW5c7mx9Kjj5LVgleJ+2WkRe+hy3HW2Y+EW3
RXIyLQUbMkX01KTY1yT6QjGeOjPL6fomnhVixMMgvh6x0Joj0mTwWnelNuZH1nSkNdWkmBYWat/E
Xv0lwrfSdoBRvMBEg8EBC8wkUpnJRlbTMghbFey+ltziyLpyKnBiRLJFV6rIjgpIN28K3epc2Q22
BLM91E1YrD5Qa2eX6nOvDi96rHIJaQufNo26mdLIwt+lf9Bz9KzGvFHayqAElO6LSsvo6zCeVwXl
p155sJzhbuQwgjpFKaflNI5b5cNNtroxKt9cNbkNdXKDodnfQF3KuqW7cuN49qOYmHmoXC9pxclr
CCifYZjM0ETaF646WHNgYBNaysUMDTQLO3VRNt2C5VUnSoNhM7wtwUa14JoDu8UE20yssUvoPl1G
9UApWGBBgoaJ+xYsZcx6344J4dZ+xh3zjGApKArUCXQPtK6YdpEMOurRDKnomjkFjtopStaPmnan
rd5+xcyeJo1os8VOQRFD+bhpRooynQucz7aX9JxisvWoPXfb6EXR9Bc+5byFF81YrSkhfjcwUba7
N0Jb3/fYKayG1Wtlq5Gf5mZyxelFeVsdc6IHliNIiGBrcrUGqZMzgjn62ciDmGZFzFWwCpVtH6fM
SEeR3pcV6OqUFGnVAiqQaztqDCHzUAvLQOdjBzIP7aBrB1YXN4kbi5M6BZk3msZn47jlwcIyspjM
WHrzG8enQFykwjvBE+4ZJWq6IXfQxvfakYs3R4aOwUSEne+4TsHUDM2MGp1ITcWH1ZPV1yjiZ5jq
LSmt1pvRGbU3UWRd6fbHOpy8sBjw143GvKvScsc1B7SvEpo+xvjWj/k+57Ld9OE6dGY2NXe1vdUr
420SHCux0Zyw+iRenppvhQOLarbJnQdQrXqi5/Iod+uhoPWWcDbSTuYK4rp3Sc/kFOXRsePk8PoE
pniSlY9qgwcwt+PlDGaA8TtzHag11bC3rYZwgLF8qHVz0wmY4ukw1M/UTq4gqpu+WYPjZTqSnIDo
AKNnwm6aESbH2qvre0WFZJMVdkQaH+kzMcuU1qqTk1XYdxprjC2U4tjX+cnzhJE7r+KAg7B8Hurc
ul6CGKrr8r1SjJaLsGKctNELhVc7bXlwRtg3tmUqMNvIcAkoQLllkJwXkf6YkmXNFQQiaU1j7mWu
OBkgHM9MRLBYDq2vuUCNLYTGOr0UhyyPaysWy21bn6nl1n7a6rB1QNhY+KFYc7Tfl2xiVp1npxlo
+rFRy0ea2oGvRTp+tbE4dRCuz2NKt6FNSZm1eXEzJQlMPEyif21j9ygi+xVhb7RVUwg3fWnqwKhW
YQnD6KQR4IMIeTdUkbdgLeSTXjfKkt6o4NIyZ8m3ZrhwmLUtlfS3qJrnK9q0ScAKhoXDSwMcYd8S
BrMV3YBfr/2IG0q1mUYgW+4S+7iUR72j7k5Z1royzOoQXkWtHeyJ6fygreYA6I77bYC5M5mN4BGp
wmfmwkWC0dl5sfIwhE33jMsm38fRZ6tM6q6vm+lMcvwpU8RJzFeLMdW0qF9dM6fLEN2qC40xG49/
OYCDZu5KkbChMlcvLwO/2vuc6DRh0uJXSE1ouOY3n3GSaf3erZfbqrM5pyOn3ohBiF02LbG3uHSj
fQ4l84ifB4FyI8JjY8WHyulDnx/cQgPrfAiCQzejIgxKToyM9dA+hVWbHMwKUxAnaVQ0rkff0wsX
98GO+nMRAtBMgE0camrxpaHNe8NpHxQ1wf00ucZ7nph+iVWN6m3xKZJ4aw2glJqqrpnhEiu8iq6w
07h+OKY30zydwzC+bTqRfess2u69yf9faUqDT3igMy6CY6ZQ0GsQyNBjIsVBcHaD7aGsuWRauU/t
ranO7W2FXqCHW7Au93HzqcM5SCf90OZcVueyu53G5VWv8rtJFf15MAash6JjPtuScFkW68SqpbkC
htrkmgw0Ak1TBPVPDGg+CjV7zu2GyGYW95MhrF1jwiIq7OE4DZW1iw1z2tP3hS5lie+dHqfgPMbx
qGSCdoj20TpOxnmaY0etd1GTxNfaMNxi+oaNJ1KEQoloj0MwfHNTzTo1Rrd4Uco1nr4UloO2OxcC
2WqWE7Kkk+BwHPBqVVX7s7IUyy/p4NBBf4x7vuxER0wD60L15ooKgFtU9XWdkKI8Ns8N4G3fZRyg
q4xmADsgvfNm02DI3A41QLuOpO4psw3AbeombuPvjYWUc1HIlFVU8Rh1qM/awb6aKU974KyY6yhM
sWzadyGfjZ9t+NnG2hOeMuOIZ01vwpMaGKhBK5Ywqo/JWSFIe2Awqdze3PcifSC+4iSMuSayss3p
UsYdceqryXoqypNKcdmee/plKfCHuNRqOhIzV74O17BJJkAZ/1wEL5frM8tjnZN/yn4w830XApAX
EK0zaSbE5JScbWqO+ROdgHHjhrw8829rtq1NweSttntOB5t/oQgDsJ21+h1sF7IlJGHDXOFUb24V
51s8pjA7Md4QrdnfyYAsmY3FOGXTobeEuFp6UnLklryh0Br0RX/lWO0aQ39fowTwZCSXvKnNGnTf
eiN3GbyhuAmAmAWhsFj9uAElBmKta6Iby8I2J3DKMGtz76wgDY7y3do1nkveVHrdXpGUcvkQakfk
jJkJUmztYOExbuTW33bbsdmUBaJqSRtTc1O9au33Ui20o9yRd090LPx0aH6qjVZ4TEFYeq85Y/IT
yy19iG8zpvm7fgpA7sj7FNK3OOzp+6xfkkwVk9+PnhT4UoWGmKlPnCur6wfmIroNZyvCZ2tQn+mE
AQVP7Q59A7N2pdyU643ccqnPfW01/EzyGR0TAOGLJog9ayRRidlsB8MDEotOzvdmUEvszv0QEhCT
jP2V/v/YO5PlyJEsy/5KS+2RjUGhAES6emEDYAPNONOd3EDc6XTMo2L++j6wyIzIzE1XLXrXIiEW
NA5O0gio6nvv3nPXr5smRQHKn0msGCTU5AxK4XUtK6Xr9oCaxWNm+Oc7B3YUrhL05NS6D3/xuW5v
eS24rr/eh3dVO5SgU264LmKZR9yxPOTa0OIRSV4mubbbHOMpWgO2bk6VIR5x5fUDHM/Vv/rXg7Fy
VThkEyPqdePO1SFTjoD8jwaGJa9DDXu4UZtu1g+HMzoXNGw40ZJMVRZEOnHwQkexPmVUiWOlR/Ym
1g5hWsgRlpSYj4Z8v0Xs6Qb8pCZOmI7jsR3Wh9v7/0jdy5IBy6i7MAHryvUE/Gf4XpN7PddzBqtt
Kd6N9DKuGJVsshFSrvbtk4ZbfDuOWG/VCr366yFfCS2ZnCeiqMvH2/v5/ikQKPR/aAuYg/+DIFWX
hA7TrbM282zUJAU7J8vO6m1ax/22uOFe/nwo128KgRCP2O0jD9ZKQbuxt24gqht6i1h43L+35602
E1OUO+02bKsXPMucVQUDTG1KSHVimVxZy5ZOmQS6C2pvBFIv7t68ETJz4sFojoE1Dyu1Oc1G+iKL
/DRXorMD2nkE8RyCeoayA/M5nCF5k4EJehG3D9JFRfxJ+O461WMUA1HUB9vvwUg34KTnlSsdFr6W
pHFQNcA7Z6RYwmi6S9wJfVuApU61ZxiHDdIKeJgScDXponfWSrLuOa1vvJVuXcy/ipV27XIfFyv/
OjXza64J24cLrR/GlZJdUjQciKU1d4TiaiYk7coCqb2ytQE5EpRT+N1K3VYFEkTR5s9V7Vo7QJe/
OdKtPnBOpVr2RuJaw+iQ9VIPhny2d8LmEpRru5zJAGnPWJlhJvX3acU/665k8AVEuLWywovVAZa2
JVHOI8EZ6McmMMAdgPEcuCzrCDKOFPi4WCnk1coj73A/WSuhfFhZ5RJouZa/qcJhAN9KbeNBT8D4
Um96mYFzH52jWtnnBHshXlp56E7ZHrN0ePMApQ8rMb1Z2emC32yTrzx1BVhdAVhvVgTqSlzH1vat
ssoXra+WwO3WKrMcAkML7Y0YkLDZcNvfB6/omF87fg7/r/2WrIx3evf0NsC+O+Df4RNmG4d0+H1V
TuYxGhlNju0LnSz0Z2OQrRR5TI5r2Zk/ThH566pMfXD96bbxoHc7Rv99sF2Oew0NqE7+YGCT/5RD
/146zGcNJ/7ZIZUn2UmD4Y3eFEZjPwGULn/ygoNwIqk7d3xMQeRDWlUQDeavoRiekzECSo4+LQof
ltCZd1NP39Mz7IDcrG1OW2IzySkJWifkpC9cVvCePTitvD3td/CHh1Cf5M4eQj2wKicLPDGmIK3a
OMAr/mVlCBzxr2+YLazdteFxaQiiN0zEVk1PZafXzsao8rtZpM3OUt4rFcK0maHnjgAJZKI+6BV8
jIjb0NpM65gdzY6y2EripHqYGbTR5VD6wQKVbM7x69CiqILSSaOK/upWlfG5MB7ap8XkF8/c8cIR
HAkskhtZzwYF6UAjtGHQXY0Xy8rSvQ1TedteuLW4umxxTeeiJ/zPfhdFUhzK/qkqJJh+a3rTDcxY
0dB9hBohkpqtI0B3uMxUGtO5IEgbdjKYz/I94g9DHW7vqigmE7DTadtQMSo3PbYlqGISYnMggesQ
qghfCAesN6HtVr7hpDAN7fjCzbVZRxmopzvkzXO+HQrUg2gQ/DwBRu0UffokHuoiyXeWE8E85OWm
F2Od9Mb9EbmVfkf6R0l5bt/XZs20PQ1BO9Pqm6UWnZv0YxauRpC6DWh2Zj6erDCR3HiEU/ZdptkH
je1yE0YVsq76WLtGdGZt3ZdVF3CI28dtJ/fgTnGlSLg6MdSGnr03sLsElZpJIgKDFUqTX5rG/0kX
RxI4aSgSCTdTuiV9N9c+bQFL2Rn03y3C3XGZjDcImIsfm16242z0IscxZqo20CkIs37vCA/dOF4B
uEH0nz2WYc7T4caj0Q0XpajvYR3k5XyqY/k6Zp35oB9UgyaeKy+sG/tYVbhJMk3CuKteyynfZQ5e
gIxQHj9ym0Nji5IYK3vYJTM0ooWF3cyjdF/CsbQittNkZAXv48FHE3VnWvaVBQstX0JxYwJt3+S0
Jikur3H+Zg+JvZVt82YuaXjSrMFvoGzQn01ICiO1dkcME521xT62JnlYs0WL1vRrq50PuZHcicR7
y5BBb3HSmoEBiYJ+CKDhObkMWWRQdMGwzeu9E88/8UNgTwon4goH+cLB85seWxptrClwPPb/Km4B
IOFSyIvoQma82uveN+iXKHi63OCeGd/isKab7JyIHqAYqT0jcGbneRTGfgHgJpCybVLmMRR8dk2p
XP2o8uFbs6qtjBgniYOnoxrJomuNJzUBme9MBDyEemyLKhrvBr2/V0X+RTNQIFqNV0jZIFb4XEgf
F8tCcrwxy24fuD3cmGXFilZA3flGXzP14xUHcntoGg6nPYuuWwBStecyOhBKcB1ntYFq+lTAjAgi
hDwNJ7GhxXuwusdvD6HOceX21gwyGneRkcBxxz1eT3sXLWdSm4xWem04zxiwApfBhGsshBvo0T6h
J8mYTiCdbqJmEzLyi1CtnhyhpkMeZpciZ+MBankfwxkKvNRwCb0bCQVF4HokUmjmhJ9Mp8kbG5bX
2tz9GzVQOpDzUjyZt/c3BFERQIil3XUfG9r3+6VnPJlkT2PYSV+HSA2sz+NgPWynzk5OtdnTKSR7
luZPkULw5SAkFcyMvLPHfYn5AQm6Xu9nPS/O1uLm58XoizMuFDoilFfRnNSY1Va6SwMxaetJZjPS
VOleRDDpbmC621u3hzFdMaK3N8s1W7oiDFRH0JTQGJoyC+VnanzVPYTO2eXezkHgU1klgKwi9Sta
IY63XNEbl/H2lFKPTDqtO0Adof+x/smcMPn7X8uB5hKItL1rJqdZY5W0LUitbOc6eDmB4iNDo/jb
Juu3ElNJ7xyp+8LLkUbjo14kWmAJMJIpYIdi5pz514NVgmlV5ooqur15+8gsGz80qReyLC7OcUci
61Am1zKu32+hkrMOznibJe1FK0fH/6f3dVJdBmNJuVGp/OTS4bEzBwaqXPE3KsjtLebRHbkUeKck
YKN6sk7FEHEnrMZk9AzCA6d4e0APuSJOBVTTOOx2kJfozaCzO3krbPH21u2BwDzMdCPCNbUGVZuD
FqQlfWqUkiib6OeRaRmUoYpOmCno5VmTszXrxqXb7DCZE10YbUyn5Rpbj/q3ByfpPWxUzrVYyzoy
O7+qmS4p2/pxxRL2VgzChCNcmXDtVOsx3ImUQ9mCoP0GOGFgh7bwBjfpSRPHSTFLTASQX/568Fw9
PxgRJeyNfcrrWiDS1H6LFe2qpTGlzPrg/fmW1Xg23EeuUbuLXR8Q+jVbg4H/UIv0zT7PZH3YzfEC
KmJE9nLokI0Pa41YrNWiZ1vUMxF93NsfIlpxr/ktmhlAucQxRZ895pDGEJ8jeV0h+ndbInEbyzij
MmxpUGIpCm5gnyhFScn9foidlbgZ1dUQ9CBMbuyZog6fQs8r/dv3Gf8wgt54m0qFwg+t8bFzF8Y5
Ts9ZPaxo/IqOH3YQB9fst+NaxtSaTZZQVn1HAwj09yZ1gXa9vUWNpytrdt3gT8360dtToOZdYHnd
kVgDyjo+Yxdaug4WVbBQWmst6MVNws7RU4GohclQzOAJvtpZWP1Pac5P6ZJiFFyr0Bu1NCe0gFVp
fT5FAz3PNuG1GCqSX2CYHWvaCjcJznTjaNzerNbrs1VWe2B6sLv96HHzHa1we7z9pFVOc3hrmd3F
UfwJ/yCG3uChiJQZziJ845tU+mwhDT7c/sm5Jy/4j290e65ngLDX782oqjndHky1Imj/ej4MloIe
tzxqffaB+j+QiFkDNaz2IXO9urhCDGjuC2r/aV1c1ve1QjYbhynE7vYbC6cvYY+s9NZUU98XYoV3
6TRt9PXliO9KxDgnZ42y75TaVmNm/XFv3n7EgVzjjZwb5nRrWd4W7k9ss6/5GrqumjkK5NpKWZ9B
Tf81TAVZxCsyKWR8uBXoe7fGjfyz/li3++X29PZwQwKNq0F5AG9PPcKnIMpvfMsy7zxlX/GcoS7h
r5vestdtcLM1PqKEInAg+2IoiuwkLW55ogO3dNC/s4NpxKZAXYa6+qjlft7Uz1bvWgf03lejNCgf
onBTUtPsJnotm85rL1jSHzhB0Ixk5cL9lsNig/iXgBnbWJL2dYNZkwv5ZFa8qmY9fNb0NcHNFk9u
bX5PO/kuc5cYRMPbUVGKwKtLwatt3+XpsgR1mrKd693JrolGdmpsongvG1t/0tYgiILcl5tfb6OK
j8gzl20/mMU+r5Mt7qaVb62Tl+BmQZOI134+W014qXLKSRMmXmL213TMP3Aes86KSz8WuGcysiel
rZ4GepUDWu2WZNanPNQPHecxN2o6rEflEbMCqnCXIOM2lxfa9ORH4yuB6eWE056ol5nNPbmfck7G
CSFBe5J/9tZqmOSQykGlG491W31yRy6bUONQZibQUUwdMapKzXYLxlFumRaU57mx5Wa04BZg6ftZ
6Q+2E5K/F7Yzo4l1xAOQs4exvnNH/S0S2r1H4wK2YpYd5dj9NjzO9U08PKIjtoj/1Dz/djPSdO4P
aZoyfGv1AHxtcFtFvNaEGHN7E844sWXzERkC69rcGfdGvmi+F5feaSoIrf//Ws//mtZT/N+0nmX5
paru30iyt6/6S+wpXMvirhCeZUihyz9Jsp7zN9NyGe66UieLCS3oP5NkLbRbtiNs5EQmY60/VZ/C
+puAGWR7KC9cm3as/d9RffJt/l30aXAvIC7FVmsZOjzbfxV9wkSmSSJKbLW6VsVEW+Coa60zcaXC
2jNa78KzrDvrK5zihXxS18npybQhiveXJjWL6DcSkdH+pUNP115FKBv3baTvq34DWcmrH4tjDdqv
Aa1yC/kM2vdiAfHDPjZQkjWuK41mU00O+qGqlrl6btGzmzvdVuotMWmH7VNFV/FAQw+RSBy1CDhw
Ig/hpx33E2oXaUbmuY6H/D7TAD4Q0abFhMxU0Dg3QscTeNd7XnPTJybGRncJN77ntByy3+SubQZI
GpGX8ZtEyU5HWf2hu66GXIF6XbKA2JLJmkTMi+I9Eoke5FpnfJnzlBHYi/RyAjcTFXhrmqmT2yEU
mN6JdlXybs77bIjv+1KYk7YfO2aUiu+Wzro6wiZd8adpbifGD9ApCP1oP9NW0BE2Ohh6Mxwu5JaM
bRDG4kmMstygQiHKiGGH0W0tmhEaxsYw+4lFBae6Jrw8vnQcADg75E5otgcdQ2cRFAt2cSi40gvf
ywLmoU9iEMYChe2EtKnEmE/eOFkpOxUjh42Qzuw9kILjjK+0IRvrmU9EFSbjKX6NvDH/hDy1qEBl
jcp2adtCjuhsYfNP2Vb3IeOsJ6cNpc4VrxzBcSYBMSW9EpQUdhntm5REbcQx8DZhV0CsyoQpHkuZ
03vAqldhuDWwSW1VEzqvvVND2CyHupsevR4fB0LGdVU0zVk3Tm3Lr4rxAnpgvzMUEbR7seA4flgm
RShRImd6Iy32TLmbLRMPAYacVQLYx4tCTqgN5YOHL9P9bZPHotDFLTg2NuusodyA9SqmDYQLJ4L1
m0QEyxSRtOZdYUp97UrWi1vvSjk4iCM9NTqbwcSwEKTw7OxNneeaTZAI/dlrVPek76ZM10xfMpvX
r3U9GM8p6K6UxBd7bC640qPoouENd95KW/PMw9x4rnsCQiQsgUtC0ubYJzpxETEtPqyeVzlyJMVr
mO6lOSRgOCPtey2K+XlwLOsJ5EGEr5PmhsrE+ABMJ7rjDkgZ3Nn2PRxz4LBTl0P0FWb2orXU4mNp
xoFtjsnPZpBRMGnkTxe6WyPyEiSxuEUZmPXU7R2Nl3lxZVVviG5p93HeWWSMGM0lidjtl7K07mmm
axhNtemFvq4ZjIlbnTkLOHcT5WfghWgcIsORp7ARhDnZ0fgsySLatZ09Q/cy0kPEMeKoh5H9ps9N
GG9iL7GvarG+RDHOP3qVt1ehDeKx6sfwkWD7FUZnlI91OUS8HqTQMzlSj24V9T+H3KiPvY7YLF6p
A5w+nfji0gHdy7yRxMGNxveCyISD1aTsyTO3CnnumU98R3XIXKQt5MiR4aeSKDtoHjogBMzRHdLv
xAWWYKRPOSvkPQls5Uc5CXC9vRc9SNk6QY/seO/YTucnZeJStk3tQbWmOoi+Lh89OrC7xOnai8Wl
GAz0h3yxZPbDIELtB15G6M0IY94GDigPLsIXvy21mUFVimCBhgv6ZPxveNy7rW0n4kG3OzD5diyK
a+ZqsMDSVP9d6CnQgL5QVwMHHEUl2n8SQfXCPAq1aN/0elEXIn9yOnvzLGn0x1n9EFu58+gNDDvm
GaW9aSHPjSwM+QWxY/u0MsVCaxqdkAXRlnYIt3kPPPVpkQ1C+JDqTY7hjIGSGfghjEwX8MLoAXpw
4eApW9sYBWkaGKGoOEd7IandQHLHoYXlVu/j56Fq5RVFmLpWTVwxdAFfYCa1fUQBOx3NutN8gWLL
r2PLOjWJMR0y4KagZJChaIxT2K3mkolA1PO1nrMrQ9v5bEcYDNnSJHe6lc7+KvHeO6ZVB6NbyZ2V
EPFGK6m9AhTAKjTX8Wuo8vkSQ2rZMy1JfbDquCJTqL70bqyTjeZvm4JX3koh6RNxKwV9LJwLHiwX
F20Pss5N7XNHHOWlywY9MJdxegwLfXUgatBNrTKFfjFWVeDpOmkYtSEPVKLm3gtdMyCu3kNys9S+
XoCaLnE1wTo2sMabFVRghpZXZ0Y/Z+dzf4rJMtnEuT36HesmgkvH2unVYBwWOYSX3ogGf0bXiEo3
d4OJOxpXErVHU9OJD4WeXbq5NX/l0diSWQ1rpXbscVO6VRG4Olb9OqPLrxWL2rouAnotS+CDL326
7QHLYk/v+YvP84CyfrQPkJ1LyhzLIJ6NcygdcO+b4xTyNWtd814Liathw3SCEfg4qvxOnEKNoR23
N4toN2Ni69gtajuegZVY7u9Y6NHZSHRceYvWPrkuLQrd7o19OqL3NwajYfK1WLtsYVxUzJLoW0RE
J0KzW1Kw+vHe1ejBan0xXA1WjmAJUyAzjgxxldMLT4UF1yUhFbIgFca3tZgSrLISspXQPm6JQ05P
g6rVpfbyZFcY+L1iKt3d5IE1sSoUnV4/gG9e8nE5R5XM1w1X3zd0dXeFHKq9bUi6k+kY7uViYGtD
hLpzvJSoG4M7oxAlLo7iprPzuIaTtvW7FJeHLMdsW6d6H8RjsW4gjKBm9rudEREnOtUGV2mRktnO
lJ/cRfRLwIK6dJ8OxKHVrZ7fJXPfP2laquGTRzG5oPk6dnPS+do6rwkpPrdRyzKjLE87OBSle9uj
PEoQiQeApmDniDlTP6q2bnYkj4kAGYclNjD3MaVqTR0/DjKvj7mLdY40YdV+q5nE+RaEiKvIqd38
TAjT2dHfG01fZTRVLlMi8FDoAIx6PzbIUDhMBsqgO5cXKd/SsZPdywQNNPY5X7bdDr3IeGFTz0kS
Idi2OkPWyUnka8w+8ZkKGw0GZcQHdlgzHem1Wb/rHVf8hOaA97Hc/T+pgoKv6vqj+FL/a43p+Kzq
uU2iuPvf//oUY9bfUzx2P7of//Jkf6tMHvuvdn76Un3Ol/4R5L1+5n/1g//jv5RcbtBOJjfif/7z
d/j7V66/wn/+B78LU6V/qW7+/jX/qG70v7lCN/CyUTkIKhbqlPFLdf/5H5pr/03q3mpPc6QlHWMN
w/h7ToZFDfIPD5v+t7XKQWFou45BlMV/p5gxHXO1qP2ThY3Gmsdw2bMJx+DysuVa7fxTbrlnVqUb
Vm6O9Kz+AvxRbJYeRHjzm+D1E+cawh697DUp8ItZgHBi1jc3HnpajMZlVsyC8UHsI5cOSjFlOp1r
JplAF6PDqKX1tmB5Dds1jFd5zKNH45HknCs9bWsTVRYrp2v9bme93lnC+WJDPOlS884pohw/jwdA
aqm4akRg7ZTAo2xMRutT+pR+GzdXppzAfwpWK+5kmqyKER4dnmthfh+By3d2Dn85TcVGVvZDrUEn
6jPcuNJSF41Nx0eCSQeuI6XQTkF8jCjVEHtpmzgzf5WTHe1SlklFDaWDWoAtfi0r8YHSueQfBAOT
EoMwp/oPkccPYY6PX6HMLrziOC9jxxLTEzpUufdDhzg/k87WMdbGyUhyrGOTwyDQC6cxuzfGgyas
aMp6JFS0ifvpQXEwSQXd65wpdp1C3UYwGcbA1H5CkcePW7/23TDeLdm5KhdwxGQOUKmozUKrn36R
KGAkjPjeo37ciSV+1OT8Bfn4Lo04Q9kWRwv8G+USJJPhj6ko2Qvr8WjhTeY/sLmPmUQfvjTHpjAW
zGrug14tb5yIUlp7zE36pd1CFRz2bcfYd9Q7NGlUG0zcWbAlevqCKKO543CImvlXMSTY4LXf5hDu
Ou1U6bBY1tPzYn96JpEVZfmNaSTXA+Fovf2ZOdGILb6+n/m1wqV9cPruW1iIO7JetwltfXxeHN1S
VtBtw8gebevjos35Li3cp7ET7xooT9FWzEfusGX+qh20vV3PdDC9m80FeR3IL6nW85hn7hFU3gni
qvcN016IZ4E2J19dPvuuQ4R3nGVPHHp+hQNqdpHsES4Tdzovhwq5OJ4pNI9THu1m04zOozfvXZfO
X0ekk++imiHHITqvJbodGluhz5+W/UUGAfCrWPfWYOmNEQl9n6G5w5jeJbg5ugvug/o4o4vZhGN+
qd0K9hguE78oiZVRlKWEwtLTjtMCNF0Yw85Nj3To+udc7dwuaw4sLMXj2Jw7cwIomkwvbNv5QUuR
QysNcWlkh0d2ru9Ll2tbd7ZNBhp0R2OCOlJE2C6nQjrNQIkIsuV0Q6SLk+bMislhrhIy+9wYWT1Z
DrRMNZBIMaScHgqV3nP5zqF6UUyTj3HczLi0xw9GE2FU7rOucbcpUR0OXY+LyvSPUou8I2qo13Sy
DFSZiFSt9NSMy3KXakQGU6wAwJZLYAzLe0yxvY+H9q7s0NMrsqilxkitE+K+yjBROSM4H2/qD2GY
aHtm+bHfO+pxcBP9YPzS5tpbHZv2zjAnzvMJkepVTJk2Z/JcdusvXU8Pbpli0AeFgN+gIRSgIYmc
TiI+Ny8YDUOj2aE4mscj9WzW4Jo1IMdYMS+NF/9MNPrl9dQ8T7MLQYvJKFVYfmodu350jIEjBk3m
Hdm057HjRJ8SAe9L53umecbVrnvAF+laQ9nEfkefivMvHUzzbWwTeagQWm3iVfnWRL1AEwOz2qKh
tnPV6PqF1WznonI3/dCMOGWZwk9m/Z73ju2D3evPUBmmtjI5vX2KpUhebCLQF6OlEh6HYjMZkD/E
qoq3XSyW6I/uRo0Bm1w0fp8IfAfUKs05D01dYLb4FTptu28MOezrwcMPMDh8tZlCISDEb9TFlpM7
SXCZfOsEamBmRP7QmPNGmZk/dXH7VEXGMco8uD31ytIbJUoP6ZxVU6KeruPmXrbGQUXlK9D10J89
J7DQtABqB8sZJx9soAVti/ApYaplGs70qDfQuxfL22eAgO5GoRygE4ncaGSmvHVl+cPRp0s6ifHe
IKR063rhZ4GMYK8TZeOWbXwBGKelmA0ZHtV7aYPtcA3jlSHxW9GScKbK5IxIk3MfEmNKjzHn5Fvf
k7aBNwgtytjWW5qPBmOdYd7Fw2owXvVN5tyf3SlCyxYimNQavcYf8a65pvkwox2NZ1343sBExaNb
EERqeo+dvroSnvFGCM9pBOq8idB17erUJXzKcBOYR9qTvQBXbCP9HqnIUzyi6/ekGr8LUy1X0TpP
Q2WTKQARFoEFecWWM8Y7w22Xo6WS5bXS9Ae3KSbm2W6GJ7wpgtpbdlWKU7FLhul7XBsXNjQKyNZK
TnP9UFawj+ZMGKTXhOose14RM5422RKqwB1KdR9XR+CIGStp5jGQra4Q7n70HDiPhZvvwXK17/YI
3SYukXlboFWQiIx3PUCH+xALoRnVKN3sAXkeJkz2GvkN9NjrbL7k3TCd8zYpIUd5z0OJ+sp022/Z
kn8OVuidsB1QaGfeYXGhPYw7JiYEy9GVC1rd+aXAVdOdk99TpDer6ug6esy4RlS7yxDEljdvZqFl
d1BCtpxJFzQSe2vUhqdySCeGP969G6/hyUCxAs7NoPPZjPOiz65uKi5x0XgnlmqTk8h81UuPRCog
di86NzTi0u49dZzMF2StB22VdTvdnS1e2ChiPwZV5YH930cLzC4ns9pNX5Nvb9elRwnUxqc+jRVb
1nFObfMC0AS1hxaEXFXHdmEPHAjBusIpAg3H/HHxOGawnZiU4+dpdWLI96JCVppV9bvu5f3VXB9m
vfnhpotvhGT2MVQfzKxGh48Wo6hNavIVYdhq6Lnp+m1BZxKMjTt3W3k4gRek3cQAph+gIFlIyCxk
X8oJqnJ7XK4eIBfYau0plainwoXVUtd13Moq/ha1b338W3UfM83Nne6pAQFe8xLRWn9Ku7MXA2+b
WqcIqoqDhBlD3yCobO2uEDdQyyi7FwiEJNYNQoE5yE0WkjKOIrqurv2QDhSwE9M4ssUNAbq4pT90
JhXwRxylPT7F9W+c5TXCsOekzc8hXrsNdgiaIpA89w7h1HtZ518ch7xTFwHh1DPMV1nLi7GkBpvm
Yn5r6anj8re7nQWrzu86bhVh7lr6HhgF7GNdJScdqfVvEzOG4RwGpHrfRTEZgSwSsamHhTMWmmd0
QQPeZnuY6AWg5k8E52wzHGu/N+t2l5Xqk4E3iUyI1w5mTxo1/JmETilh9eMlH6/UfDP+hMJ9XC+Z
GrLE4zQ8jY1WkAGdtTuSMTFOlkuzh2Z88rjY0Dgm8uSZOCEJNXpCutntY063fkv/FNUJK+hEDgpT
BBpSjhaQYpJs4CP59IPKh7ZMd5mrHnWnUw/QnKr7VRKAwMaG7GO9uFb/kkngke1cY9dH9seM15nI
pqMxYXspRDKUZHvDaa0tuhjYr7JiZtdLh0ug/tlFVXaeJDLfMeHTbEgeexFn+7o0zXtPfhRx5+zC
2swPTtGU21hNREbVd3NhvturDrMbY6xtA3bQrCu2KMvdrTazSQ89pgTIM2LPZBbgml6cDHe6r4pS
J3rB+Rhmb2vURRbgbrqPmPAOBkQtu+3BhJVHgElHDf1wmXhPGVRfWamjFoPY6efwotXll16Q59K8
NYb302kJ6in7oMdxl43MwsfqK4bbayfvntvfz8lMhB7lxlvr2TiifyCeO0JODCbM1ontXTib3mu6
OIbhOgbB8TONhxZ/X+QgbOwQXlscInpr2bjwrtpZkdUMzzHBZIXwRVvoe2hdgPn9zZ7oxgNH2OlW
XCIX83bGshyEZT9ZKgT66Dg/CZbfuVF3N6n6mU8kA2WIfRSUj24hX9hpu02SfA0cvDe0Z7+FyvKh
hePu7MNz1oyB2bkOr3gWbeAVXGrs8s3b+klk7b0ycSNeojqRgfbUiPCOEAvab8J4roz2zJQBn7qB
3Tpp2GlxVOezfKxm98SV/bu3sVVFtASz2q+hQdLPircI6/AaJ5tmEb7b1s9dFX0b20c8vQFX7EsX
Pdip7msGHeIFyaclvqR4UEheMTe0PFcHiNqbyVvOMNrO9gDEGEX5WyOILeD7UlBvMkNdRoc9XiOw
sBLP7ayBWDQQtmiEVruTdDYYG/GCWDAV3HBfjLLdlo2+3iAXSZLZiKFIzsnZQbNRVR4FMR7juU4O
M81QSo9jRMbLptExGizCQz8K/dhMLgQedp9ETiSua2/KzHsbJgKrSuN9Uur72Kq7qfcno/mh2uEV
h5zKnpzQMK+1VvuzPX1qMOAW90M4zrcwpodUFy9lnzyVmfpQYrpqnK6BNN7FbR2IKT7UqvppzfoD
HruLbDmw9GAqSMhDFTU/kwX4IufSCsjr/s7k7iJn65CC4EVKXcBG6jnicKAnhwUn42jNjJmcvV3m
L/aQH+L7umVzhUjqa1iZdlqLpoQwAiqyfBvRQuN8S9JwUrvcDWnnh+0DqvwHFXKl1CbHQ72meHBs
GAGTd1+c4Hnt1wAGssQ7xHvYJeW2skdtgzWxXm9I86FBVSLx5EYsEX2VXVBUkh1BwnETPali5MXo
pufCnV8w7N05KjnJDFpuZ/p2b1/HsjvRJLvXm/m+NR3ocZV26Nzm2jjw1ynDVje81Ow7WgPfBtvZ
aITixaPNCFGgY1PJe5/pj/jQndkodg4yPhi+T1Lrv6tsOLMIQShVX6SfwpksL57E17ZMV37TO8Eu
DX13g8T6Y3asqza7V1s0X9n00hrFQ6MjFVXmKVpeO10FLVhizncb4bq/6ggZuWU8eDJ61Rx1JDJ5
56GPrHD0zoMBlbChDxryCrCnwip7aCf3EFmoy8vMpUk9v8PRvi2ZJRBzlat3pekY2OMfONNliHDQ
7j8xle91aT0XlTrPY/WTobs/az2qF/VCTz3O8ns8376OZl7Ag+6K4uiK5JGB41owvvKz/jbs8JHY
+Q8dQ487fThd8xaxwNEQ3VekKiAo+dXFuLoW030dCvGqG+oXzp+fUTefSnLOK+LWQVvcpZCF5PgZ
mUWgp3iO14slstP3Kq1/dLBDxlhcoQYwA46/2+FLqVbOnk7E6UCWYRNd/g9157EcubJl2V9p6zme
QbhDDHoSWjCCQS0mMGaShBYODXx9L0Q+q8y6/ey+qkENehJJBplkMCD8+Dl7ry2K8lh2PY7A3qsW
k+SyHwGEFJaLe278NsF4whnQX/JhVtrLuQIGgO0Yr03jPuGyhgrknQeKibyUr72Fl3sEqlR25zax
1mX61mrxR84x8b3koS3CdezpaP0LjBNevm3BsGg6e3TZPnDDCBaBZqw0BLjof0isHi52gmw4C7e1
pXZ6A8qFjYUVG9CD/Yc4DvexgLlnjvjSObXJNJLtZWCsCtewBHnmxGyJcKhxW9w5nVqHIIjwktdH
Tbw7ZxqNt65JNUJzDDZlhLx8jJ4jBeyyTFtwPW34iZt2ozpxGyW+YNtOtCpxqchguGEC4cE5a6Of
S+4Vd1ekxozIPHM5asNnlsIjxAG6DVzciEmc0yPp70Y0eQuVaI8VyyYM0fLEOOSgdAsbt/M8lZzV
Y5lt80jfVCN4UsM+N95dGau7RDI5rsv8rbbAStDUT+zpMgn4NsTbkqt933s0nSy1iezqxRuKO2VV
isZXzs5UoMFKq5IuO9mUWt/vAoxqBbM1vJROS3cCp3GHTKJvtkAV32nf3+GumHLjnEfpbdZke1vT
t0bT3+addpvJDPEuXvGErdGgVjJ5wgb/lNvlcXS6m5YB/2hg4K7zV2+cHkkbfRDlwAxzPGFNwT+A
YmDBEBQAM87uupDrcWhX0BRYufxpW7ANBN7ccDOxY39l2sWWds4K2ohlOjcqa15DaztArg0GcS+t
/lI5+WuY3WpRfowFKy67P90bDmOf7CqvWrbWq5G2lMniWHOOQEvYKDCkcVi96l38iJyiElAbUSUM
zonW45noLC77on6GeLKusJ64dnCiAKbSYlBSQ8vt7DtZ+Q1TSXuT6+NNSJciH20yACPtzsSk6hSf
zAjWsXU98Z0+2FE4cVRSqH5SfCG8BtTXftcmQM16HigVpKaPL4nR33X8dS0LhZEfZ62wqytICfBD
RhMAlJxeKpWfBgvII06H1uoYAGP5UVo5UuJnyziEMzEMN/PxYqj71tnds2c271mdnhslYZumeFLW
hGHdm+UMGtRn69dYnfKREX3wHeF2anSAyo6B65qMV1TG7b2fsBUGKRKt/Nrs5xpxacQWFE6+e2QX
BQyJit7ybwPNeciZlBsm2W5x7BAvq5jgFsVDUz0wBZINhpsUyQuM2BzLY03UfI7mN9rUdLIXdYAZ
V7Z4PvKS9mSVzqYyupuT2tBQiZZKtiffIADLy5nCskFH3PBey/6WnSsFU1pQsY136bR3vPyhqBNu
Vx0QAByNZMaVWz0I1tLOic603xqT7K2h6RBsZJ9EWR4GOPUqn2/gz/gmxMrCtsUpm2575tE0e+ib
qnbC5BOrI+yjcNm6ICTgexI5ALuGyey5Ff3CIC35UtTdqeBcPqSEBzQJZB0n6tyDYNSpAUI60XWm
qoOk1CubrAa62ySB7YqY+shy3e+0IbckbMwdXJBu3Wq+fjNx/7QNKiOgjBthhd4FJyB9OzTFhCyg
w1Fs4TdJiS7TkwRKt9gguKuNe3YAC3fVNQynvbTBQ1TXD0NhVuveDcK1RIPY2uge6jB4ZEfwYwpF
slE1qJW2o2UepICPKtBMlhtGJzMcE0SE4jG2vYvPQGzbC+uC+fa2rpDbepb2rLxUchiDx0kbLiQL
PDMQx1XdJDXZfa22ChsldnGZDNs0LTAjmAZ1c47VYrY5OV64hk3gLpO+fsYe5a300XkxC99C1zCQ
xAvPWdivkoDmRc1WL6KWw3kRaGuh7qWmI6wt42aFygpqM6GYWQDEs6rZT7lmXsDQIHy7c72tUjXv
UDRuaLM354VfOh4UMAXSqrOeivQnQ4aPqj/PhK9WOE9V2WLQitxd7nAIM3+tmxpoI+5oY7KFnmrf
eI6kEppnOIHHZjz3oiVNg2TphBDAg4JQjhJ1By6yvSTEh/qtxAKSQpeNM7W3UuWuAk1fN+Bpb+Kx
dTgaLR7O2gWPH/vvsqc8JY8wWmp1Jbehw55z4FSyEDQtCjTi1FAEuMgB1X5nZ0dZJA/Ygr/ibiIB
0as3aMoiztSGRc2+hNXwnbkuy90LJHJ2AESUpdaTFovnAhDWEvb1Qz2fyVXFWKRxoWWNBsHkKaij
deviPArQ0JMNOy0qZxMmnGzV1MuFz/KUYedjpwrFft2n1SWOrceBUJgQHpi4gJg9ksR9S2zaOjE4
ZWVHWkLt92+j4X5OYmu72c5OQyR62GWp/vdTkX61Oh3emaZrEH6MybVYJEP+XPYSz6Ic960pjuD5
f7DEnfQehZxBMv1CVDjAgro6FYZJCf7T2HqmuKCj+pGZxMa4Ggw1Qpww9CKL8Ot79tdor5r0uXXm
1mFpAJEKPaRD1mdaMg9LrRBbJQk1EUWCBF5drsEer8BGA+qxFg2HIOMCzjxzT1o3zWOIcYPz2Inu
zQcxg01xMZXJXthybwfGkx+RDGNqxp4lG5Oiis6YNY0FA8OdCR3L74dPtlWMrtr0A4DcKimwIZO1
kUFHAHznQYEinbzXjfs+jj71Hmw4mQ5A9X6Y1XgCfkKtlQ8/9UGiK+qfLTBKCGCQpNRPes/q41U/
teLFAl63h3O8qrGpoNewLrSkESPSsNtwNuJzoS8rF4bL7kIRBiJZFdE227MZ94cTgAyIy3ss00ua
IIuwG84MuV7s2aM42cNXGFZ38DfT3r1nhrJSOjwtiDYsF9VDMKSPZtbeGr5P5REirkqPsvHB5jf6
ng5zxy4R2yD96hyaHAwpzT6MGMUpeao9zelPu/F3yJIP7JJWZIssKq9vuBLMk+rSj4D6fil8edcn
/XboSBrVsVjpxn6w+6/UTt6k37zqurxtNCi4wIwfgoiYkPhzzL+CmIZGTt0oGtrpjjw6mXHSPHtt
WtrCsqZgQSDJuTI8DLYT1rxq+EDnhFZ7dDDgRtDw9DjFFuc+1PgnhVN+WANbLU+fqGNSTjqSnjk5
T0HfIUAjlsHTjWGbleWXFlWHkZliNZlneEd3UeO8eZ33BB8Yf0mKB7mArKz3FCM49gYtu7ga0ARs
LM+BYqQYd1v1FGTDbQwmEP9TCIMac0M7FF8piH0gG5cuH8lSapjKigDagjH749CCo7Ehk51EnhXQ
9e5wfbiSDX5/+pt28Pu5v3zLX/7bbyqCH9XkUViMniBE1Zn9EMWFQaYob2GlQFhck7u82bmCc0ww
Yp7uc1L7sDNi9zPnh+tHvx/+C88NV4ONT1sEA3/yKzoQExCOnhn6ZsyuI6CDxa+H66fQapu9Mz2h
Cuua46/wvl85mCTGk5GQmQvdL1MyQGejzTXrUwwZeNLrh7+SSK8fTujjfeEOm185edfMuevD75hL
rfY5WX17Z6Ves9VLtf8VW0hSAC/pGr94zTW8fl6OM0eJloUzZ4tTwlVYb4rq0Br9Px+uz10/vX7B
cQOwYb+/XM/f6KQJQBkUmstCYAWmZ8mTZf4shq5hoonBjAlaeWjEzOzD9QnQE6MV41QFkJWPfj9c
n8s0pZF38MMtu4uv9Z8pFpi9XRWQ6N0EcwTtOMeKfkyMb86Wk4wUAHP4QB/kK7FLPOwKGKifU7xI
IMPpVZn9V9K4MDDnB5d9D1mU6lga47jyyKwdJ26Tlsz9VTZU1TJJDH8fuPktgkVwT2LcGZXOzXXs
zkk1YIKVzrDMuX4G2EZGwCLIbhndt3zRMfwcyNM4xZMszk6G59XEBLSeCi/ZBjYUn+Rbd9TBGlxx
8Np+PLvDdI8NLDmYwm+ORN0e0InCuwzVrsv9hL31Iq77/Fyrsj03QnncUe0jUwbs7hVGf3IhHEUO
ywBCdz2ZpGVpCQezyLJ4EzC5pCZ1WKpcDQXiSMB1Vmd0Pkx9T3rlndUb9bmTFRAqVCMToqrSBFhF
Hb54sv00PelAGYK8sc6daVnnsQm4+q0BlZtNAm357WQJSWHm1J4zCXQuF6cqiuwtyL9L1AwuUALL
v0lMJFWltfK14d3waKNgx/mqzSY75QX1+8TwBc5t4/Bv7A4+3YKRdxVKyqoLK+7UXv3RDxWUQqvI
b5GW5rdT9F20kqiMagIaS3cRoRi0X5ujImufEhc48zpJsvwcotY76xr4v3I4ySmoMI6njFRot+Uo
2DZkOAPOb0ykjnSkT/RI4Zjm92agHFpZaryxd3gGvy1aBBMjNiKOcOzn5hSs6OQ1K1xm+JgIN8XT
zVaCPkC2NiCzjWE2IlNlIExoyk00vxJmTxrTOcobQyflCq56ux3sgKPSDsAay6xiJfIIU+nMV9Y7
HShn+UgBstbng8hECaUJA5WMmRzfFeacWYmyLfylPPfry9evyMyBeNAWvDHHKdrl5Ywq6bMXgNuf
rT2BdVXUrnHxIKqBFlp1RnaL3cx/GgaQFMOHrawvvY0fR7zbSQY9yVJEMBmPUYN6vBE45q1EITAv
3x0TrIMx0ZVV030/de0xS62V0PQb2VApkmR1UzCA2WnOUqn0UFrRTU3o3CJWm5Zk90VE6BU+L8Sz
sEmWhdO9iMLcdQnBTKluguj067UXQmyzfepUR/PuVZAOeD9DsczdjgmK0T16rFXa4N71ETYwnLwX
ZdTIuYEdsZm1BjKE3EY+935/csfkrSfHpbLZeBJIcTEypDNGdUh3jLYpS0iM9CWhBn1ci4W0ytvM
OTWMUTsLO4HJLCWJHoDkrdKWtlXnAAOwcii2NL9/9ooizMn097YkRM7J4FYUVrfSjKPrQkT0J+tb
srdbKENACQ6Gex/yAQCKgk5fgMWC2sGwL34XOEtPRhvNLIYjrkXSf7PutbWtezHd42JAC1QFl5Zg
8pvYQ7OBXhJTQrIou+KoRVDGSG/SswbdYy9m9kWxVJ32QjZVyPguZ7abFLsKfKvvczklHQJUQ6z7
+F7i4SuqR6/J6Q47+dNYZStttG6UMrJ1K+071wj3ZRP/FMYFji6GA1jkq8Jt3nMUH0lhj5sRTyq1
wFdeFt6+YkJy0YbQWZUtIzXdNI8YXSw7KHcT6SEryT4PDUh8O026WGU9b0M6bgdp3ugxFWVt7lsG
YUNOckyN9bYv8pLwLZcDyibHigxOymJCmqFjqIz6UxEcHaq4VVTr4IWzRK1pUJhLK1NfTiB+OA4U
lZZZpQ7LdVvF3sNYI4kNpQlLjriHowo+utAwX1pJw0Xi1nacYE8AF5DeRHsxtLOiPiPks9+ISn2m
yuA23R2KMvw2DO77jo7VvUovQGzKzuzYGQdoxTT8OY5P7kXBBloLwZxUxD2F9YRDBSyDpR9HycjO
dKJibVeojquBTkQ01h+x29CpL3POG8m2DMT+Ivh0azs/EkOIVG2O8MK/UYBSZ+ttjmQkAmvfsdvN
76u6fEIx9QPawVfcflpCyk1HgMXKngLihNmjZLxZmaSpl5vI9djxMw8YntwyGlcpQFt6Z02z+dBl
3m4U7WXszMAwr0S3Zrg1wqFdK5vho/LRBSaJJW/kR6hZE+zrlp5te1sSMPTmgzdV4XRrR6jzc7ty
1/GAPZYJ/aIKPX0NgIlru6FXaJuUzTQ9MDIFTDRbMA6NT0iHVaIYD0XL66kRH0+cXWDx71K2nmvN
JM0p95nPVM649rT6p9nlW7jh06M2xXvuSOEBdfmZbMFoG+jGQyipmc2MFBW0Pd3SadUubES68NP8
ayCXBifkyHaYOxstXfsUSyQ68PB1V5xFUKJ880g7k3UlmJ2h/ZKhi9y+em9H3dvaZXVHW9YDDmPc
4k1fVDK8TxMYqRaTirWnB/fMrHd0htxz4Ghw65pS38dhOS0QhmVAVClcXDnnCKVFtsTEcbCs9ttW
03MGQImfbR+kbd7M/IzntL0NBTyDoXtUaA8o1CoQRTqJYJBx2ti/0GVxN+Ai6D6TTcndRmw7amOw
KsaPShv6RWbMuwVlfxV0gEkQdfo5bW9D7tGnjpobhLjWU//oP30FnNEiLEfkwiXgAI1jltKe8K8B
hOR5qnyf8JctK8y569E1/KMWfJHFirzOTawVgzHzGLHubpKBeVMSau6JGBz3NKbayuiFs9QnX6yL
LEp2Oi45RsUwRHSnblegUUCj53p/gKMEC5WD6NQnE2ESdI7uTPcFAuLMeNP7yl8rlfxI21Y7kGpq
gw9HytVNJaEimR1XK6fh1SeArpAeBNmhL16AwkTHX8/MT0/VvAsIHy2LvzDX25nF6WG7qBRLVVDW
wwaEzcuvT9GcbCth9LvR7/HUz2EH4Vz8jQETiyQ8Xj+yaSLvOklogyQpJko9JJzXDyfMgIssDbKV
lRvP+YSZ5vr89cHp/GIT5+0rnzU7vQ/RaOjpsQ6QRoTzRxHRNXaTWfuRfiqXYL7H8JIfS+I7VpFW
eYvcn9jaN/Zsfnbscm3CBlg4krmwM0zvYxbm3LYUNt8KxETuxIR4mjclf/2xmh+Uhj0tlNrL9akk
dH3yuYBskgcjkn1fZ9FeYQSza9PbuQGefcesj9eHrodsMpQyXjheu8MWpq2cCoufn8f6oU9h16e0
QRD3m7SquhgSkQSX4mCngWl0dHO+IY6Jr2imoDymHZEOaEsU9N0y57zOfhhBBTM8SXZt5J7bamC4
SJbrQiiMHAlYxyNyR33VVkgFMrzGK6mjxIuCITpaQRHxGuOfbFs5H1CRHnu2J8sZQL6MK3eRGgMN
E2KMj6UYyyO9hfLY6C2KjhIIjmXNzjAvUceu1NWK7gIBGbgtj+bQu9uiCW4aPCNHYJ3VMZe1uTTq
YL67BAxCrk86cb7ilKIJHnkADnWH0Ioc26MzhsfEFfR2rr8wouOm5AFHQnHs5jchGBgYtHV0UoHX
7qtIX11fe0z76Xj9qCGvbkUSDm3VsZrTjqK7quNKM6qfZqBPe4+ZLxly1bbonH1T6MNGV/0xFHB1
VUk9Q5DhbZPxAiJ9eDUZwa+UW91AvHZxwnUgNdvuXdl0wGolExQplHOjaX/wRm+mvk1PjLXJrALP
j04oIEBi6bh0k2wMVoYfQCLve8CszOGjSo824k7c+z213uiRLBfa71ZXP5Nnlq3BKm+yEsllN+Wc
tTUNc2hU3/8jRodT9LMq6uK7+c/WhquZ4Lfv4f8jO4Qlqav+zg7x/FVlRd78mezzz//zTzuEY/xD
YLH0bEuHtOyBKvkPO4SDbRvVv+7YwqA6ZQH6DzuEkP/QcYYbrpCObhlzItA/3RHC/AfaMYNkH4lg
VZfC+e/YI3Ca/+mNMPFY0AVzeIGIVYWYrR9/eiNcAzVRVOC6CWzvp0tP24ruJqOnngmUtfjjjbn8
clz8r7zNLkWUN/X/+d/W/MP+NGJg3Lb4S4VHMBFD979mCfkIeE2rCPzdyIxgY7otqNJusJaGsiK2
P6gmPutap2xdK308ebn7qrRhn2YzB7LL3tkSHFjeyUfoa/qq4DbJHUZumAQoxnOCM1z9EWoT/jvb
OkapJAXGVD33tHrJhIxtwEAAayxRXgfurq91c611Y7HutOry93+o4/yLP1TauqtTVhp4Xf7yrobs
JAcrcb0dscK7oXGpt2PUqC20/gXhIqT1AtiPzJ9CT7/TyNqVQ3XRI+K3Gz8v1/g7N4CFcGVk31zg
N6TIQBZNfDqWlVwnuclc147U2mSYYxY1I4DMeEnasDiYW1gqYm+61p7Z2BwxA3q1aKzTrH9J49Ja
6NbaaCHiaqaOad6Jn2FwzU6XEKoQm5t+iYUSb0EKFbiiva45Hq9U8LKbzk3p99IL8hJyTJ2geR0V
886Q5IvQNZ6gqqJdyUOUah4JfbNbxqMamFvE30Y8soXuLx0yR4p3CkTcMuP0xW7/kpC2i9sBZ8e8
MWznDJsBDHhBQOcokrdCMX7yve4DfwjxkXbar/7NsfqrO2g+KR3BcZKeLrlC56//4Q6CG19aWTN5
u5DiirGZ/xhbyTtizkWXs0DmSU41mlPRBCKWq06RI1RU0JZtQPwaGxe/bbZGGu6CxHLRuob6rnLs
td+TL2dGPVC7HOGrcl+HGhGiKQiAor21mN0NSx9fdVXSQahSkFPueGe8dHoqV3AHvmXsIU+PaAEr
xwrZXnDesw9dV33vrZFc/UhDMRzQDrymYX4jCvTxWoT3Bxj8IpTJMTPLZ1LwLgjnk5UzUDuO3U1k
JMxh84tfI7Zjrez6PSvSyjTSc+xrt63Z3EiHDXF2sBDdLBu0SfOSBSSQowgPQqKd9O50RrsYSWhM
Yym+9bxx5Yj0caiTb7dKDhyo+zm0/N/cPP7VJYW+18Mz5grom39BUlCRtu3o9N4ussoeVzDGJjeQ
42aeeTXmQyOS178/MYx/+RtdBEHClUj8Zq/anyeG7Az8Yga/0RqsY2nbDKYiMqDni8HO25cyys8W
XcJ5G/+ajJzBEV7PJdlX6LdyhMxR8F0TWELmZde+/f1r+1fnrKdjWzS5mcLoYN3486WZRp3nmZZ6
O2dmBxXh1gl5aaxkzPakI6Hz290yJ8Xhv/1rMfYhq3RcCySl+MsxADZDWHlP6FEm0+9Buo96yf3A
LeJvcKz+OhiSbVK7j3//Sw19/rF/WTakydOOPS9T/88aFQeGCSTddtEVGfhvg9uATibqtfTGL3VK
xVklJ+h4LQUObecRazLh4ogy6IbpNBe8Y9ZN3ZI4BO7+YQaiE/JHzE3G15NxG/FjUsPb4sNA+xmP
yM10JreMYBMsK9lF1FG0TMfoJa+0u1zYh7zjrR4dhmWJXawVv3edDhjCUmFvYqQ5nJsX+go9Kroa
iXqaEZDMAkAIEYgLcljeg9Fk4JEHdFhxgi8BSIENoL9ou9XPRn9KyqQnZBWxhK98wjYHojuV894Q
XZ5IXhkhzwmNUjwSCLUgSbvie2jl0fBN4BtR07HhAIuYpO1iJutC4BrnGw8RBDciYDHQBeTBkcNW
qg3mn2ARDTZwtnR8BBD21Brz97K0LrxxvHca1hyldTpTeO+RTTwvDNX1Qirr1YarmCAjWMqRzniv
FDoRbwNLBTVPxja8ZRw5CObAKTlZ/+aMMAU1038+JVxdNwxORCA1tufJ+dr946btEzkAtKMadjR2
yOq22PR1t+0IgUrzCT3qvDuQdogzjBJULFMqpNanqZ9gfapgPw7CW3XrFNTaIgRZgVUZDxXqUVCb
UBUw1z+U1CpLCvBl32bw/fQ2uClM46mNa4MWSKKWmF64oa+als1JKHBGQ3tCzSl/RiDWsCtNJNBk
hKpjoiHkttEXhQP/Y/YfAXFkBQlC8lnH74Y4C8dkayKk96PQ91XY33sF0dhRB76rqJutmQjm45P4
TLRaLtG9Pw6lry24ZyFGYadOdF45PVh6eJPK/N4l6IYdBPamsiCOBE/4q9cSoGMKZyOz3AFl4dHj
j7WVZLIGl54SKzCyfTOR09ESH6jltKxC+p02NOAB58fWzayneirefIYFqDTkC0Jtnx14hKxPmx1b
S2X7Gqmqzo2bwotk53pWU7sfSLhB0OLc8XtrQrIRO7bVvkHBulBh/2DFeAC6COFUhjI16U/VGLcE
JNKaS3mrxHPTw6AYFG4VJb9HFRVbCA0IjubMrNJDde7wun3G0iGF9dKRDeaJxNgkHp5caPf833Bc
Dr7J6jQNK96rVToWyVJno7UQ0QQJgog3LaD4YuQ/EHa+lPzfpWmPH5RmbOG8bIFMc8b9WsZGGP5q
9OMOd0BIehazNiAs3W1dA7sh5p38JdokKraK/YA8hrOBUwL0X8jpLyIcqKguLCsraQrFaMoS80jP
VMdZweJsobFw07l/JUhPSYyM7gUBvIMKn4mFfoilOkZxuY/tkOSyZAwg14a7jO5bqix4tOWmd1Cb
CE6GMcffgcyYIndgkIR9RidZwXeLFuCyd+cFNnZlrXsIauUhd66eMi7XRWdYd2HvaPuuTo5Qc6YP
wPt2wo9hKbG3pS+epZJnG6XMujZCjduQtUVXgphpAP6XAFva6iFyMzmuZBE95clwjI0Oi0uhkxGT
lk+DqQgI8VK6lUNhIT8BVJuZ1U4krKWQKgjyAn+xCZFdIR+jlocJ2+NwXHaTc8s8/TiF1u3YtWss
zh9ZMdxRtCIPThymH+aMfMsQOfvdW2fm92BJ+SMrXT9KIK41vAmzo0KVVCuFxOGXt9qD5XNnnnJu
sSLIAbmEyzSO7uJZI4qY577W4ErTCwsXQjNvpqqGqGpwVRPItRsTghMgwb5ZXDYka2WL0h9NxJrx
KQFEBHgb2VLxVlkkH9URtkGbBPhF4ZckQ6fWh9cc/LD9VNxt9lXPdewNgJOkf06Veshdub/b9F54
KkfkRzBbTvpQbWy0UqUTPidZ94WcOyIywUd3WJ7r4dja6q1RLdGf5nsiDomaDmo0I1LWinidjPiC
G0wuy8npX1JMWW3jU3Q35LWq8zQ0E2+Cg3kATOpiRMpUhtlTlXbO7A37SFwotBC+H1IPPUXmMEGy
MhuBXkdeMbf6HKPfbVOl02rsmF4FCaLgBE8Q0TXJhsnQyknTG4avj72GnYAZ0rmrGVPhd3mLc96d
UDyXaGJusoohrGaX+pLS9sUzWU20WE/uSs3Ld05Ro7o21J0IbBjx7A6SONxpQ5Ot2hFihUX0jQP+
IzTh0Kai4efr/RPme4yXVnevkMTFgou5LOj/K9E8oTi8m53XiUVmNvOvVdy3HvIpd61QLi/ryXly
2N/ssVbibMJstpwmRmFZ5pPR5LZ7t8EOC/uAUIww/vCjx6r2Gsxc3DRD6y4PSG6ZSLWwrW0ziHBr
hPEjXanFEFf2IfFwSUSlj++rwEndJGjJOlWspCMghrYW8VJuBcy3fyq9EXmeiRAe2Dwagj2sj7nT
Tatp4Fgxmv+hRe9c5fXaj3tiBT3vua29u8FgrQ6AGdQlIU6DweHXUabf6VUW7O062yYqctZWOCIB
KJGjlF0LTEanR8/OjzoSZlhL42myXktPvLnMN0qGDW7BuhkxmUSUyQAy+AnSsUuDn5kgnzRTWG2o
pp6aMiNXJi3hwcn+QCL2C07BnzTVdnY5C7Z97RkpNCPIOWAXNK9aFwPdSF28dtX4mHF7WYypy2Sc
TIPGSXeoalYIDDmp0kPrOd9xbOoLSQrpsu6Klx4V44IQ5HWfh+fCCl/94LU2j2keNqivREHujrc1
Svz5TQgrZf6//RiRaMvyViOFHUE9LiyP0qA3gEyFkkFfgrU/6F9Ce2Ziay55MwBEcdwJd1e10xPo
+E3E4G6Xeym0F74+h02MTfItOzTRaDf6nTEaL8UUBgipiDxXkLh1UR8m7nH0IghRxRdzHCrve5h/
2eQyuTeD9DksG5KecIyMKngKTbZrVoxUqH9rNEQgvvNqMg561aq7ONLvs36q1prTIM7VJm/ZC27x
eZVlbwkWSoM1tx+hCKFtQmNfpujIPeMrjHVUKONH3tiXHmrFyqGLsEe+T1ok/Vc67B1JlV6ugaOQ
2hOedSwHOpFsfYmmloJnbYgJSb2S6ap1xCUpj2aT78U1toSdK+IQ35b6VtdC8m5m8cv1Af4BpNMi
m8H98o5yddoUljUs3WTMlu2k0dcZyG/VTSTx/LntYZgDXq4f/X5AxtjO4Wot7vSuX/zKyXHhdOSQ
i+wZ83qNX7EV9XczFWcwfNMhVM1EgkoUk9SAW+7601wECki2h62SwU643jFwM5rXaXMODa/i3pk/
V24WbZD+N4fIR9xh9qiJQwepYxIbWxBkp1LqJz23VnlvIkhvzFNshpyh2ROnOMuuSFAZBnY4h94R
SdDhIdCyZKWbzXFyYcnPlo5AS77aKrr0Uwae3c2/pJGenPCO2SGV/hhcfH84USYNS7LeL31RP+V1
8qCS6Ji1xVfVD8eIAB7DNT/cllC+gztvPzsPiElWfAG+v5iNvjRM1IaF45DTwpyeKuPUtfDz2/Zp
QHFKDYXdfS5TRAjIZ2LpoxnmouwmpDTEZQj1Lm34LSiW5br0snf2feOBkcB46GForMlX5afaRoY6
FA9RY+Zi32kwqRncDzM1u9VUfrDxXuLzKIglhY99lUklHOiklscg4xLVoiJa1aPrH64PeZ9qBz1K
ztTd/oZAbriQEI8FJC/mRUicKp3sjWWUVeQ5kgMTJw0cAWqV69G9fnQ9V6JJGkQB+NTZVtCG26ty
LUSrdrh+5IrWos1jQ1sgk6WuvEfbrNwVRKQfZpEZSAzDPR33tyCm+9N3SKNdf5vPDQ09Tr7jzicf
SO7AWEIfySX8jeAJ7X2Eh9fj9epyFw2sboSjoVFpg4M70t8Jmp6Na0eCOhfBPs4o4iJSwpaK0m0p
LBAEeg5syZw+xQhpdu5hNrHrLjpAk0ENw6LAGFZGcjNV7Su7NsojHe2nPZ1s0rFivmBx31z3NtsT
n7enauLvTtCQk1L7GroYDV/FH4C7fiHLAWvVBORDUGIeHLaXBIZwIY4jEhT7G2KmeTu3/q6bRJ8E
ndLGrSmyZucWwkCDxJZ76vjZBjzFRYYwrTQzdzXMvy7yrScDBZXnolWcW3jXNpeWeY9KT98VQgUS
eCBj6mn8s/aTb8EYCvzV3h74++LqHOqatezRp4DWJUozavT72HRnqS3f5Iy3Wkf+iVewutooU4CN
kXPa4mAsIwP8RDBtWjQOXQPRhUDdcGWbF7/pIpZnSrg4Kj8Alz4ghd0REugsKyvZAYL+yOwRyUBn
7lNa5DdmdIMo211lCKY7NzeXoW0ik6Of2nzUBTuo+YwZptBeqbmPaUNny0IUUHQPqibDcC6HlajG
aBlAaqWNwKF0fY5+TGTdfpBc4+3cVuwL4HsoiP8ve+ex3DyWddlX6RdABbyZ9IBw9BQlyk4QsvDe
4+l7QVnVlWW6/v6nHR2RqRA/ORIELs49Z++1r53RfAU6HYFinJHShdTrA40KPWmfAxND6Mzh1sTy
Seoxjat1QA8jHQ+NKiOh6bhrjw3jX4WiiZ574eQNTLcUU7cLlP9uGnbY3noIr+7v2xOx0sTRb6Bb
8tbxRriMjJ5kkVsZAOK3USsvibWG0ZLt5DDJvF9Uht3BUnF5pFj7FPMqajROCOLl71nmPfIMuJEW
XYmOo0KcEgMzPX6N+/gK1s3846xL4fzkkoiPbKI6GSeSkSTxZ1moH8j5/W2EpACSNosC/j+g48j8
QYScb96yBGZ0sn6NXVvNCYUCk8gY/pRCJPmmXDsxyDCuTaN+IgCnxwP0i0bSdyyI50J9iIaS7NPI
8n4PaZzUJGgTdUSjcg65RrUCdcn628r0ndqWrJVliI5GvvZxya7cgOZEATl0gFrTh3yazgkSGnco
2cvhe0eoI2Zg/pYF9RLy46xKtwXNhs2KvHYXTnh8K7yvv83tgmYcne1x140xAZp0eAQd1XSZ9jJW
cxhu9Zi48kRjuKzUeCt1WUfTKaVtlGu7vhvrfTknb6FKF0YSjuQ3YrFIgODnDAXNOvVo33M7joxD
PUrRGhvR4Bw3PYtRLlypotviwotakBlRsHDRxjRrmm3Rlyv/psTqOLJTWKxpJ8XzrhG0l5DRA7uC
yq2Jg+7C9GMkvH6XkszNGHqBIvnYrSewFtFYE6z0jYgVwmggRC2QM/2Uvhlaz+tYGX6u0J0TE9pK
i4ZShV1lu5549C80QlsOvzOZTEh+aK/wNo9k+mXyOVu0axtw2lJAtVkOZBSuoQwUnskm59iiFpBz
MKVJQY2MaiC9W+zrawuEexOVaEMXVtoejiZL5UZEPeMEs0Y3TCLpU1YFh4a9mNe+LMeWTaalk4PY
tUcBKFE6pBAveeussv0MggAlZvgTpMeunu+jIXwWcy7qSZcFZD5AUYZ27aNRBYdkvuuBFjkz1zOv
sP2ugbLD0o0OmlQV7EqI7E1UGqRWMm4F1hQ7ihaJ/gOjNjK7WrTxVeCO8T2Ml3cE13tusQ4e1x0b
/qOFdmsj0jHciAZV4sQ2p1XnANO6cAmtLZLzXVlvG1HG01nC2CNIparKHZOCZ+h6V7EdtyUdKZia
uFTNmAhmth2+VOCU5uaM5xWiLMP/UX9tsODZYTY/6ouxlXLjfTCFz6ZbA5clQbVlKrha2THhxxiV
xLSioPw2K99WTp6rDH1WPOOQXY3N7ZDuBiU7EmHMvqaQBvK+hmgz6O05gGerdfKtxpRgLvFZrLOz
MsfXvhRjaGfxcbEIqg8gd1gNpMe61D+knmDzkM1iDNXCGkSohhnnoyGSlSAuYNNi7UUKltAb2xqR
qFr7tGwhiC6J5Qgi97quH6iE0/IwzZQpeneFThbCq+m3M0gxV9aAWS8yakARDKJLnxnHEvI4yP58
CMUa+cHfHzcWbc2aYBuhLc1DU0uNrwjhfcMz2Et5NtsGUDyb4KSZeHUNTg9ODzjbNEQXUSTYR0FZ
PeuNuP99bEXBBbsRjpnezOkuKsUxYCC7jKS9Sr3hijQL8KbIoVuMoq+PGRF7giLtO4RjnBHrp5UW
yvvfz34/pClCqJh7N+TMWd7/fgj6LGKPi46yi0hA+PsXFgIF6flPbog0DwaGSeyc8hD2CE2JnK3H
GoaGkIJXArDbbwsih2JapmyN2x3IbFM7iBZ/qOSu/YdW5Vew8vtBs4iEVVS4xL+SGXwQ+99G8F8p
iH+dKINF/DM08Z8e/s9bmfPff5Qb/D8nSqBuZyL0f0Y0Yusqvj+7+LPv/qxL+OPH/i5LMODMSzpI
W8RU5gq1/yulEVmCISM7EBUmTLj5dOvvsgT5LyKKAQV8oyqjGlCZbP9NlyD+xTKxqJmKphmSjFv6
v6NLMEHW/1OLn2GPJYuySs9XE8V/HvhpMgW1XsbDtkHGHQHFY5GqSdgySL9YCsvWuu6lE37SRrk3
RQRRVUnAdNFPFq1Y5tJEiqNfEuCZUcU9V6V6ETvzZg5mug+LKmD/w9iEBpVJiWEI+jkm4YR7xS4j
a567DASyeXVcWyHCU2RlE8Y6eKezSVKFDra+WB5jq6e6kJYzPdFrZQlQcRXjvZ1Smkwy2dUK97Nw
PKlCg6r5TnQ1qlhHZv2Wali/ocSTZNt+HEdyZaT3RKJ0pUHtiNNjYJIzL8fq1ZrvCYS8Nbho8VPd
miX6iRr9rGvJRz9al1aPToj3jlNX7FMowqnE7bjqSGfrex3y5NC8LFF1i4Lyfgjq15V1O4tgvsQO
H3dgPGFQveuN9GdoePK6Vr1kJZ6AsFM2U8lhZgp71Svt0GjSkR0ewKaQ5xwazYtaulUceUou+wH6
8gRnxapfZHbom5p6HqzkBRy/H0oj1ejSQnwpvnCSu01j7mJ08YDXqcwUfoRwp2ozWAwPUeWtPRRX
0WdUiuAGdJ13FaaJqaoIH/PaFmueQzZUqBiSbCsCIwplGgKRDoZSNHcw3t4Co/sk42ut5xf2sJBu
yzE/oKzQ7ChgOqr/nikCTUV9eQO956DdR/EVZUz1J1pkNWSLIVWvi4GHqFLk7fqLE5Wq+/fdDlrh
S62ew5njUGVK59aT+Zz0K/0tmXCHlhkhqfVeqymSc7JH9ZGuXVVoO7yhzjhgQFORuMfg2vuCfFhl
Kdy+hvSrVEwbxSV8TFsL/oDRm45VFj/MiiwiuYptGYfneL3187+PnAQltsFWryuN56Yzh4NFNy7I
BIlur3VLjKZw4vAUYqdukfoTEo42V0zgk+XgsVSanXh45zthkD7l5lNKY+FebgNHyugIhH0Fwixy
EGtjAw+AioBZbgwj3qIbHU0GS0rLcx01dkSBsYuGwv69WEhNmmwxGih8JdVexJ/KGERHmpVrDqIQ
ZQ9bwCl8JrHrnOJQTinWc1G7DnEj27IUXuuuiL10DjJHRZ2e1AUvs/LCRI2gK1bgrLLPCX9OVRWD
oxfyvdXRMgvvxbHvbNEyzmzdmUDU7K4y6xvLP/Pw+0pG7FLMPqaPH3xcE4aG9cKr010WocXLEexP
c/ozWXRtmGyzXZHLZ23cRhjUAzXlShCfJRK7OEcnpiQg1NXmqI6cIsZQMmTIea/CosE0OoYv0rrd
7da5u1i3FoOy5oWgMNyiuxwP1GbIuMQELjpATn5d5cdA4XSIlZth4SIY2DuE0rJf0o+0Dgkhpg6o
OdY9z0KUwh+1kZwe4fwS3+Jl8qRUujOjqIJPzkXTDBXJ6Dm5SmW+q9UJvGseHDoMXW4W8XXdTD4U
iR0iayMIijp4gQk4b3veQhrPNzB4NBjU3uUrFKpWzOCKYHuG36ynShGwk40wZmpQAS2jfUHhwozP
qDHw9JMftfPRZPWE/kqCMCy9ihUob03JqwmqAOGVfwgsZHbS1bucxBDIpLlllwxcZOjSEGBEdvoM
K0kK8ZpMuie9iG5yWPfbHNsqaWcjjqVmZmcnr9dsX9Ekjo3zlLBYlk3zLpfWjzxlKZbrzGkJ3HDW
HUGZVoFfqsLBxIvjd6Fyl0bLvonYl5EoFNtW9NS2LEcpYg17HpVjPLLrZTvUOjWhsuQ2q16TxKRw
AkJXOBAbLTdPYXAQY9AqFtEBCMPdCcoI9au6USVAK2tzSCnzgECKYo3Vg8mzUiYH5CJ2QV4DaiKa
B9FsPorgxUq8ILaEouck5ninSK8tN2Let45lMCATc4zaBmCKkPG0j5dAtad0cOE3QfhKCeWl6XtH
yQhh4CLkvBVCUBzlKvhMZcMOJYnA4yr5IgbrQRl5t1JwL90I9dhYG7BVg7N+rj6qVOQ1t9pt4ObL
bCfi0ssYzgoyBA+V02VdS8JWvs5Nmjih1d0bWfQgNv3X1E+PjU5qlNl1LBZ6eGekX79n+WRtuxSz
fwKmpdP9UcWnlrczpmyjRNYfe8wZWG4LFaqfAjrp94aFwHvNtOeJllgu7QFQJtIGSOtI9T6UgXjQ
uXuHQ/FDkoEPZB5NGKcBCvwvABGxnSudZYdAdXJV1twYWE7Q0jMxLWJLMzFC6mHVh6klAHnS/JrV
fg569l3xvAlk/byMxmkksDhg5OSIAfC/GmwqQj2X4oj71CJ+i3r3ZC4h3Lhsvi5KPrPJrelxLMam
CrkZCRI6a2XtYBk61/IyrEYFNTsLLXyBpaBZZyT5uzimz00l7iVyNuOJ+ySVeEWrQlOjhA7R9Eay
KJ3klWmnh++qikxjqI7a+Bp1JSFda/sOlANm/on2Lo0+7hCpvrN6ftrousJDEgTRFSUB4khbyPBK
G6HUuX3F4sNw99YOC0uFGeJi6OXr0EMW7qfJA2ox+/pEy3oA1YA8EBRDNhzqCVEKUXlrM4r+WU+/
JwEL69M322QSZlHe10zsvNxgN/J7O+TiYdhLxZGt1RfNNqJPJX+IWRCFUCAqt3uhMZ/up7LHeIZq
vNHUqyggX5DEyMPEuWwi5aR1sMbShLJB0KoHEDitHVknpZVgFhIE5kTgJo+rqqoUovNaupD9SSJd
yyxIls7zIr78njmWgoPTBCpjCvM+KgTdNSahpAGQWZ5a6Ckee0zZjdBexiF4jpN8S5+u3oRny1BS
TiQCZbXJ6KAYB3cygfNOl0BvicSAPlkVoaik2REX3+Yo1XvAEpWHb/69w0zpDgMhu3CYN8amrI2n
vKRUSgXKLD31QBIzPmXzrldD4nWSes8hL9D661CM5RVlvH6o57I7NONAf2om6LxpXH0aSA2VgJF2
lbSlAn+Nap27BGatts1/i+OR7BuLYViZPWfi5ERCu/62ey0y3kOCqT2zokkLg2OR9mHLhz8eiy2e
IWCgJDxWS7CPyuwCTHxyekV8YKxAluFM7KZERtC+NLwO/wERkuzkR5VAVq0XCc6OiZD8ffj7oV+/
ANM2bFEQqB+jRIKjAdtrr9dEgugzCfN9LCPbz80LRmDNS1tQY5aJJaBJJN0WlPYAzNH0BEKfzVHe
LqRWTq16lvJI8sUYTQokCxg32BYkm5mQ5edy4bdqR1foN1W+4BASd5Y9ao2VeUx8+UKdcsp1cUPM
SE1u6NJJ4X7uXRjJ6/sJsNRKg2UXt6iI+ybF1nGe004EyRrKhAFK4dHQu2PVAxxtMmiDTd6Gx6DL
jkIpk6QdKfreXPMELbKxIl2dtrReUYwWD4H2rU9F8ECQBQWYNXyWZTMcI0Mcjss1i/QzrSMQX0RO
7fkrj3r0VpmhvlcCWIKYw3dZB5W6ppe/MVtxYoASQC/9/TQ1ZEocPfv5fUQCbErFDw6BDNOHJNfH
fSIhfvj9LANVWRjY1VZ/RgJJ3Jtk47XAu+DUnKxIgPQXclZajwacsh/X3oAuKmhf/v5YJlkO7Gb0
BTaPNkM8GbRFfz9VUxUpXErtGPB3hKaS96St68RNRdYhH1tARAodtXgy4UXl8rEuB+HQJGq1J+zK
/n1EwBDbKaQphT2ZA9RWsKuH3w/t+s1/PBwr6BhB4OllZwAwpq1Q5t146KxOcuWxosFo6APpRPT6
MYFMoEbj8QgvBzm7jEtvbsJzvoiI5ExLO9R5of/xWQBO2FE7Qdn8/tvvt9DTgPVEH0dPVPf3X5T1
h7AKcfE21QS0UDyhTDsFYzJ8VzzZahKb17QJCsfURP08runIg9UPh7Ee9dMsAKVfqMIXdXyIO8RR
HRAk5ofTplbG7FAbvXQTWsC4cokc+PehtkRnJY+wyI/UZtUoQgqOE+nYLhPG2oHoi1nKCRSHXAfT
WBnfqiX0jclIoY8Rmt2k02veG/lT1VuaC1ZC2aSFRnmuR7bSc7QjQ/8vRZr/ultXdZLbsfmIuvkv
itTMEuRFLZt+25Ev68t46dirxulsYtMyb31DVaPQrAMgzSwp5u71p/7GXxtBf7YWSP+iEaUXsdol
RHSgokE86j8KAq1ZReHUVf22NSaoffW5MSgm2QgqcfpFsS+3CCZ7PWIGuPj/+W//ixh3/dNIDXRk
ipaIkf0f/zTFv4CerOi32cw+cd0wtr11m7KZOZu6AnLErRiRYP7/e1//V/mLCtu5P71BawLKP+ST
nL/H/7F9z6s2ipvvP7e/5D9+8m/9L/EvuiRBFCbfSqb39Lfel/wXTTN1xdJkXUFC+KeEEiw5iqhL
aGkMRULmvRp5/tb7kv+Cs4d+GqGOEnxVUfnv9L405V8uJoPfpJsqKlfT5Hr6xzNKhacY1qaxbBn+
+mmsn1gMXDN2hcf6CC1YtxfZq409UfRl7fS37l39DG/dE0r4onBmyw9mb1qYYT13FbY+X9JhqfgV
LTPAPuIW7WQuOEW6iR4x3mNAJfSYjCJH9op3QrgUNs3JJg+c6FH6qg+WQzw6U6L/Qkr+by5YXqNl
ctg0Kmnd+icJe4MwU2JuvGzFxXjqJek+6he/NpW7ZFQ/+6b/EQRhZAMZv5KHeP+nE+LfrBYou//N
EVZ5pwxNFQ1R+2cBPfu0qabNvWzNR2s8iD/lfXOh1SC+UdL+AP5gse9/jAf1viQ4/oBOIH0QPPNk
PZiGvVxq5ldXCd7Hsd7L7/l52bHyAmg6x81mvPaV3brxeX5HPwWjU3swEp+UzHI7fcLYOip3ol+Z
36G2ssSt5Sn9TkdXv1NfW2csNyyPCz+DAITt2gY95KZ/qx/zR+SUgrLTuPEaLhg0mMkSbn4woLWN
qK490kf0xC/aFMq2MzZm7RSGI6Qg5ZqH+gwkUjpQPu4VJ38rH9mpRJ/JjZfjTc/FD5rp+yX24lOw
ZZuaMvZ+X/1Rx/6SuCLTgO95i9rOWaASUYVXmx/5ULd2h+woEXYi7sYPVF04xwQn/1h51ASD7Zq3
gRE61vJHk2IAHZnsIqUJbyXje0T6fpZc57uFzeop1O3GvJXX9BvJDJ584VTeNH+5Z9tSPOfjTWR3
nDgcjvA4vxTvugfbEVu49pMgnT/p+m6Q9imjkcQOMVqYHpptbLKs+IrBbor67YUMCEU5LYwhM8kt
xKsqenO/Ma7N23jQP8q74NKVZ/lhVBiho7gg5ctGmmHdx75wxut8DvcA2sI7/YAaY3YYZAJjqt6z
fc0EGHnQtXSUn8QNPRnpeMPefTN+kLqVDkDXwJo4iLZf5BbywV1860gaPBBUbYx0ke3EpWF9WHzV
i1zMWhbVNQb5V+krOFVUnqflZTVROfklsLO36CSflJBDi2dUKKCR079ie7pJfFIUJZwL/nwwny1E
aaqDvC/7bq7IKKYzYlBa368gKrX7cMdwci2KYhKV7VGyrdvAkUC12hHZc4TFgVTuHa+snV/kewTo
5mP4oZ/79oDaLH4OHs0rKGFO7VVk4fQI6Hb6Ob+MO6RiuXI0rq3qCplbbYsPQjorO9kiUn4B1p1s
sFf1dnKy7qynpabf4YMbnNzOzrk6Ntn3cF7n6Qc5uSXgNi7lTr+0mcfsTOyZVpPyvB9f5PVNU+HC
kb4M0MDJ3O5d38YOyBgJxIm9uChlMLVdtT0KzIiYGZtKVBt3EhzNjf7JOHZ9gaBAXZqX8CoXDuRG
Gv3khIsai76xwYd/Xqehuwg1L8Z/1kAFPo0IuY/wTrvXHfIkQ6QvX9lj5GZbhbpvk/nyZt5Odymz
fn+Gb7xLHru32dnO2+hRFcn82AB5DC/sJ0PAkLfgvf0R2j3wHPk0DLv5mSBwF0+xdUXKgmARSn2z
E+PNBEfdbumyXJT+0boOp+41IoFgY7zO9+IzbmaMBxvxXrrQQPrP6+O/jF6YBmko4AxJkrjNaatp
9E/uCjlbTG3U5XrbssUsrMWXc+PZRErwn//MvyzC65+Bs2tYIjc7Wf+nwqlphLkXaWpsNWkENGc8
W/O0m8Ppe2mRxM+kKRLSxS3+fw/C/s3SLzO5/ee1Hx4LmhaNepH5FiOwf3x1CikI+kTw7lYSAPrM
MRq1qUjwYIaMdXRFeJPotWTsHoPqKQmtVWv3Xiojk2b4e6D39J1azbeSsANiOWQutYyMu36VwcWK
eEz7CaSIQHvFbFpPUmZihkTSEU1yorxGlipvWcoR60x77iaWjIwtuAXzVlSy5FIsCiOuca2aE2Of
6l5Qt+2TXOG8AB9bo/zuLTsrSsFVzOWewX3gcZbDw5i3sjJsZrN87DSjfwjx0Z/AbdD8IuAjTw1h
0zDu3lkdBHajQKwWciMDPgK7DpS7RqZ9bniZ9tmHo10XCF0bHW/H1MOEzb2y7vZinkq+gimeRhxR
JKuLQS2IktKDHgkSSuJ1/jWOzFGkYriLGZQ5vO0dy4EJZ7P1avQD5GIxxVnxg3LVCE5jLZUjNfFP
33TpWYYOjyhOfEj1QD3FQ02K1ULzqJRRWiJK3afmvNXq5qpnMS6OOfcmgPsbVSvowJXmj3yLJGIG
kiKaiEkB5x1m5HFosCE36GRVX61z05vEAiwQnj0lEcEStYCEVTIBDcYIm9RQL3Oj0A0T6FxYk3q2
OhfGF22THjnyMCCeEzut3aX0n6YxuVNK4dOSeWaFttw0+T3k+SK1zL+aUg22WoVHYVrkSzJ0p0iA
xcxwQPPkWH+iu7i4KtpJRDMYRMD60nyjRmsgPS+6/gBh60GsUPCk0hlD1VaYtTtp+qon7X6pBAWW
5fw86dVTNWXv0aUXo9xtp/Z+ioqHJAhvctx+gQCrV3r90wL0GpzX8/q5OroS0bvuEgsJbiAFMjMh
b5oo8BJTdUvvcyys3tUWXVmNqo4q572bQwe1myQ8R5X2GMvLSVgBrkRLY/yT92WC6FjIVGHblAzz
Bvp1Sioy2OzHp6LCkmiOJVQLcCrC9D1zqosCTtFKJmUJKSmUbRY+PBSEAAtpDxoZixA3Cv0O7yNq
aO4MHcw01gK8BRlHJ1tOElizqgq9fnyAcUc+CbFyON+qnvb1HOFLgUPKT4iB4E3ZN4Mxz1B7nHaa
MxYGu1Kkama9Ve90VDm5ZoGgAliyhkyj0TDznhiiAI0aRDXQug3dZfRagfSmDdAZGoaEFF6F9p1E
78v0sAzAjVG+k1J1tJRoZxqip4J/pc0O7JeZICXaMMU6QbaNDkYjVP04zy8zIB2gKIGB5NZYbxpN
rxyBeJg9s9UzgXxkUo87/EyoMisN8nEh1TtZL+ZtkrO/hW9ebTRp6g9F3dwL2Ol9taSJNeFAQr0d
/bXDV7HybSrFJDJtkMMtoV97qQfJlQbgrhijuaYkxuA6iWRrBXn/+0En5W2fxaigwbZ3kV935iqg
LOxC0Ij2ktoGNLlCGCGpzYdJBbdn6O9JGlC0/v5TbD4XQ17syzjPDr//okUWeWDrtw/yJ1cEpBit
0NbWNCrAWiVWsaFBF3V419ARZvQge/m7DiHBy6s57G61Xm7Ey3LfjphYbEqAams67am80qGKfbiU
lIzBq/y4bOXXpHJbpzllp+kkvdMSaw9tauswg+8WATGfnb7OD1z7NanT9vTT+JI7UCEclbP5uimv
EVKxV8bO6iV6b4+qN5E7twnOBDYdKNmR0mK2f+E90l/MQ/sQbVUnhgwDlc28GOg0V+otwkYnVzlQ
ttg5o+oAHjDO4p0FjZnyNHUafU85O4RMEiBg76Sr6VDgi9DUXqWWRtoRSxE/ZlAg2jqE7Q/zzvwy
d/V3PLxG0PESmlUk3vCDw0+tuBDZjnIP0RxlE1o6qh6bHKbsbPnGU3mjkA/vzM30ZPiGL15i3yBE
jpsYzpWr8pO9LYmP/OpjeaPLb/h165ZQihE0cG/iloe18dBtpZqtijeAatmDVMwGFlCiQJIzqQYQ
jnUJvJobyt48bifTU6iuEFi2B8wDePVnrjbyjwJbPDENYi3VUGyqsFBQzLkrZQ0bpLoREC3faZI9
8fKuNWvTASaxG5sePjNjZEHgfmKjE4NfT2pTWLnhM/6lymFWYZ5Nnjl9pR0s2+ZFrnx8egXozBmD
wSbTbAxc2kXem/GOD6eCl4e1CH2m6ZnMEp3xhWOccn3NPmLSRtnKHA99TSiBnZ5EKD9drFsdwTEu
gRAcLarLby2wlebQfBBYx9uzxnu48L1py5EjgcOHGUK41Yv7cdhN1qtwZgmzzpq2118FlKMYmNl6
7zjEqIXz8ME4q194BKAusiXrqn2D6qwjUIWa0bwZZ2RWbXI244P+pbnCdXkKLuyf2tcG511x391g
6/O3wzdK35fiWO2Gr9UKgkr4GxD3WT/l731pM13tnsfHeEKNYFtnLhv8n+XWHMkTtsvHymseIrZa
3YapAoJ5CM3kdxMZZPcYrzq2m3b9WIcu5o9z+qhRqoLIlQ46IceVS0L7M26xcEQmsen2PF+xP+F5
45qkhBKYkIJ129wAohLtZ9R+/YhceA53vEx+9TDcldILg5rC3JjmkezCOHWTFCDjxmAjCSTU1o4S
GLpDsDfZgQKEKHmnPH5HjdUZ9wIDu6c+fQoXHwuhnvpZfxA+1MKN70NpCxVcY9JJIXa2LnPuAsLO
p9O0G47IakvGJy4bzkDY1H5z6Inu23d7gKNEoqIb+SJCKXkRrSMW82LL3hYxREGxXezKD6KmAnZz
m4jaBEHGC+fVvNgTtjzmAzjZtjJrRv+RuOq2wAN4xC9EJqTppC8ZWUY2xQAbMHhhT4zI0kvnQ9oU
IJkoKCYh3EEiJJDHHk1OETvU3fFYsyEvnOVkcdawRaUv4GZv6yxjtCdULVd25Kh/0tvgU+VZN9Oy
+2ecXMrkm7aya23pRfJkX3/MfJo5rzk6a24fO4TgnvJY0FdwjeOhlNzlYczd6Y6BfH2XXdnPvHZe
ssP7rp5SlrHQqRyLhfsLwna4zc8qv3d4YYz5xmu4stM1i220J7V+AffFq85yZ3EtooOc6RKSF9fY
ouExGBfPwX1XbzrmQIhZ7BHVyaa7by/Ca33QHnoevJhX5JVv0a49BDRSKBOuZFBbPZttxLoPJLWb
Pt7TYGd51gfi+yduod1dEW2k4+SV5/DcfDLphMEnn4gisC44CoDvqY/VB1CrEyuselPO8WN6wARE
Lo2yV2fiNCEAbmZxm6XHCkMDDv6rejIeyifEKBSY6KWL0IG5CFix+WJrwPD+0OykF0Zby4Ut3Zk7
DK0Q9ojxR4efUGaigepx0xqO0dsZ3HEMYMGe45476kt9wMRXqW7zIikutr/0QmZOh8TWI6JswNwp
EILt8T4FkcdrKdOrOB1LdScnsKo3Ax2F3itOtFXGkmLhyK5S+mrrD6oKq3bK7qheoxscbGQ+nnmV
fetBQtCDJ1/fhCIaXhrwduzio252mM2UfjMd4y0ZhKZ1pm9OlI96rnVb4qr8GRpH2XHahc/I9c+/
y5zqhvv8je4K0gzpLQ/RHW/w092RcLdPr2HMpPKD1L/EvCJ+izEVOEw5lmbfIQvoiCHFZa8Trgfg
EVzxIRhvhNETqfSzGWrfBMWb3LH+QB9gC3aDJvIwu9Gn9CxYDjsCUuJe6UCQFHKhATLg47lkOyTJ
V6nboODIr+Eb9yUWAwWr7eD1p+FS3sdMUj8h6rR2/ow907QctHEWB2CEmHbmxUFQl7gPYybMHqfq
McT7rSOa8C3uLQA3JU9itXvFMWHY6YUh/XydXoLgAbIfdvdup3DGkjimNU7vEngXvOHhSNNNIbnV
R/1YvsFAxOoa3yd3ZnWwtK22TV7XwlPw4veJaQihYLHTkD2zB+WpbInoHJ6lbeUBLwMkgKDdrrei
3+3YnvanGG1H49ey13+bmtMVG5ZNQJkiw41X80FczsEDrlk3eO2/u2pTUQXcsMwAZFAI4MuYcItu
/migd7grr6od3ldHhOHYH9JN/aN4/VtFf+Nn3ufvMsqt2G7Z1C0cdoZZICEowh+458VXxJF3g+hr
8Q6nnDu/qQwTH1nViXEr+K30xs7poXkYqj13EWVrPum0KfMNgZOP4bviid88kDR/DHcTfWZarJPP
yDypXSKWgxsy9uKg3Vc0S6AkZNf8WyHbbXDzb82Ax3NdrANGfwEKnKcY5xBwK2ShXcBtcRbfVNot
mfoxLAitE/h24cui506TcoPCKMOYk0svZmM7qqx0qzyxb5yMEqiOGzbqGA0Y1SbMhX0iCdQTvt7s
pShsjADKT9t8NpHT3PGaZu5RAER24Tc1THEhLCi+KshWQpvE4XJvdOvc3krt6jVBxUPZ/B3wNhZ7
DTY4p/4jWb6cx9FtOA5fxuf4FuiIK+3loybogUQJB/9G8NPqHkGWKLZsc08vWXsO0ZutdyEb//x+
Oc0OgngfK4jkjPpmPKeUGQ2RB6pfCp40OFD4hk19jl1sVzMIgy9xR4kY+wA5woN6qrc0/Fheajc8
Z6/FLvHJtm4/esaOtDVv9aFsQYFsuFNcTL8+41wV/el7+DbPnJVCaOe35RSdik9UQpfuhI9T/bB2
8VNzHDgLkI88TQBtix9pucPMTPYtW6852RHwEYNM/TRMv2JMgYeEMZnJiS60zhTnCnLdEK057rPD
Iqsc56nWQox1KR5dQzwgM5cI3Fm/IIndacg7wRfB97ldxt22X7/6++H3+34/+/0xon1YyNO0ZVHu
pYM1xdLKRuS7S2OpiPy+y8JuO+bgJFpRckINbK1iYmjDpLHp6lZ1TBGXiSFzvHBAr1kAOvnoU04t
j1tII2gxmriwc6hJQINiPN3pNbaiA2oNnpvV0blVc9EbBO4giyHi/SoI4+yAvRAGkub0j/AM9Xrp
wQygosLf6wWz6LaGia6vEWlGWdoKOYhC6B3dq4RL0a37dnxAGbGJ8wKtg0yHnWjEwO4YbIGWTSZ2
ws1D2yomGWTmuxyp3LgERP0zWTiAdB2wmECqLICKxIDQNJeD3FPiKXqKY0+rVdUWEkPy4rBrbOJo
G6/WwMnU5JQ6YLm6+5rqyEQr+r/YO4/txpX2ir6L5/gXQiENPBFzlKgsTbDUCUABKKRCfHpv6Nr+
g+038ISrpdtXTZFE4Qvn7BOGEjnPiOQoH4mwwm5yEkhtWN7MDFICkIkyxw+2mL5NK7oAAPuAh4tX
iPNBdllyUBOTTGHIxwpPRVD5J5+bU5RAjHTQkM54oWAoL5656Jan0adwsvaI55RhPe5FD7kg7ba7
zbPtEIPct/3ykMUn+usHXZn52l6sy9NiYp7Sgk5koqgotDjEQ/iSwPleSUQRCbk/LV5otKbvZHnY
B4LW2JPhl47kV941zTHCRy0WQ7W7WKv7xWRt4rZeBiCyE/mHIH6KOQrC8TmoAPDOGpt2ND7O8a1Q
yn0vuvd2sXPjq/5QHQJvC7KjjJ6hm1hGRdIWRvA+QUYxLN7wAZN4rXx4HKCODANdrKl4DsVkoTkG
N20H5MAV85uB/HevRzgItZn8mZGOEHy96LyAAS9edWwfW5jZL/XiYu8WP3u9ONvjxePuYXafln/M
tulOrWlFVhtMi8UZ3yxpUYkGexIaq1Tinm+x0ZuLnz7FWD8vDvts8do39qmb34hofesx4nvcQ/vF
md9g0UeVNvz1/xbS/cNaPLNQMFcD/TvztHTx+Y8Y/vPF+Y/H71mb4l0tSIB643UrA3m3WXPXIbjq
lVM5ueuCmGfg/7RAC5CdeEwKGuJKUaI6pX5RC4dACbxY/hD+aMa1lUY/BMCCbCEX+CUF88Iy8MVd
CdogzK33BjAgLSgLLJ1C6x2mM/j+bVzRMtgLIUEurISUIC6rgZ7wmCzBPeVER5cl9a60UpoZ7F+g
TZDp+6/GwmHofUDqvvmRVcMPuZAaAhVBlmIeVOiDm+pjYy9MB9m7uG9famKG76TDkZIToLRJ2hws
Q4r7iMTJTT0RMxOktXcXqtQ79hY3AD9+7kaoEr6z6+lLpe5xehvmjbCTbbtwKIz0OQJL4Qqw7a2F
ABiFJtJpNG1OW3FftEOC1XvmFnBv1AEs6UuaskHkiNw44Klx8OGyd9i3xR3536Ay0qF5seppGZNN
ASQpC6SSfgyHtuXzNrwUC3EjXdgb2ULhsFvWFpFeyQFjoW368b4CCbOQOyqrvDm8tHw6bbVvBCWt
26Dm77PuTSLsW6FeZ4Ceq+Ic1q9OQItmKfnh65D1lYymqwCOKOPguR/keQYuEi2UkUCZ5MXRS48L
gcQ1jGktIbHdV+wBDbPst15ITHoOugTjeIyXYHySC9UEGeAXqYBI9ACeQPnHLcB75YQOdNWFiiLA
o1SMGTS4FBRda6cH91YioG8ngXovl3JTLZQVEwJf2x8D4CvJSCFb6Q/TO8WgWdhr7KuF1RLo9nc4
srgv2rXZ1hT46lIudJeYZIDVI+RNor/qJ2Ql1xFmRz94bNq0ORyKpvlV5cdwMknKKbidAq6BgEvE
ElJnhk1+/pERhZCx/W3c5JKXgHvZJVDw0OJMH1/eFJLnUVPYI4teqYXk50Cz0QvWplkAN00wPKYL
8iaDfWM28crN3WLv1Kx90Wiu5jJ8ihtZbPNu4saaVfu2nQ/aI3lGNuapbAwYG2b+OPb6oyf4EAnV
THlixzTL1EQF0O0SWs8ItWeC3hP3gNct934Yw5h3o4P3KGklFx/xgv7J28RbCZcvvQUMFGUmNF96
YhXHQIOy3CdBs3gpx4FvVQvPc+hPeRK/mP64Rie2gilg7eoBLoc/DEx/e3sHYjlC+54x7uidqzXb
5MVN3i4VWXc350fXVfMXltQTySPGQZrWrQioQXNdvQxjThPt6afRYYIbDf6t43O6mgQHvB3uHAF0
K+gArI3sWuMFvNRDYGohMWUQmaK02jsOpJaKQR/RMdYqtRTpYRVatvTJ4Pd/TRe7SZm9Q3JLuBOD
fmq4kVkKQ7kKB/MgehNXHYJVe0FG9dLhnFowUskClPJxLJPqgGI3NbryIOFOgXBVKzOW6TZSfX+f
jeWxl4FP2ugSPGKH62QerK3DXmdFOD3tH0QcC86VWIBXw4K+Isz2MJsWVlJ8NFJ3m8Cw8BF0WcZw
3IN7P66Jg5zWA0ytbIFrtSbvvxfNWyehL0OX5SGhNh4mQQilWwm5bgJFy16U27r01Q5F758Blle7
QL2G594AjxJ43qqegH6hub+0dpKy2U02eHv3U6CfiCFirqmbQ9QF+9xPmUE07m1YoGIVdLF0DK8Z
L9EqhTtWLQCyKuZmw9Iqh0xWL4iyunXfbByq+K2Bo0Tmy7DgzFw0pDoN33wzZtDXj1vSIqNVGrbF
oY+9d7Fg0dqFj2Y5GUsaNPsW7DTe7oHoT/sdioWLM4mZQLDMrF07f5wN4wSI/qnJ2EBwsLtiY1Vc
xoUYngNVuqs4sH51BX5kIdsdc3zIIeAstiRiP8btocz9H56NcLuFBRfDhJMLHC4A4HIX8QqVQmy6
kfmaZVCxpQIImEdQbT1yVfv1T7+uubN5fCQSMlvWeoHSZVv84fXK7pW1UlDrogVf1y8gO4E6olzQ
dvCunrIFdseCpiPWFlVQzSo7W5B48zbNo3A9stFAsGsAr/Av9gLR42C7+AtWrwtv2L7KlV6Aeynk
vd7Zgo1gL590zm5ulDi2xSCO33/6ly/HvJwOCX5mfDg/UjZDG8upXaxFyT8+fH8vaKZwk5rxZ7zA
O74f6p4rgAPL2hQVVVtk2R/mgrNtPfXTLQFhg0QETgQcY8lN1kcXlB24uZim1KKRJX5erUcoqoiq
mGnmdG5xpY99HJcHwdTJXXS8hND850M3VTfin/3tHBJt1kr02He2W/pHexH9fj8ohf5Ef4TW6B+N
/35IkReI2a0PctE358tDsQiTiS/RW9yOQHwCpmJkJT2YkGJ3Pam457zOxF/SxP83yD5P1e9//7ev
XwupIG11k/7U/yT1s6wQ0cJ/CwP+h0gQS3CSxl/qf/mf/lMfGNh/Exa9jyUWTyuKvr9ju0Pzb8IM
iHQXoesB4P5Hf2zwNzTEAIu80EEm7Vo8i//SCFqLRtBE7PbtqV0Mr9/O5vg3QaM5wAn1l7X571//
k+B1+Ueqf6CiwnC2HAciiScCEyiq8y8ijXqEglbnrXUyIutJN3V5iVhIHksCrksq4NEamyPXxnKD
Qcxe2ul839Qg88PZun5/1VllcCzy8DbBKLwVSfFel/Nw+v7KHXOsa1ZSbKnZf9K5/lY2UdOGIc6J
ahzkRxXkP8xhR3vwNh1JTac442RtaxYjRtExgHULi2pC1Y/j2H+gUPeQoHMDaNr43m6U8xJJCl9j
NFsatmA84NO857V+aLUxPirfS7cebBswbiYTyaZbHG1y3LuJ3d4LW3tXojoKO45vltstKxxuNqnb
akqgIfnydL0vxn7g5oQJkbg+BT+JhQH6XJvVE7AikFcRuR0OTk+zY2MbeQ99ZBtPdCpfhNdQUvei
OZGxyZOuf3plPDz5nOfo+PJuLUGFlLU9fcYEBK/CLl2wFG5/Jwqv2Qp7xHnB9irnst9M0iRtnsQe
9JzhOeiWCSowsEPUG/Oet4/RNZJSstTQU9HXAAOyZHIORH9fCWibSk8HSxv9Em+1rYAV/p4gApy7
oUWJyJCys+1y1/eZD3JCmvelHbHWamBwpz11T5y2/dnT3pNnJsAiBI5UphbqXpX5KvMLVl162pdt
GpyHdjyqBFp3R3O7LfnrV+mveyNuHlL7DxlfiDtCKSBT49CgO0L3h1PhwZt5WxI3vgUDRrnC7x9n
8gUfXfKpJ8/WV1HH48bA4LA2Bte90XTtelfKS6KNz3ya0b9pvFnRtKzr6te40OWJ6EXiiMzqcajD
YeVil7mbsLyRDAIpyR59GnNyM/aBbW0CidYd6pD1gGkWEA4lz84n7O1ucu47qxr+gg3AFvg/rrh/
0Q3ZAeRhEXAkmAGyJVzz/6wbCtpuyHHQNKfB840NSSMESEf92dEMca0uvbRmlxxcJ33SSWwdVNp+
iEi2iLTkcGdRwm/+4cD635RMsMn/9QjguiccSbiItbyQk+Cfn5GR5k5FDRifQiyah5wb+tZ1K2OV
V8NjlxXiYDJa4ppkDb6wwsDuGLdoMXT3FkHETvNWSgb9UW0xPSPGq4b0CF4rij8x7p09ZniFKIYP
EPBgchwZP4c/qxDIpzDC6dR3AMxR2H7bH72dkkG0kYsxWSOVAMF015ZlcvFyOEnADreYo6Y1/NEe
J2GIc9duh4NTud2d8BfbstvN9/4koZQV9IyTf8CbEqxVdW+BVT4lPfkAJlAc4kbi8SrMAyHWOEv7
2WUFaPg7z0guqGfkc9zp82TBwfHBD2G1Bd5DDKFzEJZ3yQwrvniWmWErhWvcERl0KRr1ZE/G5xDG
0yPu5o3bmK+ZLcUZys8RzgtxtE0ENQe7pisHiDohMDtZ2c/mCtKMWgHRMg9WPDwiapFgChYLtQTB
LxJgOoZf7PvhTxE5elfL7sVqPC7ulF1/7Rj9ug2T6wRDcNURfnWKY3n2pAw3TvFRFDomfgwmmCB7
cq0L6ysM6LlLJEYg/rs3H8YvrJkMmBjO8qoI84NBacpKTS/q1WRtFC2JU3NxEi1764C52L7JnP6m
/G7T2urAUyr3TDnIUsmmjZTw3Nx6GM/j3NmbCInYXdXhwmX+d2dbzKhB0FBel8ZKJ4BkrFhsEOxN
K9Pwz4uc5dQ3+T7w2/aUZMx3yG48WC4fkE43Hz5KE4RiQHXy2PN2IunqtdazsXIJjUK4ww+VyzXS
uMZ+NkGxtdH01hNJdseQbat7waJFTyHQbhEW67G1I9jKdGphFW50S1CPIJLlZM/TM7/T/exHT8Lr
w40UaX9pLQ+YEMHNeTda11wAjOoYusDXMPdkXaYrGdJX2VGTMu9/7Ws0HJqrA31Z5G8R/JC4oEEx
lCGhkqa5L4Fsnd3IvyWezLZywL4V5IV/V0fhssBOAaeFSAaCF0CJ4kASGNYtJ/pyw4n0JRrfprJg
gg4MJTL2R52BsBe/0kUgYOiKMHvEFJV4yNZUWIa7cMQOpZyGVTxOlt0oIGZW7XOrrfExQDULo4qL
tzWmy4QxT4lRHQyBgpuW5wk7qrifO+YuMztgx/5p1DaC25nfM0ujZ/y9r6WrGOM7atdgX9nUBAyc
p2ZdWWQzt/X4kIsASUqmrpVEqwcNkVw/lb7adKmr3qu4HJIFOC6nkXUBsKx2Yh1XYa8ttRUyy2LW
ZvSp2gmbWiCoFHuPKNsWKktWJEyt67FxmS/A+KmNRbab36hJ2o2yiLILUwQH00SSYNCWL3E//RAV
ujDhxA+yQdWkazPdpc30OKZIGWuRf4YGdtnvk6eem8/EDEj1SAzw227z2qvwpe3cZf43F7tRGWIN
QTPdlQ3oGmlgFisBwkGM3rnRs9+9N2EvV671oMGXUgIhBYs7Nqyjo7HcenojPXvfDWZ6LhMkQUlu
sMeqxM8qzcXV+VkQHkrNgFyhxq/vWn+GlBxDia/ZbZNfaZt6m3C5GFUUPSRes2fKxeSpH9JdB4b4
+4yrADgh16TIaH3nXDFgOU063edjbSAwcuujGJrPchjk3ihWXgVvqzH1Z1XgBWkCPCBzjaBCMgHJ
JvgXkGQdhgRcZCxNjhPAuk01wIGKBrV1i0c3or3pTHT78+heNRq57fcVWaART6aE9FW/OVYtBVXT
+s2+b7prOZfVrW+iVSxm4o6mCqC3nuoNNw4PjKn+XdhBey26bmv5nbGP7OoaNVbwQIhb+BDAQ1xV
8UAOymARseF054kJAM8NMXuB97D2PtOJlWUQOdmjNxknxLbtKY8pYcmsPOiwmlZ+wdIDLj1ZUV74
HOWOR7wIq4t8RsQOXbZOYahK5vcqVvaFyDdkR3NiML0wlsgoecB3Yp5UNrg4Afw/w8D1l+hsXosg
NU+9cn57nMZEVwc1BLJRICKL4aeTJQkXg2kBQAh1zGNQYE4X/8rCTN3gc8JGLMsPMxLy2DjdrfQz
fVIcJtcmdwlxg3cKqFBbZ7oHUIOje9Am0/pWhxsV62prDN61VNfMTOWBCEZ2qfmxzXHSDWIqTxpH
+NZz8i+Mm9MWKx7rq9nHeR+Hlyk1Kchyrz3Tdg5Tdqe5Gd0jhJ3WSWsjmzFrLpNOuGz7FGrHgtCb
kiHlYCb1ZYnbWLXx8NVpJJ+15iJktsw0Fe8acWn67HGmbQPmrvhIs2Fl9tOwbSPiRYGHc4MQI3tU
B+mJYXAxCqN2MRk0OaujmlkdyL8zk/GbUab++vurAY49Kgbi6LjVqDVISvGU28neBQ65r90+3Sli
t/qCXSefMTz5PWe5FY8HMCvRjSU+rKCdEwTRW1F1zmrqiUHXo3lvmkjrZmkTjuIGX7lf5exoQCg0
E21J3zLVVbEgk/OzitCilcsBmy5HbRcjG/RmF0kAl9LB6qZ3p5iTsx1EPWpOazu0SHJiyczPqztu
8QyRYLc9ah38zojoPWUkxOOut4AUUzXllLTULc0vC3xFQI71tXKsZ56O3Kss/T3GpmZZ7R4clggA
ObxiF8f1S1tZy2RS9yw+I70b6nZew+8sT+lgpzAKxtds6Ko1R5GZDhuYgOFVE+1cTvU9y7A/qelU
xNdMO5PPqgCcehuTBNw2k04Uvj9jj9x2cN54lYk84iLjIgQeScIpqlCkG1Juc18Zj9y6MGVb6M7M
ByKLp72YoWoUowF1gMXUwQ2LD9INmlOderc5QYNG1jV3wLFbEgg7QhHYMaRuOD6mJo4XS3JYOAQO
kBzoYWOIm60dxoQJIHwNSdCBUa4flqRooHCMLr8ZYd8PnTJ/MW3nrxsJDVgTT6cE70TWFyeJo5W7
vw80Zu4BI7KrMcZFKJvwm+xHJNI73SqSazy3PP/VQDapT1Q56ObUXbb93JerFP0QMNJuYQ/wCVMR
8/TGEZsoKUg0nbEXyQDNLAO6+7xJ1LYatF77FUoruxpJIZo8vZ+L/HcUeeHK6PuBv5r17NMScUh9
DTvV1mBCuurj+1NZxDFyiSE5Z6TZh1VdPSQ16R/t6FZb2x1/JHRIEFKaclvC8NsOIZV3RZLelg3C
G9thfzWkEqYCtADEjKW16pUnvnhmPD1NJkdMTb8GMAAdo5/sFc7TRTZE7uNy9OugVZt4AacoOzuU
4eDRhlZr9hUR9y2y8kqFusJXFUq0BAko0Id9aBQ/IkLnr4z1O5yv1yY4TGZWbxyQ8oe29x4dQh+Z
Eefk1oU/x842j6JJf4sU5duYCHAbNfhAm76hh6wuqxqJZCPz9ZAN3jZMyFcaWIDmZLdC7jAZ4I5c
ynzf2zWazRumAhxNDhC72u1CFKYHp+8tRpj2D2uiyokFayy0ytAtkDakismeSkOW2mlUE3eNlcgw
qa3cgJly6Xk4yHobJ30S3CLBtkgMYbFr2z46u58BJ9t1UNYjgUcM8FC35JGKtyZzcFJSy1cCDcZV
pEycdo3v3I/jp63zjXMrtRfspwLPYjna1xCpolsYyIjASuDNJr+jofzgXuEcf/rWaF7zPgZbENbe
WhHq6NgdwAGT4poIqA+cCc1TpgkxCqZd17FWj6fBPzu8WBsafFb0MkbnKdFXEvRsgTsQf3hX0mNd
ZQiOoZ+zyT8IsKnbsmMyjde5PLhJcQPX+RqRSsQoWLsr6S1XQeix37I4AMKi/hFlrXN2OwwIrWDX
nMnpqglMVwHZjTkIgCR09iaYjLPl2peyi7ITT+wrGmf/5kYgV7pZ0yTaLlBsam7WH9TWsXjQZQZE
qG2SDYYNNtvQUl+pcp/Qcve+3RxGpa/UAETQuyx00vZ+shyUPm42PZgMcix/CbpOGTMlCi01n036
//zikv9xGtyQZItwPKFPQM1HgMRf1ZyyQSslMr7kESp8F6Tv1mgYHmhq901hOsifpzY8m5mxGmSA
cHl5mBGBCZHdR4llbhppz5sOTEXglyYa3szbSXv4ldlcSUNPwWhTW41uYjwOkIJOQ9P2u3YZu6XV
Mvgi3oJageFN2KBTp+A5GOXUn/CCBKsoyKBdA1k5paNMT99/IhR6HfUpGz6hiYoskQwkQVmfqdCC
vWORgpua8pH5pLp3u4IOjYMAZ2OJUpHvgYjvvpxIZg9cK9nDaCYI9Tqax8rOtn5sV/d1NkTnyNbI
mHprpBY1kvxEqZ+diJkgayGQSEMJjz02pB+tBltDytOB/DnDPajuDFU8MgC1ANp3IBY0cp+SZX6N
S0io6IPMswJs/HJlKQT2YomR7VzaiB76wko0tvE8ZOqNSrfbAQFgd1DUB7wJxSoPS8Jmq3S6two4
9nEO+6ef6+K0oL1jZ8xwNCDgZmXtrMywGTEPEf+d2LgMl6GXMTrXfoS71SlgCWkXp8/xqNwjYHvC
Q1IzeeaUns9TGf86D7ACn8za95+SGt6MYSnvkEwuHj9f2ztu4/JWThBLcU6dzDKnU2k4Gye5Zqxb
f5YzqWup6wLU8/pyZ0CRfeiC6KmnY986Lhl3edIZq2ksjUOWsTVbfmnpZNsSYiB6V9yaQWNdvj8r
2rJQxBc3VmjVQ1XlMwo0hpCV7WWnmVHGWkQ4Yrw+vaNOJrUl6u/naDOZanig+8KoiN7FkghB0iGY
qJd9dA8ipgxuzUtSv8x+M58bpgGXxvAeI58qrUZVJUoDsXQdinN90fq3nJMS0BXHki/QoffkP1Nh
FXLXUHqt3TT1T6UbYZIMD50bxhe0N2z1i+zs23JcZeQPrgA/oR4KtE0Fz69kpchBwpJ3qg3aZ0VB
sW/GTO/bZr56fqtXSR4Nl2LuopWw6xQgEgjrXDnDxSGkhXX4YlOeBxTnKeu9uY8ei45hZCZEs885
0LnbmiDGZuu3KsLqxO4QUUu6pLUAY9tFHRh+GRanfNQRY1esVEOu/dP3gyhtvZuH4cntbf/UD6jg
+2IkV3cpQAIDsnxMOnvbjhZyVc0/Dou3tF38lmC61wgzOC+AhRXSWs/z8LsK1ePo16dBoSbmRP2K
nSUwmNn4xuYOtQ11gPci3rcMPe5E7wQHw2X2Y8rR59Pdk97quPU+klhps/Y1zOuXpjIvHeFyL6q4
2F7SI4PDY1Uoy7q4Rro1R8Pfc8tADD5xgtbEqj3MS7L01Ae3zg9nQGFzdg5nLA5B6pzgWt03iQve
tm7fnYoc9CAcLl4KmTsaY/wYYj4Kt3yOCmDPSyNZEkW8Y6z+rglfXrUtza1RYAsQWqEF4tdvJyap
pVd+pe38u0yCZhu2b8b47VDzD46DXRws7pZVLeIW0sVWUnrzbi4NbzWRzbWfy2Mat+GGN9lY4ZI6
VIbpnEujv2mVpBc3Vu9JagxUnuGXu7R4bKHzpZQe1SJwxih1YqrReBFZaNV8VKfWHZgpAEOUoraZ
N0V8aAvc47S8DPNY1Sz4wHabc4zfUUqjcExd4vhcu97Rx9kgkIjMJmJg01Epv0hUUhCHSPYpHfM5
dlEmtST3MqEpzc33+0/pNq2jJWLDE9Wb0Wu1C+yZVigH3sTGlbrZeSUQWmMuyK89ELhz6Ad09zGZ
QTnrhWnC9lnlrXOZVLC1ukHsiLQRNBUMMpvMZWZitdXZwCKcca+8T6bNkKHO5nV0DlSC40NLRHxl
NNUOpj/OEW/6M9hefWk5mdouKLcWk85dHxvxOjEH90g880YEhdwzS5LIvzgIG7wLlARIThvVrA1X
AQQIem/VRwwqK/CD3rLRHyuMQdIgcCnufJS6gR2xyt3RJgwkLRRM6vCW7dOJJ4fVqzPD/thC+N1a
MVNMKp30uAFvHB+GHi008PhrI7xHVWQN87z41U1cl7cWBb9jMN3TRD7vSRn/lUkkqsuwqIKBt8fN
Ga1CtwZ/qRhz3TFsNyCB+dx3PcZLAZPhPz5OuDNsM+OJJBBgQKyHv4cpXVS/s/Z4rBZK3tznPUx1
lr0FbMnJU/JYvHoJ0/CYVwkdNKWV8MpfToP9bbJRiQOTXyvD8FnPkitkJdU+nE26AV/B1oojZICl
9YA8ikCBIqD8T8UuH1u8Rx5jG08w32H+jlOyTjCnV4PaGN5nNrTOsV0CsAbbV7eeSLe4co9UXmKb
kyO2MXuAld/PXlpYVoYauEL5leh+IHvUfS45OWCpmzcZXZypVzfooFhgMMs5pO7RZlrVR2APONBC
NWxUjuS072OKKftZV1Z4iIVOT2OH2yoaZu/I5/Qdra2RMgX9ntxDFuU+UNdXR6ePrUejHc4E+2ra
3LC0k1WSRuErQQTXJpvpHaKKA7QZjBOYt3n1PZHoHM5wX1JtBXIeiIwamv3A/iuO32TaensfSOtd
IEYm3nM135l+mO574UTHsKfw4/hixuUlTyrGaODUoA3iCOeI53TJEzIrGIdDWG7cJdrbXx7c1L/k
Zryg2xdUmT3e/LI1tmEO28rmo6OtAElpEOliG1vYphoa3pOsED8zE0BlH3oZwhQYKqGNxmx5UJ7x
6iEfA3SYxCsL4c21rMNtl3BUa23dMgt1Tuv8CQzt7JXffzpxEzDNEHRPtT+TCoBnJG9j/8SY9IEs
e3Ucs6o+tzYRr1OFaFl6n6YRIxYsSUXyYOrd2iF94/6PfUyHT4go4ZVqstEEFeUeJh2oyGTMnz00
eYaW5GxItYyPQnuH6AntpMMTbfzeeUtm/TNrab6piqyjLT1ikJsCYkDWDYSsYYUIugDRodVyHyfq
hESKGrkyLO3ZLI61HRD5Z2Ao1yNajilixZpVpftCCbTv/RaHZ99Hmzk3o4vsGuYzdnrkJzurLgzm
5zag6JckWMnQ7/egYIMHLYvPphrIIYBVVYtfLYKgtR/75sMsa/j16aJPTottVjrlSgxMwZxZv3iu
irZOUzHssAbnZNnlixnwcQ4d2CdtB00Jh/J7XnvtxnHfnTLzuKUOGN4jYmmsYbRpxSlQwh4VPMvA
o4kZHhbx1rHNNagw1pFsaaHJi4d4kVrmoPGQqkYA/WfaQaZu5wABkMlR+q4q+zGWzG4yBeAPphPa
JB0uKq60fegFuPvUPXN1WBeJ7GodRZrQBUVVOxP/SqoiClqVBI9jHOKy600S3jP4tZJUFUwmybuh
JwhdfU20ew6ttGod49jnODK/T8lQU2F6CtfjGNXVB17mAOMkGRzf/5V7JntRE/G8UGfPABFdsnxc
VTP9hMDIEDjTfYd8/iy7kmyj6SHqkv4QGwl4CbLtJdi9B67DdMelTphUQLxz4HYvUfJVG5Ne2VYE
MjNgaEJP1KxZYVUX4U7MqUNq+U4l8CujVr655a8piUmWMkqG4JEYOCPq5ETCTs29vxhPI8K70qiD
G+0bQ1hWgHMDZs8rZnFRniZkIpJohyS6NuGb/npsijNJUxkrm4mDa5YUJMCQ74cClohp/bHD/K+1
diap8MOse4502jwFwxtEpwevS1ltcoyspzT42eea6Xc6B3dJ4yDc8+rwxDDnwZjmX0OnEFphtNJY
f1xRD3d6Jpejt+QfIPbeuqmdL2Wbz17s4UYww2xLmE2MiDI0SPKMp3ilR+detOlW54m5S2V8L93u
Sdj9QdJ8kNy2AOz4mHue8SuK8QokIEFZCdNK1C49udFeNL0tryVACGNvmp5/HFsun8S0TvQ30OwM
DMrlt6K1aHf+sCdK4+ZnEk+YkjyTvvhlmVbM7mG1rFI8ax62lgoQORcgiwxKc5bvwWqUiHSLtGd9
YOQFM/EOYe62TPPq06hSm0uG0kVkK1nhP/KG+gzVAT1+4oVgaPlTHBuYI4cQmefYQXbNnX6PvuN9
iIOXIWZK4Do43Dz0VKz2efj+0/eDAeT7CCFhr0ZYe7EqEmLPk1+1Aw0ACHWdXKtoOKDUnBCoLN/r
lu8NbY/IVnCfYNsqiW1HPj6UPmI3hwr8+v1g2g5mf/Q4f32P+BJr22g2JL4Y5dWMcSNT+s8HRLIP
GRyP69+///0ni9BdaoLGw3G9NVOYjdyjA3l0vfIMN4oOrcR0M6QcsbU/LTUkFh1DEWjaj+aWn++v
4r4D9cJAGFOF0zNjycxjGIpPiHNcPdBfV6YJIMLI8Hwi+Fvbc91srJDi10yneWME2CtNOxqeMkaT
5z6FemGGj543x2hKU7m3OREizbyPWfxDwSu7MjgE2yC/pooJmRN5nwOdF4T79KU0qz9qSF8B+6Lt
x/NtMpqsQxyocc0oR0/OrnFSxu+NOFnowtfgcQnwA8NZEiivh19KfQBW/wLqif+lsfYDOSgWrInc
f8uxZKVN0m6b2DuHE8NiejuqNg9UTaLix5Y9agZehITBmkxJJmc4j1gdhXfkTaPTMMKe6HEi5DLz
S0FYuUs+O+uHz76ITkocS7AKG1UDG7b6uNiEMrs6tgpWoveIWe9yAu0kmIxQ2haC7r0Q5XgvGnwf
wvuA3nSc/MX8aiGkTgL/lns5K96qubpzv6Vt7YB5NiazNREVrKND4xAtWULdMolO3A4PKeVtoKOe
rrS7YrAktPnNcSsf3Qr1AXEie0ML5niAPf2EH4iG4UNBoTAn1XLs1jBjiYUmXAwaJz/TJEYtVO0+
M4h0UuWPvHfxE7pOuSZTSZOeBIuEVEcoxER/ZLgSpocx/JGN6G/jEr/sRCItyZaetRpI5K0AutUp
9TBA3bWNOtpmn0eT4/yah+iFOm/GJuQ+hZW/Tuf0Pyg7s964kS1b/yICnIIMvuY8SZkaLNt6Ieyy
zXmI4Mxf3x+zGrdPyX3LaBQgSPI5EpVJRsTee61v/QD4RFY2z4U2F/sKQmoXY8ScIMWt8izfx2i7
ySN6hHP2xOwYLWiLhcPMRrXzdHi2HZ+nIKI4c+W0Rn4zbZUSr5IxUeC3tHhizMV+LH4G2Y+s85ma
NtHS0MPhRu84IeXVOxSRM22csNwD0miBaDfV1uzaE//rl6FX0Mo6Bc4J50BTNpq6y32J7cRGqtqY
25ocXfZo+ChCf7arbD8KMBvsHRj8zAPH9p2dLRytNjuywtOMj3d2WfIOlFYJk1M921qoXYHnR4YM
khzDfwrQfQO99wGI4kqJekgB1Jk/rNG5dZruowue08GwsjVFi/Aq+emTZSabpNswrJQ7f0w3XdBE
mzY0WzZJvbdFeW1o8Dje6DGlBx5DXuc7Q8mvvK5JfXVGgxvc46aqsOBszZYBfWeQK7nsMRVtlBrY
Rh4NnOoN3p8QSQRRZVhe7Kw5xm1zoOYsmbIJhjA1TfsM/T6RtIfKqPIdEY63xltq0gw2Qq2CYEMH
jQ3HrnAOOo1+8WyOzU2/K1NI5H1SMTcEjVU2XbWZC4RJOdvhEGkG9EAO6pGtIvLVJdJY7BUeggy6
xgrUc6GwsaGpg7jQdNtUwpQzsqdKpu46FEQgzEaw9RPGOlMH7BwRP7Oykv5WYDmPjEMXlwk4r8GD
yDoE5vcW6gbOOo72mc4ZCGNVNOofU1o5uOJo2s8ecvgi/FSRAJQX9FK0haiZgftLZ0H91jt4yX8V
Uc50ZfqGsulbxoq28gWejRhBTd5o+G+h+a4mWj50MFZqdN66ASKA/0qqcLuby11oy/Hg++1DVTCq
DT0acS5xkyWxo2j+6RQNoj2CpV7ZM4d49M/Zvq/fNZKX9dDGkpeneZmGBO1+iZKyKqKTQGyOZ9jb
Ifw/Uth9TtPsuxVD6xMsxqUm7y4Z4r0pg9dpPCsHHgkrEVpsNe7k6D6btOtjSXPZxcHkJtmXalbx
NqoholTRW8dTl8IRItdt5KBeze9FUPz0+6be19U5JFgqqvXXwuuizez0jBrmS6UdWqcxIbwSo1NX
tAJjYX+zmoI4RyNMHkzeiyIkN5joA0QjeMTpl/5AHfAeVf1w9Fqc3TM5CYINV+XGbtB4Hf9dnrYo
Xf+pT3V93+E/K/CDhfT4AWKpqsKRaY7pHRMBcYzyMzmCLaYxpFfxEDl724E70Wkb/2wXbrN8BDxi
PGQU+kSM0pl3MzjiUJLjfcTp6A8Xt+TD/0M8y8UJQJ+2h8jXdwP7n8o5N5yJ9WSWcEob6Rz10v7C
K4Q2O3a3tOjp5+fBwz3WkY5Wjic1RgQODchjMGtYnMuGOaREKSwMNShR7en5Dxf4IeDellwg0Twe
fSubpdD8IO3r48oj0DcigIMyD9+Z5jRRxrsMdhM+FxGs42YA7xcycTRzLHU5nnfbqR7//TJ+0xhz
Fb5pkveD2FgG7of30CIN2IiQHp5Q0zCkmLN1lXibqhDvlcehM1/ezDpGTFLl+R/kjR/gcLwAEtMT
74x0CLjyPzLoVBT4NepgcNjLSLphXJgmsKvEECxOYv5iLIwDCplK/oFKZy/v/T/vDWkJ1k/uXNNz
xUeeryWBWpV5IRhBJeqK7OvUDsYmCBvr0Eag00hW1dgyX8tZ/sI9rDfSvU33014BoyQ0kl8FiRRw
WHv6b+VImM7cnfNU9w9CVKRNcohH6/AnearzAdq3vGCOKU1JnpPLLfNRnjoVtHwCTsYnp9P0V4wZ
LjsKgoqhA3QRt785kGWQZhwQ6Llw5tahPecXBLhYzVU/7VAlpoMNTSJj5m5gL9RdMx0yWz/Vbd2e
O7Pedhr9no+3ibkxIvL5BzaGbj80KQMHRhOrAsHFpYbvHpu+B7KnSVFPpMBHsuKBg7f1+n+9OyVu
He4S0/fh/Jkf+IFV6SqTV9o7dfSNVw0P8Mp01Fb13ZfG4SSYaBrAlp9+1l5m7v79d/++uvG7MawF
1CTCRhL8zwUkD+0B9XvjnSzT25bz2OwQaRJQ74cbf2mb/vtv+325ksIPLCmEFwDM/biWeq1jK9SS
3imxjZ9DVX9C4726d/czq/g11uGfKInL8vLhGRDw6k0HTKLEsvDhpc1Uoeh8VOKUhSEmWIPsoBBg
FlGSsDuXZscyIkgq2v6R8VzXRKqGWITWYSVpAi7jUaV994jj8/kuGi1qjGalQ1UFt9OohLvLWLDm
NhLXqFEnztDBH5YP+/cFVHpiWUSpxBw++/AGlUkfTkPuuac4Nfw1PQtMaI2+WbiIT6MfjAfLMr44
DMK8gMtFUIUNqsDhWy9yxEGiEKkJFgjB1OTuFDDO8B6kUb/ZWJZe5/JTKNSfOOK/L7YysANGu7zs
7PcfX/MAEr4518I+0WqgwS+YdgipSsCU/dEKK4ukBowOtMKjwjz/+/1l/S9rHnfykurGWuv+RmP2
ad7yuwv7NC7uAVVCr7Mkyp2ePASMcOAKdD89WK0E+5gSrpktmlo9muMKjV//h7vdWu6uD3dfsNCv
LdeEgiw+0pl7MymdOPCsU+4p1qtFPTQvmp8b91+8nxdEi88Dx/nQ8I3qD0+2//ujHeDSEQjqfAY2
vy8rzLqkWcbmqTaXFOiWEFQSG78IuS8c3H4JI2hH4MgtwmWEY6Y4cMFnGih33/3EPiw5XN+15R/m
rhI440507rGA6nqjZ9QMkZf2u4TB5XV0rdsckxxdh+4pCsBSZL3qMaYS32ZDV2kF5tw2ZuRWo6l9
jJJo69BnWWEYEbtCga9piMjbElwXbFK3eO6d9tCpoDwzlFgGf2KyIQixgh3cGtWsNUXx2osxceYN
x/RAW+xlVvmemtGzPctmlwYMCgcrPETtWnKjbBI/Gi9RahPkM6oarpNxsZx+eseFe4AMQWJqkT1r
g4Mbh9pL0w8zc7GAYWdDRZV2ALdc2ctL6ecvRMjeuia2qM5K6w+3y/+yYQcmRig7YNujgLA/nJXK
hOpxMkKwv4MrzzPkHpQG39O4kU99a55lhAwjm9AMpBaFTCNaaMklTvpQHM1ZM1xmUBUBvmrtLt8H
FplFEi0jw5IaBiQeeTGX5GZ3s/2HCxe/P/GB6bPKcjwOpCPvd+J/cHajvEe2whkQchoyUejs+9mY
fpHFKr4XhX5fwmvyXPgP2TwDFI1zZtJld2sDTOhUD9YrEpqC8xdrVmJewpykroBo7EHpkeBpcOFZ
BPbAS98iplXbninf3g01lqOaWUPDWMsKvjjpgLzeMgr37ORM8j1k6idrrG/3k1VL3X8pbogVWBiD
0d7mNriFkNny2S2cp9FgFpJDxQkRPW/GPGFSyJJ5UHTw9DAFO+NdOvXCGk2cDTos/j5O9w6v8BUA
e7EiJK05VC06L2EPX/+wpP1u1wmA/OKOY0HlIbY/bGGmaggnlmxhuTwENHseG79VW+Rs+IuCJbWo
LSYacYwEM0J6TrnyoRDGiCKygJA9nf1txfz/24d+21IJFVjWVyxErG3ux+tRScPgUk+kyUZiOPrg
KKXvb8eK3EaADMj+n7K2rNZ+je5xNOtdPKNUL30Gb0lcNZeOqO3NH16i31Z9LglXk2N6HiT+31Y6
OdtosmkeYmVNHGSmsBLoV5BWjqo1tmjP2MjrfM+cHuj3T0cPEAsZK/bZsUAq/OFafjvvL9eC1tgy
neXwKpZr/Y9nocCdUxP5PJ3uyF7OCPApWrVPGAOuho43LbShS0bMPTetZ1gbv+PajKG+RllewmMq
bsz1Q/4/nbtRVLsUkwQAz+P8/ocL/X138jhQLEUJ5iYKhI+lWe7EyejV/nAytB2s8E6aRPyZF9Sx
AXVaJg80YAeWmCa8hmFwMIK9qni0g6SIL0by7MyYUAZffIojrY+6T+CwaVlc8ml4iHcjQt/nWo0E
AAY2oZpt/cIKUZyZWGI4Guqt3bEMVxkU+MnN9BZMw9ewbH+aM/JPwBIh4Isl0DmvSZSJyXZaidSl
ubgIq2MF36eXAmWh1+wdlPpu44ujUEBT9ESwQGsrci0xC53htnIBLgCYTvr7riHsrbf88kCzwEEe
5AW7GZDWpkvn6cozjUl3Hk70RkPkjeALK7DM59FhLHz/ULdTuyP5xd3fC5CKgR7qV6e9zLglcYeU
3nWekCCA+Op8+5M1cZxPs+hTYddfIUMwuU/yLZF71hEH5y9togfpnVmu6b08RDHkPK/rgut9EU1p
Gp5N2b9MqvtqVjPeCBCjKK0uiWU8N3aLEWdES+G7RA/Unxn4p3gOguDk6elwr6SJI/o1lijY04AM
rpqdYF3OkfVo5Ql7XBEeGleMfzhz/H7zC4tKH79xIBzzt2I3AZddo+ZqTknmUK1pQMwcSusBSK+D
tV4xQBim//vTLywee9d3GVL40Kz++cS1kWm3/RjrE4yMdmdU7kPe9cE5Ncr8mPZespmlAwKFTIJF
lVVg5vlbryA6T17+/aGyPxQ4Lsd0X9rshJjBhPnbM1Vi/bCUFi6jaeNV+bK88BCxBQsatsh+99g3
3KMXhw+G20GhwK8x+9yJePGDtxQOSqwHRmUS4GBSfucgQuPYJjkJoeNoFJydAkb5c/zkMP6DJJIs
eBO9E+DAqnG0/7TSE1D8zwMsXHmb9BjP4W+xHWrUZW/6j8XMzZlUuoi2T/Goko00gDLPhTBPhFrS
175/jWWRGLblQwYbramn5Dj45IenLU7o1f1TGSJ5WuWyyHeTY7yN5Oed7h8STvFI3EcOnlps7t8S
RkXzkNYFXIV2PtljxkChbQ8OQjiGIHBJsgwDxbWbjlqBP5lSzzklIoX9Hdfj//vURJliRDSecY47
pzSW01Z4za8imIxTUhFjJZoGdEzRhMCOxwUzGvbIlnKnOLgiO6RGzVw7dcNTjlw7lDV/9igB+yyf
TpiFGEicyuXD/bOgSSgozZIoX8zTpC3ycDyVosUso9OXNnRxS4cqOlCL5ofRc/e2BF8I+uJFQY+0
WcVQzKnXoi0QGsMPYmQ17/34U1xEYu8r7GzMEtCLG16ysnX8endm/m2/Qi+I5Q4cnhjxA3ULFqXO
XXUzkm9WC2jLKdTj7MYcwHUy7hxsWnDNKsinYZavR7QkNsON59TqrdcyJvoFLct2DDNGBTkDVmty
9RmiRkIMPV9OBXxbH+A6vedwV7vW7n48m4b65qbkptdRJne528aHFqPY/SqZgT+UzN6PXQKF3PRL
8dJmdkJUHXcD5QuTeSRCpJEY7cVwqu6SIn6iuKiR3AM8W+uWXlNb9rcwVOZrGpnBPkI7rN0gfMHz
v84Uz5BpKId9qamNDbSdRe3nPkRllF9VimC2ylBgeQMRK3e7DtsWLBAC4sh56xFTtCX29gm7PG6t
A/cgFKYyRrzqGOU+HjX1QkM5HYiogk31F97ZQ+sM1uvggvUh5NbAA0pLfqpEcUHlsqidxEVkKM8i
fBT7FpErOUapBQ2J+ilQRIZlofeKYMzepqhr9lWBHzID3tTKxGD+E73RI7pitaINZbkHmcfW0S7c
Q0Sxj0Z9trdtqE8TqC9GH1mprC+kQr/Blfoim4WW1sX4SnHFH+1O7wyIPgcnsrDygQbxTCz+dbxw
JHv7M8JZzs5lDoUNKM+hibcDvzTt9HjjMlethz3+7w6lmSE7lPq5UqjUMZI9342p0yLLHVXwaqPv
YghDL1Nw9LuUY3etrBmgt5ECYx2QV/V58hklrNr3ktvo7i4OUdje3J4Jk5F4CUDKb2Y0e/ugsfL9
EKPvm8zcXpdpXGFrpVzHZcD9OttPM8qY1wGN+CpL8hhxEl/mqnvAyGOx2pqQ7jq6C343IGqJnfGW
aE79Tp82uyKR6aFR5iUQRnkg0a9kXox5ccTwt3WNKcaFHTrP6AX49bN+mWyATaYwt6kBO9j1JJgz
dl6w3Iw8Ia1MXv0CmSFa11p1DE/cfO3MTFhLeIWHHuvtBlhsbmI5RUCQH9yIUFB3iJatd4oQ25pI
IHV8oVkSQytiFWrgQNFf6oyddrIGrGJKUC4DrAcPVNFASvI5ALjywK0A/69yUOjhLDgP+yn7WWdI
RdH21RczSRZlCoaTHGHlBfoZlUp7odWbb2lABmvlp85OVq4P5LOKjrIntCHzIvXKuXZdydJ94sSE
ZSVoHsq2sx4B4aV4Ip4x7hTkCXSsMTC08k3fBjRU3HE48/fHJ+KsIY/K8ZaKcrqhoIq5A+ZVP/hq
RzqsvBlRY11rHiZFObuOEGOeEnzwSwN3OPWKfEFQ6mHEkKwzv1REFEboB14z+FfslNO0aevoioBY
vmTZX2wMTFhBQp7agqqHShLaPrZNxLzuvsVk0Yc9QqhbMFrNK215a2eqCX5aXOanMY/OxXiassTH
WtJ+y8lvINHAAd9bE3+lkSWdq0o+N+YoeEm/xV1E4ognT1mACG5C/L5LGGsDULOildB98anIPnWN
Q/CjHZ0T1OSkbBAN2fPeGIItTgfg1uOyRtfouxwra5aUZyOLdjXRYL5VBdeqBSs9alPvwyx9ckta
fSRCoOWuQXMRVKEQ3czDEUAm7NOp+MSWz0KFRpVX26TRFzQdhiT0bWvOxAEWpLHf5AyD91Hnrcao
Gu7T1LRGReTK5lwjnU5WXbA3VM3TbIrHIHV+ZZG3mRzo6egCcEmLkRhiVFNlxLwb4Wx1JqxkrlS4
8Ur3nXxqewUNwd61UnBuzrMrqnvehpTg9QbSAxPgAeeXsY9yjAK4xeZHRpI02syZJCXcxLsY2/IW
V0yxD2eFVyKwgO2aD3ZnOo+ULWjV4NNcB03cdYisFW0SQeiSnv1+bPWm8m15QUDXbStRxTukW+ae
1/XQt/lE1Es2HoWj8JwvP5qhcLK2FloL0h3JwzG+DKxCW58lVLIGvSg7StdO1I2IJ26ucMSLYqks
/Ka8zVNFdnXfEtygAS7rPsPiA8xrrUITNPJI/rbwBV7KqVksI8kFCiOqvHlMv5nBm5c9uknnf/Xg
bTRC5fi1CA9Ix6EH4afXd+1vlUFDnmLxrfA9VIVpHh8Do92q0HAfitKdtrrXN0rKH3aiDrIP5qNl
blyOUhRG4w/kHLgPi+bJ98HOmZUlDm7nP+ZZRJh8113tZvo6uTU5U1F+sRszONi6MNezg9Q2WmCA
ZOVYe45o2y6ZvUODeQImsAkR1KXqiGFsexNthrYhZLUwvSNILmtTKfflPpbpWic7eoaGepeW7w7c
RNyf3qUt1dldxNZjhG4HGnmVuvpoZyRPtWGE0bqHYhwEw3hw+C1WURNhVlb7JIqti+i98yzzH6pN
g8cQWZBDg2ffzvqmRshyeRROwL/m7pRYQJfnczkF9SP6MiTFbm0cmTwDeTF1sAW+aCZAGmgFQRCY
0ucqkPGDwD5hTZa8KO1t5OyIjQ6Hb3dneZugMVJkFOq5uSgJ4Zio48c0aIkVW4YhbQ0SFIbeRinL
2oxIW7djQo+oohG9ZZ6PphXiIZlCMREs1lNNdyTt/jLFTiFGcHUIVhhNySoOoeUKE8O9W2K992qs
78NiYcQhik9YOwzq4u9Ii8cDUfM3FK2kIaYahJ/XhSeKPHTyWKPXFtFMlxB75j6xxbckdJwHMTeL
USk92mb+JRwHl+QmCeyywLzg4/VJzLI9a997CXLy1N3UAMVKpoFXUYEC+3wpncY8d260YYg6wUVz
S5rFJExh+yUhqHqmt/daTLZ5zmf0KkOYHfMEzGqObXU7+Q5xryNT+Bl7M4ASckC6FuPJ0CfwswXx
ZS2rL23BgoJZ3DwjeWMZ16eB5tF1ZjN2kLceHRmzgJCk1M0iuNI68RIElAkTQQSWjP1U07/T/auf
vKc74CTK/PF2P4cimiZL1okvnPcdlnEk3YZa6LU8+RtDE0dR+BGawo6bE5Su67bdEZFHs4kc2T8Z
Aflv+JofQEvCaoyI/qgFYQxl7F9T09V7o8gxzcwI72AWIFRpku9+n83HcehwrAbFs7YyNrTCeDEj
t95DOwxY7lPEJ2LADJ6Ex2BU9XO5gN8tw1t2zoi8Nn7X2Gefe6d5UcX45llD+Ey3CD1UndnXHpM1
7SEAM1PaIObLZHEgOmchHAVY8/r5nDTmfLU7wAO6GIz3ycmvOJE6z/B/wVDlr9XmN+phcqrs9pLA
nEwVDNG6zayjzkhXNF3ujXwxVeEAa2qcR71HEJCDP/TgKfkdOoCNc+ysWqZkczgVp6xagiNF4GDc
gO70twi4AU6AeJRxKuailaem4QTH55OCBx0HdfmEGrs6JrEcGQV0T9Ip/G8DD1gwYwvq8qYk9cU1
n2sPzQ2ryTGJCEUZxy7FoB4uewal1ljEp9T94kH+JSuiQZJcN7W1aZGsnZpaJce4mG6Rmqud687h
Fy9GbTMCFK/S/hb1Ls9c2jiP/syurJF+T0ls30LHvQZixAMyOPllwksdJAD7pYPHEXnfQ6dc+heT
fhJN3Tz1PYrIvp7d9VI/3O/bAU34etAwXJoO5W/nO+PzOGjrMe2c4I3dJ9iKCT08Rp/dVAMk6NHH
brQPrj0YpuNsUOdRYb+5weCejcLEYGkSBc4783nUpWBGx2obpua6DlCHliB8nxakTK0Rx0/Z6AJo
csaXogVaMGT9wcsxdtM2lC+5/BrOAgCKFbwM4Ff+5orwWOt1Myds68u4oLOxPXG3YV6sQsaIIOLj
xq23aQlFkcYZmqtyPBZmyz6pXRA1fT+CA+i3Vcd5IFcOgIs8m/dBPkA3yCv3wlYzwYewESDV5S9a
GQGphZm9bnQBDNkep6Np4YoIR+HsUkR6D07l7BDzZOeCYdOx9duLDRPyNDJkkULf+HGIf9MJCXOW
1fs2QKoBetrY62lq91VovpTMAM4TDel7e2tu4r9KKN/rAOfrqiDC/oLFmqXZ9l4Zwb8O5fSoDVxd
Lie4qWxSHI+E8BhNrA+VxutpkQNmkgu6sIyaVMAQx4OjYNVuw8XVhFW/udaqb/ZlFOCzsgjCZMvb
46+WO5vm1ybpmm922zkgyfqZaQLKHbKSljWsnIxPJvLlSFAZeJO5yaX9yLBs/JoLLCjTrshzj6Pt
uPXCAXl7VJfUW2XzOLRtdrLa8FS0eXWWECejVhn7PBpxdLhMwSqHedgdkdSin90i2yKBJwvWCS2o
R5g4u1I0+slJOUiCvf0+xcHEURtdlkz6FcBNvJ82cxcvGfMNgJT23EetcyoSQcOsEt2J43ByEcW5
DufoYVTxsMMEAGeZUQkScDAnHkNWEfMalqio1vQtsJuNw7HzNdGW4fgYIbg8jLb9y9eTeChMeZkk
vojGxZMCPHU4xMgySVVz3l0Ux1uPioKiqQe1zut38PXbIFkabIdtvRuG5zsIirORyYMfwEGWf2Mm
kJpbj+GUkMER6wdDdK8K1eIa8GKxraVH7KtKum0fWfkDLeRwqMbLIMaTpIY41SDAOpR1WxS/GVQt
T5/91L5ag2yeqc+5PReDbJE89rI4ySxwr/hyz1VHOimgrOhG/37TpwE5P1FkblofWeVkxOqiVU1y
ilZXq+6mzwSewHypzUhfof2DfIIC08/No9+Jc9THvPPgIXahqN4HvRDxI07iYiDbb+zKa4ZVaGNF
qC8VropVJts31TmvPTZkbEYTsBN37achmDAYRGtW/u+FEeNBy231MPA7j8Eg3owqeOesslKuBAmu
Ao65NDX2uS4x0OTpg2oIuFiqTF1OfzdK89pzjiUE/cZi9DoL9i5z6VoGff6o7JgDb5e/hM5PCxgX
9nA1cawSB1NV9mcZfoOi+D0a8cy4/hBuYzvHH2lR9o+2I7fYLK1N2LTRDmfbIcIdk81Os3V72DFx
QPZpmf5wOw5yPo0Bkk0UWbEtjiAE07jV7NfMoSVmWZ33Y1575bsxO9FDFRMzVEjrNci9VRN5X51e
9Fc7yY/a9PNzqornSFN4uY4L9yUcn4bJNVBgGRCWM0+SFVLLY9La56aLpm0zOOJbbyUkV03iCFLf
uVKLXrjlK68Zj+gB7I1BYObqfoKrWF2thOlFguqYPylA0AaE0Sd7LsQvuJ9N/1ds0Y/ClYnRu0MW
MEw8qw2KVdLs9aoaWHaCxvnScK+v4mhqj87cjzirjHIbmNOWZYKM43Y42xMj0N4iF4OxJusmAjLg
T+MmDTHr0YCMsFG4cKQFnfdw4t7sO3TGZYWdJaNZWaQvgbfYKxuEg6h991K5xgb9W712jJAwr4Qs
Dz9MH3CNDaT8zSXoHSxC8zz+9D3gfLOZEp9SjPHiFVwW9OZHnSYwr5efypP7nUCLWOH4CR4HuxtO
kPpJenLifnPHd0EVgJ00ItuPbCLDBptm7V00yaCYABCal6tMAHQR0bh3fcI4Qso6WdbN3h04dgc5
5RRbkNej5y0xlq/aPtva0ElPfZt961oveeAoD5HfI1NAcm4C1ts+DW3gHJ3GZ0uZiH+kaUonb/me
qSdS66xoA8u230VD/3VwdbsbQLmvs8yj9+kTL0EIBIXeuFhU2oU3HDcmqVrs+F0LSaKC1K6ptpSD
L4x7EhsqULsxL4YvXmMfExfXs28+YqI1xVgfy5GRGclsBtCVNXDT8YbE01/5mkmpqbdjZzvHkEW2
k15znk3zaZYEaRKo4Gw6beDYHgaeHQpRuRQ7eRt+1wPUBKk77mYFZEOKpiJJY0hPLuiv9Sy9fb4M
E028eZRR5LHYldozP3GONfYgcixK9E8zxiorVO/8G+YXu9u2SWJdmkERbTp6R2PCAE4v/Racqusa
YotHt6imO4XT5ZhmZrMhLlJubK95qXO7eSaQwz3C16eVaBQ3/egNwn0SWXTRsvrLlLnc1r1LYhLi
BBoVstvR8bVeFVvVsWTqUenqlgtYbkOCmy9kQ8BgfkTSPD1DHz942UTImFEkD+lzrqQ4e11ubVg+
br43gQsYVLS2U5boOZ68CyfRfrrSQ944GoZHCu30Cc0qQzrlTSvhDQ1PYzZdHVxuGIfrfIUP0nky
JIutazfyEAKZWdcdjkZqZcEoYrlzFVQYrL7dHvgpgC5RRgzCG5cMywZGA4kP22K0/V1mdexrBrFy
JjT/r8P0Q8a4s4w6pMS0x/zR1MW3MCjfO0HTZMpfm8K2P9lkdt8JSmA96rMt+h/U/PEG0xRp4Kh/
r+xWG9ezy0sDqGRHOKdNaAV+cWSUz1qI7czC+VKxGE2xPAkOTbt4dL/Xakre0Bt8kVa9tfxA/xT0
O6Pskyylc+nIYn1wWZAtNGVEMzI+kLRbDqDmfw5JFWNtID8EFbf7FoZfqYheCzpGz1WUOZskJkit
y00mGcm0m+MYg+mQZKSRg2ctaacbxCC86Nrk8WkngcdbkZESDmKtZnpSsRc1T3i83myOQA9OfTHs
xNxbJWDc0xRnHdMg9ZaJrtnA+VZf5WJFCId6vCpVmU+DVX7BT1ffpqr5VXbQyOwhzffZYPif5yXp
gHXJeKwmvB/ZMLs7m9Lr0HRBygHKaB6j8dZBQar2fh5uHD9FFEyLbQ2BhLXKW0AFolXZRaOePoXJ
TANwsk8zFhn8PMhkjyg5aXQtkbKxXb4M6fg5rIyR6Ke8uYTWcHaW1og39T2nbYq5otLTIzq66dFm
KdsY40hXt5s+ZV3k3vqJH7xyuTSlBk67ecsQulP9S4xl8+D1JIDdv5zqsHsxg6Pr5eY1r+J95VfW
pygetr5tFl8105V9DqZipyur/eSr4sjBf9N7uN1X2xCvMvcjhBpQkcY3q56+DvA/3mLicwsZyG1f
bETeZoRrISMLCnH0W+hTVPHSa89VTNB3wO/GAUL8DyPpFL8D+LrO2+6f+e/nz1u/Ig1wTRjimv16
i9ZyDy/kLB7tm3zNP3s/6Abb5OwNq8HB4A/JZUm9bzlBJBsi+7DobANWYegA0wG8sb4M8poML+jY
a1jFJF5Bt3E32+3j9vHrI86y1TcSAdbEj2/Hrb0TJ3VMbsmtf5NfnF9gbzj11h5gQdo5azyifJk+
q3bbCUYfW9KL5PeRcdXBPObn6Tbc7FdCKhGt4zPBE+XDflrTuA6bDU4wo911w55ePu5VlCA4SMzH
eCrIqqjj17irdw1ANNxSDCq7WtZkhRQ94WCdixVfk8roTMZRDuUjtrvqUXbx16EqRh5Ub8vc2vme
cRAgLp4GKWZd/xCV1SXP+uFbVQMD6EajepiQ3N26wXybo3LXDH3+mU9SlElkQpZFkn+mk7wWGglC
JoggspXrfnZ6j45ZynEzLc8Oho+Si3j5rLck6sFh3d3aYYMj83TLAFeFLzf/CTelqgdvI5pJne4f
lFurkwL3+feXfpzSR6xx/aR2qk8+1LYTad/6dP/y/llGMM2+K4qLxTjtxOTrYsSXgs7tTtlEPAS1
VzEv57MPX2qmI4eZ5OAU3P2pKnxIHnGk+GgxLyMWWT7f/2UOPcLJhaZDbJHaG6bOxWdAuLv/Y1j1
5Un1UXVarmAYiOT9n+/XJYEXLh6ccrCK0/3DHc8fJoD6/+d798/A2izLPnt2jmuZjG4BZIX9OpyX
RKj7pYukpq5kpguln/xkUHensImq/dTmujmbtd3tK/BusxD//dObJin//j0fvpcqAE6WzvWaOemn
uVTxTvvk2a+bOGk3bGgQoQxy2Kh8ylODrTMv03mPjtFm6bFjHEIMqu3c/M8P9+9Fvs5p6VVnY3nV
7x+Yx9I7TYKMj6M3grsxkEg4Jqt+LxIoW7olEfG/2DuP3ea1LVu/SqH6LIhBDI3qMCtnS1ZHcKSY
c9LT34/eB6hCAYWL27/YBz76ZVuWGNaac8wRpj/UM97/hzv4/539/y/O/qKiibAp/ndn/8X3xzP/
77b+//qNf9n6i6L4H5BF+U+EeKki//n3f+t/6uY//12ABPMfkgxnQ2E8wmjr3/8ty6vm+Z//rhj/
QVsBVRPo2ECRIsLj/C9Tfyg7hjrRPOYG6kT5/8XUXxP/J5d1Nr0EAnD4eLKogDH/D1JOTAVJHfNQ
t+IYdX4MIbAnyGDRMr+GJxAmGIAkT4lMielLETZkHAXPI6BlDeUirCUqJR7+fQG0Q6KEwMkCRK4m
JBnbI+FZL4fpy98/8yHqUa8mT8T5UujLlVAu/760eNQuQ1QH//zzn+cwBWPhrjBODXBTwEqxXNLB
Qt+fvkj1wJNKRUP20B6l9c+aFWlY3P89fJQStLeOwGwlv75KWranALpQ4gG80ua6r+bP/UMxBvat
cjvgGOEZtIEEAzNupe/gZRQjLJY4sfZMzlJS5ND0QTswRQPbc7lBrw58R+S5gUPhGH8aGSlRSQah
mgQnaqD+2S2FThRZO+u9MOepqqE2UgSNUUIAvjwGaLsFjfcURPoFRshCw8gjLGdA69KL3aCes61O
68PwMgjU/HsIgZWHfwuGLGIlHAr4FE/v82+F+HvEVFlbgLCXSfBa/n1BMolasA93Q1fnPkbG/t/i
CXLI9C1YlsEjpIHoHPCDDkb1Qm8+ojDGWbszZ02tLaSit5DTF2jee5PjMyyUQDmlaVjacZMu/xa4
dlohwWbJ8BtQ5uAwmS3/6wsz5Py//RMQMFvaWR8d6OtaNw4kFq7pC7hm8c8j7fX413MS3Cc/Uahg
pk3j753/fdGmf/49hy+1KQ2pouJCTErS3/tpImjvQexhEZCc8OaBpkLzFuTYGlrlQWbKbiNoLS/S
/KTF1vBdMamDGmigrnUxXCPIkrxU6OMMxVz82C2skPFXHT+gOJUCY0hIau2RR0ZLbKuV4vpsviSb
BM1xtmsQqve1+1BXtUZy6IYo3OwW/zJhMbHA3zxDJ5o7Mi5mMcnUNn6OAL3oe09K8Z3T+sfUIERQ
MOGekHN6iGaJXxeSJxwvLBgcbWoiaffHbvH6nF0osEieBjQPj4Rza1SmaOdnjERX6mxBIDEyUhJq
hMqmKtaUdQDrkaswc9Qfhu7QAkpTIktLAe032ayyU3aSI1d9UxEqA5jh2/8yCREFSW8H0oCWSe9F
KZ+1oUfzMU/CSoDpANLAUrNwYiiMz+I7dToO3647hwf1TTDIcXWadXOinOZIaDbJmK/WU+hqGf1J
GxrDB45sq/xQxFZ95PniHfm684HXvFmshG3KuJZ6/b1F1p+jjgGjxwPWhlCFaniGTJ4AWFNZQo4Y
Om8M9zS5pDOPP0zU++oLU3gMA/ibcKjy0nrRy5Jaf5xiG0YY+Mi4zNSwZh/F1OeYZeLUxA57lQLu
RWrAEkC9PcrDKttLF/maghrNWUNMBjZEd9cH8KQAWsnpsXwtusqZZQ7eVxAGVO7NY6H7xKnCewoT
cBy7nznJSV1n0NOu2ad2yd5AA3YRofP0AO3KqN4RlGn+yGRh6i+Y4Xg50gzNxhKi7r7Qoxj0fV64
SfDBxx+KtEiM2239LK8FhigWH4bLVvlQfoYzitJgpS6LRbPQwWaxISKlSLKTbxJpA26Hhxd9AbqA
QIVwizaSzErhK2/xqidOBV7HIc5P3ZpI1b10Z5JV3apJcG1xsXVrvdhyUttfNVlC/NKo1gECkZYn
rvSySNQutRVRwLpqEY68csIFgrX8DPwHDRlqkG4jcRJThwyIgwJJ8tdYonfFgMDViTK0gJR+ja/n
WV7VP8q3vGRe+m2Q7IyOwlFPgYM0fGJcvS4PGHpoqnsbHK7Y1zJcA0u8Mj0vLWM5hyOIV7lhKjuQ
kkW3GzOnYDtQSXc0Qf0/UhypCRDgekhdTJpwDqkRJZuF/d1t8PnrNgUI75XwmdDC77nboMd2JAz8
cKQl38Z83HDPipwEtNZSseNfNXZ1BsZgymewZhAE7+vEmLjj2+zlZA1WMCgE31k7HiNzGKq3byWF
93GcPx0eVOsZg+APPDXwsOOWYsvl5Uj5wMyjeseQQvajb0BJMrJhkvn5EWY+x7z+eJ2Zh33mPwZL
KCnu/ohafeDv+2gso9t4ma+JhmZZpP9xkNq4DNnGziKE8Z3WCqMYAuzN/o5Hy2tR7KPGFzsSGRl2
Y6eP49B2NlsU58dSfHhZ4yd74auE3pKYveBw6rn3sjMIB39QQggCG2/dvj2Yslb2jGjz3jYEV+dz
gGzh9pqYAhaqLWHgfsZGx7qD2OoccVFWdiA4wYdOy8CAoJpCzEmvmOGG/nDUA7f3Id1En8/IMr6C
I5OV+U4jx/El/+hgaKjYnxpd5C3vLlG5iUWyxwWgPAi6OR5iVkSKnrDWhHs9ZpQFLrqG6ks8NbfH
xhAni4wYh1icwN560n0w3yWWupjGS2asuHnqNeLbWAABH+php81+ny0f3wZaZ/EIU+ehrPAEwZYZ
B7xZh8zElAjqxplAf1p8bO30Oj26u1T/1Cyy3L3g7cBLMrcQyZjMnKMM+7F0z2souF3MBgfUhMWC
MGS+kgDQBybkudrgzNjJ4/7srkpnQx9/DGb+myz4rzMHl6x6Phjr/8yjNls+v4LREs2z4CiHILnF
ykba0vSHjfXa9AvrcauW07iCrW+FmyIeKIQRDMEXeAcoCkFBWImQc5ZxaFPM9Fwpd8TnPq9WQuiI
zabrobuaVWbVox2mCzHfxBj576ZA+HaBLwwWL+alzBZD7kYsY0y6cBWCSlSs4ndjCcH3qK6w+d7K
u9fucdGXXNEEc6+EGwHWJUtMLL5MJqg33gLTDQZ4Qmg/RTeTtwXO4EnkoBbrwm0mnQgZVOZLEbj+
mDj9OXexPXHxVUkWYgbryyE6Imy2MXMjQrWxsVxlTuy+NbgJJvb8W3x+KU+cG/yB2HoC73PczAAa
KL/QowQzsrJXKqmjWJCsYIuUnw3oizB5S1BE+sPcinOfOF5ybHRgkdLrozPD7Ha+ETtAQFuHB/iw
+HmpwHD2kJGM1CIPwYPRhFbgFJfppXoz3T3BfqluTWNR/ExpChdhD8QqQupl61UtzhJOttFPGB+k
yOLhE3va0Wsm+5bVRDQsnXlrg6wg3MEsuyydSF4Z8Rt+ThDMpsg72KxfyrXYGO+pbmYHnh1hrq2e
q0HY6lQaln4tyfxwiiMOly9zXA+e/qlcc3u2To5jbaPdK63mV9DsCk77QnUriLJ250m24clOdm8O
gtcdXk6wF/CjX9Q7sLP30j8QXJn9VPdh27wcnSmsxf9jHubj3kLkLIlW2LTa8W3GyPFc5dZMtHSM
vcgcNUfQFBJJT11ObIctUa4a9AqLDIgrfpP3JIiTHEpkTBbbPQYe3uzTeJ9d2/ra9U51gfLTHYgQ
jW08NVbUSrwLPOrM+ei1KmMOM1kmeINZUPdWyWG89tfqwvHnj4XtqjgwMKu2bBzd4Fj5oj73Z1Td
XLGF/SrcZsAHYJsttTfx8vphAiiHfpptXpdqSRvQIxPiHpSc4KvdFx8KAwa2VhMlaUgQK7w8yFqx
/zy2i+AknLVvLhz0zZdZczVCaw7E64kD1TZZizh/XPXXqaEo4Z18kGstvhHAGhZEXfhVd8T5Y557
REGUKw1mB9Tq2H105roCkSOIlBUeR8t7dADjLjEtaZ3Eb2eYSDmz+EgaSNt5eJHUqduTY6C68kcC
cCab4odTl7v8m32aCTgEQvkNYgEo5TeGUl6zbZsFSdMS3kDIdXfNBb8P+2XcdDecuXHm4j8GI7au
N0yHCOlMse7Dxu5YHfElFiEtHCEDGpiZvEOJaJ9c9eUe53icbMtT/MWHZxbe7/gD2MAFiWVgNb6X
cNUfHDLNyALrtC0We/h+MlKsd2hS+VFstgrRz46MLBINqNPRZzYXfHSHxfHYYrJ95R21IyENCGqC
HY53HaajDVRo2/idU54LSz5LoRzi3qvCk1Z8DqnffpcZcXa3CdBhfLMYXy7VhLjrkX6QwW4q6565
p501pGfjn83wppKhKNGWAdpPrtRyD/5WtIsoF/Xl3xftmRlLQSCZR6/w80m6ZQdsS8J8+69Hf8/9
fQkUvov2lApDB89MmrxeFS1OGw2moFUtgSzjxkm1T7u8fP6BWNOjXgST+3suFQTeVzR9J1HqyIuT
bjUYs3Dm/H0bLkeTwTr8X35bKYrWZrpCHTn3tQjmZCzcyiroHCmbZpV1XiCmB45qpz8o6bSdjFCJ
RQ1rLxXHZYYrHhkOI4FKZIcbGWQMOAs8lAv6/JH5moWPHsstCVP5lZS0n1Ba4VQ+29CiMQfHGxvv
u8qbV16K/zdWr5jJ1uQLwaw1KZvpUvoffZGtKtiIi05bTvSiTxVfpTUdT9SYwhaPJ8SNs3fsGh+W
pK1zyUV4quMbvow3HQzAgaAQ11A9XlRRt+2mM3FPP6kneYPPWw7jSHfnAMjkbGtO+pNdxz3ILrUo
XGr+BvXnVX+ajzUjw037Lr3TIL1WfPptZEOhJq3KV00MLpm1usp7uynvk4k6sio8+l72xFTVHeqx
gij5a4lF53uwnO3Fu3pqPsmSDn5wweBAK+9MNno8qWzO/UhCwNyB0CL9dN/Rnia1SI7zTzj8B+x7
mDrFz+N8i+/i8Jm52YLCQ2Qcsm7WEM1e3IW/gmQ1t9gff56ueI+o+961g2IToU1qz7iNvimK6fR6
op3e65/8ziCOwBQcZ7D6FSHW2OUPxeWTXyMTQOymZkp6q07dw0ZQ+yzsnNV1LX9K7H+H2uOMNNTD
mxT9GFXs0+V0F1i17cfIzPz5oVkGmx5T3O2IgQYhUhrmUuxp5uy7J5IqMmE5KLsm8gfiHVESs+Rh
D+uMmcsv8VKvY2nXNyQt+K/mdiPhpVqQ5WTh89i7wZqrssD3ASn21FN1V5y5mN53V8H5GiySAb1w
TeSSFVpQYYkfNuPNwwVcr91wKfsVznN09V7zKXEKvnnVktzJ0cr8hkG/ZXwiJBfI2nNSft/niaNw
ZKIYk6ZlAnzFwpH+WV6Bo4grkYXlFO0ChcG/NX/ZeY/XFee1hlh+nPUW14pGLvJ34SfX6kGHT02F
7ZiJfiNhI79APWY6ugxWihMcsgc0Xmr48vikNIRUgCUDvmuwQXtL9mAfsNhiqLhgYjn47SXazXNb
u5ZLfOwHL9nl9+cpLk2M4sZvzZIPjw5ughVcGpQ/PSafpuF0n0MNqdN8XkcCd/Zq6EjfE6WMjgrK
IVewAmfRhIf1OEkLuMJXzkbpGW6xewAIvWOpFF8KInI3dC/tVAT64V0pXGgQZjwJh1xIKOKR4vxQ
pA6mZ5z2IscWANt46+HHRMHNzSz2sQDgQVO7RP6qyrEFfmLjTAkKNwXx0LbW45Q/nehD29AOpPrv
oECB2MyrhUDv/kXxR3uqesViAstEBPSkyDhzOpQpjnxqu6BI05D96qnXrekjYV7099f60X08HyQk
WyjN8ddTRE8trZyylK20dtsPtPG+liIXYh61BBvBp/0RnLLkPL+6szeYJbsQmGmgiPFJ24QT2wcW
oRjQ/mCwy9fsHffs4OW1sQ3h/lU6wyeSYnE1IncGb0GYep+uorv+A4qAN9WJCwOfXW5DACBOeHsA
FRBuNN/zTy6S5+1FNphglXdSVOaf9XjADPwJ/wJA4tb+sMQ934vSVjFtTajVVt2+3goSNZXdXQvJ
x91fgBhlAk4s1APzIlCuaI8FNOHAMwJliHohSfUaEw+lmTjgzX6SyqnveEW2HLR+E3EU2L4DGGiW
/luDfyWuFprpXV8iI1FSTwD2CcJlvzFopjW7/nzAouBS3+B3kr697NaLdlqDesl8XdO7cRzn2zR2
+tYWRaRshyQ+P1iZrkFuPWOrq7yg39TDBLOwhKrRdkDw2wAOBeuH4EqnGdPoyDzmLHo0DoAO4AQl
GOr6de32hJL7jxNyFE4nKWUHYC3oIA5nt/qOYYFAJz5pczbOzUv2Zd1NRw/i6uQnoZqyXV8kh+4F
JA0mszle0gOub+Wm6N9AvdiJHvP906BUcNhyqk/N0bYgaOFKvnLvNjNz3BQ7dT/uc4xPnxBuLQb/
FAsQ8JayK9tcTdPLHcICfbZd9ovxMq0U2N6cOPPccsK13ST6IYwYeXO/czN+smvUoxdFLDeihdNm
Hq/yS7zp99pdwUzQSgJ79jMofsstF6+Ezxbig+zOnv74XKaYfYKEhu6gQV0yB2PPdJTbkLULHDEX
fv6ONydGcWaYh1sz/d1mcv1sPDx25/AZzIdX7OrCxR6QgBoWH3wSNYqQnAh3OJuOSPOJIWA5Lmej
B4Sl/7DV6kR4jNA0b2q0YodiFeXCCvsNzgfkhDbn/ij9NJzmE7ebqlpp7wCJg90Rhy5JkOtsFPj8
QUWxRWaG7K/cKMwvR/O5zRcYYzL5qkn0DM3sA3+igknAjVzJ9Dbe+w13Ggs2niBRy6viErhJosts
voIbDsFsIdsF3BHck7J8QYfKsRLkC9VCrzkvn7tWgH9JutixmxZ6mf6W987xVk5173NfYOaaNKCT
8n1OHmFmJ/AWX4sSoxrdK3HhS3ctV+N36NAeo/vFuZ6xtaOKZxVmWOWPc/Y9p2qtWW+zgpymz8zK
QqYd524DjXUwn/zDn38m1CnKdMIf3Qaj+EDbx9jIN1wKdJVs21BaMpPsoXCyucb13glVa7pQcHgw
8A8+kDVR12xr/YZtA65mSJ/8gILnGluWX7N31LeOVYsaSlolhst91/+I9cnQ3bqju9zOLmyKgIIt
XdJ3fqiDRe5Fbjjfc1Lkq3IJDsFF+caYRtt2q45p53Uwa4uqLfCNnThhv7b4Fe2DFaKbLkeU4nGP
KmywhZl74CKQ12YXEoNgQ2OB1Fz7nynfDaNwhkMWUZjGkeCRaid+jpNQ2Hx9DhwKyrlDc57DaX4b
iS21sap/HNDmEusLg4FuMV8gZnT7Y31Rl+lHfJw56p2gPvXp0txXf4B+2y/E69ztfw3MWIgYdSHy
uzLi3eGryP3aC3z9g+VX4bK8sElCQpmdOLCPdrp36x9qcWIbG7q4gsnARiAnz4yXiA+X+qa4iaIZ
/Koa3bb70i8NlJBIhv7lgdjEnEPrsYwBwnhKmYDVGZBlC6aTbun574yquVekHwmFW4G1hN1f8KF4
S7kDKPB6Nj5SLX0RPfQqk0z198kKjC0EL4OLoAMODI5pkBu/HNbSL6suOagMh4VdsOIqa07Zt+KQ
90U6w8CVYBbr8dBozuMHz1BWcLXAyYUYhOWL4Uf/I9vjMtqXR5JGnOqLN/ko3bpZA5YWxY6TXC4f
C4XSzZvHG4m2/a6/lVscDbEESlySlQgtkIkUeQDqtL9sy3jpJWfpQuk1X8U0JctkLe7mr/04Wnx3
Zsk2xTnJJ3RVviS6CQOy3B7mU5nxEFcwk54FfY/bwIIhPZRT8Gl8cnMiKu+uU27qt0Rummaa9aZ/
Q/i94+6tL8N1jGxuKJvD931PzrjkneoLi2IEfgJ+cw4pExxpoby/Po0rwhyYPYGV3tmX5soO897n
iDbIovx/rGX0dPZTXelfVCcwljPiTKPF85hSPpznhwJA5xRLvGUTS3J1LZ2ROSfXzm9/kGbRlO3i
zXCY3eYQSBeo7QgFWCmYsjyYnZg5sbOY5eB6TbG/KBxjE+xLihp/cJRdnlGBz53oTXJlh3tnHTqy
b7jZ3lgN/nDsb6KnryuWJJql7dhMlUOzAxJnUPF0ORsoLoknRVhK0Q715nNOeXJijayndcNMPrFk
Hjuf8j0QaJ/AnPUSTq5FQ4JoWiucqvS4wpXMgl7uGWh9zP6M9oxmetY4gPoocfWXSyqN1Fr5sBrd
SnBiw0v1Bfay+qltzWyly6ZK2otgxjJkahsbKWn3snSYmctRvhQsrDFYFGjDsqVExrFVdCgQoRN+
ictq2dz7c1eTimlLt8FSiY+ZKuYW9hDN4Y6uj8L0iPGreJ876iK/0PGtGAgsaCy0C/RMY5Nsi+ci
QWIAtYh7BDOt9xlIK4t+4Oc0ubgofzz8/jb8Io/DbVXYlLeJPvTVvD0kuNZ+cigbRBtmTArOm76a
fQJczTtHuQrLSvSex+Gtr5x54wJd5N8RFRLvCjRfpSEj/ldeqi83ghwfMgAA3OSEO7Cc2smalTAY
aFUY51rSGuoSNvvacMfaerYG9xlP42stO5qnn8obvEE4ziXFuDY6GK+UwCRHJb53fCIsHW6wrrC7
M7BZ5tIBm1+DpH/5SE9BhI6ctvJhwtUHeDMhhemiPQKRs4z4mPQK3+jnfuU3hh6PwEkDb86ITfTD
vfzaiIldc1kQ2GKV+qVuvaJ2X1z5tMF4HkY+HEwNPUlsC57i97E1y8wENRyjVU//KuB6BTfkDzMF
h19HwV6NbKmKJFxzOIqkhqK6paol6LShxRt3ybZRJ1Aq3+tfpHzww/QFEEG1xIk3rNoJ3Q793vfo
4ljkMlvcl9tgRdIedjVusUy5eSiV2UiCzdwhIfijfZt/NuuoM9PUDj5IXCIHmOU3/s1HM/1t3nVy
pfBiDmkf6iWZ0htmrMGvfI4841wvUfDT8I93Bf9+zp71CqfZ6NMidWiuu9xp3SI+PgTM1UjhnWac
U8oZSRSvLa/4bJfD7YE7jYTWi5sJhjwliSc80CYsc2iyyloB7nlZ0J+TzhJfLoPNcNqzLuLnjBRR
HXanx9BSDjyE6n1qC7r3qm9KvChfDN0sxkQVjENkLp401RHMRKE9w5nmXB8VinJCX5nR3eRuydQ0
Ddx8sGsBP3GzHmz9g+L4sYVVWxEJtSB5jmxSrMgtRt/cAF/Zewq2JqB6XWbGYY5fe/I296sTEa2j
TgFjRl+46k5blh376QcSsKAyk5lNhmSV7BhwICuKZKafPo1L6Ty4F7eRC7t0tgnuEApzqntHwmPO
5+xRAccHJLYvEieZV+DveZAcDg66nGfqsp057eZJFsKm7haaM9HISLsCifFYsrd8XCrj6Ea1nBZ4
GzAjyn1qNONDu6Sylb3F3wEGEswO1xPHEdHVmbcNrTu+AzOlB5zntoxPmzOkYV2zDcPrzvTwDBSN
96rnyuDFryVW3IBQOZ/AwRjzS39nk5Pm9rQhdb5BsXF/Pabtmx0OV2wW1+7Ub5Wf9EDu/bDQvnLV
xFb86Y4SdvGYoXLBETRic01k7LDcSaR8MNUZcexz0E5no8tFO63VnHzK3rNdVi7TZOZlmqWRY//F
Bipb0fd4yXX0kxT+HFJ4o7O33hl2AsuRxGTqRW1DDIUhY5BgarKd04dxp3FdC+bzErr1KdbNmYgQ
d6Vn/vOOtqDcF5c89zXBZ7jAxEGE7Zm7cGfFaD/2b0bkPIgNR04QUGzwVtz2Mwbn8VTgHXvSGqi0
EvVm3GQLdJE+0BHXApUdHhMXcNkxxN3XjE/afs5aupOWbI/Km+xWbn2Vc/T2iLKs7iIRLBaB265D
QGOsHXCLaajFTsHb6yRCRJXvZJg0vEHGEIyyfB2cPHW0xoogGgr5NKnSVHKYXKL/eggpz7u6VZ16
GXOkIqu6hZAN0D5O7zX8GMgusx78T/ZHBSLrnoE5A6O+dVVkYDZFXIci3FHWDE9fbyAXDmOsG17S
6kXcC4t0V56TI5u6UTEzQALqyd8MjCL6USIpFwwcSH/349NM2UXLfqc2sKktMl2vs+tI70vhvSjf
MQ1dSvbLAdWRPwC7mzv4f7EkTbsVLWlV3TPn4QiL5hKe+DiK/RAdphzy4onlgA3kxud+boLdsMk8
icxZQKVpQkeEHRcNtV1yrs7cmsOZi4wFT8Lw4USEFgv3biAHE/cES5bQzLzPgDDeULQ2hAPD0c0I
cWMma2mNzbi7+MlkHA4dqO0pszK2aI495Q6K19F/0l/hTR+748MhGLnsbY1IkHgZ6Qut2CDceGoQ
bb2nhj259xqYZbiwyNKHi3aDKQJZuMwf8EjSEWOhpImvCYaDk9hV2IobNpYKIx5Uy4AAf/O4aG7P
EKRozKNN+b36CU/p55BZ2Q8D4QMvP/kLcRKWNZbtPUudFV7rVfVTzbhE2NJNbR1dCsXUj6gp+HRy
9zdZAtoqTUaA2Jl1oH5nzg6fkUSkF2XYVVq1trZRd9CELOwej8wOh8rRvueRYz/AISpM9QCUkLGu
1FX3MX6RmirTiP4y51g022owm9LE86Hv34J2K5IUQ5EWO9khuKE6xzb+oG00b8ZsZEZtiwB67qF3
lVubciNlZtfQzZrjZ3ilqXikaP9tmBA1wxOnXc65T6H0fOqrIrCeh+JCrGrowh52cIGRCV/M10bu
vnq/fJqiw21Q2iUJrmcii37E48i8+UtPLHz3XH71RwC9zYElbOnK3+tcPjuY1aa+znz5wkgRIdJJ
eFePA76lPvY3pCFb0ldNifLd2uwUAHEXIVg0luExW7xoo8eSUZ8qfKpM5RqcWBTU2RIi2pzkOmSn
u2Crb8gkKOyCWKPI5P4n2nYvev1XvG8Yvgn7lnwXWHcX+V1hyBOeEsUuLvrn2JhzwJ9Ve2Z4QkQA
x7Py9NAcz7xGc6gOs09lFe8MPiu6Wgacf3yU4e11rzwMRRi11gAN4KInhsxzc45DPOySm2Snp+ed
yy44zQCbLX3HyKcY7XT98UFbHYMw+IMXU4P9aPgOXEpAIevJH+I9hieFBe8UXV4nuAEZVS0reI77
PHJwBFlm+UmIhGmsfxMOKBFrHr4mLJxwF5iNnlLMVKIzg1t4U07yM55U93moV1OFPLDxQgQwoZBc
ACxXzTbdqVvB5pRG94IbaxW61bE4QPjf44GwR5j1KTMwRFJvRSvkIXvdcJpbeOXWfS5DOzsk295m
ukiawCx04L0Ay1N2HmxxkXmwqSVXgNKh+fDwgFkA5o/Ep0nF9CHaa3PvtiqflvHt9wTZBpxqppQv
+4mpCuJtZuoE+5rZRfGToxo46/kvMU7cX/jE5mB1C87zN1jMM3CE2mvnJvQOiG5cvhBvQB0YImrL
10GWFuqOEjMuz8ZytkpZPtl6yK/9ZAyVXPLQ1j7UT55rRVP+YYngQhHfI+g0VPbXaiPZIhVbSEVk
l9K+J1KKSc1oZjCsyIABFh1NJfBkOtvSAnbu8RiiIz5XB3ifAiM3OuoUtPyD6r2Qz5Pg9eWIEq6G
hAias69yzStBltWJkcWw7K0/qTBfuBGyaRKM9nj1gO390Z7TMy6RAC+TsbUpgGyj0z81G2EZn1FS
OXP1b8pP13iU1k+s5xZU6gVLH2+RHZMG8enrV0bYZWxlG/EdXPdnoKpaB28ZyakIQW19uD/GhbEr
P54Lbq0XeOoNTsgUb2p1sOLXAts99DmnMHYPGLHw4d6qW00L3tsIEVm3h1vJdBd0aklcBMyitXoA
FcCG+XFnpzvH8VI/QCw7QHM9NO/ldWZX1NGJW3ywYk+xOlYnc/nIO3YQdhoM0wHfy8kHC6SFQlMs
NwE68QNVtrYXyYMk1ITyuDqM5/o03/erykviSYenUdm+VR4LzK5VXGFlnJNgoW5nEEjYmYE/Xl8C
Bos2pJgVobGsfIIL5xGYhap3fFqy7o2eYbMS3CoCwN6YdVdv0ZtxoSltdBB/07gEtEGUXw5xh8tb
8thkT1ujrgUx5tlJLG0yUh1/Q9x6btGZhqHhRAZeQtPklAjlImoO2hoE27j7SVTKTvrdfNCphp0X
bY3744T+kyVxVi1Ie3zOcJczqScf/SorthHSuC/1KyaohkPFQVxrGu5cPmP08EZP1d6UkXGIozK4
mu00it3Uivf996zx81PkZ1uZG7O1tA9hz06XyruUeG84LDi0EUxkRb0/G9dN75MnGyYHfJQfT7dk
1Eph+lMy/7tSQ2D+TZmRA2PZJdjKJfgaUGhi2QJPgjaHO0h3iGrFCxSbniH22uqKMJVena2pBE4T
Ycv6XGXkyRO4JD4Ar5g1Bch9TUK8V41nJXdea6Ss4nmWls5R1aX2nuLK4/WfIcarNSiAupqraDan
hlrOGCVMC/JLmCoawptSNmvUt4EZnEa/+Rk8aYVPJDpOZgvzc32NoagGPt4YOjHsoB+KnaPrTzYh
zIzAZOUTGOtD4tNo2izxa1w+1+Saha+phKW7Abckird0nuxVBNcfIkDz/m1odtqCLCBYPbIMDXXN
Ps1YmmDNZRKgQDwGL1seliUkCHUptS4VCW84TW7iA8ooCjqBQrRbEJEjsqkwjKC2xhoV3FVy4l3R
L1Jh1Q2HJj+G8U5KN2mBfSJEdryh7JfwJvQEnO6zcakz7WIGiV2Guhy6jZx8jupS0SGLvY06cE3m
U5ZQl1ELUSQQ6lgBhlCyU3ZLjh66rJWcjlcEV29NxOADUt1oSaP/6GwVnRHg4U05GnvoSS2BKY3V
MLDOfUEwKYyywhWJH1YW9bCeD3A43liYQ3XRXdTPbv832EfaV035rP+a8//9U5RZ1dVUFP7hAvz9
3FMPJnSkgg/Hzw5qgGQvxdPHm0vPxd9z40NVXK3R9t0jNRb6ZL7YAoxFNXdCgQ+Xpb4eDTG/fQuU
wiOtgFHfj+J8UVZrXVDoFf+e+vum9MogbDZA23/PiS8MGEwcTtp/fs2oFFcvSwyLFCj2xDkSsTWE
32I/ce3/nqumb5Qx2py/LyOxcv88+q9v/P3cP7+iK23Gah52RF0rjLf+fihNdJkVb3qhvx9tgpzG
ZIqO7OZJtQu6xVDQjWPh047tw5d5s6Ia6l5FvJX7CBpvhAMkRfgaDb064uflhKgOx00VjIcBOT7h
2Jw1km/mO+Icd0ny/DDk9Cgrwoc06xpXSRTFMhhv4DW0IFXBqbhf28duICbEe+Yi1jnYDwkGun20
Sm4Cny4OusF7NXXgplFOkweCYGSMGhNosaOMz50miLQ0ukab3MITTeRoK4TxLe3yftGF1KcoTtj6
VPZNMhMZXNW4daUqk+0QWdwsl1YKIUncy/6oKw5nZRFlHKP5rMO3QJ9zDQKN9vu0kcQV7rVMN7T5
tz5jFq/LbqFNbiq1rVfjHVUIlgkk/npth7LzASVNCCiMkpCRZQi/cw7boiYD0xlbaI11z0YY14DN
/Yxop/x56yJpmcNOnYQkD8YDrVEU/mzeAMxFrcsByax5HiB2nJcQLw30r/MQktdLiSDTdd0mUKWf
egadWX3C8P8/7J3HcuRKlm1/pa3G7WVQDjGoSWjFoEwmyQksSWZCa42v7+XIqsv7bndb2Zv3IGER
VBmBgPBzzt5rN/qOVG8gsCFIEGN2PuNM/sg9+hlpBFaukMlGOigTRhftS037BpjnGrIrJQbe0o0u
tlzwhFa6K1uQKTrXt2Q9czpDsss/3TGPt0PD7C16KKkfGtRioJyRO03BZrSI7pSV+vUQv30UPkd1
nz/4RYLgKTTuITyFa1hpE0FzMNLyjHxjrUmzUyPfxwm3sMCnwzVwKrAIssu3zYjEXY/SeRtl3Yuv
heWxzH5pMcoH0HEUTWM6QCcgJJNZAFTCXaTTc6jbKL7GsFG7Vl1r0vxHVOG2gLBTVogUChfRwkzc
t5M4b6HjtHvDt9+B5dyAb6Qp5eooj2FwTRHy2oR3FFj0No3QHq+ZrFC1FIpJ77Lo5VQ7OiY8uR6C
XzvNqLlDj34wM0UiHJ8rjkSiJ2FyQpbEEYU4MuFiFrvpr3oI63PpwpCe6Ym4EXGkcc754Q+hhk7D
YsiTsnZ13rgElr+sLPiM7ZrWWsq9LdFpUZGKs23poRmV6C+zO52c2eQsiVkNWHHzKlzuBbCRyHJl
QFRbtoCfbXMxMNIfEmrUFpTnixORGN76aJ2d8lFLKAl6QaRd1zNV1egbBjG3ttj0HjsroO1XJpDP
uJTFZSZvdap/Y7jzOZA2fk8zwgjcTVUGqHNT1N/5r0Ek3UVPuHJbhrnxMCJDiCB6HR6yPHUsaWIf
UAN0rAS8ZMuChZQ0TctRz6faHui55IZa9Gmxm6R9ttkBfUX3MOs4zPqZLngwhLBODST+cx0DiWeh
kjWs+vIyuR8CwtvHk26h+9IQGXCJJX9MuqROMoaIkuEzS3tGpFHwEhaMlAsn1VeFkewnE8hvVMMn
go+FSdadOE1QqgY9QdUf9WwB8u+S7/U8P1vJ3QhLamiZIY6ELGz1jiM4BB+bCppYBYPPCIZWBjbi
3rGy9rYA0hQl44fmaK/jyGddSJKExZRskWW/NwW1/ckPDT7aybx1LVqOwnrObZ179SIBmhi4gG5c
D1mOBlfWD2MmrNeEdqNhMqt06AUHYQ9NV5wGFhHGaHPDadz2lPTRW9q58RYT3dlsCPTKhpmpdc+A
dAywJfioRKKpuvd0aHZdnJ4LU0WuVqwcWt0EKFrBjM7FdGu009awnWCTQE4jGcV8TLs0R/xOz9AZ
C4clQzTvurnGfuOEt7keGFfN6F5qo/tW1JwnHT7odtQo4yE+U2g14TUrKUAlQ/tZEnipJTTbqeac
ocSKL7m+GcJ/EH7AnAIm3gktYtXKcyhZX8QeQ3LvgkV6V7gvWkKb0s9iBvg4FPR4ag/NOGyFnX4D
6Ymi2+7eWhdQvuawHB7s99TOfk6t7e0lbMW1rdGDz7Yh0WTgdpGWGAaZctjf9NuuQGru6cQPuxb1
UjfQ0jICez8HHbIJKLhe6D1bBaGCNZB4musoj1K4la7lzirbWyn91k2Av4eJ85DH9jF1dz1BQkzy
mnzN3ehZ6x4Iknxuigf1Ek++E3JQhbbYmxMss9hULJn0OQJVtwtzSe51xIwG3M7AGAeNh+7RGXFb
TsW0ADjvdSymcwYfvS06JNDauoEsv56JdN/1vbxNfFaj5MAUWzL1jh2571u7Se+zLJsOOWMeAEZ7
2OnzRgtnhA3zkDKumHyE9ik9RmcihCWB2M5Yg+tvj1qONN76Ng845J246TeTalM3LMStiM/U09oM
WwLaFQGj2a5pLpfkU6zFRO/L8DWGEK38nmo0DTL3Mrdi3loV6oliaFqUS/OhLPv4VIxYo2WQbouc
JaRH/ha+J7r8pfS7FcDtYOdThSUiipigUcIgPBmQLAQuXUNzqpOdU0O1LQWRqBpDwpHCPoYvhOuK
2q/nDrsC84aHw5twIKbMMMmeZn6IV6LvV2D7y32QI+FzbHmdRnrGuNCnnllsx3w/cqy1waUfGDtG
mUTAXAocCTuRQbs+prvIRyBfh8Z33aW7DMcm27Y01AoF5sE4+c1LG+LT3Iwh5yBpf1jZo5HHzwIA
uD5yQQ66ZqAPTzGi5Sq+FNNL3sT4lriZZLXznaxM4zmzrpNZS27k5UF0NDAnLcGx1Raf7HFKdtf7
brtyeJk698NPs8cRkNs16/rmPARHc2QeYNjRcJZGgNIcgve6z+hC1Z4LDzj7IX0/XPcaU/wivhuJ
oT2Zc/dt4gjkYGVZw+quHJo9zlZar0waYQo5Cv5J75w1W10wf8ps6yXLGGQJRGyx41P4RvSwTC1N
UaPpn2Yin4saVOhYattxmC4R4dubnvplI0G0bkrd2ucJ0oWweZgdhyTLCiosogZDr2ARkd2TBXh+
zMB+M4HPUH212xSEeZiJ/FrKkUNvxjDG8IC4p50ndHHb8fo3rQxqCB/11Rfh6zS64cEmxIJ07Tiz
7q1WOwQT3aTM8OZ95fTbvkb/ozVMti0t3Y8jPDjIHierGe6qlGwwApz2YUT3Sic5kL1VYUOKAD/E
qgQShIOGrAWantt05F2DQZ+OTkf3pY6LTSJ6b6eVDOnTMN7k1o0tMsKhYUpl0sbISDS4HNoPV2v5
seAOGfR0Zn3HDiu/+dnsHgmcH1vrcTZsfLf6qgQOeJ5ZnOznZ6AL1g4H+HzwdOzTDHMsn6NWn+Vl
CCXDlEqoRKsSf1B9jCRd+rExKuqcuzLIMNxOWEkbCQajndDWZlC9Zgfd1XAzetwlBmY/DYmqa29C
DTl0z6Zpxsc0ze4QIoxGjeESQX1FBPwmIlN8q4l6m+P2XfVO5RwnB/braAUPZZxsAgP8Wo1UkSQm
gker9s3xyuGSed558ihXPFnu+/EtlzdGSS4FVuGtcFxGQBMMgsj5HurysU2JEel4reymGDUh7HoW
kMnTFLjvkewBnE+mt2tIR9fbPrhkFpeyfEpeZSJ+Ji07VNIn9WR/DGX5WldIjEXWvGRGxFxDK66R
X0lEwONp4MzdZHa9mtqWvRBJQVGSYmkyH7VM25RRfxuU9Pb0fRW4GgTtfu21rJyIGQMjF346A2la
Inj3Ezo7fjLJLYuxXd6WUF4c/ZqFwlqJFpXCztJLJMclTTW4TOri71X3BLbTCY6KZl8qZW9cdUfP
qcQ6MNF/YdiUM+hFGbD2bHCIVHJ6tsYMs6IbkRMcN/rWk9W50rJt0bivhcF9eEjFPtHpHRV5glKo
ofk2TeKuxlrwpDE0G6LmNRvjZh2aA7rJIXH2EmF+crZ7gxLa6M+ws9gRITB7J894NKGd0wKz3jgR
+jRJeitsqHFTR1Dd+w9tJt1StDnv9L6t8EAPWMpCfQq2tsQcCgYWmeIUxDvfp9SbzeTRD4nnSDtm
tXwaxbojW7gHvrjVMyZGVNH0811CVyk7jqaw73Snot/V7BLidcC1HsaM8ZDLkIKURNqnUTaTBL2C
MzAcOZO9h6a81OkunDrVcUMryMmDxqnMNl44HEmU2BMGyFh5Ctt7egrfREpGsZWJg+nzAUKNpQcy
dm9Jlydr8pm2rOYFLEEiqiamtZrMUEHSbiSq3JT2vU01dNLl/aAxEIun5zjoDgtTwwH4tssCwQ7j
ZAeMGQ/fpQ62LPR1ZLWe8ss2z5i7x7NRore6tfLcO8tiJqXG6lDEynBPejPwUYKBrZrFjG+Cbe4r
l2R5eq+BCG5mXy2WdQ5O1qUIcpobjvNs4wYe813vHSYYeJc2Puuiv4sD44Y3PhMbTcEmhgYPe19d
HS1+S8wk2TeSPdRlXPyKHJWgkzxAp6q2vdkiLZnYv5r63H30pKZOBrfvpd8126fNKNozKXP4FLOe
CeREnBHY4X3aSmZ9GnOXkVyhjo/SahlsSJKVIUnSN2hKca3D926Up3oi9cZzG44O12KsUwe4fJC0
upQVwQQwtJ9x2w6mcwyhOafIGIKw/Qg1NBU1zYGqpejxmKuPVrvRHLz9+cDeLWnO7IIOwU4bMfAW
BcWFXeHamqYRnjAdBy+pTXS66BHtyia+qHB2pScH1crA420giosMv9vao4lgdSaKo6vR13XWnFNt
A4M1UZNrfunuOzQuNcJHWVg2pqr618SlV3rhdMk66C3xBCi7a1AfDSDhNxbcq2uThODi55tZM5Jz
7qL7G+fy7HVtsylrH+2gH21l7N8nNeJrMZNapcY70uLCZGXNs506jOC0jT3A/wm0E0CQ594yEXP1
jbPiRdkrPs/wYME8BajLyD2H42mSvzYBKSVjYuK4zsTOlPgapmeTPPpNoJGQEpcoqxpuBwFH/TAX
2o5cDH9DFfwdaUap1cbHXKkwdH2rrvoOHygGU+iJV7LV8Aab0X2BsKM0UBiWQOMa+JiVLvxHjYCb
1cxcmDeW6un31DZ3/QyVD2+FMKMzy8J7OiYzYgu4yZrxiwvlZzhXUJtyqrucnGzOgAxsJNjGujUZ
rxmkBOZusbUjj4KW/Op8kpyENgeqw7BwoIa/NbjYYM5S8fIRmhCE712jUe3YwysOKpKQzbq+TJI3
G6KoruDe7gT5IatZtOH9ZL+7wQMWByLqklXgdd7WGYw3rWWYMqjp0fTiDFQuqd28QZRr1vCffOuF
PGEEDWZ60lp0HmkX/mg1mkIxzIC4iDeRMbCsihlSNlX1wilHg8nX8Yto1mttdsNKJ8sO0kJO9nen
vZv28DjXzDRa+5rUBVIAsJGc9QjIhuQzdCJg9Uj1jYJRWaHqWEkJp7OGK4fgQsTdzgXYvRqJtPHn
yH2UNQORgeEVkVWrwIz0K+SwTSGxUTU9Us2kHPPH2dTe3VIP36ltPiWwtUy3n3JP0tU0m0/ubyR6
03uRbcAq67aouvpAO1OOwbgLqujV0ix0Wcdu4IYaWZh5YWruOy4NlwyFy5Tj22+NTWRm1V4GLGIc
WA21Oey4dTGaINjBGVLysfT+3Tficm2gFC98VieTD04Zvu4htFJ9N7pc3vJJ/5H63recRJC1mS4X
K4ZPsGeB2r66ejPsZztrLtVoucy7iF6zI61AkFP96AcLMBNneVHLeTvZ1kxOGbCnmHVLMdf5rtf9
Gy508dmFibwKyCRDDKU/lV5FbZiNAqknpjjZvXDziu6TsQUD5nqPrhOQozD7qP6rBrRevgFKaG3G
osKWWpiPVsv1L9ctOGZBuQedJfZoVI0S+5Pvphn3OXo8I9e+fNRqqCO9vctq61QXuX1wUB6YqdPt
fcEi1MXJafo5V6FMw4/AKkmLCnzylHp9yBXFba0jkVPRmlAksstj72CytjgFhfVBHI53G8Xl3axh
6hwMc9x5GdXe7OJ4yXIW8kQC2bHcEcCz66eWmaWXt1fzfUB4knHhX1MRVmh7kw15CUwd/O9mTu7L
bCLS75lnhPGPuiycO5d2NFXDtLJ75xnuN4twN8LzQsCBLMWv3Or2g+0CHZ3FrdPVnwGNt21Ro5UY
ShPENEqMuaRZX0F/36qufaFlxS5wTEjcYeAcoPRd3XE0V77DjFT6Ewu5isWBI1AU+0TzriaDK4ZO
/yqYawMp6wgUv+teg0A8x4UjYbVSJYdl/mJMcwbwPjn7fqOtpwH7odkpkWVL5NqEj18Qz7YtdJrN
ZnNXCxcUQ5DR5whCuWveOtGdAYEyTZoHTB12raDKXcPNSjSbXsfLowGt3sgoZ7Y/044YucOtY91L
D7GhOdvKYK8SGv5hd/LBbDL56gk0Vm5cvsX2+ENrxdWoCVkoo7uBT/a5JDN01EwC6fMGxUrDOZil
1i7OX0DAOge/hiMjUDPkl2TAyB8jfc8GLv4ttixuJCPoy577s119pEHOgpRsXbr/irzzPz8M4aGD
pMZQpUhmoyeL+Hb58aAiJ4FBtSoiepLeKPzz0+8fUj/59TSrbJgIy/PfD5df/x+///Xrc1/zur6e
Oy4TxmGvi+EX/2WIRwJMXKQ2y6NlIxT+rVb4t6+ny6Pla8t3v374L1/7y9Pl53xoM2X/odf+dkqw
CpO1nJ38pOTdTOot/n64fHV5PpuEbDGMh/ZheMUj9UlxWjYcXThuv56LBSO3PLeUzxYfTfTiZICU
k5l8F6E1BiQ2ktPShFy0yBXt0fJJVSsnsKSjCS3HZXqa9ZU8hVooT3Pouxt4tUhW1NO2mv/5jUT9
iGNbTB6Eefj6heXHlqeCptDeHlT8Ob8ZScs6jYaLk63TEgv/Mtye5eeW7yybIiNKAEmaeIhBIe8S
m2Baaqt//XZrSHksjI/JIkRC5RHibrXRCkRQxM4sHKBsKVqRUzHM91PuxVXJ9NeK28c2ZkDT11CV
7cJuT8vGGFsEEWFRz+gbZxQiUGecov0cBVqL3JV0P2M9OifcwK2aiVnYNIwLBRRKYGOHSGHzYgWK
ypcDXD1dvpZlA9JtgOX1oQ7aTaH32BuW7/RBrs9bv8x/pgNd+a/fI9ORG+rU2SdQ6mBGl7+w/O0y
EIo8Ivozbwcu5h//3+//Zfmzv39m+dbYMknRQdPjFFRnnXpRyR+vbHm6fONPf/t//fbXXyjduNl7
XXP8+tk//Z9F5B6ipD6nOgtgmFlc/twMkIJUUOiAzAAL4aKh47NzpvZC7lILTgp6Ru/mDMNEROvy
R2Lp1cGpfKYCRXh0kikn3DCuL6IbmColzPHb4NCH/TZu06MI0K1UBSgvECsb3xM/+lr7ZcOZPfUV
g3hg8nRBWblQcUqqbEgFwrbpiTGzNHwqTy83RwgwMIh6r9n7zD6ETSugIdpul3hPLMBI5Ri4pHkV
AHZd04hZTfxNGfQVZiWG9X1eI/x0qUWI3ohXDQyPPPvZB5HY1iUaKNYCmy6Z7jpadBvs8qiL7OKp
tRkgVCFkEB0lRU+XjLg6EL1+i18xAv1+rEb90XDyW5a3zXpMNYQIUXxIuQUfeluvV20Og0enLtP8
CDmVi5+r6AhmKLiZRX53HXUGSx0TTN1kTNcpNXgaeKe+GKeNn2DaigVaYjmXM6cWUBy4xTdwPyaE
km4p6ruC2aIf34b+nK6z2UNCo7efkjC+7RxXzsbwdFitQ4f81EeM3vinwMUAojne9wRZZcscZBME
MHqDDkVP3tC8Fz+6Lkl3dd68E0yVpCTmsphnop8kd7Cl0UTLEg11iF/XRw1qMFw7W/IN2PgPI+kw
zzY006xJP0gb7XhYIAwobglLQeCYVt9xGcCYd+Gc1G0QrCqXPqmeRJJboAp4Trg+CKsYj5VD7RAw
g03aCBr/IK7MCeq+fao01sU6lWmbwzCZmmjNMPg6JPplMMkrmbIu3rZuodjl1Y6swlthWO95pfq2
vBzBIUxzxAC9HXcgA3OMMYmf/3LS6Jz6g0q8qsRNmNND43YGUygS7JPUuAZQRkyth+rc0A6okMBM
ZQAON9FftNb8aSfikAeYK/jVG9oBnDDhfJcJ+xHc7nhH79EIWKwlEgWYLR3v4MCjqWiGnISlTbim
kuSou1RBuSfOjv+YWL28b1PjlzRw8Ufpt4AFCo56WKiMivpGA5fSzt/Dgwh0yoTZiA9WonS9dvvB
MFAVfoPYupXK2i4w8ZldugXRjiUg02eGK6xZiZBrIiSwkEw1AjiJMSoS5yPo6/AZmjmqZa/chEO0
qwbAbaR06Tuf0EstiY40M78ZleUfK/aQ8ExBq7OQ3/SivaSZhwbO5SJqZQO2OkseemLFDm3p38Av
rU8WaYXAUbITLYEbDRMWERKvVVq/aSWvICsRwWb+fVnod004Uvqxv3uxheIfr8xu+tQTW9zUET4B
o6GFR/Yoahp0WEmEDDyW/guMVObIuQZTh0iYdYYHuCVztZiJkCB9rIUeIT4o11BUaMfcw+AbdGcL
hd2AsaepQSpxOd+ZAzS+UmQBmtqses9s2gYNSNWNaQPfs9C36bT2EL8kzc6ZreExa2tUhjFCGfYt
AuY2FFfW9AD8dES3U35unSi4cwgmpKb22QtRsBtN/c2NPZIUixz9pZF8m8gL2zcJZbgeOvLah/5H
Swut0yVIDAN5F2B4mBVdfBe1JfjA2cQ963ec3WPfI4uZVl5PZwpuvrPtB38nZ/LOS6cdnrpiYGw5
PFVNo6EtDX8aZmeuK5oFu1ai+R11Q2cNzx9lSozGpVNOxMHz1jWe6bTJWngnsbEVPckXnbExGr9F
MUrrwxqbioQjxuo+dHpGrMU5D4YWdB5qUoQcxMELEMsxpgpoQBm5FSu7kdnRMAELSRHeFoRGo9FS
JASmdzs/dtsjXPpbUtSSPcOqb92cYmrq7weCB9cG1PjVVOrYC0laOg1u9xFDSl1BRPkcY5CEQx3m
rNK0Z6FVDXudWDohIWVW7XTWpIuxrXN2fdzRwi9MGjymozCgOWaLanwcWwM9uEWaEP3f2Sjnc4u4
hhyC7EaJzDhynaKPLkk5Z9sapDB90luhLQL0yNoWsV1Rdjj1vmvR/w/jnBAYywftEfJhkaRHskjv
00YYX50EDUg6jrcJffvTUDJYyQg9MsbYxDRceKRRJa8DgldnJCDGZpiu2fFNNwv00RNWC9vAwqTV
JkmKSOGnfrqQNpueqt00ZPdpqXNNzb0fZd7QzG+x+Nr1c+JqEZqZ8tFmqEUQFRRRmztzJpxPW52q
cORhlGWXeuAEomfHam8e332tug7aVALN4d3HON51MP+Vm2FBrsIn8lqkjlTXq47ocrIKIQL0ZP5c
dhps4HaMmbFBqa8t35hd2HiVYz0VxH6cvVC+kB0Y7OJa606dItgMaqMPCWaKIP8WijA8hVntnSZr
fAkFoIomN6eTzmoPeQmbWshgKzPkBDE6qHNS5fqx8uaNobqHfmPsR1UDaA51QUUd6TaFvtcU5HPZ
GH88Wp7+fonqF5ooYjC3Xb7QtwbLuVG9cpfsV0Gi7MlwBo2Yt2GLLvJ7NrbnEkj9nuXjTMNpStqT
a7g8ZJCuokJyc6N7AgBJ7e1zmIhZ/WoGaP91D53nsqRfNpbLoWCozfI0FC4ddAq2jdXW3Snx3wKr
G+ffL8psmmHetlNzH6ojPLG4H7RxApaes4XikiJioVIXBvySLz7119d61+O+aWMwqg1iyhYstiCP
gAaX2aG+TOQ16DoKur+QsBdqdRfJYK0xcV5bFcPOw0KiXhCpQRJQs+TafmwAR/dqEzsSKdPyPFI8
1rmiG+Ol5sEWfYKu3iEucyGzZvVD37r60XYgFrlqM6cIeUVbEbKlDYpUBSz21JW4zupC3oROwQXC
NozTpIKel0e1JowTzPKCZgat2EAxYivTVGsxScnBs+U1LI9sSt2NbSHhCqNLKSv91DYuedbetg9t
n0h5aCZGgug3KENM8KluTcfQfGAsUpxy3a32YewCZWte54F1HrVeBrUbKJHhFtrGDwSWHacxT6Wh
m6fGBFhPIBj2Khv1AUmseJNAJ8O69JwcWgDEm9SHplAiKC2Z1k2NRZ4n2TNn5ph35EREez1zOJw8
Sl5iOcSvQdUVy6ZTj4iOQ0w/mzSG/oXJdfLI3dQpDZG6dvNz3uvYlwQ3NKheJRj6MY5QOLOhv3os
2lnfj8xHT7PaLPt/eWrSUkwzmjns7gCAnvoMWLn9c+ONMFRctALr2RMocOH/n4zQRFQ67IsOxUvF
gtdTvPGvg3J5Su4ThuVp9jdd4z6a5vBalnjq+llpJWM49USEju8m9niu+85xGMvzf2ZW34RWK8ar
AYxw9o40d4BvBtx56VkDn0z2RbJNtg7uMO1t/gwpIGLahFvk1fAct95T9S6eijOjKQ2RKkpttRaE
uRyzIF7jaHIu4bf5FbzY50i4xsr/Fj5laD32zgThdJ39AqKoTspxT9uTCWKJL4lRwLQyLSJTWbgz
LKfHumtfiEP3IhAkOy7q8yM86XoA9LrrtD1Ux7A/aA/zbftR8HRCNriyEEOAOGIG+Gpw+uobhDnt
C/8VoaN486N6pT1gRmNImOEGR3hjX6J3nSoGe6rHL83IGfAbizPeKYIpWTnX4x5HiGHtQvmBGAZY
TQlo9El/vQdgtSU8gHHcCpsxQosnQadU7LCdxwo0RTrXR3BnXFCnAS7Y4o+FSECshf1ZcjtL1/aj
/UmGw6N4M0/+I/141noNdiwT9u7KDy+sGbisGK/x9+nW/xzxhn8fYGC3++CiR0cLA3+3Hrho2xSS
O6vaCKZYyMkvwGfnkqJ7VbxwHOCAn5lOMDW6ENv0juOyXOf+Vrd2hBWQtVyl6C0w9gJ46MSqihhh
rZHHAYoa7liJcd1AEu/dX1Bb7Mf3oFrJh5+kSbQTUvnLhM/brbgZHqzq4DmPIt3/Cdd+x4qELKH/
yLvsrojytvnH3wwXnjvrQvX14+c//obwRJMaywnpuEhTdSltvv/x4yFCOvOPv+n/WVYj4SOmjlGT
8AyBZGWb/BLn4pC8d6fgAcppim5hp/l3kbOZsj1tRefi3swfHCGsa9HopYrtMtkbfVf7LJuOIlWc
1DjYh+7Rz+9gdg4lDNWNKfbCM5ixs27YG0j+XiCaoAx8nn9B99tlu+wVCscNHtBD+dzfxw/ZU/nc
0nFYG5v6Z3yCWPuS/rAwuOz7a0r66AodpsYBi7H+YO4nJhJ7556LGVqDA7IZ7NTIp/Htmxibpj25
ThbhEfCKuw3K0tnCHdU+OzdgmEe62Re733rd7mfdf9pP2QUcb/gLYwKGBucXDihJcteZKm0DMO01
fkcMqX3St0b+ShzpWj5VfOhYbWAV8x3OangNAlk/UrIjhln/Iu85ZFvGjw+IzarvSCzca7G7YpTA
q0tvOGX/nZBEvToRi+xD+o5WfyfuzWcomDtvG/yc322M3eY+eiIvrL4aL665jS7dUTuEe+uKL9R6
a8o19qkt1vv2HgwggufsewFZBNcLyqYtcmfMkZynDm6A93i7jo65BNe64gybbhUC4MnU1j8Bk0XO
ltXBpl1HmwMwS2CfTLBDDITnThkvzvgUwKlv9QeGlXrISudCixy6uKI3cNgi47tOG1YZG1EdIDIc
eYvBzrzTP7PsWB3GH5TgvFRu4Ht5ql6ns/dKXbln5bZjbX4gko6mG6CF66t8Q0mIQnR7ivfu9t8c
+Qru/98OfNvQdMt2bM8zrP/3wAdk36DoMoar4fZXPEvhRl1jOLy+Od4L6RRgJSNoXW/YZlA2YTT6
hiOJ0L0WXbW+/jcvhiCE//ZidMtC8axZZB/89SyUcTvatdcP18igV8i/VjuG+XZiF4Fow2HD/WOD
zy6GjsEc7LZsbwMGuNgsv+EfiW6Xl/N/eRf/Ju/CsKTNJ/O/513c1j+5cP458OKfv/JH4IX9d4s8
Cc1kBiQN0+Kg+lfghWH9XdpcXx1Nt21NVx/xvyIv7L8bNt/zTNMw6D55vIY/R154luOYrm05FvXJ
/0/khe7Z6qj+81EvLWQejjSkZpgSIcdfIy+abk6Gzovucv/NpfA85WQLn+yUWXozTIcpRdRYdM+h
WUF192in0s7/5uINCbQQo1IEBGWJHfjaoDD6HWcz2qwH0tG8+718VWvY2kzObUXX+ffaWqpcg7Et
HTik4iYNOqzvalM40A9nbChYzuut19fV0dZ1Vg9oflZxatt7e5whIgToiJukR57eZMmhM/szybgf
cSr8u6pLuWkSZpu7JMTg7axs37mzsb8FA73SqmLi6WZI1KyrProuGePZjeyS+kgM63tkhydCQ8U5
sAYYBcqBUC3jpSXwhqVyfloedarvbRvjczkAzq4K+9bs83IvU0lAqgZ2LIxzcO6MnEf/Q1sWl6k7
bYuyUMxse8C3NOpKYmSvax/QtD7Ic6k2Xj+aRET8GLKgPlc+0Zy1hX0fW6Mr4t8L0mU136jJzLI+
XR7pOffnpAWBqz6DPLDFoXVGckWD4JzMOGTmbsL30evETVDoLu/Bs237MHH7axNXGRLVm9P431ai
LlN6Ma26lKdPgxmTUK0RMTXBYpoK18A7jNMc24vcdJoBc6bGtmHhDKhRvYsJzVPAkjBrQmyyvdY3
MATh+Q5CB4mo8k1aWAQ+Kt9c5ngC9Rafs+xsYzUOTn32Z9PAKw8MMAtIqM0CLOBOrx9N78+7/i+f
xNenU0SJtRV198skC1wrJx9sCNWm7o7AUFTyyLIZR6ummSJ/ak4xcfMemlNgxzRBVFiLrU6G5dHX
ZsluMfBe7C0EyEsuy7JZ3tBfni75LfWMwLE20OPQA8AJsYS1/H5Ig+tuSJOUwaXxumSVzCNBU8uj
r6e6+tpMMNTBzZCLqApuqYyXR1+b5WBYns7TiCRVNiANVI9gORmdOWdIRLz4PyNClqOD2cmLmUXm
dimMl133tfn6mhk6JGewZlOl2lKVpvNEsb0Ua0v5vHwnnQd/45YsAJYydckvWTZL+byc51lUIytC
OATh0iH2w+itkgtCTNXEMIfMp6/nabKzp/beWnoFrmrChEsHoU5/4JPrmEUWODVVmyFTc0VTtR6k
2ixPl42hWhSWalYwiI51Sn3I/WUPWDMoWxP9napIl17HuLQ9lg5IpZohOV2Rmu6IW4xbxht4vKJO
nFzTfJpUK2VYuirLi6I8U+0WTZ1syxd0tcuXjfnHo+Wpp9o3Xo0UWzV0JvULhmryZHF0ww0CsDjt
n0Q1gpD0UepqJGXSTZt532w01TDyKjraM92kSLWVItVgsuZv7FnVcVKo5C+a8sQJv/PpUZWqWVXT
tXJjkyaQ2pHLtDrMtBHsEm2uZS69fKP/3QVTDTEkZbZ+1XHck1bN9EY1zpL5vvEq7DADQdsotq8x
Pba2RhBoioF1d3+JAmSJ6k63Ngz/E8tZepyrkmYdyRyGXz+mqo0XJN2zpmoXF06rQacvUy2/md6f
t+u8Oj1FmXYZCILbMfigzRu18OgUoWWIoTFM6U3pOvkewcTrSI9Rp9cYWDQdTdV+bFQjcqQjmarW
ZEaP0mTAu9Y77dWfULwWembAAupYU5E2V8Qgh4wcNEvUg2wmshjOXlBa23qyWebRH03C/JKqhikn
UXRR3X/kxplqqXb0VjXVZFVq21G1XSf6rzp9WDdkLcjsRmWcON6Kdr2BMp3723+xdybLjStblv0i
PHMAjm4q9qRINSEpmglM0aHvOwe+Ppcjbl69dy0tq2peg4ABJIOiKMDhfs7ea+sCbuNMF3Q+A6nN
pPO1Ku4A1M9vShd+Z10C9qkFZ7oojDboh6HLxIsuGNu6dKx0EbkZn0LfiHdWML4mS5Md6nR+MHTh
OZopQROqi+Jal6Vd6tPIn+2Lp0vWpS5epzbebYxeZVG4OydcJZNwUi3Zn2dq34Yugle6HO7ownin
S+S2LpY7umweUYTXZXRHAv2yEc6qNgk3vkI7O6II2Q72ABw3BaHlUNLC5El53taFer/Ifs3mIg5R
ML8M+fyQt+70kkvb2i20X/rK9naq6hGlUg+ZXYoMgWkNRysN631T86Y4TR/7BeoPf3i0pmVm3BSr
MDKTf8Zz7t783ECiF9YY08LiVdVg0jMvNVk1yW9VWkf7aTHOpQ1lIMaU8zjncCp7hNAL6HzDaI3b
4GawsSYfSEIx0qV1MkUKZgtcTQ5gqMnD8fzBvPq1U28LxDPcRUSDc4fGymLyuRI6VHsrnqyN79uf
J38TD5dKt2eW0jpVJAcLkfzMoph0kUIbjjzjOoxkFs3NjDEBEGmvuIDGMv7aFWO9Fcvkbce6MU9G
OVGgyQN417SO+DA/PTljkLRwR2qtu1x+mqX96NF1Kuk+ZTnfqSuqb33QffUhHIX0qchnPEuP6zaz
GkAjaXSbdFPLyr0jk0sTrixXZxzHNGrD4b4rTOd18aipzFUIyikyTm5Zv2Zzehoc4zy0ygRsakAz
Qa9lpWmznfQycJA03tzgR26l3E5EZG4pMhi3hYzKokqpQblck2axbDCD5kCIFWKbeXgMFov+WADk
wRynH5F2JGd5mB6XHK1Gf4pd8/Ok24U1fUPlUjL0AjAD6rXHi0mqifydtZ7zVLYv7YyBPYgo+dA6
P7UZ5mDmpda5RDntyjQ8djY8sdBBmVX7x9awCPLJgk980EdUlcOmM6bmimyOylh06grCoGb7y6Kb
pAhu720RwinXDdTIxmcTy9tgMrccXapGfUENpy2EcS10C9anFyvs5nddUXhvRxHvqxwtQGoa5Z2N
LG8pLJq5rfdd0d1NjaDZK9Fck3BJsW9CBVD0gnt6wrZuDiPgfrLoFre6bdzRP5Zgb7r4Iddt5Zj+
crs2mh1azpNuPme6DW3phnTr05pm6I/uQt2uRpfCDEx1nyfdyobQrBvbrm5xz7rZje3qYOv2NyKU
d8f5Zuu2eKsb5A6dckNw1fe6eV7QRZ88pjJC4nMxmXnTZx91wx3t2/tCBz6mEx/rlvygm/M5XXqT
bn2s2/aDbuAvdPIxBA/HoRYXQ2ENIvDPw6zU/Cy1AIAvIqdM8VCjDAi0RGBBK0DseKylAzkaAncV
E2hZgaEFBpOWGtir6ECrD7QMwdKChBllAsPTcONequs7j60WL5haxqB15jhuls2kJQ6FFjt4qB5m
LX/ICGoJ0xj9/mTjXnf0fGQ9XveijGfWw6lDMDwbTMn08mXdMDet/+yth9wSgbR35ZuS+JNHzJI7
NpBRphQTsl4IrRvMZX/tfRxWKMpPkTqXFvM9m7vJtllmqsytALFKTRkzfHLx8JVs6yaB8KGnEvWI
Jy0YETPhJGsPsYxeVZm/2pWY99jZ512TMfNqzJo6bo6UzrRxzunNgsjwzyZVihkwkmJQgPyVUH51
Z09q1lGXQImLyTssbSADud6YzpgdEnoPrSRVtZzH9ywy5p1tFadkGsfD+nBL0kXkWeOxEBCkK1jI
brSAb9CbBF/51rELfXoF7dn3rZ9zvnQ7Hzkls8Gkdk6jIFhhIjjx702vZ+VWVHh6WXd19VR43dS6
U1TUpY8WEPpM1FCytwM4OL10ZtQ0+jjIw3mfFd6D72i+wRqhuO7aOm00HVD/rodmyhQpRIFFN2RC
v0FpVu8ydmGJFkwMMVHlqlpucycuIdrgT45dvYWE3BLqTST3qER0RblzXWQhX2QEdMT2H42i4uSu
MHulHiyo2M4OzVR5l7mDBu/XmCTDPlU3zJPqFsb9rwU5OxnyHn6RqRA7E/McoPEhmLY5nRD8H+Jb
ArDRMt0fSUSHU84j3N3Ec4BTcYrECQHptFPdB3OEa1EyXyhj932opINBPTzneE1uJfAH7HW29ivi
eXCJEd8jInhXLLk8gAvP99waavKjQKEY7WezT6MX1zco9NdQk1mNG1BlSud1DF1SyuAAmXL8PRMy
e+3NHqBBXgN51utFYVtyJ3HPASg024d4iNqHycUKp0Q1HNrUuXDmUeCLGTLdxKSVWyB52Ca4b7bS
iNXVCsA75ISpuNWNP0RwrHKH6Afzl9212U02mphgI6at3a1dIn2fuMUT1OdSQO48eGrBTKRfncwP
6RJPJDqGmzEzB3CESj0Vg024hWrIcipY/3PCAM4CVFI3dLIGT+2EWIqLERUtUV74I0vZ3oI56W5D
pYAjJQgDYpWk186NIbtPBJLPFA2CCG3fBvFif+07ezmqWT52iV9d7HyiFW3QCy06ProDa0sGDMFR
wLnM/H5Td4IEDZgP3eiLl1nbQZ3cAvZUdT8ba8n3qUXakoFAwhjpDhF2n2xnUGRGYM6PU+B98Xz5
GA/KJKtFofd1qDOrOCbcSL23QfTNKGf7sZ+b8VZKKtReiehJ2CF6O/kz6Zf8UKF9hykhhidbUNWd
HSCZzFoOTB9uo1nml9IZmc+hbhc9URQekUCTPZGYkzFSpVxcm8E2mwcada6XPPRJf+9gzCQq3rgI
RGpH3F8/etuGPRkA6Y/9NKXcmpMRMOTqKWtwgo/cpCc2rJpBNCjrLJhR7Ea6GZulNc1Tm3+Z/ZTl
ScXfNXcUur8BS/QwhYiju7TDSylsGPGdx8lVj4c49gMsPXyahBl8yTBz6JYZ2UyGAHBuCdTI6O3i
aWiPQ5N+rlwWskvW3xNMYmThk4zEc0OV5sjblrsmwlftw3KVRuuBbyNKgr/bzqQN+mAl9AgSQJY+
ytbdXMizZ3ZPmVDTfVt60/26xxLF2mQG5BDXbctDzor6rmSayroH0v00I3GvlqsRR6Cncoh75Cqa
oUgvY0ANyKjSCCKQNM/VPO5llQzXINXoOpeAlJSmUzqNO9EgFbLc4CzRKH/KsiF+NiN1B60TVHFf
/ch92AaZXuMYUfowBHCRJ3EV5vgaq1A8i/IrVuj0scJKjBlL3Ea3QvlREo9Vtt9NsUD1dltiQala
xziOl9PUFdC0xoE52WTmD10eFQ9+HWe3vPs+CQKMUL62p7j3opd6ic5G3mASbXmLPK1+TuZ9Pvqk
I5YxppKWRN08aiuSaxxghbN5F7dNf6n6/h06gn0fDHT8g6GV29RE14cVvN5R6xiOTmX8HGqanYP0
chzK7htWk/HoyPTT0AftzYyd6jRI82UdaFGEPiM/EYg7nelmpgXL+znDxRAu575swWkX8xlnLSfC
QFINrf1HmUzAfR3wB1VXPMa2uHE3+orvpT2XvnoivNi8JpgW4x4r+FBrjmePymKGg8E8LTPu5lzV
e88LXhloiGUDecoS+EfttPl1jgK17V2P+Lq89w6nhbCgXerV/raaLJryMQ4dv6uZrfj4LBgjOWPI
smOxi6rwmnSWSehGYOLuHW1kAR6O38Iw94abrZ7Bdltb7YNapuFZV1PVMR9S70fvToeePCmuqe6Y
uHB6pyrR53CFyfy7nITgchiPURWbZ2V+Z4oxEYg8VyBhHHrTcXlaXOLuS3xhBOQ1G2UkCo1IdQxy
71fKtP1VMrsfGlaRsWG4VxMhd100R4So7+QSAwzViAJ3nMkz7eh49jVxWtm1CJxTmrj5bcwqZIR4
wyG4Z7SgJjQNhlBkKVjB725JyVRzIQG1Pt41D10ihsKQ3ljFBJvm/UtjRzTYZ3puse7WoQTf99g4
dipJuk1nMYFdXGbzrp4ONBM+uqm1bussTPTeclc6sL6Hqnvrc59+e1uZZ1AwgLOJluqHcutUg0ep
IUJJOkTZllvZPYLc6N7BDplhIDmHTNb7nrq1E+ILhitxXSzNTAgNBH8LSc5D/kO1c4AxY3z2eusN
kWR/sQ15CUARnJFtNOR60lv18vrk46R7GcSgaLq9y2mJwQog06pnmDmoGouHcSFEJQrkNSggoEnL
Z84Z4/k2Ud57waUUVXs1u1s9gseY3HDcO/44f0JBdsg6qGiUouSdFWAsr7ow2cRJHt9yh7m3J5eM
4JrkZwOsocVMjg6s+N2KFB2yH0zvTltD66qLndMAiExcgBy+Cl+WGaZ5YpLylck0vgaeR8EhEABS
lnAnPCM+LUx/AM4FrFotdKbW73ER6t7rtEW/QpJRVdbvoLcom1j2aVrKnZgJP4yyAiOnX5k7krso
I1vQeWqZqMsAJzJo6e7apl++tkJAyLPDB1e+k3w8fJbwREiPhUDQ+xA9UdST5Bv0+PBjKlGl41zK
bt7jXxufmlYg3MGWxwgjwwP2QHIb65byZ2c+l9zooqYI7qORcKA8YI7YgD6ZDDZeWDWIGMCyjdJI
9H1GXFkccT9UebWLrRik/ZAb9xFoJ5IscbsUWODgCehoAE5YG29PJtWudGt1lUGHCbqsv4jGb++r
KY0vHp9eGR52Y7cgKJSy2TFfwvciwnc/cyEmo88g6wTq2WjwjNUG7E4Qa1PncI6V9D/M1GQB2vmk
5UGzTwJ63lMxyW3O0nZXiMjZ9NxodnhsyaboJBjZabSPU1COl7gFJsRt3tiGvW1dE/1TOiq3uMDw
SwmE3Fvfxk5YQN1re8d8sRPYna7qpo1Ps4blQzOcE7yvbhnsSn7oxh876xgnzFCzprr50U3lrQNF
F8UAoqn81Gf5k2kk0z6Y+AN4Qe8QJGSwBBoCbgAssUmfNoZTYuFHjuL8SmHiMMnAOI6N1V3sqcRz
3I353RgrEhsGzzyhXvphoSql1oCiIzTQpbo4xjZ5Y0ZHZkUIZ8FlTUuX7JLFp3RsjTUxdz7rtaol
L7paxi1abnsbl0Z5WL9oE4EpsKr5ZoCRd+0QVwg+YoRP3sidaCnJzkkbBMRucR8moD9MYW1AyjDc
TvAY3W+GDAhj8qsXkafL0Yls45xGAVp9q79WxfR1zBeTUTaidKEkFcViWKw9c2UKpF32RTZqOTgI
ae/DoggOzVx874sMvc0ceMdgFDn1SIyihQ0vGnTRJqS8Sqp3m14qFAimUQN8UHQsT5lXi5NDGEyA
IYp7cnTx+zBHzCzBV2bVDUzI3uY3O9QwR4rGwVFKbfNagpdIIOyXyXTvZzgl3dBudtLv3XOONIzK
nvHspKl3WTc+jjjerk03wpbFg1PX2V5OpOX4EVPIpvDbQzJ53tVKXFIkkUYPifEgU/er4wzBKdRH
vZd+VZwPFxb1IwV8xoLJdj8XHmiNZgCJkNrWcw1+45ImPUxZ1qw78lZ3tTVPz6XeKHKC83J4DkZW
qqVK24cGG5oXIKN2SBxl8WDdG16fw6+sHGpRaXNBbZqeqiCbtmVuPlqxoT6JBUNFNkP1StRCUqU0
rbucP9wm7mqP9K0UlKaQ+9qhYTkubXJIfOauAWPXphlCHKrF8qA6rt+qUt/l2CRHiz/qDfn+xijm
5BpEg7+RMcDIPB1+TMqRTymnYcAtmaA5NH+5uBlRBZqh5iaMduC+gRYtx4XJeX6SldM9BEBeoLJ7
+DS74YECYQNgBdlXH0k4CSXTRofCbT4Hw9Vvt41hczNgaYovC6Ju5rQAzhiEi9zorwE6qJSK06MP
6QtdHyjFENRVi1nAo3SYOBNB2jBgJ8e61G3jH4w0Sk6Rj8vLanqaJ02QPWTz+LB40XjOKQd2GaRp
GVSJNmpSpxnnuwkjzl2KTQ5GEPFpfYbrkcFzowpaPL2VAjKpShvlFaqUsgi4rkf3d5K2vwTC5UNQ
+t/j2TtP3Vjcqj6Hj5Qi1cLjMeycdrlhsgcVEtiItSlOY/eGMDFjKj/InFt9yrKJ+E9bF9waApmM
GpCLZ25jKxreCqe9HwzXPtke/eZl9urDXAByEjlGMyfvn4U/wJGtyG1SIKWgqQ0vdQivhgLuS2Ry
L8lDHTicmMHOHfCbIxLrGtLGZsc+sebm5BhYvc3OcCgcarvm0rTc1wqyExv/qVeUpyaHgA3DAC86
dwS0lAMVpcbsftmRQrDekP4lHIJhU8LWBTeZbugA4sIsn6t+E86TtsQclK/S3fp7DH7jHOzF+zzF
JSdwEuXHyRxeY38cCJvGujT3D0v45kJC2Y9GszAEuhSIAzq3Ho2nc9XLl5ooESnUF2BmCap1WewN
Zzj/6eXritY/+n5rB3B9LAqHl7gpS6K3dbG30LWkWndjh67aDSFFmAq/3uKjuKf5VG6NYMgZCdAy
rYJbs4T/mENU2fw5TrXSJS2iE8VDcZ4DKMK22xMgOMVM36VU57QP8l0iEwLvRPQUDUGESwus39q3
X2W/zKGmowk0HHIh0gRRvBe2P1CWNdAXP6QtUoWI1vF50pUykQceoGUUqJ1rTufIAkTX2CHcwbSf
zusmztNb2GOeMyjVnLtZolRUnNwFXaxLCLDhjinNExdLeze6zZuzTBZrliTGZ48b75LmJjl8RVRs
ReBTxnDNur4gksclALMSL4yiCL3gurXS9oz1mmDRhTuvtcADog76aqbw3aO06Ig34PYXNh2N9jiC
HZyRO7T+JusGZ2Z7znWR7+Mxw7bSfTZXr//oQ4c2s6SM1Yijwgl3BL/5ulcBG/i3w/UJryZdqLXp
JLE8ZBbcZhMRruz5f++th7H+wirLeln65hY3yCaLWuV3DOz5DppBeIZMExKaWrLEtw0HywtC8nXj
cPc6LUTH/dFZ+6z3UCvT/qxzBPjrZj1cLCajaVqReg+rdvQzEpCjRTAP4MvQn2jRNU3q+VqGka0i
hYzRmao6TWO6FUx4U7tl3efHh64WX8zZhtuli6YGDIFzttZLmYN05wB2xRCk8b6ls3wuMHqe171M
78Vljre6Tx/Wh2gkqlPsvfX619FczT+bvh4JZhzhcq2681UuE7n+uahgDRQGQtnFbb6PPkWz0gU4
kPczQpm/N6Nd3Q+W2R7GOEM14kCWdteKMM1BADt2mh2N0aWMSCUzUfJR+pm5//8CsZLq1Px/FIih
d/9fBWJZ/h5Xxft/SsTW//SXRCyQ/5LMEj1WMiaCLyf4N4mYsP8lhIs8y7OEZUqfp/6SiNmefsYz
Pdc3fU5yF/XYXxIx2/6Xi27X8V1LAkJEyPv/IhHD1RX8p0SMB2w6a0Fg8jFMVlD+fwoj2zHzS+Wa
zZnGywW4H26+GeeDlwXbPIxJeVo2tcLuXWcKMpzmqdOdRELPcpV1Q1n0E9Qs7Kulgfx5VVs0fXEn
UilPQWgYZyG5iqQ8l23U2rvBOsVTmVwG+1ALGoH2iIRmavvvqhF0XLtquiu0GxCuoe5ewT1kJukG
/nmxi+Dc+cwN01hR1a1c71y7zlvtgOFtOxQweCxcrB3KI5CIvY8NKgZlJeo8E+KFxdE4rk9ZkUmq
wbqry/VM3KJuXxnZW5Bz/dVz9Ncm6mqLoS4kqMDxWCHqw4wqz4ZaIwz6v1+8PrFuEv2SdW99l3UP
CyujtlPuTFy+26L9HWOU2Rg+s65F5MVl3QhzKC6IityjQ1vOnS3rzFLROv/ZIwW4yKjKzQuoosj0
eibOOGQWZoZ+EQhNGTKehibxwJHcUz8i1qhjeebbkY4j++8NJF46bW4GqTTTA2KYjAzAQUxV0bHq
S+Im900I77+7Fa4zbZrOSmHikdeWtsWjNfk/3Bp3zNgspCeJ/Eu+FEQfJ/U338cJGczeU0h3Hayj
6+N9wt3RAQZBmQ0n0De+Dj4JUty69iOkzY0ZqOVYsX7CH8s6ux08VjCNdY3g7V3B84HlyPqQry1y
BV6s9CjiOTsZPq46q6PoWcOVvDfm33ZpltcxyKEPL8WVxhwpa/LSpvYAFWvA5219j6ZlBCjssqgV
wro2Bodmy2zCdir7WoNYwYEL8DHJx08zUjWVBfO9q0DqtE5nEBTnxFdrbDk7KaPvpzzojpO0j11d
FjcZB+0dbrDxwCKT2BwzoxvitNN8kA3wFAmdxNdzN6uY7ksvlPdMYxDaKAKIVOXcizxxD56/vK3P
AaLj2zOggYcW8xr9Ajd1/RONKqASPtHd/mxTbuNT910MQsOa920Ct10/t+iNS8VothxvG4vl1Y0Q
vPUS8MycQYRrJ36tyU34Ppz8EFjGD2/po/0yYzKazIVsw3m40mTkmu+k7mOmNo1gt/uPx6b2K+bL
W9KjJ8yzmAaKFYjjbLR7q4y4OwYVLkt+OMRBvbs++LGhErwzCgBIDIA9tng6eabkJ6f9fFmPLK2J
ywRB2WqhD+paEZE9CUS79mlxaH0mS8QIJa0LIhulpYY0CaxdY7uPOdIEG+3BOalzshGi8WZngToP
mNTvgp6ystUkeGGYnbICVY/ZOkVIfWs3+sW3WPcGJ4tgwCqAO7LKwCoto/yzW3ty25p0Z6BXAc3S
dfaROF01AcNnM2FVcPjL+QERjaWeGhSdy3cBIb3LcnVcHwpaAnxNOmm71oaIzJBAWKmBBDVZZwiu
iZmgIgCgbbIefLue3WV6Jpi76Y8MI+0utq3mzDq4Oc/J8Nfe+pjyAc5muXPoTCwkXegjujLdY9G7
ybEeA3CnNfwyLwze7ZYU405PZdaPtBTRu5m05u7PNzlMcKt9EDQITyl9k5CR2Go6UnNotpRXCDkA
DAQAmZY/6kqYGNArQO0AD7ajCljGOpFfu+XgdmjRisY9uTRcoUCfAVuJc49S7WhT+REOwdllc8iB
pOwLFiZ4X/tXe4H23/i+2ltV+YKkFx3g2PR3BUQ4QAUmUYkzfRpulfwZ6RNvpwQ0IjRjVDwdaWQR
ycNjE++dxPhZ2mMAZhKBWOkcDcdg9qXlvCsPY90dtBa205t1byIjwvZ1klZliPiw4lLWE2Blpqx7
XQU9Vwz1PtT6v5Xq4joJt6tA9+lDvMy6aQG/KaQvUHg9QhU9Ezb07FjS/Ebu06pt1GMVtUbrh+V5
YucModzbS/fELDekWN3ZRwIk5+6r0/1aW/lNEdG7X3v5uFG0HbAMPBakJgKM2Geh7Kftbn1lDmAL
Uifh4OursWuDaggBx8Mv3nlFWh/9yUqOjt3v2/mEGtInSWtihs1wuPPBMIJyk5+t/HkCUXT6x+++
Ho6JYBmfLdF17miJrl9Dl+LnEuFyXI/WzSpbcJR7n1vz96k0h82SuvZZjlj7YTQQ86yXdBY9bfgs
8QZm3rnL9AmakVS9zOjwWisYdmGjebkQS8/LTXmYJV36Hp1eUfplC90SWx3ABBwtrsp3zNFNIsIM
ip8utmqqxV7icY1ovbIQ+1o5ZAkHzALEGH8SsLb2Q0ETO9B2v1p5A52Pcdtodfy6YZXEAFaV9Euh
tQFg3rhpUJ9iFmsrD6cg3DLNkvCYu9wLatJrV6HCh27hQ7zQLcOTiOiIrcPbulkFDB+HQg95RUK0
exR57TauoFNymhFpwdUfCZPRYN1dN37gBJsi9AhukuQ8RqkP+M6kx6/Xb+umN4fugBP+zxhULAzp
MYHdEBxhJqN8NNAq73opvq0/dx1v18/yj8MlhP1V0mhf2yhegMSmx+O1coXGhkrO4uefO4e0oJEe
43nddAYZVV3BN1Khb7wHjtkcrN75DUqTaDV80xdwV6QK1+polS8G6gLS1/SZiaplV1kab7Nem8FK
saEVWRABlhA9pjlGU9gYp9q5w7Nv7q0p+po32Q5w1C5BD7fvPIuBucGCQGeHoohWNFvac1qsiuZ1
F0Ah7Cf9zMfTiIe7YbBPH8+tL11fkIayPnnjt1VH4qGpBujFWKdVJaugZJWWfBz+2QPFcKJGfTc0
bkQvQ78YhyqIvfV7rHWZ65I2FQkAHsUafuPSYqkt01yQ2ukt97okOtYkX0ZeQeRzW/5KCqoNpmGb
ZyAQpBUHAY4vSjG59i2ve/AzMf+uEux1d33w4zX/02Me7PJNZUQZGkze62NTlDTLTWIgPh76x/9f
nyB45K//NSiQsIZhg6PXlx5+2WR6WHeb1oVg4CscTlaFC04xoA/osJpQQIm1K4bFv2+hH4fr3rgA
4blbn16P19vsx2FhN9tiRGzUI1WlUyFgcOtbjqWlWu2oAdHr8aSvI0f69FS6CUKTrvasG18oMGp+
P/h0FabNZNcDoBY2yvOI7uGOvEGTBu/SpCIXWp7PHVkXImbtQiZTIKTQP2bhYY46+qBHOfNtIBpV
eM/1rkKwlaNuM2kp/uOpf3tVMqQTJGr4r39eVe6odNenxWP02a0mjlWq/+F1HwqBDHA9rjN3aS/r
LquWpjiuu6vI34zdqjiuu/PK+vp4F6sjabf21JhD+4uzbdVo6Jm5Usz+vPm/P/LxlqFWl6/vuD6m
Oss/DYR764f/8ap4jvHnr8/82V1/+p8Psr50PU4ajWVbj//8xI+3EmnZYNqF4XjxvJkBQk/D1p/9
j0/x52N/PP3x7v8Xj1XFJfUa0Y57FkKnJZwpwGabhGqa5W4Ji4bvh690flElJu4loRCuTAK/U4Fk
YCKIflzKtzTxx20V1G8Z5n8ms4uzL1shDyZmpC5T9ReWwr+Zor/3Hhn31KRS9H46nsni5UiYYd5Z
TrFJuvhVOaXYDmkWnl2qfTIe5rsidJC9d+4MZFx7hKv+xa4S7jR+BxqZOwqFoPFlmfxpOzTis1tJ
sjbgytCgukRlij8Jg3aKDH+T6V8TIgqkqqHb5wY3PpceDkiIXcP8FA1H2nItgHdNuxIgCt6gQ132
v0KX/ruvJjKLxfjVomJNnNUXP8XO7EHSRiFErEvb7mdlfrORftyNewBRAxNtn+hg17BP3uCeURhh
MO6yc2zwveWdvFRVPzD0JV9jHzRzHP+c5u95EB5Sm7j2MTXInSrjz/2Ids6z45NsWJCWlTpHtn2w
+/rBrGnxJxCRcJoPP90QdLsIHEJWqEikbokXm5Xb0PafDQ9TuLFtoUdt6mLm3sp/hdw/P2cq3NvZ
3gHuddfVlORl7u7i3P6ehaBeKU28jcV3MYy7gSnXwzzk7wUQHtG02dZOxGMze3CNcQHdsdei7SlZ
cUi6BbDhMdKJrSyD7lRlhBcIjeNKbUWXKCYttG34y0IqAuCv4xxkcMB3947yBhZAG711CqRnZuBs
oHDSb2uWjztYowdDZu6dKpydamkqJzWmAjgN7yln+hkUPp+fHtFexMnLoszX0CPUrLaM6+IyAaUT
cy4dF45CT+1VlAQQ1orub2R+8qnwH+y8OsVFI58T6QMFICGRLAo83VnG+RQ9DF166DGObxc0HwHl
jG3IV35ICLZAWl3vomK4LyHe/TTG7p5/zabNEIZ0E9FrccIA10kTeVfMMJkwwYK3Rtc1pb0pc/oK
4iFIWkxIUd8CREnvxTjPD8FsZCBgSDFvJN4IzlcMPsS31+5hbHBAVXm3k9PMyTks9l5ZcK0QUD5a
qdzISDbnru+/W3pt6QsPAXX92ZA+wyqBC7ldt9tU+huniIj8Knvn6i8VPb4xJksUOPaF3rB9aEbv
udzY6Sz2ILhDbGzZl8Z2vjud8yx9ITDfVJ9rhiii5DEYoEAWG8A6rcZrjlchEO6AFvVAhdNrrnTg
PEYoSsAhDfhbhcLMHcD7ZuaTWw3d41z+FkvyqZo798LICuI7Zux78e4bCOzPkEpPTaQkBSzj52Ka
b2US7vM4PgY1QXFuirehiNz+kKEdZ52PuLwcMSXGubMNZfDJ8Zru2FyGtJMHKTFGNS5JGcmgJLd/
TPWuDLncoDNS1UJP4u8mA54EvGzQ9xaZwOHwi0kubRplTyDyFvRHY7fr85TuFnSDogvOhR+rfeWk
tyY0+x1pZ98qeOibEOUTtfd2A9c8pVfIJLSn7mPVZbvPYgg1ITSn1k2R8ORH3AOfao+s8ByHI5Qp
YjsbYkyF1zwZCtNMCn5n72XdzwkHxCFkjNoIoGq7pGeNKxWr6L67len0GI22ux/cAylML9OQUZVy
4RH4lviZuNbFmW0LIkPyvkz5RvoIf0NCbWhNmiGqt/EaWu2b3ep8VTGXEIz4oq23ccx/1wmJIX7Q
esdqREFkcPrW75Qp+J1GwbdjZl+DUB0X6HxAshBrV9lPcl1Awi4xjlip+rtY2sWnwvX3QRBsfdOE
t+fdd3ZBEnuVPyOIKwmCQsY0RT10ixpabjDb2zqte3oTS71L1PsQTd+UTxDnMr32UU4/gIml6vJP
QTK+GjOrs8LKdqqLL7OhHkqL5DpS43OGmsRLz8Ho2kQDAFL1Jh9d0290tWI7meNvHyRKFo+Copw3
7suF0y+pSVPu6uVm6i+o9OMM9R7YDIUC0c8k6Uwg8UnhrsttbZMaEjA/2qoh+V6TqZdXiNyG8TBl
A1KrhlzQiKWnz60qP9DKuea28Hd2gPqhTiBsitL8OZcR6cXJFykbLcECiwtM+fvQ6cDxoOa6oFOa
xGYHCZpE1m/kOlibsM48LGSbGjAc6nh5i1B4hCKqODdmgFzexu1xAgUFPfSF8A2JUqsIb6omHj5G
EneQ4fBV2qTTsxret3hzBwyzN7OMr62osN4HcgQ16N+oN/v7tOgVS7QAQxTlYQKN6qcmx2IBqn4X
9MBtPQyXYIs+V3GKSDnt3R3qp3IbM2m8m8YK3vSUPbkJ8oOOGrsdq3dpSbFN+Yt0Xf7WxihYcsP6
ZVWPkUMZSlakh8AsZCh8czPr0r3XcfoqMWT0QdKcVTi0G3MZsxPL1dus42mWCGfYCAruv9g7r93I
sWzbfhEb9OY16MJb+RdCqUzRe8+vP4OqPl3nNhrXvF+gkCWFpDA026w155iRVPhadckL6WouTecU
aEnp+U7gabrSDrsQEbHKYBwFtdcPynNXw6nvI+ZlCgh3VYCLAAZ5k8aVeKvCAi13kSiUeYS7WkIe
zXukLAP5iH1HUlpUqiS5J5A1Iotora69pg3fGPF6QSzHWMyvUwkZP+GU5QSrzOHM6EBinysZxkEA
ULgry0rbqkQjBIltIbkn/1Ykl8YwniuAoH0RXY0YcFo5qL9UvC24HfalGsc2XR7ZnQJqgWCP6MLn
5GpLxETGXfAlRdNTv3AchQRSexbQV2Qei6hLtmgnEari1LpLmrLXwuS8oBaQBaVzxcjosZyv2lzi
jtSh+JWtmhqtbpAYkGpC8Zd0B/K+g2SIKaKyBFSs9iLO+HAm0DsDwrvEHNyQQL0/7Dmo4qs0p18b
obhbgD83khrPlISrqxjvx6L0x8LI9sggWD6JIoASmey/fryzy2Wi5q5rSLesaMdT9lyJVWiWMQfM
T/htH6XcpscR3D3ga6pkBWQe1TpF6zZkye8au04nxXQnmSnRc0p1o/EpHYQO6k4hHFoa6BupIYxa
NGSy/pa6ullDQ63ZlNwlRFGxhNVkN3V5oCQe1UHK6tZgpyi8CQYVuJa9l52qMylGqQmMci6uIaK/
C5lDU1daHwxH9UZhMe9VHQqJDOH6GYXJAQXf3rKYwWOky8y0QAb7LKYDM7okPym7Up7vlTpPV0MR
c1cUpMahBo6CIybqzaIyuVX1JPEkfISkbIZFXuK1SL8NbQF6xJxEt7/4KhM07wJrLXjkgoduiKpx
hnJwJLErHZ8KloS+XBLtomf9rhpFEPbo3bZkAZkMiJYITHrCJFHLl8XUdjr2dzMbLZdlkoBIO20Q
oDD3ae05VSNcNTztBlz7aFtGtTp829gfutghEqfZjVID1RLitt1lCK2MCVYrxNkONZRX0rlh7viF
7q/yloxROZaJatLa4JggLGChFX3H7SkpJC9nfmUZSTJgXt0V/WFYEornhoC4EHeHZUJZIUxVq+v3
dqBw3iM7VWUW95ah3PJQe60UQN+xeAPnmbPvKzp3kpbQmVorcMRyuZcyZKYpV0gY4YjPRGdQ8Qlp
lFf9NpsOKHYIhTREisnTvddH0RbKMQcEuDf6KLHVXL52NDrtTpy+UFjOzmBiech6HhIC5Alis7yY
xrovCGQXC1ZMPBBm8VGATR7SmZOqpXMQq7GEoS+22pJ6spKLmdlm7LKnOUe5iEjlt1Ig38lzQ2c/
ZraOFCMcLGuZst0fOco7r9YC9NYpkkTk9mWjkyho0B0ke7DaSgHMNrTXlZtZicsuR90kfeLRW8SA
xitnpVbZFplQeMQuIhQvVl2pW8WowdIYgWUS9x89Y7+tIHb1o1R/b7qkZ8AjiKVUDW6m/lOfuqe0
t24q3rypXqgxIECxg8VtWqRFyjx9zkXOp5Ot1wGDOPwgsJwVgt9+IckoieacK5vUiUw9GCauQlpM
lPQpAOWmtUOwun5Ksgm15BLA5x9EH4X+sC8PQxz/0mLk4UOj4PeUX8Zk/G4WZiVt0jyEBX/UmTiu
dD2BerXjnLFtg++R5c3sjVb5DJQVAlIOgBfiWmUMf/p8ekbZuitDFWhX+xmk0bzDzCKvyTV3whdO
COaeUthiOlqyfYfMqSg1WEAwGFORsGKTG7KcMAsOynQqQbOVQYCW3PiUFwRk1UgSwVLJxD+HNJrD
HF0LdTLpCG+iokVZTwfwHbSGQhTWuN+iJX/G1sFxAuTNKSOjFcMxexcqQZpw6FiTMgpblGvErn9Z
CqU8s0uRU8g+LdZMBNUBeRBE4c7ks9C3/Y76Zf0RhcdQ5tLW1WdGid81zTPyu5D+DWHNjRHJm85i
1A4002F+Do+DMDCJhmiI6axDGaO1QJAT8sf6hSC8wXMSITTv3D2jVqXsUgJ4WWu8bxb/Rly4bAyQ
BeWMx3BRwfS22CTjX0ajUfTjmmwNAe8U7Wp86wb1kSV2BCDcm7Ypv8kbSe0ompHWzr+kooMJOxAN
FqxvQByKrRQ1xG8Sa1sLb31ImAmT65k1wqvSKY9GHq5KIdxMKb5YCWcpT+DTJfn4payxYx3zExv5
ulfwBcXRc2ggfKpKy1NANu+jGeQUpnN2yFF4teRS8qM8Yt0Xgebvs17C6Jvjle5UKsyMarOEFR/L
HvZmoNkyq/d+TZnjUFDSEztnRFRsT9A/N9G8xifNZU/MriodUyoMuO4hZBnjp1LjdMYjni/6RI+M
cIlsJAZa+oxk6T3ME7JzyAUiVovZuVPteEAEL5kbIxNolEz6SVYMgCsxs7La43dWiSJtxAPVJ/jo
NbkGWQtElGA+W+37Z8xQwakZ9zgCmIdl+Re+5wYC6wCYi208X433eUXZdDC8hzT9JvGTxmQtkk5X
hF6rRKEbGXidUCLOfCIspnknUUmcDScTytLrtftUCs/9+G1FVL116XnU8K1mpvkhaM+I6JnllAFw
bUk6AlkJXFk0untGACPk9ZsM0hfNr11UGWetIuRpKUPpiD2TX2KlWicqKwcC4aeyim2pZQTB62Dn
ZnvFoUEAZqoyPCRXiyCPsBd/SWHQYCPUaruSGPl4z5ECwa+mZy6xHG0s8bTuUYkWIh6SbCxuSD7S
JE6vfU8IFe5yLxFk2Q5DYGmVXiubyoT+i2xYWNGFVoh3Z7Ge07b57vISKmS11/L4MhQlPspnZgSW
vHX8Eo2W6cixSVJqxupceFPiyNr0rTafjPhLJd4NETSZ1ws53xCikdyugrhaOYmt8NzOEl1inQyT
gZBH6SUPentiK8BgvBSO1EVfAr4Nr063E7t7u8urJybNk1ItNyPk8sxdZT1PUppYNnJ4PmPGAURk
TsJOyNUiRiKJzLHshij4BtG6K6P0XiaZ5VnIXxQQbYmekFRmPCIK0KRxnlINiQGiUHCe0ZV6HKFI
Y3o1NNqnyCzqdnzS5+QJY+F9muIbot0dwORz1+Ze05y1VH4v+QjBEJI78FVFbDZG4dpqC5eXcJzi
Cr3NYsBSIDIZqSs3LgvaULooafgpB8rzIvcAzZbe75P6O4HASgJgvR/yzvQ04dkkeLLSVt+CJW0Q
5g6bMuDjarX+oS7DDZXhsxLgoWE5GKkPc1meanVKttJ7TC09Y4HIrtQ2kiH3OpzVKOnIkze1xukW
y43F5mMxjA89rykhSBjO8u++tT6Uvv9VFL/GNjAwTYjHXAyeaSPdaqG2c734lnmz2VJ9h1H6yLTy
CTwTLOXCyjdSYfyyuJ4RFPfvBQvszRKvWsx6hk7TlZ9Z0uyaxngUMS0iNaNQMO3UuYAOUj00LTk0
rfhqSO1jNHIvmmgVl2Zwg2hBZZkIrNRMb1b4Mqr9RW6FY9SBQBCzr0qkq9QYwiETesgSg2GLYaR6
DVkA5JfBHScI8lWIr9USv6dd+ycPz9hUkTJV5I6GnXmC3oMRJLoEawSfoJyMQfvWpJyYFXUtVsnK
eSALyaaHRhWJlTa5qJ0R74PuVVHbbRS+NRNUhrybbwIw0MwQL2kW35f4Lw7k/ye+/R8EfYjsTPl/
J+jbFb/jz+J/0fP982/+qecz1X8YFlA1SLhUcVV9lcv9E/lmmv8QkbeqqiiZmvbXj/4b+Sb9g4KV
IYqGoQEg/JH6/beez/gHbX7RsnTFMi10Of9Pej7FWplz/xP5Bo0ZER9Ph2NN1k1Z/jc9Xy+Ds1+i
SdjNgbuQX5TprFKEBFVQMEeYsC3RzqLeOLfJWs1PJgYJKiXaLAHoJrXMUSbKhFkxoh8ik4zoRH3f
j5mf9wx1bfPJWAU9PpV/6aiBqXJLtwal4n5I48/awIs8jrQMSowiFPn70MlYxbPKANQw6pF4bIXY
XUqhsGv0cLtueuvIVzyKhFlUPXy3eQyRVciNk+aYbnKDPC4lL49WVpB8Ow/HgXxOTyxp2eOTOVEh
kR0BZoxd18kvfDVYLGhy2O1EyF5AGbrq+ruA6aix1BY5wKATMKBJhIuB9lAUk8ofXZaIALlZMz5K
YYo85P9OWDXZoRZUmB7AlFm2+kJIfaEfpBKbHYCPcl8lKsljuvaeZLlt5GLlpgxiw6vFrKgRCU4L
OmEnp6KhlCMNkUFu+LNAQKIu4ACgrsIhnnQaLRIdZdQ3mTUqkHoHtCdVvhOHT3AAf6Dhb2rZOOZZ
6g+FdMFsK/s1mDG4/vWLRpEMmw1Brl10CqSpozXVHxvWK+v67UomV+bKpforVKPuEqm6hrpCr7dl
KD6ER05pwaNCTYWbCM0fWpoZSe7MyHumiCne6v476S4WIdSv44TFMQd97iiG/IUDFyuG3tvKWs2d
rHg5qzn2hsW4z3ElE3Oh6pc6u6UJLzhIiaOn2ei22EOuLfZXhjbhLiDYs2vKo3qNDmxYKGKhaajt
RBhDPzbyezmUVD4ktuNRDNcoqQkektjFtiaBnKihyAuvsq+gtDIo3pXPwoTZf6RDx+qZtqwpPMcw
ea2iUW5RlOHYHfLZg/5SHAadNw0D0W1fyqnUd3I23zvqZQ696HYXMGE4sl4d4bK5FjKqjaDUpJ21
GuqnGZ0r0wNoBWoZ/Sos7ET9MaZl9VpSCmzJ7oZu6FSocDz6MTBEQ5XefpfB5SPubKFi4pgqsomy
H7edENMzLB9EWBdOMIXjTm5bOg1Gi5ZG07e6NcMQSimdxBGpnioTvyL0MOfp/STRctaBqo4q1a2B
pOq1rsV6Zd4lmL5YMIvOLAt+Syyrm5f1BWgA+/oCfEqf140tG8aRpHGPOBQwV3k2OqOYR9To2s94
0V/7lo6rMCY2xqkPORku0HKCjRmz2sYGdhfMUDtm9Q0xhHlOE7BHSZIBCacE7gzGnzSMk92YD+Ry
DDLmKYPYgC78JWSRl7Yzqqol/xLS9BwpwgyKrdnKnG9X7pFHQkGjqgYjWcRhxQo0TSsEkJAocOEl
ugtlgXiBEZQVGEEaJmK0LXFDEdnR6R6FhrEzsPDU3Vsy14cEoSnLewqa5vJVZCYysl4/QRcPnGIi
9p0C+63X+j+piLFLkNk8ZPHsGJow2YFBWnfHXj7TDfVenxQOl0qAHAinnmWhgje2O8pyew4l0SnC
+dzVlKOxVXlivmxTg4SrqFxgfaO4s1UtNF2JgPGhS044MCJb0avIzYZ+TxSQuqmkEuVEDuS7H48S
V8duKqZtElYxmb36SGG4vkUF+8DBBLOIVWbqNeWkZgztJLULm44C5SApd7Ey3iE8IYDL88MovGZy
H3t5n9L2koHGxhGGuRG3wZKqN7hE+GSUOXxLO7jaU9WyXy4YI2hcRKL1FuFJWzuOFe2+wVz7lZ9h
LZ+HOBrZ95QvJrugbTvQVY3SYtuM8R+pLMebZdE4VhfzKR8EFH9CZz7KeNyEKMx8UO3XYOnvE2m4
ZOeIJW4F2pK4/Tao82onnRKVbT0MEfM7lOIA70j/XHW5etPiP2Y3dT6yPeoFGj0FYYIdoPZvy1oV
WfQ3q0pOpZjdiaZDm1f/Vk1WxjFrXo8WxzHImPLiGc/1PF0A3XmmhByHqmZoy0I1uEgN6VH2Pt6R
FPoGzRbxDIKnuvSS8VzQdDmZUjtTn4kEX6nfkYOBppeEI8JS+r3lAlAlqfxFiv7g25mOifFNSU3f
ZdauEACHm3jL5kpyi0TqbwalCrteLkqQLHcVgzwU/8Dtp17mKCTztoHjuMbPlXgltUtizSi8DGIq
SC8nOaaBUd1qGyUkfneajEc4zjuZkNULnigg/xry9KwHv9xjEUJ8Wx9bc/kM1GLNzExfdEMcz1YF
ewhxzkarpuqeT/E2Tc1s7QkCZKSaacahRkZvcRvlSKevB1Wb1LySmgkJQa1Y/amsQjw2qczoT/Ys
sAKqXY3e7GcNwHUuJ6c6YPsTmHLvaz0F4ozqQIKCGwWZMlNMtGCkiOOvRdHOIsFsL9RE3V61fg0G
dC8scZpvJDLJMcTCA0EoroKm7yWAEfvYWn6nQ/8rgTbityt1oSa/6sCghKdWYR7PI2Jqtcec0HEU
AvJw1H7Nbl6kkYjh+klMWeIIOdBvTVncSiKua4pWTWvBJqdKIRl02bXKmQsFWrCIT8XACaWniOgf
8sYZzrpqSk4NdfNEF3RgMXnqRJTqMEWstOakA7Uofa9KOpLL9ZNBrFLYU6GcJYWyFe7ZlDCOM270
RZq3qRKOdlHprL4UkVZBz0TK/ge9UWdesB8TyzW/tQ0uMVK+KDmGKdFVkZOzfjrMhngldBgc1jLA
AR8yst0H+RMnGPHBcKOgE2FSV1tB8glgIRFU7X5LoTYd63zE/JDlkCv4JMlTWVsVCpTmN9LH0iul
8llX648OGQtKDaaRUIXi0hFwguPyEXeN4jAamhL16UrIX6O4Vj2UVtQ5ssqLhoImPckwG+JZBVcW
ll8oWko86cWZQAzU1Bo9PClWX+ROkj25QpaCBcBqXmiBBIJfmoQZxF3EJI9j3jM7orASrGJ9CFCP
yvRXNCbwaFnpUaDtD4mchk5lkB+cVWDjqrT2q1mk8blI7wIRxSziGga2FHwDYaOUNGWKMnRcuFGI
8pMY1ySqrSV8/7IfxEs21V5WKmj/e73fDVoMXpFC6NRTwQwF1iDlkryYSi1ekpyCp/WI007YKZiQ
4STNrlrT4lnaQ56Y4EWg9TgLXvJ8ghFizS8LA/2koZa2ypHoU9MbJCyAhZDIXlMmAnntrAKNqd4B
k5B3XUDMc17RUhA/8FQgr1uRVxqSZTtR9Xg+QP2s/UkQ96lRPGQkseQfm+v2vEHBZ6w6M0sWK9El
XbpFVhb9hhSCLC1DiDH1wVOsRk9xQPzoPDQD+a5rboapNpCXS3wZZhD3e339Z3WF7j1MhP/8/udB
1thATBtqIGsSRqOuaI2UwZS/TdyQMBVoZTG7d42MPtccJzLU1h8X1IQ8rSc3qQe4xixS73+++k/f
/qfHpgHMvpUiFf7526xBTlARF4Tbmuf7T3/x83tBLclA/Kc+QyJCX+Pv34YTSM3n7+871vAOYbWk
2f/9k//x5d8vEerKsgHZAJDyX68tCDL2kFX8Lpospv563v/bTymFETsvYmFsboGPudah+f3rKP31
CX6eKq16Lm9FsP564Z/HygZfTWDg4/lxamAtsmtwm1vt51JolJD+3GrhKNcr4OerFkeoEwZMZ3//
oGkYboz1KstI7iQ8DOiKLi1cUhivIGs3K33t558gKQ4li3lfWgWtP6Lhv//5ecxSpsgJC2IUIOIt
ftdngCjR2/6o6zFBdLhzY/wQPzpdsUCmT5XzWV5PKO6Z0u5Wff6P7P5H7fvz1b89pqrmVkyG3p8N
1i0HudYKn+RfxJPk/lJun+0fcfaP9vqvMFOyqIxNREY3r1Ha9Eh6lKgh6eo5Gal///O3xv/vx0rd
8rCQa/7fmvZwGQQvGNPjj/b/78eHYbKAasrHHxdJb6CcEFD20SHDF2BF+p1uPGIOTaURFYY0Uv8i
+ykGzEfKUdufN/xvAvK/v5WRD3iLeuCKPv4Itdd3kEFT8YV/eUR+vjJX3++PSDyqBpmwB8zQejvX
+4bJbv/D7fv59q/HuO4ccEZ+urvCs9iTKbK5Jg0XWrcH9P0qWht/BZq10b1xRy89osU7vYIu3IS7
2asdsoL9gbQCQo57myjm67J/HT2/cxE6E7fmVtlmTo4W2SjLLnj4Q7rPj+Rm+8GjcbUbPG4PCBeB
1s5gd/PGxwLgYBRz39cXOzI44zFBReC8Alw4Tna6ey0M59UUPP0yf/FA7/CCeKAfGmWO8reUE7/8
4Mb28+Nr8Ogyygf0UHosEjbRtDtWwTfem+SzBLj5PDfX9jd5YxvEZHt4kU5H/LpTR04JUMl65Aud
Fo4FJDE+HRyM+qQWFw4LcJ92Idzyi8Mzp6K7LDtLe0MbPH1M86WwRncBahzRjqQdBZR49kTBA1cA
8syayY676sYuCN1p2YmyziLnzGsHp6wL3YyV+ngdPU4JxcOVjpwcs3Q7YCX/plZNzQJ5jUSSI/zV
8ZX3kR570+dt4CtpaHODePJ0JoVdAs2C9eKGjDVEGmbo8gXfWkArFsJrbLqqMUSm3FUvEfj08WAR
R0ghmZA+2m7WyWTD/KUQG0T2zsh2eCt9kA7Ho/RGKxRgodOkj7EDu0fMfbsH5mwUZxb/64tNZymD
pbEp39bG49o1sXn1snUFmH87qGRrbkvmiJeFee3U47+AE3FkudHT6XX1mvGpw2LpIkO81DvTvGQk
0QSTy//U19KVfcY7+UY7hIo6qs8F0dvLPNvxi3JR1nSYwEa6pt6LkyzZwynC0xpv9mSrj0/sMGli
jOYv8UuEKMaxNv3ol3jN8JGPzvAHH0rxwdHJ55fgzqgIPvycRZ+9u3jR0+DEyOR/bdsn0XNxsrfH
chc3pw45ZP6nKh2Zmq2t3Ekk/FXkp2QkEz19kRo849MmrU/ivd9YTuyIG+ub5MTc0Thfi32uTpF8
6M7Fc1Ydhd23yo1TA4bZTdmtk7f4OPOdxohRBbZBhCtb0GiChdy5uaIgaYUduFe+p2/ItgVxRMnn
mlCjEd5j7FSyNEFCPIZz/ptuUPMC5sTsfIz41exynpIXHalHy/mpniRwVfWtLd75865BprUeD/XS
kkGI5oGLkT127k7TByDmar5wPXLKevsVcPmXzw/7N2olH1KyHWBFs1mx09blQsqWbfFtof8hzOQu
AbAsLrx2MnNBOtk3p79CAcB9A6dQuqnViYsLqlCET5QLjTNrPorlFL3w4XhKboiIE2u09w7cqbpe
0TCoZgEfE7KVU4H6iFR6nhRhYTseVMFjMJjlb2FgL99/ciW3FNslx6LUH564KDPDUSpbUz0e7Gcc
QFhk2332c5SKlFzu57p6sqqvXvlN4wgzGPbDXdnsxB470MbA6ih4cXIUml/YbFSeQCMrrPFyGVDY
aA8k3xeSL5GwIfWfSnDFw4+bcZfXt3RGuzd91MW7iLwpK69ydTIfC86OjqBJzshI7Bb3t4T/MUl2
A3vxSPJ5iqj8/VpsrPKlbd2wYSHmcO9RCySjmHsy9RCNGjuI3Aiyv0xpAw+12fXL1fowL5xhYhk5
roP9SRPi0m3OcXTX/PmLO1iXgIqsAwLDwths8doZ29y6jKr7qdzobIC2sxnK0yOkdGQB+DZpAvnD
fnDXsZsx9p1LidfwpX3/tfoC2RTNLn+07ItvjW9c3sqxeKHONHsyq7GNyicNCYGEL/gQ/hBaztXD
aUP38YVPy63odZMZy5r8PHvqQ78YJ4g8XCdEkCoUDGja7bkIeSc4ut8QVZ45BtTdqGL4i/rWS44e
usEFTQMqiSdGzvjIiUOvz9Ey+mfegsovg5QbXJSJb3gNZy+beXFGH4ZSRCZ8rtRkWiRWYi/568yh
hs7gxjYJ8kSWvTBY9g6b+x5OMYINZq3ANXwzPuoXM2Um5aoXntXOL76FD8RKuuBhFW1Zn9vyRZcc
DEv5zjJYl0La+3hXH8LpzwQ57YtD1zu8ixnnNguy7Ofpk1cqKQy7WoxHgTvf5qcM1T8vr+Q+re7y
iPLn0/hwOfrCs3FDL/NmbqwP48b0x3k0fA5Q9Dl+8YU/OtzVzCKElIF2xqvKPMzELnKi15kQew6S
sL3wjP3FhE+CieZaIQI2Yds6TGbLjWavy6XFe6Xfb+PdRuXscz5MTofC4WIpmRLES7aT+PXJlcd0
gU1k0+3rI/OXeeEsWTfO5sJM3HpkZhyN28pfZT7wX40PtmFHZJKwxB1+nUFB8cWLcBKepT0nif9e
k5fJ/uIg6A8a94wlzAUnjjhf8vn5WFz8TKHDfr1Paf+j6edDSjemF6LdtPIle5EfnMbyyPQcPIwT
gj8sXYxRvpUwZHGsjBOzn3bjLsuPPG3yiRhb5vzZcugK85ZXXHymMnx38GT90eKa4WJhT8pfMlRS
Z/UYRdu3d/6YNQrE042VHxgqV5bNNj5y4hl8sheGQWnPnUe/5MgnYwx4Y3LXTu98CuWDT4M6ljmU
I6ttOrcVUOlsjI/3pj3CIhU++GeFFsHYcsInLvscWaVr3FC7zdxGnBeAOeTsfRYazFku585VHUZJ
LlZ6PrwBw+cI542j3Bj/+Ss8aEQDTR6XWfbN22Ly5yXYii/bvtlWwbX94rYODGSl6FJ2TNkzaV1Q
4BlXT4MrxDtWUcKRv5z17WQ+1qtUdTPJR1zDdSL6ATBf8zyxWFC98Zp9U4s3We2Fd1TLiw/S9kH9
AJGH3j8zb3aMqfUHVJONpo1XDkF5jK8JupnRBxuZ7wbEQm5xCPrdWtPnqu8sIr04kyCgEJkiuulP
wt2gGLhFPWJrBK5Z7ZHix0CtJGrBMVRN76mDfoCYvF0UtvC7zvBoatWiXbXXprE7/amifZDJpptI
tnb6NB9s0jeVtmFomNZBTpY2SAemc2g8X+f6rcj9jJ77x8iJx+w8g61UIDCXNj7ktOt2IEiP68FH
6L0u0bx4fLxmOZVFj2VThagWdN5BfsjSUYeiZtjkRG3Gr2lPbKAVr0WACkNF8s50OvI0Y4zsDkFq
w6w21W7gldapKl+0E3jYipNIQ0TyA2TtxdmaXHVYLwMCyCui6Xml57CVNot5jrDvzFdW5uKIIPIU
cbmyIlYPqiMqLs5u+I+sQZZ7eNJKV8kPUf7HZK+PPWZjPCfsKLmAQxdjjohO61KzplkvsGPNOMJa
/4trlumcdTbXbr6dsGxfkWC17wMCYFb+RCKKPhCd+m3ud+Iu8DjRfb9NVG9SPebAojhE5hlt9XSb
zLMk2ilhCmSRKq7v+wxyXXMXnlfhErjkN8YrroBJpFePhcLrrRNRjrytuDohQkNZ6xM5Dn16HVZm
m1RHSd7RFGSHwWplssXfZuwrIsKZp3E48IbZcXBt+VHptOx3mF5Zu23kamM+FYQMsjVgAbzmRm6l
M/xG1gYZ6xQWwiMTlK2cphmBqpMf26+p/c4Lmn83unuA4pd7p+3lJ+mjdrgpDT+IGIzZbxy6TWqy
NGZAVvcKbi6kXYQxTNeainQXqFskEY3Ehj96r2XdTT6RpalsZWLrkZEb1b2kPn8YskX14vyOO5BD
Ye7yD/wjUFFUzcEpHvWbqLPxnGWHJb3EN8FlbeliKSYHmD2RywXYASTP4yPAcxQM7XvH7Z77TKSs
Wru7vqVlkek2uixxU53NTfvFLVcmwPg2iYEQjefWVqgcypRNx0LOcopiR+WLvOVX6k3IN2L0k1SH
vrpvpinjYBWYSTbCicGEkxupfpeeysQJSZ2VbHgeJ4qPNDvbm4h2NP+guVvv6bTQPYk8kQIiSxfs
W1AhIF2qKNTsuXF1WmIj5Vp9NwubftwIJJrQqD2bylV8xzbGJTRxKxOc0P82rWhzhdSB0CMXKMf+
NqNrh+uwfxnpdGv7RHhLuWwae1JOAsxADfqCL7xg9tfOKHECBYQoS9NNPL1NGt6Szm5RILut9QcI
9GZ+72EQVH5ClgA/oXuUgKLzgFir/a2LLpb4SUOdj6KDYCxI0Gld3TFKF+RJaptPd2hkXnT+WZgg
CmRz9GGduXGMO363/E/4PF+Z8DDlmPFBFQ8JlV3YsqQdDxQCmHVzaKV9cUwUliE+cSu/Q4r09151
0kPBNLgpXlG6ILcJnohirKgSen2klE6pE3yEPZL+/0iz56bdWwrDgJlrHywg1hwR9daHwfhTfwwL
NrGQnVPksLwX4LU0tnYPbmRYKL8z2F8vwQeodyoim8bcJI/wRH1Xu1s9IbG/TIRVxa6q/ZFm5EMi
vnM1VJ6kj+Bo3btasssOC1XjDtskGZkVOc3qsIt9Uz4GgD4feAIREm8ouPBMnGvym2vjqHXnhkZ7
A1ztFmvXcHxasje4G2U0Qwx/V3gDVHQ3KO5zFYm6jujgKLV2c8m+FsXpb8X7+FFnbOUdZmBGyQO6
ekIqZ2cONlCIjszKMnx9Ikd/8X9COy7yc3elEdPitQR+hMxiuFjDGdlDQE72aE+MF4lLjojsxJ2L
mgjhWvTJiNGSeEeGLaRhSrQtVnC3tbUjCEF/Jo3BJl16E3ws3nTUjhGjm9sdQ4mRcHAKlgefpn8K
t8sT2cIje0sSJEOOyLBDU4oNEfUCQAMXYf02qVgrs9/DhPfZCuZVNLinqh0GsA/Lw0vPebfZWL0g
ajVP+jNFFlemNIwEUGOHgTdh070C7w4kr6DTTuGOPqrl4XpCkUa1w0N1OQWOTlhKdooRb3rpASPO
xroIh8Oc72hj6LfwUPvhM+E/NWJqP01AMW2iC6Op+p6epoMmbpRtnrrKVnHyuyUiDT1GDGeYMDbC
QbsQavfARBai/tpOxxKfaPipbOC4DYXdvBW7guaPE7zXvghkRfVLt9X3la+SmSpRlb0+grPmREfj
IlBS2BiX0i0PIuLBR7ztIb+xCpWP+ffE9u5ST870FLuZp492uLzp7+FH/wzrUoz22HefVY74lnfc
gl46iugRwKAg+jpVrxKGC76Y0zMpJaWJ4PvBiSZGkdFjk9uoln+gsUjet02JEoPFll+exvpnTCxt
izH/XMFh2hlu+5a8MoqK73TIQl/iKCu7OGH8PpQqOoxNjS+1/qjiJz12uIule61eyf6TjM2i7kzp
m1WX2RDsjuoe4PaK8/fzXOQ7AhHe2Tox/bFCEACtsjYrEX00E2iV8G39P9pcjnjG3Xw0XfL48Hfa
7a7B1MmYSRrsJqOuwnsJd7kOih9ql25jvzyObwYSBNa05mt+jCFemjg2Zr95RaMA0QI62EASk1sJ
B5pZ7Kpo6dBqMxEGgTvZ9DdM+vNJtuyQxgwyYX0D6WXqdgU2j2kDj59IZxqDzyw32aHPb6kMKsRl
qV+5hnVdpBulfnFXrHt2lCRuzIuUWGI8qhnCafY+uQrkDUOckfu0bebkA1E1jgw3Okfb8TetP3ZN
/8XeeWw3zqzr+Va8ztjYCxmogSfMIiWSyhInWJJaQijkUAhX7wfsvXf/5/fysT33oNUSIwgWqr56
vzfkC0leFX2f5xS99KO3bl+Fu4disYhfiPkiv8C+KxbB+zx7h88traEF6tM3+RO/dp9Q1Avg95Xx
5YCerMROjotA4NJ5oze3crw0P2lZLiwYE8zj4o6kxAzG6X344xItJBewC6g4bg1Sl2oshBZmg/6S
Pt8uj9b4JN7QZoIfBHwAA4gKgVkeRkeprZK38hGr4mbb08HY+TcU+Y8TCthl9gD12Ug2QflR3NfQ
iDFElwf4T4BD4hid7B6S5S599VmrsHJ2EIosgl8oTdZIb33ioiwHn+8IE/jVsI/fu5UGUmTNuxd8
p4xtZ65g/iYPGjQmts+iei9fgFS/2uSeSkvbZvYZ/XJoH3FVNxogYaiOxbRj6pDoEBeBRrbYDf78
r/57py221Zbt/S2XpLVRj+2r+x4xi9IS3xR4V7MqOcMuTM6yg73mILhYdN+cAXaBPxnavG8HA7EW
Z62HgXoCMjWJBXfyw2TfG64nhkixMDYIpJZBvaZJgHNU/lp+lp/Fl7hz9jU7e3CNE3QB2AJW9Zhy
QePFiaRtTanynYgZH+njszhaB0YHFjrgGFvnNJT3JGLH+3avGz/BbfsZP5ev6KGpyk7BU27tQnJ7
q0WALeggV27wXTW4prjzZMCSlMab3Hz243bx3SKTWk678AA04JErvdbWcObZos9fC1vGrfpsF9NC
cfnwqhFNt8Owa3cDXAS0bUu1YyYJ7ylv78SxqhZP5aY4Su9tAkbb6DZ+K2oBeePxQRzDC/2qCKmb
/q4/grG9fNAAcufZ9iV6pYRK+JZ5Wywwqmf/DNO5oAbAl5Z59hXeebECFz9ZzORyIQA/FwSFsY/f
kq7yOvzCXKu4WA/Fc0Aaw8J7jffDEyPxu0rOCkuHKnmxw7338IS0M158Vcv42Vh4R1QZE/nVR7kn
rY0VmaEQnFNoxatqq7DpX4YXjGGjBYl9O2WuTf1tOrhLd09xBrohzfu2D3ayv2nFk1dot60WIkOj
eRpmA3v/66+9JSvCT0dqSN0Tm7AnxE5vlaRnhK/M2GkeBC9F66PHaeJ6m6jiA14rLFRzCyuaLWOg
SID3mDWQZDL14/LPPdn8mD9/2iEE7kR/avU8W7ZzE+76/OuP60NbO+GVRulEsC0r5oH//Hxp1sYN
aplYx/6n1dzq949w/vN6W1D2lOiR73wIOENrl+0wGqy/PPRvz7y+hlPgJ/bn1Yo6KDapbCBL+3s/
qiOE1PouqOgWXX+E5CbMFrP87dCwN3Bj4lcfAbax9vQ83zZDdPjzcPXvw/xzmwg1gif+/H19TJbW
8Y6lZvO32//8+fs39CX68vqMP/cgtSNOvWFp+nOHb2Epv7j+jZM+ZP6yFKvrU/7y9tePDSM0ZK88
clk1IQUk13RWCrWGGQX4NWO4cY4NWSkA9KrsJlHVziHKdENnX9+aVnUXZvS84gTsarKeDKlRj/aP
jSF2Xcn2T2K2rims7DvoE7WL4X7L0k5y0EMcap94qN81tnkRXrsdc3iUrQ6Mpgl4tdZrZCEttWhZ
CA1v3cgG/yGATC7h8mIDIZIJrNnfqswwQIyVvVHK2Ok1tAIZeETKONBkI/mKOGZYuo1z045oDjP9
qbxyfaQaeMnhmRxqZsEieez76ZAFlGd6tc7VuEoM8hjFGj+327CS5yR7CxFN2KAcPZs3B9WZ1sxe
AQlZH31ab0SNaDuKTxGqBRsbSniy4Xn60H0icbCfXDiJtrez+rmMtQ/dne6xTtgE4ScCC3pBpBzD
EXAFssoa/QAcFZ8uqYPbZdfeeR3JTS7a8yDwLgN00eXg52eoZojoa+TBeBWZOjsAuq+sIo54D0PI
eqUNoFP0SruLcK4IvO+xxalUluYvmCR3eui9hRIKq9lN20F+GcY+7NOvvEeK1KNzp7/ZwF/tfqLc
/6SNnB863VJb1MrRNorjTantpgpqouOwnW5NaLpt/uqNCb1yY4+Xxx4yCVbn9FmmAImG+dDU6kyK
MlLvGnYUcbCSjlCNfA2j/Qwn8bp3qcWY7oMaVqNtPndiq/wnFxNEZPkmfiPT1nD9Qwjm2ToXTtNn
A+nPEOnJMJNPm2orHcRAOmW4JiChL0E9Ms6ZlRjfZdJ9NqEe0GywqfZY42tILpyx0fVuW8+YY5+d
6BBNZKm0BgFJs6ZH4J24Kof7injUrwlFSB04D0gQ3rKyBgcVHWiqlcIzyr+NkJClqNMORIihSy/w
DKi87ZABgzkdeyp77lNTWCaJNt5EVfKrQM9kkoAbZv1z6bO6ju2s2FLNcKNkcjvAB1o1Di4RxFEv
Mj0tj3GjvyMKlKvK9DWEg+wnM/Nl6AxSs7LpgukRU4pJ4kPQIFL1Bm0FN/CdvT7dp3BppDAv4zrZ
CMv+ZiRhG9K+BL3/0Y7uKaArPXlQNUgjeR4GdVBpvK7dCuauylB763ejFz56EZZhBjaOlQD+sHrz
YXipMwCdlGCBm4ReZmm26J5i+9nqfNzaHfOj+tIt8UMajrqRBadrqBSL7HggFCbY9Dj4rcQ4snip
4NA6sUI2RkhY5OzJXDlOeoAboh0cIb8eRNJ+G70wVwGbh7R0n2GTE09hwr4dq/BuUs6Hm0NfGArq
aDpiUyaqtVYT5uWNxa9kzNZjYHUnqRcoqqYj5OeTUUnqD8JoNgTW/QRWn9z23ZtDmPyi0oe9Q4QH
eaN0t6PR8GGji1kS+lN7wbIVPau479/XAZmIKqcgVz92Mz3Cdo7hMbAtDIJ4WGLmcnDd5jWe49Yy
s8ceAkYvHWuaHamPR1v5Qj6os22d6Vhq2kvEtcnZdd5iV5Q4l4LIxPqNH470KmeZd5dcxt54VRH0
L7Nuw62usWOOIwdxwmgBD43oaZv+xmrcO3KhD25sNuxo9GMWpVSqfXguvrEH+RW09HkcGpAZVguT
vqrs2FtGOHJgjkPQitcQUk04Ht7Nc0lIxyUY473wu0sx0f10NGBPfCPDXZ0GIGZDfI7S6uKUzXOV
90fO+XGqzV1FQTt0CV1TTX8NfUAvKZ6Cvjpn07TVyvIc20j4NHxm0CFP+iLI4h97eLTQxS5Cy0Uc
UURnFJJYIbspiLwul4kw3IUJw3SpOQpGl6tj9ScxwVPpl1b4EeTq9sd2gbeqtLoJbfkpZzPO1oo+
/XpKbqAGDwcvYMvP/J1WOL6U0oaMCBXOax+bLv5pY3M8G2S/11MIW90msgFqNVfgJItN5uMQHBMj
tU6a6g0Xq36J6eLJOlsgIVoJgyX7djKkf79cm3ZBFb2n7aeLOndp6yYqeESKS5L81hD18XhEyFQf
w6FqjrCrZ1YpgLpR4GhJaPQu6FO6NW32okXdJxba5coz51bXjNWhuMczJ132Ra6xPPfPsTs1VKfi
BO3TRBmPjxl9zxKHjN5ELl3uNazbtnph0waW2hx4JVCAAIL4cHuRBSJ/pfcFFTdHed6/6gPaVAyP
bmpkcMt8MPEjEM6rXutU7HrOqO1agJBaPumT+UWA67poOsg86FYBa0uH6imFXOIZEgbB6Dq3VgKS
3rL7jEDE1tjdwTcKUnWTY5ix7JulZe217tazZgdBnTZDGBDZgi/+zpBIT0MgRzFHA3jWiDoZdEpv
gIyyDIhWAehL/5h1RbCKkO9xtPRJ8nzA37MyANrL/KFrqmajbH1auA0QgE+yXjAxIcbDsIoDBJu1
kSxjyGHrpiu/DOnu/r9H/P+VR7xu+95/JSm7+6jH9CP/9Z884n8/6Z+aMs/5h45sBit43dZZKHTc
3v+pKfPEP2zMxizhOLrnG6bzxyJe/MMzLZzlfdO3XGHYxn/82yLe+4fvexbu8Y5nk3agW/8vFvEG
n+Y/CcoETsw4WvmI2wSTzVVw9vXxEOdh8z/+w/jvud4ldRbJaVdOHU5zClFrR6cQKvJSjlq2LAZW
a6KdHWRYwlkq7OL2qUSNQTrxXHn8EhF91Bw1s+Ul67+cynORjmGR/7e8yyCfEQHJ2/Ep/35wnuX5
ukMVYfmI7rj/LwfXpniqaZM77jQuThNxHgCykS+dtj+NLftRCtGXkRaLnSlgNA87BZd2xX99EPO3
8PeD8AXfhm1jEmCYpv63g3AaXVUEX+/gmsdbDMx0IknBa8aSk+IFTyUypyy0jlR8359JkZdrR5Gv
pb3qkkNM2QDbwngs6CGYCVoU3UfTWurpJW0BzmH/iIZj1uCoLv9PB+78r4duuLopfMv2TUaaQB35
1/OHmYVPRI/X4grsYe7VvSoi6damZQHUgPslAxsZP4sPXoTqKmTTsWJ6VO70Hut8ylZLzzifoC6Z
zzW+9BSdSQ2uh1KY99vh5+uvrD57Vob+NJgR+1cBfKVA0NRo7fBTOiCeZ5McxfetUCSmwb9eEFK7
DfUZCuhYmWcvQTRd4N3TzvBqZOAoJtY61myLsUAdVqZyImb3gTUUPyjbQMsw2asgSshn9HBhEGGK
Kzi6X+wW/BzgNq5xiMp6XJo1mEVq3DS+iQ3ZGKhV6OQ3dlc+hqF21gYk7GgVMfrPQOhMGNWpBNNE
D76TNR8+DXxg77S8zI4v7QAjzVPZNqGKxSTewYlF9Hu3i6qV5cxncn50TU/ETc6lyDwe08VbrCLo
+VFnLxs7QCIhw0PpWWtqIkHcqYtFVvoW5l68i0jWwcEISwJlhj+Y4FxlVmiCfCfC97C7hL39VhA/
uqjmAR6YPgMrBrZhRwnbNSkvfVxw7uTBc8uvVLeR8yW+XI1aKBaRc+LpdCQI8l1WZgX3IoMnOMX0
LBHLs/t8sbuwWsWetgsEa7ddWLdINZDwT+W5clHsQ12im5+421zMBbqgB99cUNNZkX+ywXuqqhm3
bV/SpujpJJaA8rKlHUhUwrfraT5DiQw0xK1LXDpoLM4fQlP6j5bwJj5vwuUQ+g6SdG0Oh+lfGze5
OHl0JLuUJCF5qXWFJtGCa5KJp84ykIhEDk6nKD9reqRjiEU9L0ImbHjolYv6MRkWg5W8Do6Ees09
mcHXpPqeFrT9CBmbRlaXoSFJy2UjJ3MtQT5VBNUldDUQ2r55tvUGVlNiv+Ciu67wRNyofG6T5cXK
x8CxrTh3cIE5lCn68coQ9gGEZxtiDXkCyI5mT2BfAJrRkZc+ZijoyhZee0p7NpxU4GS9xzTOiCY/
4mydYoQKHcCAIdTadJ/TXL/BXWmg0oHEpvAtun6CMPbYDufjo90P5EQIRmpS013RVXyW8/eOcuSn
d9XOrntqlv6pJ8JhqRnkaoV8dYV0YezlW6NkWqq1RuIGvoyw1Bm0yLvJ+77D/bHe5FaH66FVnptq
MNee568ERQz+zZxh38bfUJLUWcwDA3HPWkz2gI1FppYEt0Lr6ad38l97dvO0z4aI+LBY0EkeeHy4
7sYJ02jPwWa9wqZNaJAOp/QlcQw6Ub31aRo0QqtxlJswK+j9oy9R/XfY1XDHUixHk75/yUenWZYa
YHc0IZrSi3KdBB6fzmL0xgJqC74Bz2S44ouX8sQsR3+l0a6uGnK4Rx9I6TqNFzpUggZLPWBU6ra2
R4zskh8YKwYMX7MXoTK5Tn6VGBVGR+Yp1F5s3f/qHDKwUtu/rStFax9X1jbdsJl+AeMgZDixgCbn
76bsGB8oWS8jG8EVrs+FlWxJ3SjneAvogHEiyH5ido1cnEsRyOCtYH/WGUuEJHtk7XPtdGNZM1Vz
OScn5fUtoiuWX1tyaV+/kQ6HwgXC7PU0aN/OAKF74PIac6Z2wsWhlgLtYM5n4ASWhny6PJhNqWlv
DimvHvUSwILKM+c7wsjxpyivw9RlHBMliPce3RyvXg1kS/XRL5sO/9TLi2FhDXp9I6oUPidbzc4i
qIHBvk31+KXxq5OVsLxchwlrAzYbcIEmIumhF3FpKORuhvhI+mhfVOHbdYhMPbNZqoc/DRvcLMWf
gzgIRH1kj3jxw2wmQpsjv4i0lpvekD8mG+FV2bB4dMlAOqSJL6ky0pPjAD6p2Fk3oTQW4Dq0xHDg
WqM8L8QpkAoaJdIHIImVmNcKovtWYBVfoaXj1hRHeE4w9q0gYyKwkfV1BSfU1wfubKEb9PZrkxpw
mIYAnhTjKxhZvFFy/WhBRNIznVr8kOWGjeZnG5P6J9C8V6p7vI4izC5g4IbThxXJU137a5z42oVu
8nVW8wBvJP0He8puR5OI2K4CVnELiLUd20tkIf2qTpjJNLe4mKnA3DfEQk657zlfnTCZVLJ5ii7q
CRctsCN9xBy2cqBizPeVGeEbYfVFTIcAsCfF24ihuCIl9jOm4gmdhS44p1o7v5CqAHPiF3d+Z2JT
aGLJE5GUl5JldaECKKwqeMI4BZULQVeI2y0aP7MYX3dYDct54RCqwp9yQhcK4gy/IFkZ2nQy7BzC
Z5L8wiOMQVxWzw3nNvAtdoY4Tq4rhz9bM7zFL+XiYmlT2xCCr5beONDhOsDsbdhMdsRLfCdRs2lQ
Ua1SQrkgp1gbOyDank+PR1l2udYB2sC4H3SWSb4TYBWT+T4/Up5ix4KQFJz+FTZCg+e/xQWP2xya
nPfS9s5YTy2dor0dcaBMDGaXKZE/+fBkFgVWV1Vw0QYGF9GCc+l8q1Cdr1lqWQZBAUO4LF3JRGZO
8IL0EXMnupXzObP08EPF9e76QTQYl0CQy1RjFZp0Cumq9r/gC8SCZIV55qQRwpxkmluP2WZRNpzc
3yWIQTce8xK69cxjZcOwaImEHEtXrL3kVJIN7+I2GEVc5sjFH1U7vdDwnMM3JZ07S+bruMTL1CaH
EpmaQ3Uv8Dp3o1XTtP6KnBgo54EGTaxeBo6EqXMcK+0XmxJaEimXShe0hDT45qEkEpJtw/AapjVX
5Dyt4lKO4VfJ2amL8iJCZrvK4onm0cU7dQFkw3zGuWg6Xa7KDDV+YWAOqXmoijPqK8vhEJJhHw2e
Wl4vWbOHFZBgadRKrmUt5MVsD8qLD9HCtZlIW7YiSwoxwHlH+xY2XA3ZDTs5VT4WQnOpuwRfBpsw
Ulp/9kzySX88f07HE4yfIsa2WRM/7Dc2Dt67q5oleMzNt7beeeNEv94L78GT5ZJKedxOcx0/2A2w
b/pEIOu0sUY+ZF6Eu6gbb4hioDxzkIkC123a0d6RWEtZRMjRQo14byQyPBUuHthmxoDJm+yr6boH
syK7qIq5zC2P85o4rxrlBr45R7N7b+aJPUmMQ+wTwWwP3bjt+hfZWYB96gdbTUpamzaINXQHLkFI
Z2Z7ain0Fiilf/z5/TNFPqf0cHjqezCc7NzV6SVJ4AFrn+kQ458TiFORXNfR4tyGkb7zaJzbrryk
XepDTGEd0mqoR0mkgQ3qJrxG+zCCven2oG9Cg7GK6S0MooISURaX6/ATyoZmp9G0V2t3qj4yfNm4
KO+8eVK91nPFkJ2vZVBsvqe9EdBJYIQlhv90rUGukzjJoHSFE/0+sKAoddKg7pH1xQyR4vBVdl3z
LOpsZudziVi5/0SL5DzkzSWBh+SaW+UNxyF6tkpsQCbKDBGyOmc6UoWgkV/X2tdzW3MdQEv1Le2Q
KTU3IAhGZz6AGBinP+gvubopuNMGR2C2NwtDUUK6erCPgd5iQ15IYWa+dLP7KgDAJ4u1sKF4EsI6
weHsMArKfXbaSUIq/CBbtLWUqNM8/U9S7sLKzecoWaoNn9Boz3gPFFNAXatd1DgXiU352h7dx1TI
+zzhXKs4vXgN3X4XUiJObHaDoW7vP3WxwNwey8iudQ/t6Fyuq+OEfRcbuO6IYHhfUYKzoUC1lzhn
207hHFPVFN70iwIFs0ZGc5oFT2bIR54/+9BHt3jlndVcN4gM34mw4aIqkh+qRLYhrHsgmdFi5AMZ
8xIgZHEL8kERUN3W5NWTYQJHJHY+zPy7i5kkpsIl99Y8y22pSVr+jH3PnYNVgxibsPkRabyyZ7Ra
dVQxBNY/YnJx5+Xz+iInipb4ba4XkN49pT6bbhUzZojowP+Oc+P3012swS9xBvVZtBdZsWBev+Yp
upfdiI44CacNTZNzCDpOxN1tHzH3VF1+MRuOtTaxwbZKb9vEotiUzRfNF2OMadRpyc+8RcIWeZ7Q
HvuJ2e46jud1uLLtnT5yWFlH2S6zM+Fjt71xP+oDDPaEEmk0u29KzYvtut2mURb2n+kPViWogFDd
jWRRwU9CMh2TVk48NTosbXjoI2nf9O1tqWfxHe4wB40cEXZr/gbfGG2nadW7FTvPre5/REIcPfQn
qcv1VeAXB+86/ZU7HklSjNwNPQSmmEo9YQqCfj3q1Zb+5rz50+ddSlzg6xlAbEIh5uAkOgk06R46
cBHQ3RNQheaicsYAjIbteuHAMLON8Pemswg3bhYBY04UhEaJFYoTvHnFeNtZJZQkjdLCdINnlwUS
giimHI1kkZwCCDYZns2VjaSsMsdtGWMWWYpupQc2XjmGJrDQsk55Kn5U4I3QSdNVImk/ik+zqKAL
Kq4aVOWbQcElHeBFsljfhj6VWDOlN2bY52tRY1oZENKyiMFXOTPjBzpon5IiePI8dYPlorfQ3VIs
/Kx95GIs9ldNZuuVCANIgw9WRaEl9EpmmTERZpjd+7D7r+EhEox435/zNCowEcx8YyM093hVf/75
Uc6aWz2fyQu9SeZWGRbxiqmBG/sQn1XP2YGWRRu7UjR18bi/HkRgUqzsrlLd641dYEZcqUa8vsp0
UxWfKhW6mMeRX6IoxBBItNBJLTSo8pqQc9XpXn/ohrmOUyxU/tz0+yH+NT3rj6pXu8b06GbMDjiA
dloNlID/TtS6/vbnwX/uUP9O4Lnedv3z+tsw33H97XcA0J8b/zzmf3vb3141zoiXxah3/OfH+x0D
pOhOS0RK/3qf6+E1nhes2har+Osd1x8k1OyjZCxADbW6OVxfXLbCzv56UsSvgkipG6uY+8B6gYWi
q0mSyuCpYXFiQa2pSVLbW6oPmoP0rZxoGv4OPfe+K/3qd4CWCBpz26c4Ic/RVnp06Vqv3XAueyLF
IMMNTTDAf0nx4fJouQIZEMLOcTv7643XHxVJbCu8abTFNWgeFAzOTiDxOZrzMMM08ffX35hOPeLx
MJCm9bpzjObcloG9Kea0S1qw5j4CkNkH0GbNURBdTfLkuqmrL0npWwZsOG5CBSN5IMM8w7jHNbJq
baQQ7Xo92XLd8gF1tiLktUEpdvNdIdQuiCz0MrkkXMUuabcJ+znVXPGrm+WA1r6uMUoJ5xCDEF6z
YaI3cNzMXdtJfKcKtvIIbGcXXT2Q24pMxHH2kDUDraTHi5YsOuKVDJiSo7TgRO65Vi0u+pgComHX
qZynRKr7UhXegrzPo+ansGxrONS40Hjxc6iH+z5tMRkKuoQJzc9WjTEFOwul8ahFd9LtUdvEREt6
7lcTyHNpwUw0fDLNWjWxpYH5YcowX9K2pw4PwtOgx/dWByNCK2lXFd1u6szHzpfygEc3bqmVn29w
Fvs2R/vLzz17qVWIuFSf/RJNhx9t1X5V2VYNisCsCoNizSm3RdyenaQ7NiVM24LE4zCCMjm4TLyV
06/KjjYWbYK7vEXK2hRsSq1+WPXdr9QY1QNaF2tt2cEcgeKtKwIZ5tCIvZ8SZRAYKdorhAwt9NQ6
tYrTkHkYFxlUgGOIFLCOjUVbGnKXJWLbukQWOpCAwHa8fGXW0cOQubhYd9I+6A707jFFEohHDYyU
JsnR2z46LUR0kY1vZoS7KQaPSLupQGO/gUhDfPGyD3GNHbLxqHCr2HnJ2Kz6ythUHX5pdouVsR++
V5USa7tRBzG71xfKGm9UWq+asscuau5DW+pCNGEAAqNWvXg0iY9f9NTHZq+wV5P9bdlaPpkKPvzl
vNqVlp+RwsImswzaXxwB+xX8abbSKg8O9iK5ctmNxDSggTR8XGG2NvRfKXR/FUZ1y2HQmovx3Q/j
9inBEPcoJ++WtMeceEjaj8UHeJyOYMdfK711bkSF4FS1tJ2b8out4S4szYvN0riVVGJ5RUhKR7Ia
2xgwxKTmrap4DZyK7V1oHCLd948K7JoBhPU9HUpOYbwxdbVz3Gnl9ViOOU1bIf81Lr6TQnMK7ZPe
I/1ptJZxfyUQ9y9uG52BEZ7dwN92FpOFG1VnbA7uMsN7CgIgkdoPqFfjU6P145PW6J9sXIFU3OTQ
acWrEdHWF153LpsBLAu389Qu1bKIlX+Ti+oTBtIO9kKEKg2aKxDq0WtFgmQHU7q27p1VONywU/kE
GvqMJpRYhnXQUpfBkB9dclSTDsU0fRKjj1mM8dLBBV1LC+aZmGzsQbtvMvlhdCWAbBMybDE+co1j
PkC4bF3gKiyzJqiK+L5Ql+/qynsdBw9uvkPiBit/TgP5piqq7ww9r5r3vJM53socFCGbhnVApAJi
twG+ReCea3Jidtghb0YzemrL7E4kAySMbsYehXHqlbobk77bT0zcVowfPMA3Fyrkcifxb/wG3mkA
zaHrp3jdoXVtFEZBYAs3kUN6idT12zxNCJXFxikZ0M61mTz3raQHrxndGluY+nBvKdt5RMKOBs+F
fR8FZ70VgE1hSjzI6L44tvM85Es/YPdCVsZa60pc5XsU8eJMJbcSysVYx3GQUfnbKcbBe7pzsuSp
KuwtU91T3KNVnsD+iuDVo7m3hAoBzx+8t3J2rWvB0y32RJ6T0qxBiKAgkUUoVyEU2XI25Jo75eOu
Jacko1WQBOwRM3p9UYwKplRPtu9CXfGQ6LDFkSxiRJzfp030ZSHFiAP0vdgR+R1uyVTx1ZAtK1Rw
0oiXFa5UfUWtYndfSTSATVSwdtpM3HaV82nPWIYGwgi0TqdEw+x9TZfsODUm8rfyqXWNCw7rJ3pb
7qIhJZkgJ0GH0JmHtBEmG/LitegWs5S11gS45wes0tltW9Iab96NIF0PnnaOy/rk29ZdVMmnUWPa
EEVxlyjyIMzPyKQMNits/3XjpQ/Ne8+tNiHyD8cKR2Atp8LSn7IcJ87j0FQHmYT0AbqdrVroKf0S
t5NdPJlvxlCejTS8NcnLM13wAwfWxoo0IqIt2lWcZveent7WIbVayxI7a0hktZiMHC++CJjKTqZV
k3oP5KioheK6TCekjtGwTur6hSD7QwYekdv2y/zVzC8Ve/2uYmbzQcbM+i7x32yJ0qnwkdzW6j3w
3a+h8p6alS065uTBe075OrqhfB+5hvqJmFDj2QkiYpDcnUB4GkDGTjJs/I3UuwknJBcatiqw+AyJ
85Jr93dg8AvbNjY+EHgHnV+bjTJUsbKATiEHrWUUkvocfoCnPIwPY5iyZyQ8nJRUWBp2SC5TuI0m
8aBldCiYltptCgvHMA/kqE2rnhM/psxssYc7ZAaZOcSQ6OwD6qRI/p2kumhJB0s/0j4aZrI2AVmy
/QxOtIGwhM79naU5W6wcBvO2J3VrUSc6OopKPgzO+A0m9kqpsqrK8quOD37CMMxZrvAs8G/GwsDe
PYMRjq4xRT4omgMZGsHGJQGana1/PwJweD0s3w4VVVfb1jqXCUEkhnfGqlhfdmwlAUWz28CrEtAR
5+ACr80RhVjMa719aBPfW+fpkboa6wy3meDGBJdqqL5L9Cdui9yoNkJ3pWMclGnOYRh1tD45s0He
zl2mctX6w2cjq0+3YdXPbQahLmmxOoDK5W2GiNUA5fajEdNC73Zo+p9IlYj98G9vHCzegrxkG+WE
773GWOsnIlaxklkO+Jz0eGuvMt+ZELu19bLzombB13GjecmzNbI/qjJzmw0224sox5huYEuV1emL
3VvewTVAjhPtAYT7npg4FBspC71LxhhG03zzY783EuNhpEiakRe5gv8AoMx2MELwPuKgCd3qkAzS
3jL7QeoMXpxQi7dtqd673Ao34EuIRga4XDRQo4GvND4XxfSuD3m/aHPW9BI/WbvPto7Gio0hKx7t
r8pkjPRJ9toJgFNpueT5xX28cIHbWFzvSBpmzPfd+4jTLYbRNLUKjEMmiA/LPNaewxTJd5ZWz5oa
CeKOnjPM7j3TGxbjVNeLtp/dy5CMu8TgjOZJBuAmnh6iPSlixGnsoXHi/hECXGXl0OtawPZ6qhxx
7jP/GU9K15IQQKmvqfVcD1QKu1WsMOAIJQMSOhSitlm+K0h/RGv7xmc10Xnl3wgvgnodZapJB67H
j0896nTfEc31ONqjSEUwSpsyB+xybGBYe6H3xPvxNJ+12/znffFgzpFE1InA6Al9Jx9lEANE5y1c
Xn5+tZjUkqrEZyf6qJW2+tdTcbpmNoIsMj9E0LsasKTn7QpH7OaXIOAHNnOwHMneGXk5Kvn5T9PK
idt7nqbz/Lphhfc7/88PDniPLvKRrBiSmZCjGqz8ZcLbI5ZP0H1rNEQl2JnI5cZgQSojSK78bmnJ
+vr7fB//SoHuhpFjlchE5sdQpBpVt64TAAv9s0eqpcFwjq7/l7R32VVAx9nW5DQIlBGC588PKQ2P
WC/8KbgccXzCulPc1arZ4dFm41Rln5iHlgaInWr1n/nA8naUtCiBeeP+vkxQrltq0/IMI4EGauIY
JIBwci6cLeE/iNqxIuTRJeqPiAC5+VidZhYpZsHFisVufnMU7evrB6Bxbcnhhl7ygHR2frn5uOa3
1eaPA4v3+tl5jcrZhuy25mdHvn6q6WQbGYgJD63JfZxPz/zx5lP4r48qOCpzoJoDN6twFnJR88Y0
1qA0rpm/N0QR4FYWLho6YKOXrebf58eQbQ5y8qmzbbEL0Awe2sjfD49DfavHATEpEOlFAIGU8Blw
LBCKKvI2800hdxeNv5sfUhKtM3XsUBCu2Eb6Nb+UDu0+g+HsArqPdf0Jb5CAJUYUjxHFMZ1O8yPm
Y8qL7+j4r4MKuXE+4LAgZYC34i3uepUwU0/wH43r280v5/bdjpexMIVii/Igpl0fIZH8n4yd13Lk
SHaGX0Whe6zgE1BIe8HyhuwiWSSbvEGwmyS893h6fZk90uzMKkba2OXSNQsFk3nO+R0sSbcoz3nz
HaNCVLhFcZlMBotNiBugBapXQN3FObZekykB5GvFX4Ji2+KpSkYkYIvmVrso1DW2+/miAPyqS77Y
bq/axO2aO/V2ifJrmJj+Sc/1fQ9ibmJtEmGDzL3ELFovuBW9qLtNgmDaQUf4qoikniYpvi51REZk
prh4p6JNM6CHJOc6fE8Y6LHZmPd0Cz/yYcIhRohvigZh19yoA1JpOb7tJShi11e7bMnzykW7blry
nmK7RXGJPTPGmwcrLB7xObsGiwdbB3OXmhqHcUN2bMvhXv4PkrK5qSRNTFLBsJckqLFdtsPWEHjP
LGwiqzGKvvRgKLex+Kn5OHk3zvzSBY20CGBErcdMvhcqNseCbmA14slakleigLyVi6dxRsMwoo8d
qrfZ6R7TkHpocRiyu2RZQRpmz7AH2jj9IKbCOeAHi5wxIdAnrJlSuhW1pxfqVzXu9mym6VgZijW5
oXl+1iReaUgEhoEdiZ02eExs7RFoxHu/KaMVM1Zub4bCcz5fuh5zqiQrb8OMwtaVkJmODmTVFulP
u8FPowzpHs2R4y8+S68ErLWyV/gTG13rqJgA9w84gu/1HADJjGED6yQJdNVLURnFebTRzQa4Azc4
eyC0TNnfEUjZPdGJGTNtwLS3oMR5dakLKP6AFGUYxPvaotdR4CS18x4/YQCQiEG3Ca/vpgus3RKQ
BAbpFOoxQxUEMTvLLYutCUdeJyTpUJGb0vgMI+YxRpQswUzHLM9qhJ8d8pLDVMwrbAyRlVSkqPBc
x1PLpDRglm1IGHo04L1l5SOmntMvro0n8LPqC3fTGL6zsUmqQWuDilsQq1a0gH5FXrVUWODOvbzl
K9Jc6cedZOvUZ3cmKWzWuKr9gIaUoFXwEG9f4NN9K6iWgFWcb7o4+qX2vATTz9hbDAi+yVY9Y/UE
/8JNcaOfTBl4a4fFQae+dpCpQWeARELo9N0HraDsKwU8Rh5WaG6SDlYUt8kSj+s29E55zH0x6u5z
Nnn4Uo4MTnvcLAafumWJvwVlOe/imX8pEmfl6FRUMMKu5HX4NyNrdBJvu0nD5QAmw65w6mteMGqO
RqHdmHOABYSZrcfhkPVc2/jFCUoPgzD/0SUeelsYuLeN008qzhI562zu4DScuhbXiMnESAZwArnO
mT7QWc3Tkm77sbhYEZLHAE4RzBvCzHDQ7IP60rfR2XCTLy+79X1KozprbNy1mDrLZyHAoh8CxPQE
16VfVS5rAPRhFJY0EYbenX3jYIQyhC+CvZVjb4FCAZaFglMloKhYUnnJ8VDkrdolfnNH69ag3hcZ
FJFupDwiXiiBQnbIGdtEfqTjh0FpZLsjUNdAoZfFx94jGBC4SIEGDU7psvx4SymY8P8FMZBf6XZ5
cRbUKzAIAXsAbniA+8q8g5b97CQ0cIW204Ec06E8Dy4pz8aEjN0F8xl7VEoCRKBEyNKV2zS4THrP
ABet/bLAiyssqjL5IiNIdBEYL1lVvuGh/kiyGFCYZPFI3H0ELFu6gukQDzACaRAyj1DDXP+U+Jki
5iwD6zAvenIseBPMim/DOQCnpUezI8Qo8ZnegymS7HOnkPmbNXinOknfTCO/WBX3QuFHr9oYIV4C
1Db7RGyzkYhPc9pEXa+vnYANn1gWNLwdHSiZPVHYvkZyDOQMMHmQUmDYJDkykFCuxsKMqOAdNhNp
f9g/oECIQrbsEGIlCZ0fEMRQkEjePJR1whDQG1KBe2u3GfF+xJjcrjP/nGvetnLMs50ODwvQN6ND
bhB34E3E8iLZATx+I282ZY2Gxiutx6r16yMg2zou+wmzKZgeyDCyg+/a36zSeUtc82fVtz/0BAzZ
WqgB0LET88Ql8G36C9jtKH0VzFjn0TEiuhVSHTaOcHqIjkyJ/Bs8ydOSMFPf0D3YvbcVYFI54FwT
ts/p5O8ShzPXCDBt0X0ViXf9RZ4a2/ei+tLG+7iEwd+f0kzyYiXkl8Xu7WIaR13SOlvJ9Eyxreti
7AWx3YRQ0zaQRsLiTSJ2BIjAwAG82cxz/CVBQdernltzfEwNn2EN/cYwc/cyCEZ0Ubn33DcPGG7f
6AgAtwo762GJkMT1vRmX7+PEAlQmYJ+1j0WWY1Q4k5HE+9e8YAvC+Z8IzYZruDQmuNt7FrzzP7KC
G5MHDQ5stw8qOBRzr0BRkF/PS4o1O+jjAjl0n7eMEW2i/ZLFR7vAo570nKRCA3WX9Ci9Y+Gb2Ngl
V6kmDQNzzfKiSSajCCmLAl8c1Fck9snbPXvjnNTHKHR3ZtS5BFbS4ejVMcHYHBAdONKXAF7dk3zq
jw9LyHn76zfu/DOd/NfbJhnM4L378sT8A50cGhf+y0nd7WnT9hkLx7QYt76APKqxNWPZdJtWX+U8
kVllOA5mwIZ1w1+CcyEDP1w6OVgBlCsl/LtZ0nwimAAbkKUvipD3upUF2OL/8OoBwomHqp2zp3ZR
BmxYGmpI0tjWzCh/HJqABwEKcqDFJIYxVZP3aSqJTaQZZb9x7SXBoSgYBaF4vVBlvaLfwgmQFS53
TVqiaDh4eh0T7XuqPut4+YaVu/1/nDTL/1/uFt6oabkekSv+n08aoY6pGDSr3WuxJbMMg+sCRilk
SaSw3Kl57ExgMUWmVPQIUJdDaTOOk1sLDctZlMjRCFV+GgrtjriBrSLHKFrTgp82mP9c0sYR89SR
jjm43EKRHt0zJn39xWazrafBBMddaJEkuSEc8fRKm/tumNhUI0Q+2zBiKC2fwL++Z8Q/3zMyDshG
heHBZPwnCULY1ylR42G71/XW3MaY/wUeGrOIbSLXQvAt5FSKTK+bCTNBjHoUSU+zuJRxLkngkk0e
zME3p1rOVi02LH57gttXMXrCtpJ6IVkwTPV8P8E0KOWmEtoYRnucmcL3r0WW84IG4xY4EKw/2inI
RzAibIEUdchJyJmqaSuySg8RubebUZTHKfRgUiUTDI9s2qPp3ifLrHhIyWij+m5xofFquIVybyNP
2N85sX0oJRHLCwfMs9Ba9hbjI3K50p3fwP5M3/QA7lE4P6VQExaB7YPaXYGrKgryFPMKeVcgN17D
42YAZh9qmFjrv74ipi7+eQETloloxdI93yLc4E+yEKfXrCqb8bNMSsSXA8XqrvOSaW3acHZQ77mL
a910nWArrTE5d2tz3QzRF3ty1UNsNjuMlSSnrpI8q6LGhMzPbz0ndBEr84+0uHhpCK70C/CrX4tS
axzIy7tphxqfH8N818flQ8ThG9yz7djGV9PPvryUhSPXHhl8sKE2JhgKrLK0cfVVW4pbYi3elpxw
0rkOuB7uay15nHbAbEgbongTzRn2ENpT0JEimVf9+M0X5CYs3UmrMVlPB3PtNbj9FcbonBzormlq
5fsGmCTiT5+HfDoG/tDwncI4BLjDxXn9rWVWR+ptllJ4tUZAEYMHYQ93dl2NjBszEnhZ2hBvlG+Q
5N9EjbdfxoInmWGKzmZ1MNAd60Ou+E1GjSSLNLfJvjI/3HYea5NjszUoJpX6uUkhZzXavT6EX0WO
81di4XfSfqiCMsyri6uBYDYF/lBKZyGJW41wrgimz7IvJh3luyD9zS8D4knzN9ma0kXjjClnQ1HW
fR/RlgaEQKROD6V3CJCO+M2OMeS5Xqi4fI0aYSHFPVzKV0kMouJf4VBFmeakX/aAFJoYFVOPXJpE
OPQxjsVI4WVA+XPYZHvFVO2i9zLsf2im/FsRPYRvr0SBJMLJczx0bI2wFO6UJQKx0/sSd2o60bgu
zo0rrqkGg1eyumTF2WatKckg0h8nO3tZhBQWh0H9F7+tl31HMfDQ6XlPH9nU+xgOqccQQUSMOiSB
zo6AnVIy+eyCwzXRSWP6YsK9tyuMIeHz1+0AF4cDoJLdtBAjsaS27r2g/B7IVUgsvLje1c9xbX5X
D3jUVNHaKaZ7Aq9hAFQhApjavFTJRDhLQ4/fMngIQfRir3nxwvHiWBqLDX0PgYfJzqEn97SGUo6E
ZEjctEWG0B+munwg1f4yS91EB5Tc0R77LZu/HuAPG9vBVWN4vg4wOmgs6SAo2+5OY3AyGIwCFsp7
Q1LASo1/mEyHKB7PffjOpF/T1G0bRSdDmsmaYEaZ5Z0qF4Z/0lnxqeEk20sFSaIovo/IU2sPIVs6
AlyDjD/1aWmQMr5xHNwaxzHFatIcD2TIj/vSxOfEE2RUkAiIVpu0noVsnYeyGNhPdHzY7CW6OPSW
By118XEMdABAbzyP8/LDSWfzMV2YJafDWYvQgi2IWDrx5EX4TNGA6wgDmDjF8D31KEcjjANU1RGh
G3cxDohRa65G0yLSsiMoM0VY0ffZzu00EkwIO8crbZJT0o5O1Qa4kwEeR0iaxV60zkYRg3DIJXuQ
DDaHSAgnCo6wyo5WWtXbVMPdaYnddTPp1s2kLbcmU/NdNOAQY2HahweAeVx8bJgLUpCRwFy03iBd
xq6WFUph3HYRVVv4D811zeZdh9vRab8mk+865KigFTCsI5Q06yhE+9tnwIZGGuRHzdTvF8M1t9DX
9pVumevIta6uX2Kf2z2PdewyX4KKMs41PljqU6TVWY/pfRmlE3zFWjuZojlBeZj2dbBop1gk4tgs
X+qLVn5HfYaiDhC0QQCdFnOyYR8n9tby0NLX1d62hY+FKCHDXmG9xLWfnqcQba21EBCPZh1oatbx
Mitve/qffTkuWH2KZJ8leBPGGW5EMakKxEUW2qocYjysS8c5RYN5gUSH4l0epToKS7Qyw6v9KgM4
LEFZNJAfYiAVbzYQsxssGaOFo5837Mxwjg4uyme3q/H5D7AfcmJeTi/jU6Hr3b7KGJwbgIcby4DH
28IQPHn5c03cnmU64SEVjXuqZBESGCV8uqmddojNcDHuuv3oeDthMFJJqTsBWqZnP9G3C/FXk2l+
4A6QbpLebE523TWnKTJ+1pDTt/lU9qeomnps0/NwW7rzJp0G4yDsAjCHKeFpNG2xSkJgQ9bixyD0
ntN4wHQz0KGzBIiOchffQ3pIy0pO43zvdPNd0fK4RL5xwZPI85iYwB/UWowoH8MCa1wvPi4cAP4V
BYOhwNhBchp2rZEdw37udnru0iXX9dIeHU20TDIswuQAUVbJbFwKGE5HCPYJlg0B3GOUC8wIEWsf
aQtTRCZHj5WajQdjY/U3Qqi8+xFZxsoUHdbkcXQXwxCnWGEESjMW3xSUZkVrHBUDOG1RopQlHt4R
cYZNGzJWF9FeSbjKrmMCnA5foQtfB8Iarl6yVJPaDOjVH1nkPtn5gkOK+sZMvh6hi6MJnBd27fch
hO3oAffJbLU3b2aZWqZurUs9g1MyaE/sjikPNjzUbhlBsrsIQdWMIn1s0h9zGJ4UPbswsekUFNLA
dQ0PI6K10cViybO26igVYVqOiAjjvhDdAakRQwrjzrBrSCbU60vvA3+1V1UnNTPbxxjmOyIuiCpC
u77SerozxjQGA28syZZ7uX0qDjniF1j9DWs/7yJhSvFA6DuU2zZ9GyU1WId2TpneXJc6f5N8WMk+
dy0Y6AibgBIxBEESECOCJMkXo0Om5mNIQBvEWLxH+UvVCDWnzM5twOymQ4SIwRN+ADXZ1zITMJpu
+p7X6aA+pzWkM62vaa34jhLJLGGl37wpbv8Q0bmLeCsyZgR5Ou6MHrPILka2n6dYlVrRbZORLy2j
w6RmSxGEpwYZQaPTiw7w7DeiRlkGkfLLqkI4JS1zztyiv8XkAztrNz+SRNwck1JqUH1zP2k17hH+
leBksErzQneLNsQdrw7MXVLCvxbyE+0QCKrXrunExMF10Q4089vgwVDpsO0x5/pSC3tfzC5CE2ev
Gmgh2cZ9K7AcK7+NeYuRWguLqxPNIVPTNKkH9LVDEzQXPWN+k4eESsiMqZ6EGMJtl8x6JAcP1pxU
12gJ8xi99k9jRK6ka50dE94Unf7Qonzh/+ORWeUscGIECMXvqk63dcAUzcQIPLBSABlUVGHwOUQj
dbG8I5bIYhZJGXlDzNcdRTTml1KpNgX0J2LIXoTf7ZK4+Y40DQMsTvLcpeNaT0aURBx0S/AAdBV7
onoqQuoiF8GA1S8LEt38rdWw+c+0F/UCIbEgisdtFRP+DE57laIdm/WB1bZ+kbWnmh8ENpVI7YRr
WZ+3dfOYAl0jkqH2zRnaJAltfaRhPd1gHeiN4iGbrbta625jAQs6aGA6t41/1cMYUi34retz6ny9
QjiT3DkEtEKQZy7ZO9fRyaJVOL3oBnxoU3A6upHLEzqxCQ+BXySnC7enWXww3ILPP0oRGN6MXCH3
0xv8cjO4sX/upBQ1llKkQLc4NBucTrWIGn/CF9GtN4QfWnhbojlnWv2kW8FXpS0478CfLJHvrCdR
UpOPy2UsONZgTkLQI9Gt7KH8loG3svogdSHEKdbCH+QQIOelSmXD3rizeFvG+m1fzv6rnudfholY
QD63nRHdu15OzmH1mQbpwZADkJzJL9Wbfkjn5mNgcmrJY5yofyvRYyDpLx2HiN9MUtB95EsZHJem
OuQWAXOda+s0GvtR49HxA7yLNY1I2sFC3NjX9s6JYOtaU/KlJiIeTIdQC1pis3GhlQnz6ttahAPj
YDx6qffuTVjjxfZG1kt4aGz0wSMiRo6qlHSoDN8Kx0Yh2acDQ71TKtXvv9aykAs9lsmbP6XvXhh9
FhGObL1XoaTuCe8UQbGdjO0c0clDEmc5bNFN4CgzWSNFNREKZU+DIzV3rYyAHWqxlaIV2Y/LlsSZ
aa+pyXgRMuBq+DNzOdMqSH19Yr3H6YxgUCo8VH9URezaMo68JZiNhFX/qoRTSoFhyJuqnrWngriH
Ajm1GsCpubWphBMtopRuRH2DoQK8UqwJRwq/XM6Z7ZEYXYsHNWUQue8nPKWmNPoFACh9jo7OkeRa
Rv5igEoruw4b88643Y76oXHx+JaV/WBoNtrne9e/I89xl5dkthlwTw5xi6dN63qgOHF2jOeoYGt5
6m2Xi+GcEjs8GDaBSVYrCDh1XfoxiP+IdLW7YXEfuqoIVo5UlWkdPkSt9XOWq2xKDzp2BPxqDcRz
+jX0ZG7FQ4RP57StIiiteuwKvBTXWDbxJuUYRY9ndqLC3yCnnTLsWY2CRj8f6fbUIdgJK+4Y1K92
pKNP5+HWJvtbOxXsrqxISU6zWNuo9gUDWr2lOEixIawDDHVmAwIGqot+8YuDVekCMxyERIg1jkog
OoZ72yHt1uvWSD21Ak9vuhrV5JoDuj1LnHstBWdn+t7k5auFAU1YLnftyIOqVLeBAK90amyarR+9
P119rNnWnY1ALZ4K+5DoWOGk7keJDIKUdnGuCgi0s2CQX826dSiDH3YZMXvQTZS+wV7ZdGB/iO+q
/ZyFDubd44CwRE58nBDzX9F6xZnZ9FH4aA8mltBmHr/KVIP/KVIeujJZZdkliWEJeVRNpZQYKs2y
Up5ES31gRbv6dv2qILd5Zq/zuvl18Y1zoi/3Q77gIuxRcbR+KlkKxbr2k1c1tkIpyr6KMxC2+d8m
eNtjKa5dPT0TT43duHsdg+G2KZ2dJ/vXnlEFrDE0W9LXIQi1cpNLlZeEm90asSwHr/pJTcevYdQI
co3KlJFPXEI4r29QHPi/dr6kai5tD3oMmrmVCkT1dKXWvLXr9uQVJtSlFB9g3kqZ1Ae/h0MXdDeZ
LO/qjuVZPXK5RGQUqCGBon74IVwDY23Iu7tsfs5seveOm8tKLrGjfxQ9z6WmRdvBZeUkYe8tlJNj
T8B11X1oH3JL9lKidLEVUhDmL0jaaLBMFytXaqL6RTsHmvOokF51DaFagNXjllQ3gPlNRSSMAJto
xRWgiZ1F1kg43UlcC7kc/OvDNOXJjQTjNV37HOzhexeM94zDABzSMFlH+9jl8SAy01F3g9bE1UY9
F2qGoAGwAPnwB5lP7mZdPMiaGdJmulbIhQKwOuc98LpHpSXykTYTc0LGw5K06wkPMAaJyzPx5VAa
gmhbUA8ze+RYbYaGZKI4K6BG/nzKCKomapmnnqhONcTsqArUUHVazqG8Iaue3lnW0r2FnwI96EFr
iovvSW0vC6+Rsfi21Ez4M8J4gO1NITTtLbnjeVA+kXJnF1mP4dW1zrGukXpBvCHk7EtWWgalpzrL
SWS/jNSd3sTAR0m8jCexkIQapjq4ZKuxi+GaRbVjBP1ptsMvifXFEfyUpb6rhmSn/pYjUd2lAklN
mvpK4/9VaEiiJ00cPa48MaMIi3P6CLnqM7bbZW28UzOgCdaJmjdPoQHhFExCoi7wz9yVTrUHgltt
E7SH9dgtWwlhQjUD8/K4LHlzQd78vaW5XWr/CekDwAWzDBj15m2aRd/VM1QbxrgVU4NgBWv6sJw3
XofCRHrUSEmcO5Xc/l54UUJaTwrwpZpXaB8ZQwpUTP4ObQllhnwyvSF7Y3CEqRamtNLdoAfQNuZp
k1IoTYkpT8azgjiWHFOCyn2co6f+05lLPIRt9p5A3KHLeStoqbGa57FoAXnrIvuyRPEW5+MlJtDM
1UND4d+22NYW3GOln9Q8NlWzYufM2+I8SzOBXKTFtpp2NnqA0qZvkDfrHFPbd3I6JcsWMLJ4Pbck
CktVoaznYmmFQDL9pZMKREUbcax8m8lk2qoG1IY+hVpT21uiXLmogjZFHDA2Trhr5YMF7HN0Jvve
DMHLdG0etzZi57Gy91ZYfinCABR7MNOiW49W2K3fmkYzYJTnl3jpKVBC9w0tzF6eMla677o/b2U7
E0ttrd3ml0hQHUvwW656SdVvYPsXNEehdTNO2YecQY49NaRScLN/PId46eDkwH3tpUiDdbQ+sk6v
GP326ESXwDmMrhev1FuIBvzsfTLS6pL0Iyd6VAiGujcnL7gqX4sUmTV7JOzfLtyXeAKkld6vUsd8
82fapYznKi6Zp3vh8jBpAGe1yelWhkG0IZWJXjVsNRcyMJoWG7U5LUR9Exr1w5y5NR0vzV/PZfEr
9LG9gwMsQmJuC1WsoIS6FCRWFF70Jc+ofLXIaujIpKKjNaWhHotUbpuEUyzSJZCIKibIRG9kWzXm
12lMMRpv8o8+i28FldOSUqJR226zJEZVXHDvAKs86wZjmACNaE4CPXbdL3WPAFcw6HBlIeGYtoF/
x3JSa0YrdelJAqEpRT95g47lFDTTlrH4hsOl0QNM/yWLp7KZekHr7DHLNXBYalzGpOVE3o80PUZS
QbeLW5x0vmBMBLwjFQ55033qAB6kQforjJmTJv+COspwNyC9xPCZp9CB2VJw65BfC5csQQOSLrAx
hp9ukmBEmr+pNTFNYl6uT7YKD3F1VP+ZAFKiBFNlph55UPmdn16JBKLPz4lN8InnFcERTJPYAs1d
yxm4sizwYmdLH3WnrAoMKYqPZqa8pYNYKqeGVM9PZAkEHIx5cUPOLWlMeJa1ly3AQ6twuZvGNFi1
cQOLTzzNdUtugPekhglqjqG1cwgTyHxU5hhNNsO2TVvYnuiBhpRllJQPemhLHKOsvLci7pyFzcY1
vXDbXhebrZswbOZMuKH31ddsY4CUakhPa8d5jEDAbwqNjJiOe6Ao2Nh1fzC2Zbrvpc1LLspbrSe0
Gpjy3Rs/lUo9wPiyNXzOec+sxqNJxUf5HKHU9byBrWBB1+WPZr2SxICOjogxPKlQAws8hoTnKWId
soKa7RqHcFyqI6MnIY/gINB3XTB9HCh3p7F67liS5WQlx3mUu3Ff0xkJH9If5OEv1UB3S/toWf3z
MOLja3J90jQjbQTVMLL/7rsGajv21noayYBjYnnTjjQYwk0/U5Jj5kynBMS03BaS6isH9bDLXuc4
fzcjlgjQuWE1LjprHZQtU0DO0BDpxPXGriByjZl7igN9hlJn3+eS8ZGNw13dkM47m/Gd7cHBahZ4
cLkkT1UhxTs+nwXD2c3A1hLOrk1WItO3minpWveDtaJcdK5H5+mEZ5ciZVX7rMfB8ikobOHmoHop
REFatGzi9CX/nteoMZwGF6BG8PemxFnzhELsSt2NIg9FLly6OaQ9bQMWJTvLyHIh3ABMqzWG96Rr
V33MIYvmzTIBZB0ouSu5k0tMTDnvxC4ACHm0HaiL9qXZxAjJAQqXuqYqeVHmKnFa3xIJ+yj3zRoO
OoP7/oRDFTJy2cInoEPC4DFvw+xn2b+oJVStZ0XyFrs0BVYFl9J+yfx4F8TMB1ycZm+mprkVYK9b
2vw3LXI2Rl7dR/Xn4PXvVQ2u7iVcs8ykZMNcN11NAgGmlZ5bW5KTWGiUVQjFeEVEy4r565vs7orQ
33sxYUsQdazCZcgT7urlbA6RtAdomdfAX97alX/StGCXG+kPZcqRa6xwuRxNoyG4aSTpIwy8q99R
gQUWFZjHci6nXwJTAMXpGJfoOHrxdxiHDPemGzXmrIB6VugJd/4g4r0yhlJMLxy1STbGkl4SByT4
l7qQaL0w/YTyRGUU9MGNXaefyljIcdlR/NIixMl66RP7M2mzJ2lgJLdNvSQ5yycA3SvbW0iUHwqu
g+23m9vqZfGog3DdISOSqUTcM+WUnKGhg23ZguxG8uHDTPOKRPOgAGBDgNgxoLmxff+CF+C3ALrf
BlEGS20I570jmYW9eJoo70sMmYAkGeYNQjpYUR3mkuLX2/mtm/oYFBfapxoOm66UE08D4ymibF3s
zUqH6260MOGLhuwNmgMYRGTg6OBziIr67QD5DTNx7ieA0WHlDC6mq1h/A8Q/9BHsWXn2ubnh9QBA
5l11Zkx4llwl1At7Vfup3q3U7uKcbF0PTDNzY5ygIdunJWmTLcRsC4MmKLrxbrLTXZe4L4bJkgzb
9Ae2zyzwBqGgrQlESh1iNd6DR097jIfqpTNwZAXeWfludwfXDCK8tBKTXdokLZHQ+9lEqL3KmS/+
r1gHaAw/5Xi9bK8kXxE5IF12Ouk0pmDUvjc/HLso1r3zkTkTikJpJyE7GzkdjdkBixY/BmsiG0V2
nxk/FlI+K6kgNtSQZPC+zb1O9PoCVcCiP7Od+ohbJ8toId7lA5HkUNNMdDWyilYEuLSl0hJL/Fp/
Sxoaily+0UhWAF3/Tdu7TV5sgsnDJcRo75V/V7qwXcfeFt68RwdIvg5rJL7nUMPb0op4lgMCd2eE
0yaQ1Qr3WQbr7lVOx5dSfBRa8y4drWTPCPDxhKYF7+H6Ij1Fytg5Lww9GCJTM0426Kn/iG3pd1SE
6DBZyVnuWFcu+aJflfdhJg+fNNRJ1/RNnaIhbqUbHU4iJDZa0HTbE0PMdzVlMSZWjqhdaESbp5I5
P8JTArDC2FrLUzgvacUhDw+efCbLMrAAUCDB0GpZGbmfukLVFYVSNp7qyV2ku57swdTsiRnF0aJ6
yez8pyXnp/Ise9Vym1feUeBDnyzuz3yskclA0dXzr1l6Hgn7w4yne3l5LMdNtxHwJss9YIDLfcjV
0BgygdnUgvqQa2rXD0j42NCB8eSPTUq0CZXGTS0rK3maVUUsx+mqv54ED71yK5K/PeMOB1uckll1
gB32CiiP09MsFwq5g6M5Sjuc9/opgSSBNXc/a1K3yWTb0jZOTj9M1/CGLvnVaVl4tcal4ManhjOx
yFLbk+N7vC6/uRN6NcnyXHoY103tPaidZIDlg92RTikPvp9UVCLcoq8uhoU5Dtd2EOLZxhLV36ZF
/yrXGrX3O8FyZ0E82sATteettGLroePcmGH8FeCDcePo8cmo8DaMi+p7Vz7OlnNVDlKy6HWt5S0r
fBzjaRiL0YpvljB86e70NnqtNOujure3qV3ibV1xQWVVoTYbzUMNOs9bKJFeIEtVOb0w71rMEm7s
YTgkxXhAJvUNiv5zO2Jmj7r+WowPUQ6SjCTiWpumBZBIkCOFjapvtcLWVnlwE7fOU9nU469pnGEw
DHAclI1maP1iQf7bz+nfw8/y8stctv37f/D1z7KaG7TT3Z++/DvUD/77H/Lf/M/v/PFf/P02/tmU
bfnV/eVv7T7Lu/f8s/3zL/3hL/Pqvx3d+r17/8MXG+VFfN9/NvPDZ9tnnToK3of8zf/vD//l8//j
aAz104Tj9m//+Aq//Uv5Fv7zX0/vRfve/qOf8W//5Dc/Y9/+G6kQQji659i2bxoQBn/zM6b++pvu
2Kbuenh52rZj/Y+hsa3/TZf/Ea7pWz4/4RhadsLoP//Vcv/mI603PF1yDA0Xr+P/Prg/XMbfL+sf
PIN13f4jY1HnBSwdZqvhOpZnuu6fDHvJ0PayJJzckxEEeGhmOsqKXj+LbpyOi7ewyMQ4mc4VSVF9
PZziPquPdjuxQgrHgzMvvIhuPC6ZaMckI8jvpfJ31GdDDEH19y9LEzJ810CIlL9WBG9xYFcHuCHF
0ZC5L+ozS37W9L11IHXk92///jP1vUz5tPz+465s8UWy0lMjTPLEI4/HIiZe2EEWRvDf65CXxjbD
Py+otcPi0ESkOj7yFrvTylPWLX0b4/5n4hKJUxfohwsnovH1jEGwfi3CadobtrYeIy06Zay2G9d1
ZRFUQyEYIvuMlRa50g1q2tzRj+pDC1iEBWj2YuQ6ehFrAl/UOd80cWt1HiVeonWetjOmpsLHBIIv
rwf0/Mcvp4qwvzbUN+0yfRMZ01on6iJagf42a92OSKngSPRFuwPenY7qQ0YZgNI9h9ZAlkkWCKJ8
fYdkSxPXHfVBWwxmP+pTR++rfcZ7hiDYroOBVIbfD0MdC04Avx2V+pLj6LatPhJejOdPLU16fv+g
vteVgGuYieyLBAIfk2ASZcghShyEQCVO/WiVwAA3toa80vI8ChhX8hbUB92iqqMkpcVE39blFf4B
XaZtlyF6nFg2j+XkQIfQt7HRTEfkzhA0I+Q40XAkgwEPEjSX636xEK8vMUQw0ox2Hnm3YKf9Mcby
cBRWuZ9wJx38o18zdLeMZNgUPWFyVhmUax3mIhyy5RgDpBt5LCDd+PrRrnDXKGsyOosgto+j4SAB
qY0feECeEw9DmwDp168PZo88TfeQY8hvxSWuU14f3SZl5jH9TCD9qA9B/N+flbMzkM73ECw2iSoz
SR48VfGCzzVeTq53sNxD5vdbL0LCVLCn7v2k3/gB6CXiCbIYtb49jhW+gmkJwoPevT1GeGdtOtP/
8muispM4zGAqQSWpfv12BeTN1it/024/p/Y1QC/f6tZ+SGzAR72/t3vscJAV6BtjMH9qjFm5RZtp
XRo06EnSjcfaNcZjj5vQGnUmwFGVVEDFcgwvT4eLn/aywmmp/HVSnNSotnpVPfzpvRcjSVNhIKId
GBCWxiNEkU46JxF4XBDTxAf1bGJb6QPQy8eUMFiYhIWz78Uqtwb/YMfaRzPU0VbLz2jDA2pPjzTi
FrZHjb3XGls8SjriGBgcSq8OjRCCaCBREg2Ss2YofHWnhEzvQbhH0QzSlYesdhwzt1FR79I0RvM6
bSczyPdtN+rHERzmSEhFqxN5YxZFdVzEUHH/DmjezPC/2DuP7riV9Az/F+8xB7GAWnjTOTBTbIUN
TlMSkXPGr/dTkDzU1dyRj732QlCz2WykQtUX3gA33puw1GOQU3dXjhRejok1wGYEtymLr6I4VCqn
zgC4FaSbMdQneoi4yebMFK36scxGYztlwRXRCQXUKduTCe9sp43BazAxQGlgYyzRiugA8uKQ9IDX
GmybUBlWaCukOAyu3wl0aXWKLPPnq+U9bzB6WmPx1+Xp9yrMsKoqYTaYoaXSWofiBXsDbw1HBy7W
0GWsLJIY+Hj91qvxlPxxSAlQ6Qqdl2UOWt5yJV4xtmZgV5FS90C1yVKbxEuxYF0lNtHaOi+b4uBW
Do55ObdzGQs/XtoVKV0n+gNoMxYEEm+ZR9Y2sfwWuRmMhALz2JkzUQ6UB3uDhQrBdiLHUxz0dyF6
xwTj3YRkq7GJLO9BGqW5XS6lrUQkbfM8IJBLRR/RF/NxzvBFLJKJ+SWUGz2tCQP/OfXmoX4ebRH/
mJe9EOl0n6xw5dZRfqCupO2TYHjU8BQE0ofeY1neRujGrcuoswnMIvqWrjuR7BXwH+YoAFXoVhsn
roEOiGEv/Kg7aUip4aPGK4ssbo08+yHrJKU85U1mSL0+hejHn5YffbP7VulFh6Mygi+ILTTrNgqZ
9lzr+5RYxraIshRwip6csbvreOCcQDFD4rQiJFQvl437/sps4i2stBBybkH7SsB5DKeohKFmISaZ
2sURjkN2nvU0O09Gl527QZTkn2huZa0zQPQFgphPTB4j4kRHP4MBHqgJpUVt/oRr+Gxl8qTrzLC0
UsUOedGnvOnoCVoFcFPvEdOpA5Kp4PRBiHEJmuLoUguXploLlvcmUZobmSKskg3M843nTntDd45u
rqx6EEEykJ2qwj0C68jcDe4xEultD8PrMAzjjHQaPZUppq7g2/4mbiZgYqjPb73EOHomIDgUNfYV
nzrHpYmYEhDbisYLfkOgCRGuCAqNIoa6P1mt/7xTy48hgdDecseTLddZOw/7JuieRpLoWNh3oKWC
A6AMcvO2tdKTbHCd4RFYNrlXxjurzC+dMsKLVNiTqmBn2eTqlVdm8dGhXEcFhUrIj19IXK5QUM/S
7/U43GcwTm9MlIjXYRusExNUQVMbT3EBKxT1VwqReEV2MLnLtP8YBQWJK8GbBRxuPWidhcaxTqHC
2HqT+4znm7E3BkvfNBNaaD4Mm3G4pA70YV+gAZYMH6ckbbZO598A+qEtH+KKLdUjDRXfCC3cW53q
Y9aLD2jaJKtQa+Y9ChqvDr2cpuTx4GGk1BDdIpGcKiYT3VXb3Ke46AHklJfMiG7aYZ4OwrJoy1tv
jSnuiml2jiSV27FHvKA1ovlSSzRQArvfQXX2maCri0CxGsDpxW3H7C4jxrNwPM6jFNB5TFc/m927
JtFv9KiAfRuEX9wCTagZbzeL+GmLKw0+pnl2iN253yD7iHOxVx3SSnWu3LZVmJ8NmY5aB64lnXyY
zRVucjSF1i0ybwe0SM2HCuwiaukn9uyGWXnvRzSunVatPpKlZe6pvfojem22FDswRx2d+r5Bo2oI
ad9lHyK4ZUBFBjyN59Eg+8MfF51/AR5yJVPta6tbYtenFeLCsaCmKyalqoYyn/hm9PwfyfaDYVAC
bDuUYYIS7mjeG5t4JsiQ4yy2GYJL4DL3Qd/w0BnBeSyPPo0QujAiX0U6TcbG+jThMPXYYzK4ViJN
o1dCFU+D8zR+qZwixLgLfsEUDcxpTYEsj3tv4l13tIeJyyv9q1c4J7uFzgMYGAmXDNaP9SCg3zwl
SkjDtNJy12Xu0fImBfTXEWqjnCTA7pRjfDsKmuw+gcOO8iCEZ9gmZlUBmJ7mFKY4HnqQVTBIS3c5
ckPrIhfWLh3tTTi7KJ+G+ee+0HZRFLPkkdjnbm3gFgACB8vEdGNr/Reva+0dNNrL4MABovA3OGV2
QAf0czJlNBoc+w4CuLVqboWJEoFtJfi3j8Vw22EukHc9fNbJWOmW1+6MWX5OPXR8JEfaf+iCx0RE
51Agw8ZM56zqsDZXFi1agNXrtGz0w0wSuooAA7WWkayLRE6gi/j4OCLr40RI4vBviMuWosrWKcFq
zrH7IpDL2pRzfEMbn5C0gX9QYm1qDdYMAr9/nIIw3rgTJZUaW9fRkd+aoGYitKkJ2XBy9tTP9L2m
jzSehsPoi/s+LiRPMXLsaWbjMkhHpHXxZym7Ee6whLJuOBTi4IzQHUMAJ/AxCi9W8QDZO+ufi8z5
pmnlvjQ4cb3xdlYabwNZfAzG/BVUCoc9eN0aeRVa2NyYlemGr4VLocPtu8+GbqevRiuuPVbNA+ky
IvXdp1qiuCNcJ163ebybAjS68PWDHJWBmCPQltmYncpKkDNNKl2jzxrv6E3VpFhO6fs4tfOB983y
ofcf8+UvCxVaLm/+9uv/43swUm+lVkYjtmutRXS0WKoicYiv7+jjq7r8vGwile+8/ziAyv35azqI
mD1L97b28/qUzAR7y6tW6OUxgJVWJ+JWy8gZlreXTaY+9f7R9/eWV0I0RG//9tfvXxMXzs+dTc9J
z7V5/yIdENxxCum/qKN6/+AvO3j/nj7xVbiI0DXZ8T9PoCBy3tNFO84xEoVzWX2M1RoXLRE8LpvQ
uyi5oXrmgyZWby6b98+8v1dMTJf//jNu7wNB19rP+KrBufvnV/32fcmSMPz2/aE6pPf38q6MZ7ik
KrX42yPrpBWtaYeOPz+0/Gnq4WCZDPFjadfWjJ62+2BA/UGIgEC7pzv/y0aoqGt5D6MOYIY+br7R
Emv1pSqjvP/+x89//ztA0D+/Zfl8ovB37QjMHVt4n5icoxM4QPQ6BmtLKpzmcTLcLy9n2yWpGCsN
nFJLbAgF+7S8et9Egfnre3rVb1Im08P7J5ZXOe4ua9GMwzr56x8sf/937/HE0D1///r3z+Cw9Vji
Kww42jJOYdazqfPvmsgm2s64fyx1uZ9Fwr/Uvv5Znvz/EuZ//odJjZHK4r8vYd5em+b6Neya71Ax
fq1k/vzLn5VMIf+B4xmFR8/GTE0o46//Nmaz/kEIT8ONdMO0TT7xXsg0/+Hhv+Z6whN4FtoWv/pZ
yLSNf5iWRy2T2qPybMPp7X9RyPzdmM2D5KdLeNSGQzH1X7y7pDWhNowN6EGvh7vC1nkmMGIJS2un
eQWVcg8lzF8u0s/h9Gvp9O/2aFJOpXgqLNhbv+kCpLmd20Rt5WHYNkiurmavfDEFxVMADYMfdus/
7+53Fq86QXZErdaGYG17yrzsFzZ+gCcUgPCkpCK6w2UFLRB3upRzchXVfPlf7wqhA9PW8Vvg7ExV
Mf5lV7ieGTSD5/KgAFNJmrwp2j2JuIJc/nlPvzuucVLsyfFsw2UM/Mtda3HKbEKH7p2vDVioe3Q8
mhAoYTJG/9P1Mxjz5Y++xvHbf/4Ho4J9CUPS6pMO9oGGusC/nBU0lwy8L2dlJTWKYpZ+8So8Jz1x
RtsEZnel96BEjkbdEsRO1Q5o950VVBhR5bd/PuvfNQKWIzFNaXI3KeB7v11fF36rhp8sNTyp7fTE
vxWdUnscL4Y2XdAdeWps97uPPvKfd7uc4b9cAYuyND6JSBM4v10BzXAKyzUKhpCWAI9uj6bbI9Yw
PFXt+ETKyJIa3MT5fIm9CsSMFl1ruyYrw0kkYplbjZ74EIvkw//lsGzLsaiJ2AKhrb/eGFEXnZki
i3ho7QZUW+ochMveWmugWu6132hHoxnGGzF9fIXibYv0ESfpCleo/tmjojzR6h9EcP3zgf3tbULN
gOmJ9ibTy1+Pa+5i7CeQwDhAmKpx4zMR0iMdIFtSpkY8EfBEXLP9XJpF9T/MLcbvOgrLEPll3+r3
vwxWz5N2ryEgcgCccD/oEKg6YL6rYEQMqR4vo04LUo+pdAjxGkUveY0r75/P/m/mG6bs97P/7a4M
SRZSuuYI5hDQA7KNFwqk18UDMGZK+PPOTF31wX57PCVtMI9xiei5aS4qBr+ccUF9zcvQ/zwUermD
RXYWANIHXZF1dOBlNjrgqPfhUv3SUUtYTaomRy725NTWoZU9dWF9Onv8zZROZ+kzdixNnsZB7sjD
LmUQIZjU32Gl+GRb3VMR42xXfFSdYRnFV3onJID9eJnTnUTCrgz2ncgyRIr5HvX5TkzUEOnmD8W+
mKxnwlOFEAUH4N3AzzxXggGa4MxA+g+Cw+ru8rmuSC4NxooDiK0no+WBGvvhybbFsTchexjhAUlZ
TMTBn3BH89sFwKzZQOOr6To040NUIYkeWJTPx2OB8yWiPzDYk/yhdccBuDdM2yyjpgNu8ZhVwQHD
610Tz5e20g928y3p4mvq6ufEwiKvl/TD0BMth35ryvhNoVwUAEiNJ1MyhNECt6iJPFpO89VTU7G6
MnqCTGZoNrtyAAY30gYg9sYPDkh1GO1N171FUd1fDZyXMYoDtLoPadtBHUcZi+u5TB6tGM8IhYNU
qktC0Cm70re52DUXyGTGGySslWGanowI+IDeXQeNk/PmDrop9aKeTpfvMg6GVrbrwqDMlLnclmLE
OCwroLoyganL7zvAFpJkaxbaBwc/ReQp8O7Omp2sIWW5wa0JKRWWb4YTD/Vdvy+/Ypi6skdOlXaA
wt3rF3pfd7H8ThHEAuQzXMKBdcKc0UmVzIulPFWhcQ+LaVj5Nkfie/PjaCGkxCIsvf5JooWYZbCe
k56/l43cPibKwAm/uqt0uAS5T1Eh+lb149nW06vaRT7T7B/UQIu6ndpfNFVfGphoUkuvqGKdHXWl
CH7uxhIV8US/YEuzUci6pEACPM6uPQUPCGCXCmvoFeg+rwgercIcMHikMIjJFSwwxlTgUMYOusck
K/hyq4FSiG45GGk/A+Vy0+e4NkgvPNuCkhNlgMvMEa3zsN1VZaStmypWWomQu6fqXgT9dy9id6bF
zaqFnPZVcld8z4yt8eC4qLu3uTjxXN0sR+8iLrAajf5JrbtxRR0puiq9J9RirwM8+GGyb2QLlnSE
iYDdnLVCBe6ihvKgFmcy7Tv49jXlL0p2BvcmYrXf496E+0F/sWrKRw3IhGMSTy9GlNc3cNVRqU3D
jg0CanBb/LrcVbo/Mj4sE4pqfL8MR/iOb7F6cGeFt0AS6JNlBo9um2Og6rLrZSpRfj6DgB6e8qwU
B6ZbANnDxQpZpwyNubjycc3SkIwJCp/algyvbU8cQZmXh1Mm+2l6bmZiwmXa6tVSHypCxsgQKgOb
clAqoH9OFzTkis26CPSvgLN7hJz1mb4VRJWndZfgm1mU1SpFHRG6TIBqcfLi1slVq+xDFbVfaIr2
E89Az3AxAgh6GvoJuj7uRceSJQdC4NFD9wxEsrVfPiC7PU5zPGRufwGcktB247DoBnDJLXZlsBef
dWhTa9YdJoUaXS2ElcG8wTh2ZyptNtqL9XjW60jboEx6q6MttpKz1u0H/eDIfjvSj9/kVjTuBmyR
sWANop1TjwjIdMVmGs0LfF6eLlGUfFG1Em03gSjlSf9BLDZQEi9bQ24BDW6Kyk83/u3sBM5NonFh
SuDDW/CDXmEPJ5wYobuF9Jys6ui2zKJNqZbJAs0wDVLqTujaB54tRIaEMrQAmGO2zS0kQbyPwjxb
B6X9DJgR1v5Yym1axi+o6SMTl9vZVqZcuNTQt7HGc5XiA7kSw3RZuMPLgFyCF2rmb2o50LP0DYGc
AyW4M5SGS9vivzK1+rfK15/jMEfdxHgcfHmeQJWDAS7wEfWw511u0dQiuZztxww3DjX4u2zA1IxO
GjA+LWJA5XF+NYxk2hop5YMG6OlUIQ7oMKzDsS+2aEJ/74CvbZ1CoK8jp+MA9d+QVr6LQL2t0glY
2Nj5QMKD+qXquCJBE+08iGGt1NxNTU9bdA1t0TmBwimTFpgj4GwRIw0EUx3z6kDb4/YDcHyEgeGY
GuQsdPGickZceBR0lazg5A4cPOIXzDB+u+nRIMF4ci42ZVFuzGk+xDP6s7reTJvK8KiW5/IY5bm1
CqG1wTGi8x7xENaiuM1LDO69nrDdm75XXou7G/PWxJoJSu+70MEXZhUXqU/QLU6tcN15Y7mzHHbW
M5lXMQ7yWDtvEV2Cm6PuXZHyDPUzInf2BYm6+3FkuLRZjTOFNK/YzqEvokcaGgoVwiSQBsKU2+66
xpU/vDNt2EY5+vG2DRZziYlwyPwqY4ckSSLoNGmYZSXwc8sUdEHhhAGIDfKLcLDgMeOw0qlY1u/C
eN19H3VEcjACLtAqWsV28ZS34pKPPAKh3z3POZwzNZc74m7WnWjt4CG1Dgbrk5ujCLxMQU6H1Ghs
ZNuwhLflmuDhy69l41wA2H5PVd3H8vQXd3D1zZzHeMDOuN4UkQRmOPCKu5JuEEe/qUgPgDFTFSy5
55YdoJBNUavtOoyhTGfTBjmOAmWECWfbbUSMgKHNuriZJ1EcFEnBNQ2ecAKDjmcZrajRuenyKFzl
z7Tj+2dqssztYIzN2fs6ZcOj4XrDaxx46zARJ9qH4guWt7q7a1pt+BAX9k3fW+WB5DvaxEP0yWt6
/ZzJeLjRPOecRKm/t4r4bFb9vkIJ9jaoRjxKcY9at2Zgb2yqyWul8gkJit4PqpH7XNvqkXGRNE8E
yMm1OaYvEUsporpwumBoTlXNIqine72aqy0Dmv7DmEf7JvMKmIOavhFRBd7CnLa4Ax/r0LpF6ew5
Hyi+uV+WnNxm2MMg3radu8e1w8Cad0SW17rJI5gDtWM+wG7LQbgU94lAw8XRvEOJbSeklXwbpmG2
jSbvYkRTccQDY0Njnrpx1j3oBhQCx6UdajbB2c6qc2V31a4T0MtEOwFgwYVghWDfN20Qd12OdPFo
trvIiuR+LLOzA/OUhyJ5khiXOtnFQ8EChhbPJ2KXRK96gykOrDSooHSOfFT5wDW9Oe7XdmT50LvB
2MHSxxa3uK8tA51+O19HWl2sjXije8Rb/Wh/sjWg/1PATE6lkEArIDGprJZHX/D8T9I+9FkC8b0I
967FDiWK7sjkgaSJEpaA3qSXMOBwvo5dxuW0dWSNeNokEWqhZAphudsEdaLjIlAAexTo4WBS4BxC
+HiDO1U3IYxzHJw6VqRx101ND/KnvocilIBeL6dN3tobo03cbeNODnFs/7mhi7ae56HHXqEmjPLS
Te5FiLiZCAd5pb5x3bA+KBlsRRiomqHERh0h36HDe0xDl71mhdm0oT9tRAl4QwOEjwKe3Bqa/wqc
nOGkqH622rto233rYGfjCMhYNS1X2af7ZaXLrYIkE+FLfIVQwRkD+zjXCAsF1AmYzuTez/Mns6J5
OqPvGXmBdaAyvQlZFfZwxrCTMcNbCcMQAtZL6lfZbuqb17TSfHorCAHg24z+f6v6n59wTQQ+Y/Y7
rKwIitoo2NtoBXqt+OC5SbQjexM7P+pvxdS8SJwe1hP2tqswUuquuHLoJrHB3HkHbwwIEHPCdKOz
MIJgEEBmJng3zH7fdxL/ILrSnjQuqIGhZD4RpmuEyU6knGPL9KoWzB/VJRBiQbFOIuKfGEzrimcd
Qqv9Eb06RAAgTAoVFCS0a6ELaedCq1jfTeIsoZOZYbqJSD+TYBRKtJgIW5PQ2gblpBx/PqYtsjI+
2Uzct+WuhhY5SgGXwEXB1Rg5UosbNGgoYAmq/OqazJb3ociLB+akj4UX3C2hbhuTZqLGPq4aXOBN
j+AtCdonGo6F+b2dOG8IzVdZ7lWkjLbRJU/R7TXh8Yhc7/eRXtNz1T47zB1Mgj5SHwFwJAt9Q/7h
egzmrAbgXsPb6OHrox/v32tpCAU6561ywGo4q7qdSWhX5wQayvjVACV9QPjDq+ub0NvaJKY71VyP
bfhLvd3x/UQXcDqYNjCn9RHP9F3UxjSjgpDGbYxVstWpWkunrkLoIW3TRe6L38SvSKajFFxrqK8l
V9Pm+g9zQ8ZJnqYJCcyDO9YqX2TgVHT3cy5ukT64/Xg3u85z5ok73ATeSht1gbjd9l51V/jqEXPm
i8M6DVymgjVeNqiqVs9Yl2XbAQ3eUseUSqvSdGd4uHxggHu2ekQ3XDvbBbigb/0IypWNogj5JbhG
paG1VEMDj9TUUlcW4zn8OpaQqs0f0QlYQf4nAqvgXpWNv5YzC6pKS8G9fDFbvCwj7insxGWEBl0D
hELO5zhLN14JLq5GAGI57M4TMDuMYN0bZAto1B1MS79Hw7nYCE9x3JVkjCnc5yiVygYVFn/WPwGF
GVZZaBwCa3iyhukc1QTHncuFJ7InQcMzKHrTpMStpuufkoq4J0uDU5AVt6LAxdXB7QudostyDzpF
RcFPD+NcdQxqXs0LlVuo/FgPp482zLsu6wosECLYyb40Vq4FCXDJkq0U6p6r3ekOoZbQKVbPPIfY
sjK41EGYTbGRKrXNRXargimuE60mlazSKDt3zosbA6rTigmsrHkjKp6JxpkekXC4AfN0TpP23qQM
MRnzCdYB7hY5n1BfreofTtBjRvBiY79adhOOlIyR3AofJCU9yxSHovO+lD2mLKUx3hiI3MPYiK6W
StGHgJDM/7iU35aDp+GWrem/eRszo1ARs0jhzPDWinwzFPyllmTUeWV3pPKs8l2UDxsGfBKJOz+j
lmKMKIUZj6MRCUow4y0yRd1ac+61Hu2ErHhRE0YHDwAAcKIz27gjsh2RVTNIuTxaRaLjpc0NgQZB
MLle5xFZVc9LNbkKmOlq54vmCYpnJullYk9ntS6jH4Afdf697nmmVVLfF4TsnUG3AuHXG2DirAAt
3WUfG48q8LaEGHLbkgkzghXzzIog2ACEQp5aPbWzqo7BmfiGP4SzXsa8Z1VIni0P2s4bT/jAfklG
EhA10SKeH/Xf6qpHF7zbqbsazt1BFM51TMNrbHxFfwajWpEgZZEzzWj3E+R3bM6nzRxx2qoE0Tc8
PcE4Pjnuh6QLv2JQN+dUVWphBqzqR79jyoCazbzsP4Js+aROU2iqpsykWLbizvEoZrrYfS6Fy64x
ySZxE8rjF5OnoxIUKgYUvrbYCYFCVL0Bq4W74rdQ/HzfgkVozJdKQ2CvTJ8qzGbnYcRPgccfp1CS
+zA/oq+orRfGtwEbFsXDU6xT9OrzT5Og4Wun5B2q4OMEEENtqhpi4KjDRjvS6tkbBImuGtrLBvly
ilOrSLFKKz3Csn0KDyIVd6Ni2TQVDSYaFlsxjA8uaNztUlgIP6QOSq++iZtjNTDwgogEvJUZMEEG
uAFL3cQlVUUCXWcYRGbU2ROqHhli5EvFw5KYONXdXZ+au57aiXBUbs2oNPGogA++h/ZItr6Uz3De
lRYALM+/HWDqTbRoV5KLE5ucJqc41sMrxcNtVWNk3fkQrgwCv8zIPrW9cbs8D61vcwtrMnvsQreI
PmywnvzmzDiLJ9XEnpN2F4ybwPE+WsI8eO3MEF8eP6hMlo/i6pJq+1D5cBQAwggBpyBnm0b0+9Bg
p0sN2pY3q+BNBEzcTjpvu4G0CMLpsR66p3TAs6M08SKj+L+aDDsAozuuShVRO1Rhl0wrUKWydGRm
yIErtm3mbTy1PtJwWS010kxj1QXaiQwjNlZkq3HIbCACorccYdK+xOSsDbkhTsqQrGaTiZTKXQYR
KIzKA+mpBhwG9AtLKABBQEe1BB5ZTdFzIypE0o+DhWRPnaQa1l7Q363iMcSCARcb1CL95s4EdOhU
TK99/NIGQLT7hikmdbAUrnvjbsk9c9BZUeyFgGe5RK2bvdTtdDPEkDonvwMH3GYGFnTu1TUyIoa7
wLLv7DF7W6o0msZJ15g9VyUGZgJHROSI9bUTsrQhnvJjsSNUTLZYI2J6R2osHTwO4pjwFFEtN4Qw
JVVJLvPBxoax991LSHlrGKtA/HBRUgWxsoSdXltcu0SCMUuJkZFueijizN2pqWQxgCglPaTQyD/a
o3jrRnyEPEDoBVUE5OJQW3jIJpaQeKaiNBefmrm9LzVSbx/k7WZKHSZUljec4pDDR5h0yZnx66Tk
rNa2RBBGt674XmF2BumQ4EiVpkwA/TAlEwTDinuqDCua1dlKgC6tA7nDOiHmIxAv7S67KsFpb9ph
cNjdLs9yo5nkqOV8v0Rzy4kSegFgBwdGklqsqMxmUt10q+VLbW3fB2b0GCC20Hjlq6TBuE+rW2PS
P/sO4XZJE8APEAOOEB6yQsun5ADkEabmWthEkkN1LHKg92rUj8lTlYAX1jBB3jBC9k0+fUaqi+DO
je5m+Ti4wCXL0G/PVkoe2goT6Pttw1rKVFrDac0zKBQxDLfxqHslSUE9ffMt96Nm5+WO9HwPzpfJ
TU6AsWT2qazQfSyBNGK1NELAnJSmQ5bDzqy+gpcWu9C5x2jmiAzQ5znwXCynyHX9toEQHZTHPHHx
yxJxv8GDAVXLyLwd9b57nvTsJUt6KNLOeEgUA1yTu9kZn0oZaluX8t060rUS2l8J/bTQ6gsON/Po
nAofxfJithCBBEGGJYh9Rip/041mt9P76g6Y37DS0r7cJSaS8AJ9RmjwnYPCe9rsUoOwIe7G+yay
9BtA96uwR8gA01OKSr7fH4J4+FB3UCUy0LED4Tbp0RWmHggZ78VBosrJIKo2pfalLaSqkQbxYS49
5K/05CNUYXQn4W3eGOhBw3vNH/LBCwycGvUnUXXtbpHRzBThJlEbzDUqCLNI25jKV1htfINN9xk1
XOPEWBA/N07hntp4IvzXpUahA7mWXT+Vj6CzBchgNgJbE7yz4T4EQXFsFNjfSfN77BWC7dRrW+WX
vAkNLD3rkHqxCJlpjCpoqRAy2/kKtSwKdBmbNP3a6JoJKUP/nANHVwodxjZDlHm1YOGWTZT4n2U9
ya1pVc5p9MJfN8t7MeqN27BKXiMA31NaTEeupn1qs8E+La9++9EKO2sfgC2LCgTCbbsD2ifx5tHy
WD+9b8ohSCkolgBwK58STjVGDQRIFDmBHjta3x1wDIA7EVZDla1cZgErukkC6xlJMjwXIcCM1jhu
9TC6WQR5l02nVHXrRj1XFPy377+IgZXid0tFw1AIo2VDud/88apTiuAQLPmNO6japG7aPK1R9SAB
frMK6E9NYuhPBcrjuySnNBj64hiieHGTmNELxLHqxm7bmsQxyg5ainkyd+mpAJSdjXr5rIv6hl+P
d8LAKdZK0vgoU1SSvSiP1sJD6s/La+vRMTTzMQr1citidM2lhL3dGk6zs4kIlMKLRDQUSSoGlPqR
QnuFzluwXn4aB8fYUuGHliaxNe06DicYpvJptrLyCcs6l9I4dYrlPZc0rJWdeLC1+zHRi0cElyiK
wYOFum3rRXofbUZSQyWpH/ZU92c7sVmIED5uOlBZq+Wlk4ffjDGArK10jHNqc6flVa/uwi/v6aLZ
9YH9CfXIEBy5320G0/2s6dh5jzKpzojlBucM9KoidPVqs7wa4XhROJtXTckK7jZA/QORvsU02reJ
onstby0bXVE/lldljWeOm5Ypyi8Z3vX0GUxqkrDCEFQ1HpOeUW4WLdo2qX03PcrW7+k2sfGm6SvL
kb0S7uw/YxtUDPWzA7vZr4vp4GFSaaqn2FVPZztJfd/ZWIZlTcDwQ8dEy9sdFXdkCw3eMQPAv5Wj
b9vxzu3qRFna4GRXow4bMdVswkrFp/V2ag2cENQjjoQLdlltaSMTp6OZH+F4EnenPhEesEpF+1mo
NVDS9hFcpL2FH5mBmYsPHthEbUgnp9yno3kH1WtLK9E8+O2udBNvh7wELjkGou2il0j88lVCd5Ce
ybz7Lm5DLFyMeR3NY0EVXINxLfKvVcW+pz3kTw7BhpxSqIMJTHS8CQl5qXs2ntwe8HlKEeN6IcG5
s25D5IQOt2x8u/75KnJKc5dJj5WzO+KcjERXXvWnUNjsRFH1llfLexByMJ6dj1SPFT9zpDweRjO0
BlQUVyb6aFv0Omzs6povaOWcnchliZ76hzKMPqVh1aBnUG/Csp4ORtC+mAkULmeEzjLpkJxgAfZU
Om/8yDuZWDSsReuXN6V0KNKJ4GiT8mA+jPBZqb/6nr2P3XMT64ewGL/IqrzMTvsxGYkYjclCuoxC
pkYccppMQvhgsl6cGNXPLqpjZpLwXs+pYaC9St3D/qKbNXWCvvlWEZS3ddrt0T4ot28WHmmRgdPD
MHjOMZxMsTVcYGTIAHnCLTdFgkwZWPtPsZO9NsJ7JTHBWMWFWtAFr2PlXye7RrmkecoDCDzF7NAP
GXeBFh7VCejmsE/XpccjMYbYmSmppngiuO1gnxAlux9a3HIosqzLPoAagXYFZhChj22nYbl3achs
V4svUWp9rme+pJ6RIh5Z5oYOV56QUqPhZB+DMoALEHofTBm8Ilf0isYJda/HKBEw2AMiODDbiHdg
Bojg281snebKpBln0u8VWb2D8UUyO7XmTVZEn5iFbhM9rLHAoT3lVuXe7LoHeJxwc8duOsxpu8pq
zd5avY82aMQCN6OQQi+uX9WPmPAMW6LZ+mYWVMBpRb0hgDL+qPLYWrfJCyzbOI1QJQJp/KF3oUAA
SCSiRumDfp0vWxPS7wHu4qOh9ygDkj4tFb1YBm+qFIRuOAmVToXFy+DimD62tEp92hkucIQxgteV
IAZliNYngbTWDomOqZG32DG2IY1bPyC8tLVEco2k/mwRLFI7JGf2MlQJYQl7PXUBVEWIGoESdJSF
0ii9mpWnrQ52JU9/xtvYv5G+bU/qZAXAmiRdQcuARP4XfFEzz4HdNZSvlL1KPpGrlIYebg34tiM9
ErfMXon0MHGuUpazjPqEKjVJGmodYh0yjLFOIOqmQBGhjqoyg+VSBpQZbW+TWsMxMElnCXlUWbi5
G2NBl9khuex88m10LIZ+ehMWg6CLiQl19xAVcAsGqj1FLIxdU31GIPU6OrG21gZVOkh3eCpOhPzx
Juu0GwGM5c8XxVCArr/g49RFAUNquDDuwT/+jssLUJv3KIkc6sy4dMCJ6oSUVR1SNHq3hnueh0Mg
6804ouz4532bf7NvQxcmOzUAQEHw/+2G2L2TUepPD6XqeGc++Rc7MsKLQ5lBM527wpyeBGiRaTQu
nmseJb6SKgujLfrkS6y2a6D1xBG0lFtkuuVxtCn5/Pkoxb+AwqRu6K4jPQ/ZAIum4V+PMq+x4QTz
z7DxOMqwJUH0mmZYMQ2TTCIWBMAFnksp0AhDs/OqIGPVkLwpMEcUcRczDLFAZHi7gowYrMHVUrmc
l1LhcYv8CjXpijb9G2NiZ5v/xd6ZLceNZNn2i9CG2YHXAGIkIzgGKfEFRooU5skxOICv7wWm9b1Z
mWWV1u9dZpKlSiIZgQDc/Zyz99ocyuIsIdMk5XB7/y1BjPW1bl/bgX1rX9of2SxAmsQUhd86DcqE
3wyC3VAUxPqNFPJmXjT7jA03XqYbgj75YVZCoPPIKG6SxRkfDqB7aJmlMz6Swf4FiPvup+8Wj2vB
Rp/n3ZXqsZDdCpN5NdcmY+q2WPQ435J6sjB6lNb8VEzJ4T9fa8P6mziWi+0YJsAWQcDN3wSrzZTW
mkfrA8xoDrtJt7doVKl+V72JXFcyu1tVUWVzpEczbkh0gIkCWu9ijPYOS1vNdkBH2ROrJxg3EvEQ
qTp0o7Yv1v16VvRzlrIQ4NRi+ifSHx/tiAFwY9S3S+eXu1FffpcLNko8W/XObWeArOtngsspsOIk
KJP3uNMQwhn0q4ELva8DxSqlSZYp1n5JjaKjUdlYJacuk4aolZmHRtB9o81Qg3oKXLbQbdbfq4TB
VG6QLl3WxQ+xUBEz08b5DJ0WjlPQzKw8MhIgmwWnwvXvk4Lfvuetg/ZVZAr/GCmlRg9TsOp/wSha
pwxlaXJSgOEDETbRq/fBZBxZWjoexZ6RF3k+VTzqQWaJdTSSEtpR6VcOevSr6PjYtOZyE88uTS40
DLxrx+8fv3vtjVZfbJEfk0b7qs0VwQ6DPawj56cxctyL7IXBSE6BpaMr6+IukIx7N1Wn9lppups2
a5sd45IMsnxzbN5NK5tPCtlUkBfOi8NfMiE4xbX6sFVCjG+1i+zhbDXi2KwiAZAH3AK+e8Dc/RaX
POfrS22PcZ18aWp6JMBlvJvdAo76msoxDtOLFTmINcAG5aqXJ5hG13+4Xf/NjmLAcDd0nACO76we
gD8rVuMBjYmtdfnBWt/yuhvgNlac4fxPrb+pREbRiikWRU5K5Mc6vFsHZvWqpLNXGVXbF/+g3/27
4hu0CZuEw3MEK8U0//KS+tnFs5wa6aEgtB1j7T3H5+Pa+i4UCD45H6NVcVar8WWVXoGGfI/09tXy
nH+4Nv9mcbd89NYmFgkbSeRfpedDOpAAWtXpoYdUhfKGpwo8YdY1mOHRM6MU/yUp1cbF+eVK5i8x
kvNu7W+4q34MPUWAe7mCrOA960P6bNrJDJ4EjV3aTP+gxPX/JpP3bZ01B4W8bxiW/VcdLgdsmzG4
Sg5TnkUhMHHik9JQH7sMfJG5DrMp65cCkrjDx0YIy01iRuokdFtuTb6QBvXtnKdqO6ReuUU/IQJz
7UZhUGfptVOMmTMm5A5hXj34LzAGETzoqqR4rMjWbka/O6p8upZzBogDePjZLEkpiXI79DXHf/Gp
hUz90ZRPWl7I7XdPPNZSdh+5HMwc9oU3+NtR0VgrXhunzzH1ViSBD2my47EIepSVV7c0d27pX1zM
YGd/XDbpzNxCgzsS2417yiSPjQVHBTCWQfqQr73Kpivgio80V339x1wg1tWsw9pz/JaKVvTUPF97
Thjg6uwRiZncjy4L8lJVTyQWsmpa5RyWlnb0deeePK/fTq0Pe9c6RFkhD8Sl0tCup2zXujIJ3KW9
bX1IGcVMDIybs1qVcz8dZJp+9Sqt/zh9/J816nluYDS9f5ZpFaZdL9Nf/Z8NTgaSc44w/8kalVZf
/+Yr/scSBYvJch0b/4/jehYCmv/viTL+S/dWTJMBw8nllM0JuyINDIKTLf7L5iRvYkTRMReYOo/g
/3iiLIhQKyxKILHQbTyg/xtP1N8NH6R2WjrfyPdYCbGa/Oua3IsMqShZVoeBKDL6+WjE4KKE+rAx
fxkn+TY8a8c4RKEG0Dj+h7Pi3y0MLCFAJVlHfN6NY/zlh9eVU7eujh6ajh26nWDpbwp1KTlIEFeU
kuAYeO4XW8CfPp/7P07rf3Zl/eOPXU9Vf/IRDHbkjDLlx8ofRMQl5d2g7bdDAWCV0cyN0/Dc/8OP
XLeRfykb/vJG10Pzn35i7jKAI5NkOfRWMCxo2kCmbGOKnzTss5f//PZssTrm/vXH4V3CgidMYLI2
TLe/XFdSXRp4JzhS4l5FdFHEXtjW3dT7JHVVXntOuzwhNZOq3wWaEM742c9+ycE3EUxJABicRVkt
6Fgjb8ed6wecG8kxb5s6WCQpXzi2EBF1RDUuQn+NxGiQRGzou5neOeDQzxFQxsQHv7GUqA4VtpRQ
WmW/zyuucN5G2yRTd8Stm2GZqbPtGnAKli4LHXqLodt6u5H/hZ1+TPpaP9q1+Yh72g4WfdpM0xwD
wKV5Y7nlJQJxgvNBhpUtX3MfTYaWTlfLa1acoXiaRBE9nSHRTlDM04NSi76NhI4SCnW7kXQG4Mn3
bp6486x31nmaWNV8xcgYqGog4aVwTp07Cpoe3VmoGhawc6qS4ajM/pdV+xcT9esaavnllMM5bVpg
t+OV3mqI4eGsOep1NpUIBJI4PPsGYd5uFNKhDAalsWR3E5B6Z9wW7seQstG70L8AQtgImwZ1nbqs
CZpGvukx3YHErAPSPXZgnzhU1yj83MmbQhhVbf6Ls/WXpfF1ANp5enNqIST3IIZyMng8Mg/JmqqN
et8oBs+SU9iWy4Z8Zv5RaSc8NOW27xc3HMgoLQuD4zmi24YUTduu3wT6nSzNt2KYv4jVugJVZVg8
cZafiPxM12irZj9WdHTQXX1ZVnmNm8+q7N6Hri3CGZPIxs8Q8TGvnPOs3ArVvEUT1YbA3155dLDd
8Qpt4UtXNQLuvgjX71Na01Wfnbu5JovCL0PwoWQo0o1sHEa5fb3x3OQxdliuGmBT4F/5J3W9tc3u
dkmjKhAlCN9h1S6VLoqEwrJG0rS4ah68GHSYMER4j8cJM9CKsf/SsMPtjT4N7JLyKdfuI1OhiMnS
313OOyi7yAZc0t/C0aHrahHEA+XqR2YBwM/q7tOvYXBpCemiTAxOZc6/1hbrSy+QIxYw2SJzWQGu
2cbAWhe0Hi+ktd0Ibu0CcHmMt+gOzHPhiwP6m5zRBq8ZBdaDb8hHDKRxUBjGbU2fKSD3uNhaOpru
gl5eX+hbutfrTIL7BxUop4qiwpqohzCkkazkreSW4QvGdv/9Qfuk+BCX+u753j3fKw7qnjWemRSp
A3LfwGHmp/ehkahz3JgPKGv+uH0r06fj3da/jMwdOc8UD/GM42yMu2XT295jLhErTwXvLtIM5E9L
3q3VFQMaNz+u9800V8846CnyHAYTRf9mtG4cdNoIfIQJoC18DVkwhKXR1PkB5HhUzvBFUCBA1kQ/
jEO54/G9EabIjoNOM6khJWDM5X1aTXQVh+7sNf1VqyT404HL933n6TnhmB5sKoKh30yTx7BIMYll
WbRNZRRvnfWJq4nyDQRi3mTnjzrUlZlntiU/4zA69WagHZvHMf6BfuHpzGMQHpqOh6V/MlV2yU2D
mE2eVGP9DQMjWg9kjgPOpZ3vqusouMadI5n9VjIU/vBAdhVSN7wwXhUzbdXQH48vEcL17eAoATmp
JBWxBTy+0piNuFggj5XH9Xbyag1rocliRmwLyJEULPWLbBlJMedF/VC6Dw6gk8zlgUxy/G/1/NI3
DTYknUc8iZivViz538sRTIa5ow0zl/15cOhBfvtgyog3xdSTLhQ3dmx/9R0L1TjziRQei/9EuK8Z
PcKa5a/5UO3F/OI8z1rs+ygU3cfEghHPC0MOPCEEqB9SBhZyVPtBVlfNzOUOuRmRMxD41q+fln7n
iBrat7q243yVKF+Ig75jMNQEejqJgKiS60CCYizSpwG1NYsqc31lf5nrdHYgRiScZfkmU+faVtsx
bsTGl9YXgX5XEzEva6Zx1CfrQdkFXdsSHHj7219EiGSUmez6HNt8osvE5eo0+NzjCoX3gNk7LRnR
GJxoAZSnaOnOg86lACfSoDm+7RIu67Qu7hMz7EagCRD9quDPs2YTK7dFxDmLQM4TfTYSUhfkwLgy
za9UwMhPsxQH3N047Nulf5nzwzSyfmo+by32MpC52nyESve2XpK5ZYsx7XWEzNNU5gWc/XH5foME
w9NdHZLT9w3vNP1b22WnyheA8hc4kNx5s8E+Std0L7r+JzsyjVoz2cqMD9wHNLfVu/JB2N2Zrf0t
seIfMgfrlAp7z7ArJ9ICVIvotoafRnsf2VTYI7wZZPGxGG4TZOuq5kQ4wphLMGuWy6oA6eUmVek2
UoqyWeUPnmLoUjcdOLImygIluodsphSqfQlgSrogopxb2VQ8QomcA0OVD7LioTAndY8Z+4IH5dwS
db5RqNWKdedL+gIhXv9AJDYuwjpBcoP0ccoheI31SeZmTPLctZlEubMdkyzZDCt8P/m/V/FDSbJK
mJSkHRsVGG2Pt9AnVEuJ02y1xSO6kieWKE28PgjmryTEBZmb6ltWWW3fNKUZemkCmhMN7dzdSMIP
weHpIr/rGeWERG0sBIh6P2QrGBdDbt0kDBpbMW5L9JMbMZPI2MddsdUZfYRsqp+ds2yb0r7PMhOa
Yz/d5vyq+6pA5EN2qTmar/BEQ88p9wUBgVqUDTcq64ebzG25S53dWJXmLRBguGykYUESsttAOT9d
sSrRSDnZ6pP5poAwYjLEqYeUFuP+cBzdFiZJ7N/hzXpIlkRjjbXfp2htExYx9iOFUgiBH3MHizeV
AAoFKuCWu8zPn8eFLr4Jg4hmVPGh1Tkza3dhrwDkuEFvrrNoSzNs7SYLairbiVnCqTN5RaPqj4D7
LZIVFWkl4mFwCdmaizzIe+1NI/iejXbmaszjgb5AHTO7m0qF69M0H7XROyK08sKMuYLXMSKoSNYS
GQc43gpcSUnXRh8WD7WuvDWX9s5SbnVDD/QlJlB6N07YkMCDbRmnTs6oH5CdlzvXgKRUpS3zMotM
kQ4xbwvRc42cgJvoqV+LaMDBWJIJDLP00fHQ0Y7PXj/YSL21kN0BjXOiext+nWaLPV3aStsu3Ser
nbpxx+k2thaDoS9GQ08Nz5kBFz91ove6ZQP640WsHNFxdg72fGdqy60/pW9G6aPf0kkSs61C8Xwk
nA3qmmFmCvS+pheZafqrtvon0r6BjzZBkyKth0YwGZ4Teg7csXJfU4SiGrSfZyt9tBJRhqIfGS+b
dhXK3jC2lh+tXhOOP81oyf00eRd7VQynaCbYe6Gz1kdglMgvxHGqxToDdWCZl+a+kaGxTJ+j4KGK
EgPEYQbfH9wNojvmzF4PWzWJG/3Qm3iWCriXWtv96ng0t3Xz+S2WRJ/zCxkaEpJFEFsJXxGw3YJS
E8VONjNCn9Zg8ulzFbFup6pAUpQQn2QuOU8LS26rESNZWLz47zuKhSJd84c8J4K36GahT3cK5hAc
OI5i862hGndjDhXSCnt1b/SYcKkkCD8Ck796UdLbSYvuC+czLviwO7dmbF5VZydfii2aFfps07Kd
aifdwjJvt1aafuT9CEe2TKlAkJEDctO2voMJgeKWk42HqyGqmAov9G12IiZYe8BLHmqmfk0tDdc+
IryC6itAQif2uXLey3IMOWwdF0+O92U6sww45NjF0T5iC99lncvpSvUoNtmI1ZR/UBURNGOuM7rW
5ixcyr1mDT71Q8yOPi8Bt3EW9nAFKX2cXaWbL46JXa8HjowizksDo76IFDeOlUBvTyNSVZokf2z0
HoIYkW55PSR732gHuIEcW0wErbsxYz1iKOonOatiOWZE1Fi3dpp/JJWq2NuYkZolQXMkTUy2fUFB
/DlQsAaiLUi4cpBreJRbtDU/y5j0LjKdTtLhaNvUWbppTT5X5HEYkximuE6XA9QnD1LPh9fCHR9F
w7Sb3EyuS5QcY09yF9C6f5DJHI7CUNtEZBctHn7jJI3gppEnXc/Z1dKLZIc/Ux05o15WrRuxv12Q
ela9w5HS3nQcLXpjp+n4ABFxZ1vOlID1Ghw3WTdQbAB1T1z8rlQKOwxi3T4W0c6SE065zvvRkxMd
Slt7ShvxaDajSzVRdvvCWshDF/HOJipmjA1SsCRDsWZuun2UHXz07GfLiZ6ic1E5DqqiWmLtI1Gy
Gk9IMtHWg+AkeZOvzSDU1WJlo/bVkT99iKVPQgOlnvJHG+Ra34YJyd09rhXLfvU91SPc9p9ca+6P
nKxqlLEuw5MocckUFSzhyrnlIFzuMWc5oa/8O7Ws5EBaBsmgyAbrJFlYEJh3vW4+O6Z9p3nThy0R
KArD5PONL5ny1bGSnLYL2KVlM314DiTpHilUYHR6vVVRRe3udUnI1eV279W2zjKGcHbsH3tVUtHZ
kvRTotG2NoEZYJ153DKpDu7ggssevQ1+UH+tNrk9/TwLpni1czloL9V6pxXwfAxH31tkRPCzdyqh
YpSGjxSA1TLAPsaBUrNOwzQeF42zftKi+eSjSuo4pANxIE/KCcCi7MaOfgPePA3VPbMXgUtdXw4+
4QW1as59UczEj857M+LMlzZ5mNiLDPWEUDSchW5l/ayIuJLGmJ/I4/gQWgK8b5tDxQcWjQWUD91p
3wl7oi6YjFNu2KBQo1tm5mSHTHttbBGx5yWu7vYrn+cj4Y1V4EvCNJJMn1n/uX/pF9JXrn7qUP5W
T+hxrpuHOtXem7gUG87ZcJb1lu3EDpAZsqdxzNl0rv/YJ7Al7wzyyLlj5Sd+KKZxDSkyJlHje5G2
uyWHQlsPk09Y9+PgUMlGfZ0EZp1/ZFaMrL2yFUk+RNrzY54IGVgOOWzOKEJC49mhO3zb/rwbWen7
0XnRJlHtFyCypHKVF9OjBYa9GilJD46zSp2t1sLzTRcspcNX2TWPY5k8kZH8UmUx46CCKS6+axh6
BYuq0G4sHVFMmdjymMLmaHqyj4rKrXeRtzXpR21ahdzFF3kgc2+5aRYYizGvgKt7O6Gkw8BzRpXH
ZEyvs33WGLuhsKajbfNqCtc72A6MgcUBoRhnZy2ik5LxsXGqte6bNVfFXlXIaKw3ctbsvU2FEoqc
uPeivepQ4oIpAVQ5Zcsux5oWxk1573bkLRl0k7aEqYgNcax+OHCw37iKRTBqNCa2432PPInuEIv4
oLtwSxUgyRXcIQcZCHtwb5izH9N7DVz4YU5wl5XZAF0D+mS2F1VNg67hcuH55IwkUB4UCyIX5LN7
iqMx0FsjOhXRhLwiCosyrzBz1MxcPHFtcLju1voud1pkZ+2rSQcDF3cSJBXLGzFke8Ko/MBOeAdt
c0F14rK6FMltkXH8mW3tVOsm07Ju9RrroT0vRPaW8yUX0mdBwd1kkQ0wr5GqiWOHuBiqQHUYK+aU
JQxUOeYfu0MVjVk+n8bz1E/IxgAXY8JZusNcEvY3G+RMapYMQHgp7GONRTwR2a8tWR4LwSl7217q
mzpHUJotTHX1RjuOTvYoYq08Mnp9sFqLMRSHoGhd6nNdnPSohpKddTxz0AETERnMz+j8WjFujVaL
HWaUUxfOi/WRdPJZdc0dvEqs35H0A3/Gw2QouWOQZ/M4+2dVLvI4qAJoi3lXtLVzMy1maANO2Dcl
u2s568y6ExpO7Q0LDoX9ulcjgcBTSJmWJVRNvs+G7XR4+eZIIMgTehKqpX2tl3JfDuRWM5AGmL9Q
whtAhgLT9TjJiege2xJpYJ1FBgEPUmMWtxLTyJp9d4cr9zUiSR35u+4FxZycGux2QS0seWzV97qY
Xcf1xWPJjE5uR9dV1vGepFi87ybMXGnTam2dV4LlUToSBo3947MptZ9Fzn3W5VNxWnJ2hcLx4XZy
AU1QsEbHscIATtn4GVrE2UZ7isOYCa9E5J7sjCRydl3lv3hOh27N5ppWeQdD2Mt3JSySbLJPRNLd
uE75kGh0DTufHVNNNSeWPMzotHFlCBh2mclz12CUySsKSgxbtk4GYoJgdR6HLrTX+6tHILzXbW/e
GCVBD4o7p9C0jvLtl4u14VQ6JmZv+rek5HZxmkCgBOlV/3Qhrt9iKCvmCfutPNaloZ96yKyQ/qHm
z0bxu3Jd8oiTbNg5DsfyaOj7bWdwz3NzTzd0fD+dAWD0UPDKkKadC0sDsypRXky3VWXghJ3M/N5u
tI9qjVXNRWiSIuRL/C4qlsWBrcg4xW+u9ttcUPIT69ABFcGwmpBIuncytBTWyFBBbCiBQCbPc3I2
JHykjnuOt8Ipa1APqYUz0qaA8BcDmbyff1YT6/vst9m+utbLtIUXHQWjo+P/E20dtBMnNtLUGEM7
U2AZox90orx1fBSCVD+gMLBl4TLHNmNW2rOo8IHj1sWVpieEYkQ2OyOBTiBf6AT5DFT1NiYFjzHl
93fWe++582YYvy2X18x/KTUBBpnLh3R+R1WS7eminF0NA3Ji+KwmxUeq+SUJmgj/uwUx2eD4G1Os
TcCF3nit2jtlgiSm2EO6gXdQ9ba2idF7byKDXcIY1rO16e6k4d4pjQZ0rxOVQDDwWD5rn04U3SxL
T0pAsWBvSJwHfDy7vrEw62r2zhkT4DbNcbDbd/jOsyRbNmkpyTsn+oD2vYvIauRwtfMZby++Ay84
RaQau3igJuvGLTD3CMjiVW/cai5t7LbblR3Pu+JdeLV8z6WJ/cVnOaU3Omy6bS3HTyDnIDGN4sJk
N3Bycp7jrAMo8Di5t5a7hj+Yk7btHcxvlWDPI9Z717hYDZuoDrzBeNagNpheR0TXWmQkGmGATvIQ
E+BFsJ+xRpFCJM6t14j4QxvEjmfODG0G7YET6vuaYjEP8yvchVvmBA+dwWKntFODqmSzmPJ9yucm
UE19wM2K4WCq32kMvqaT9bxo9rMCxZz2QJCZOW5yyyeAeI194I5/79zlydaqnzY8njDX5I3fDXo4
I+ynAYbAXWOg3SRgndks88XRtojZIB8bP3oC4AlD929L7oVNbdW/LE0nLVWynkmL35BnGMZbO3tc
FtvEH8Z+Z+bkdomalZwEitUhEjio9HFBsS7IlBq4EEFBfaVHNrtIS6ayV6oS42JyHv1oSzoA5qt5
CpFAxYFjP9au7T+RNYBRjyJQ47sAa9I3U+fle4mToHcYs7iZdImwMdNQHmceycDHeLLXdRRCyitF
0GSZeqgJrhFiejNRUFBo33X0l7YZIECUcdM9hSRQZ2SXEemkqemeIUQt57kTr4vj/tABm2No5eiE
WlVt7eqS9GuSGWIL/GRU7no8rMRoJNs520yCow6GP0sColsa1SNHOj3D75R+yHyeLh3W4TBd9REl
uu3MpvZb5rYLeyHwJvr1kzFa3oOT09GDQJiFlTs3RxN//86NegxJ5V4vv9Tof1Seda+ZPOaO3/5E
pU9wgqTa8Z6RiPDzMhTQhT8zSo7xK3AwgravFx7Cdu561E30lNfCtrcOToT41uCxKiwDE2j54BU9
H2HGAjkl9ckDqR34A8cSYYjn0YgfZTvQQB1VEs7N6fvA0pKPuzHUWNw42kNXZZKQV3FPgFl9i/O3
eXD148qZIkUz3XVSX+Xg6Ws2tPFJM/AR5TNU0FpPbhAfIVGT7tVplX0o7HvaAuleRm50U3J2sRkx
EWBsogfNH0eBP8n1hmPdF3JPGk+2t4195i3aGZHOczJPnx0gpjW3fL7hsCeR/yeBNpV+iOZxgt5O
nvIEqNDpajbdmA/CxE/yfc08nL80AOWzdK5kFcVHy3big/YKn3I2eloF0jtFDf2rdj2nfu+FscY3
yMxHFADsBpN7iR22bG/IL9aqOi5pqm4L59xaHiIepwJO1YhnQLEkNZKHzYcIDQ4iM5sUY0SdD+97
oUexgOxeRQ+9gzatTdKP71sX9jglvl44+iZv1xPoKmhR2u/CIDTYtvxbvfTudUJEQ1xhF0I2dngk
esaBEd68ZnyzJ3EBbE9DYX3OqVd+W5LP3cw+ZGrQV26b3+Sw4VTn2xI9nwVZQ1JlNCf777thLPxn
f32N9XrcavMFWA2ti7ZeT0T0EdusJky+qpmJzTRCez9wmzVQyLEPaCj5lg27WQJnIMwsMr/BhGLI
ACthZv67rxiTotfbNoU3H7KcE0AmSjDoxrAuRFkVQlWv+HCih8F+smgsnkSNraMutiw//TYthoXm
P6Wa7m39hV15gc+zNisp2bXfGUKkkzFDLSFbOUToyTNoEVk3k0nsmtQb5qK0Q086HvkTy4HaazXl
g1OadAKsG2PrJ744jeJk9O4nrFT/ZJEDRRgiIT8J0QeX7/8aOqj/3KgGA/0p3fkRCP7Bq2oiRFcn
HltEH4/Qiizb3ChOx0FjeVWozc0VfVR+NPKDmB5MjWc260sHgWfXbKpprk+zx2odG69mGt0wr8TU
O2o8yQltChPV3V2jW/ERAV1MNkAUJllM1cP+eJDadO94uqBhUaZ3vV58FTa7zOTKgZYCxuLIhEKS
WXup42op7J91nkwPizNTSqb3CZ2ZXbxkn5UuGJOaHlMbA3DSEL05oyYY91te0JRvs4I+MqqCU6M4
V0m4LIMPmKLPLgisyU1aRpheaftaASvfehRT2gnzdoePLvsx88p5JofsxpHUdk3sh2lO0cqmfVsD
7qOvb/XbAfDdXtTuL8UA3jELnlk8KYFDUHKlsuKnqFu0q2xoi3NnNVJnw4Pbl1ikSTEGq+ARzL+H
noSRHhMsuoj7kTpiA/f/Z1W1e1r/nyu2SOsrA828TustwVZS+sw10nihOoyj17jXtDcx7oTVQ1xa
nusWDxnmjy+fuXyokRhh0+9teiFBttFqsbORAzKj1dDOUnfXC+fNJK33pOf1woui3K9onRtpe9tU
CUOkcuyObZNfyqY195VJxrJDVnRtMcAyovFdU1X1PA20Yv282NPXuhIFVx9VagYmJ9ZgsnIr0H3m
n3gyT1GH35jGGJTCOTs4+HoJyqE5hA55vLUbO8Hvva0aO7qalGfNaAOEi5Jnw5ZRyMbncQyc7WPE
r1pWF6bjp4jwenprGTEylXfGCNvfNCUUrp5IUHzlxl5xN66BvvYuymNI7GKU+1Jj+GlX+a2Vz79N
BiLhMM7LyaS3tLfz6keVMOz0zYnmEFN+LFw79JkKjpSP9bKO9vAHOB2Z5n7KYK7pC9CTjNQyJrYj
411t0FGbpCRWxqt2wtg6EJupGytFmDGgGRfb/5GDjR9IZn2eWNpHYW8xNLv7ofbvlUmj010minDP
PVSale/6bLzLbUU011KuLCxzWy0RzRTqobh1vJ1RiLsGazBlh590p+/fgDB2J8uoEnOL0uD//aep
c4MZnd1jYWxsd9dW3eWPL2V+yF99/9u2l4v14/s7pPpzRnxngViByoJkrd4eU3AJMIqm9dtmZZ/u
rCy66nHjHJfq/FylnrwrlIUPqCJnksqmDDD/+yhQcDD7PAGB1Rgz5qPGPxj+LteqOJiy+M5PpPb+
6C613HSdH11mAig2lflB5OlXTqaFZhzTvih3zRzdNZ1Cre8v97yH9KQ3A/e1sxVeiuFaH/07CERg
mDzMsas5u0qZHhf4QBHAfDnE2dMhswXCNrLgc37ek8GGvnjaU6Q2GDH9W03Zx8pB1J41zc88yXs6
CepnhuW+nKLxrOOv3SsP7F9OocW5xjrH0u53c8FnaKXLdWrUsGOuXwXWkOY3ZTnt/ZQrUjYIz02s
BOe2zqBjNRM4AWo9kyNTmYHf860bmUY5J+v8sSxrucPuep1MhBlrJtyC7ou1GbChUQ6vfR3dunnz
NOcaY1qzv3cl+FblKjQnnbyhJ1WhNxsBIBajc9JMjSUG9e7RQvcXOJhC+SOic7LHclH/prXIId0p
Xv26hPQidsqJGj5enIgDndIWqk0Gt3B90m3keb41pY8wqS6jEmKT0DncGkCtTkzxj63OdFmZ9a7H
GcXAPg4zhPabGGmV587swj5SMJUqsKgwvi7Dwgkq7vqLpZvlflmgx9BG8/cdYzW6D85wRaWTUXhj
00/N5kgDML1LdP+giqCnIj3V2vw1V17+iqBi41XGaUzi6VituWQEwJB4Xs0TAc708qqxHzFm4CbP
K2521FqbtgCUNnQJo68mj7du5JJxA/MozJvmc0lwYjeJ99g0is5EwxQXHtq9na0ypDFxsht7cnZF
KV0cfy6RxZ36jQcETztqZp/ZnVjq35mFZF/Nv4akRVaU2reOcG6YvYU0hmhGGla7dpZekeUl23io
nrmJnYs9G0SwSKS/fbLYT+492e/Dw5AS+GvGNCx1oGqWjui7qyM3JGZPHKvSZYCNGatgunWS6FF5
VEZxjnxbwYUraJpRkB8kRAzIRXp6BGbin8Yx8o+t1REs7vA2uP3LY+y71k2t1x01iA/DZ4iW/ZSb
1hnHtLfLrRG7UcSEPUvOXWtHF/RQRGWbmX4vjIj0w9aqDgvTHhQu0Hd64pEeDfqQoWNgoqEDi9dX
c7RHS3nhqHGcB9QzPfU2o3WSg9Pn1tbAGstWfx78dg5iG/oFkh0ZtKLmALwC4GGNTEcjoqCyecLg
Z0XyRVHGBGWWyxefPCT8hWnzEkecTSHuVC99yxAJ9mTxQj5BTqeAubAumwLEYZe9fFPlzVkmL/RC
Ec0ZefwSzcyXeg6p16lCRFBkvndlYaIh3zXiirwKsh0+2Hvc9RD5apMON/IoT6JI/P5jlizmxYlq
fTulP4bCdUF0MVuPfI3RYqvdY5JzyCTr1CWK7fHS4765qKqxboeEOeb6//et6reNX47MqYRz7oz+
RmbiYAyu99Ln3n9Tdh5Lbmvblv2X6iMC3nRBkAQ9mWTaDiKd4L3H178BvYq4V6ksZVRHkUc6Eglg
Y5u15hzzvunRRWbTWzL0odPGc3tBkOJlavrP0QTtJwlwmKp+bTj6QNC1nkXDKu/Dalm30NHNjgch
DLnkoHV7p1854iqpNMrUurosc3qjlSiNB5l9CYWRmKC9Jn0VxmkvilJ+jvSoX0/FsYdttU7K2DhP
fGMh0veZH22tqEzuUo3pmA5wSu3VYj7rMnRRfH8vrowd4DePhYiOoFqglFAzbRbsgP7Ig4oCuLCs
wkBHF2B0B03t6J70HgbdqVEckDd3jR/tmiqf1vD26NZo8Rnpu9tWfQSugPeemEyQGB39ZFAzey83
e8Kut15p6EsK++zs2E6xCDQvMI0hjUZqvUxH8u29iIJbjF+WWdtPCtzXaVs5bZZyPqrIE/Pmcy1d
kkWPHJTJnUkk6+p9iSMQ/0pJ109fTyTDrRCCFQgEYM6YAXwmVJT6jB5jw55gKGoMc9ormq4fIjab
HJqIPFLGdiepPRnvlIBPRh7t6Xzt6gpPpOqZ+aowQ3nDhDC4DD+NLwaIaigRsU6rHir1YTDgGGWE
StqqgSVKSwLNbXWdM/2QOeLIPiSYIEWYIJrZ+t3XulSefQC7tkJRjGl7gpVZjluOQrIfPkxTN5HD
WSR7o0Tbkimid6iDHlAB9oMWo+sWSdwiy2d2RpAwlfjVIm5LAxMRNQEuctokQTOdjUmSqdQdTFGK
IQQTc9a36j4JO/Z5xIJs1Zmni/cCeoA4glIBxqBr8omuIEJVRXnE//Q5JtV9gJCZkTWe9IJm+aBJ
ykGYmHGDusNzzqzlJoCH4EZSq22raC96NUUB7H8ABPoTQovBYDq2RD3dsvZ7y1GHsiuO3WM+0B8Z
RWtchC2gCRLh+53qcfSQjVOjwiCuAxo2bSGnWyHoRGb9dj8gL9uYI2aPyMyhPPTS0Z+8btUy3mit
xwtFDPIbxzoJtZG+qwZABM2gVtTuu3oNrmhJO5ZIAjQRW80QIIaNKPFyH/yBheydkvEa4t15HFKW
hkpSXdbQJ7yhz3mgzDQzUvWM6mjJcChUaDarrDSTtRcrJYmviKsa3d+2ZsriWVSXWuEEjCu6whWL
8UTIAsWZhoFerCfu2dmMDMYOMluz6oekwsesn34fHLmTdpXqwjooJ9dIUp9yAQqCTlujSdUvgo7d
rWy1ZNlyPatENg6agRw3yTp9GYuco0tRRhku+McJm96+njheCMqYLlNdpazjkVSKCt9Y9Cm68S6K
HhTfS0iwyja6KOs7S2/2Y6Q1rhpFZy0fqZKQSYfpRm03RthzFmr8RNr5eSvtpo7+YDEv/r9/7/cv
4ISlnTdZyNK0aqRYncIrTnVDcSu9dn0N6j0yNhOLYRWtVHCYG2UYxV04/8Hvn+SMNn9maXNFHLS0
eYDCp166Zq3hWvedOZdpG5JaTPP60j31yN1vvlNuQkc6Z0/mS/du7SXahcGjJKzwtFLYTR31geOC
eikZCOqyv5jjwXtVIrvpL3W5ttAS4m+irDIuanUVWLb07Hcr3Kmu6CZrDKXv/MYpv+r8VWT0EueN
3E4foIPUx+nZwIBPTBvr3jmz7Iry9b2xD1fTQRBXgvsALSgnIZ4N/imNFtaNFqH4ZmzkY6QslGv8
phsrNXcmCKrrAaSsk30Ut5hCW3kwihNRr/rFf1DJti3fuuLAhFDTYmQdoZWZ7aR6SbCnIjutD07G
bg8oo1PfpmzNMIPMGuIIq5JVtPeSNVIY+a58y0W7ddPkYBo3QXjn0hHnrZR7AreR9lBj6j/KDcIS
OHcQPMlzParItGACbgsw8rf0yq5bzTYjcBPkiswdFzwk7SZ7iB6EF6QElJKwPSzzdastlQf1LZF3
MqkLw2IKPpuDcm9tQRokbgsDynB9mol2tyv36NvgWEUv3Wva2colcMwzFzcu1Pdh3T8WYEieglv7
IK0qZYHU9iBQkwZme2VVQ0K05sQpLZGLdDg/7WJRJagw7OxehKzf2MItEuwB5EK3JBHXa47Tqe6d
aG8BKZqpPpQrIYAt+mhRb6dr72J/yVc0e4RoSXdrRzABzwak4j59kE7aLesXqn5pZRdDnXdQyV22
u3Y70Ie4ihfjBtRNZuAIG5FxXTpPADtgTlEbjhbCPt2ZBwrHHCRv0SYZ5hHgc+IYXf+Rhl23gj14
KJ+Fy7BNUOiv0820VHf3CCeXwSHlYh6BJyGooZr8XrPlfSU+4CgepY+Bcr+tOSU2h1PFGveCHeKR
CThVNnmxlCDiqmuUGA2L6tHaEGVI18zYjKktKpvoHqJJy0kWYgtFZl5Vp72Vq+zIORwtwbgQxG3w
kMy6aocnUtNiqZx6L9vR1r8O98I6OmrrcGPcV9lZCze673i+8yhd5LO3YW8a4zt/hIYdf1a7dME0
WFMsoba68lXWHbt+rp38qdp5lAEfoR46wh2o2Awdm924QbBCTRIch9dkWx2Mc7F+BZ1a75V1sUSV
WzqmMzzGLxhCrsYFjUv+pNo5tWh/CVAq9JeBuWh+Rb8gVCCewPqKCPEoKufGlXYUffoXpjLljT7f
LKhHAb6m+p0gyzsCHxJRarr4A980wMIv+T0IxR34WPXW7MweuYMrvdUvYryk0WothUO5EQFUou5d
DAvziQz1qxQs+nfdxhu9bk/pdXb0IMWdbNGNr0nvCjdqRVHDI6UcJN7UlfxeP0WvHm2qpbHWLpNh
V48FjNMr58TpFxzpJnHTvXhVLtYlgFdU295mooB85A5xWI8gHNn1m0D28prtRrakTaRvg21+0p/6
lfFCSOzOX2du8ateBd4ieiMqemxtK90ZdE/4x0H5wVnC/+vSp9u1xl1ySah1rXCKJ/fU7Z9E2HOn
ORqTTRNOGzdlAsI8gxroly8eVPS6JHTS9flAxzmOGGCOPdIahTRku7rhWShZaxg08CQBvUKHzxyN
vWdK8u+GO28XD8GrQPSvuKjfObEOy2a0USfSjAV5tKxd6RygPl6Dg9F37T6seNgMpgzmDkvTrH2w
zVNxERuqhI7HkhWC9Fwb2gIBNPI6fVlvvXu1WKjjQqzuEEQO01m4kjU83kX36LkFSsF2kq5rdSkd
oJrQnHPpxkLIfuvegQwfisjpHABCe+E6nK39dIK2ErNjOFh7Xzt4n1Dioz1xp1SA6YjeWBEl9m5P
2s04G8/+lSXh2dgoH8K+hohtgyFETEnLa84KdqsHfN9EvKMUXYgna4mZYRE867+gMF0Mn+arLT9L
FPoBLzJU6ZG60tHy7XBNI9fa1j46hQUCYFFxLGtpXitSy3+J/lLYRi8ij/RO2kinsn2N9ukjeEmq
dh56ZSgqC05tyGRyh//Im1PCVDZ6bsl8KPZrdVOXjr9Jx1X0y2oeYIebjtazZKqQGRY0egUL4KTD
m6WirnXa53RTFy4tJTQVQKLEjXCgBYvKenQUxDI0QNzpEmRAcGz4yU7TL4KlgTT7ooy2vGoerIMk
rosdJkjNsMv1sNfXFq+JdBKe4mXjsnWXz+Gnf8B7bH6I3UZnTj2Pko12oXWMdI1OmE2Q+p65zY4e
Z8ollvddY4/9Qs4WxNwsumCZH7Nn64k9urQvSQY2FrOR+pU6P3Jc70M7xqSmnGOVoM0JPYvdvFkQ
ZnH3iASCMi04wkW/+t1FH7bTLnHqdb3wMQCty4Nvd2/Zo3wbn8jMNd8o/QRbc5cdU3VZPwcPxbis
33nliG8HIPgm3HF3V9IWWhQ3zOhP3IipXIS1E97igPCxSwSAWNrItNEaypo8Jd5pW3kUw61uLofN
jMKzO1eCOL6snxqX3EqL0N7A1j88QlUGp17o5OhASD90vxrR9ah9ydSC1tlDjWBw0d0LzxN3mtBX
DmMncxcq9JuW2XiX7JJs57kWZ38bZrurvqnWpT0hTMyHcTGu6ndvowCHD1fgkTVX6Ff1PYBy/IuY
3pGopty8HQbFcSmHtJ/d/qS1ez1Y48aQ98avnLEd2ppmGwd68tqlZbkXwHs5CIm1h+rSI5N/y9Bc
LsFKDmdh5SOpQVlroEwmf33Ji5mti7Xppg0Z5SdGWH0GsyGB4BMXNKyQP7S7pHFMrEjZVr7j/zcI
n8Zt0C3Hu6HbGfFq1lZC/8EzCUUyWJG9YWpbzuyhfmGnEOX3unogZ7o2bxwkhfbAhq34rO4a69pE
YLzW2ktEEO6FCQr5E7w5ioLZXX0KTxmeym1fLv1r+xiX65jGi8YchXHIMTZE+66KdxFyHov+g3Ya
FHwqK07FKAN018+PZQyzDaKfjQopPPqv5ot8YJJIPqNL92JQu3O7pfKS78tNsG13zbN6VyTrkY4w
mtKrQj4wWGk8UAH06dQplqXhWi9Nuia8pEt3ubIYs1NmOFgACezwTv50zT+KlyLAuQGDhNQetuaf
vrbE7pH9wtuVqp94y8YnvIvYsAjBQSWHcHAWfBd2szJOBCqLW8qkt2wdtrv6SrfTexQI3ThMv/K9
fs2fInPhuebNZ/u1zR7woC7I3QCzkBwKzSl4WFhH9EXJy8pTYrBdSmlRoUBZJPfs45rs1YehRWn0
MFDXe+R7Yg7FPMDytY3RdQOMuaPj5hWPWncRzukVpwyYU7bjdK8jpKJviD2nTxa2EmPEDn4nNUpv
Jz6iW7nWnDq2AklQ9NqPpkviErevmxbaRTugo48exhXscvWNgS9su2TLvhXDj0PBPHuBjV59tvua
OPolhhGUzyOC/IeMqXrruexbnPQS75TK0Vb5NlmZm/Bg7gu8YCa74IVxgEYWL/0X3plk1+XbAguM
um5Eu7jq05Yc+tlvG6NgX1bWzcMaw2jTttrRSO1hR12dOoXqejj4YHHyRpDrcqX9679ITFjsqCIH
Y0m2i4GhPniSM+Ufz8JLMbyAFewSp3yi6uwLGw/ADCsIEgWE1GzPhuo2qOXavGtJmvfZ1jf49tn7
iLb1wcNgVY3ZxnOg2ci2cEhvw70Z2t2LRSbNVg1squwfcHa1G4YWupOS6kznipbfqnwUXR6jBwlp
wak9rHcBGz95RSHYBO97zwsKwLpbqdv04q8R2ZrMn9tkk+zz1860/V1y84+wZnKLvVKLYOeTQsCd
+kZ/hoMoG1ZziU3G2qNY9u0Ysfg2PGd3fG3pLL6IF+VGMYOPxR3FGeEZr0+HIhk5+y53eLjCLnmh
dsdBIfmsvR0CkrnLfvM/mI1TYYuiqjmajxh236JflRvR0tsUS/Xd25uYNT3OfOyR7fxg3eFlnFMP
9/0WiLTm1MvgI43oYXEechsblcwTwc1L1ijGS/tEqYD1un2i9NGUiwpjiyM7/km9E57TlfgujiuA
kHMUwDlmPkT4yS1vXiPqS+/VL1atvnRIHslrp98EnaMsvXdvVz/61S5CzLuR94JjbFNsboFTdnZr
bsRVCTiJmYg3lJv9Cwm9oNnWFmOQgVbC8YaVtrYu1aW5R8z5aI6QYIlpnd90jmWEGO2DV3bVBEKw
u0zIWXGSt5ECn29/dgUqyxXbJvTZrPIEJF0CZZ98aE+Mzrvw1VunruU5Q+hYO+Mo4S/8oLeA6ILQ
NjJ38qWhIIW31RdhL7olRvklQeyhw+yv72idOMGBYTXUy2hTbwMs8GfpOk82s0iMM5yxkc5kxVHv
o8Owpp7nH0kZe3oqYYo2DmUfmrZ4zlkYyxeYOyC5V2TKM/OwwbrIu+AT+6t5l4Ay+gV77p1FQLhK
q+w5u40paYIL/eKth41xZY7ipTA+6Lrtlf24jTAKE1IPtXIxXfnHhufGd9ppA7KZ4u0YLYINO2Lv
E+U4x3W0t9GnyhGDnRGoKKxWB+xV4h2zvA+e3KYWiQfmlh/zV+To1n6ubwp0fZbenX8NeJ9s7zH5
ZAx3T2yhxy16TPESnpiOCN8QsJzZtLvqx/pRe64fmR6DO3GHkeBcrvpHzq7qIdtLK2O3iS/i0niq
eNtKBKX5ismTyRIw0jm47156l27MY3GPQE1wRnSk2zn8ajU+cWAn07veF+gkS6deibT8aPY9WFtG
01tFvgBlGcI5mLGd/mY+jcPOcrqj994Pj9DChHStietc5WwJN7ZxjSNcYo5+s8OHQxwJc5ItPs8v
0HAs+13xy1tpsjupK8LnBuDDpeuv+R/ztbYbj8WJWRDNobUd+bLVuroDkLvmDoh7ZVnTELzHYxzY
MfWg7GHQ8AJtQhZKmlvHefuMl/AtY1sWLEHVQn9cx/WSCfxRYCKfhQt24RqH4rV+wk4hc/CULsJ9
qC18rel4lVp1bSCC7q0ExiCtme3vn+JBh8MVF5ZTT2LkGBWvNOJ9DE0v8EB5eErcTxQawB3t8MoG
YryD8svvx4iw0rgpGSpWvKulzlxGFes4nifPCSMMU8qUPAmJUq+MRuO6dQjZWwIW+NE34y2OQzp+
Ee6SkL0XKmUUon17jsWohOjJ9wmKDqvzyMvQz79EyG4WLZ0NPN6Tggyu3qvSwHZpyP/vL4NZHVow
O+tYDxISOjNalCobyqQiNt36tD7z2oLPKrRmayPnogiLPmGZFgInld+/6NN9Ygj+muYCRUwExsUS
9Avbh8B8RGRZuUHBxhzdIxZECs8q3lOUHJRox+lD1KKbEJ99KhY9jGNEAxLW5+rYq/KHHIs14Woc
5nTz4nG925AEK7RMrZOXnLk8gfO3NScd+uOnUngHr/GI4iKZHfPYU6TLNa+KiP+YB9GqsoteOSVZ
cmJ5HC5G3cbrCasFlRkaZ17xoNaPI3i3xfxzaA7wqMP6Q4iim5UU12qo7xphipkj1UU+JFAzC0qo
4+NYEN7XqOR7dvpKGo1zPPpuIchHhYOn1Xl3maReDQIzbUPW7FgfObEQkSon3sWjubPsG/OhaCdt
Ffuogbxhuu8n+cTjYAOTqx51ouLDFAiRNDp46uLwDmBL2FpegKMvcD2l2tfZUG9aXFbMM0myqQy2
rsbg9sDyjhWhG3D1cIp7ZbvuSN1bhOrcxayNg5lYw67L2GRaHcXAMqUcJEzq2gJ/NVI0XpqyQdIw
4gzHlzz8o49Tq/1Se4SPMNJ53dpkpSVsF2ZALQb2Y1QGnIYl84fkW+kvFqOJeMnQdFDulsSHfgG6
6EMiZ51gEvqkwofISd8Bfcn50Qs3dQqINC3XlRptC0VmMa7GH2hhf/Nd5k+3JEU0dTpE6he+izFo
QwMwvHKJXv3lDaoj1j6lg4gqhjALlLxKp9ol4pX+P/8hG31HzvmL/MVlA0ozLFOjuaV+xaWJtV4M
8iBVdFrSGQd46isiJoz+DEdtrpmgpk+rAza8A2mfWBM1xLZRrmxUq/8BTyrN1/gHUuf3VzEIjFct
i2/05QlIsSaOyEMr1xPBIkSlABZC+AxIYnKFU3DyC/qTMxCG4TvQPevuNa+cFhY74c4ffxgOf+e8
w1+T0KIqpqrJ1tfvooWeJAt5SK+8zDBURSzwM1aAEMXXAC+aB6PxhyehfDcAZSweBhYTUVf1L+C6
mI7dVBRC5eoZ5T6jT+8JvkcnyU6rnRrEm9x+Q2peisIDGEOMAE7UcmBrjxwAl0myVRJSSBWKaCJW
WvDP7PVVjb/kxStstziuqurBRANSjChTgbqjOmlpgZeQIzgQIQ5bhmZz+ff4+u6ZyopiYJE1Z+rV
l3E9QlZjVfJr10xZCHXwMLZe9j+8PL8H6deRA9FWBMoPf8swZEbWf8GYiHFsyEGSK7ertBtsmkuX
GrveoPjd8MYUlGCNPrtMBdRR3+KH3twMkXbA/zFgX08uJNLDL66Lc7/3VHPPs18XpvppNTOzpHhJ
yuowjQA0Cr1ci7V3FtvgV14BNP73zZJnAO/f16FrsmiZkiWpX0irlqYOki8rHAcstqa+kUMr0NE4
0WoZU57pVAGdT4HWDdCexLmsbK6yKnnwpR6BI9x2XR8+fUsm2KO6r2fmAsROYBi9f/ZSs/rhHZG+
mzsUlcYdi5ch67///L9uu1Jbem6QjeQyshYtfHj0OAX0Z6gXBGDdx7TUZ0//y6DtIoXapY8AjpqM
nZjiT8Hl307fChO3qKKoRxj6ZQiQPShKgjlWbqzRPTFKkkZm2sgYUBMq5ZKYAt6npqPF7tPG6IP0
49/P7tvXVwH3qIpw3nQG4p9j0MJv8r9jcEBQ5FSSTJGZGJJ6Gu/NNoLBTRRVPb95+LJIVJopMUon
XyPI0vaMkxmwyWFjHz69GYgyIfZfNJH02RgxBVefUK4Cdk/CKdtqsPePty7w3uBE7LBRUjCNuu1M
WWpmDNW/L+z/cWdN3WA1llXzr3kJDSoDSKxcItmI76U2r+AKRLW2GkDNADyNN5NkbRIK5xHkl39/
+nfrIiNsJp6JAPeUL2uCOoBAVVPWhHHm9AiUJvqJbmrXR2QZG/eRllEg6Zsfrvm7WUuFCm2q8H0g
2X3BycVDm3Vj0lfuNPAsEdy86Gb+8u8r++kzvlxZqDUyPlEGLCK/w6RXa9VMf5h8vx2TvAySYvFe
0OT+OiatCFaL3PBSkNal9LQARmYRa2CAaXl2GX5jgtRwqZXtAb/MBVMTzXj0w0myJ02SxLru0In4
Q01ZcvoRqLJqUDEIxuAlLPxVU6MA7hRGciuM90HB2kxqCLAj464IvbcZOGZ6qDT+feOk+VX+c5ZU
RFEzFcChooVk/8uaompFqwjAglwfcbrdsIzbapKSrtgDh095zYw6IcCSTsyMu/GFkq5Jwda3sDLn
31/F+u6bGCaYV1mTJePrpFPqhmiOhVK6ZfZL8Gm2BzL1a6OR6OOOl6FqvJ0CsCJQdv/+3L93J6gm
TYR1BqRbhVzNL3ONLzVTFSelO02BY8i8kwRnYAItOvxoTLqV99N+aB7xX+4512dqBsZ57W9ArFWH
4TSOJu4wldTNCGU2W9mnoooe/n1l336OKosSD5jZXJ2v/L+WFJ0znGJVRu6a1G4mT14TA7eAIf7D
XtP8e+mage//+Zwvmy1BSXQP4UjugqRoBEt10HxzygdPPiALkHKVviIw/nyT1xHJn2PxrEYbo4xu
XD61hq7tVoI1a66UFL4/WQ5KIK4idkL2FKR844xgLZUSlNqjYCtVADetT81ItQbs98QwrOGHCstB
E1H0QvdpLULBLM+/+ik+MNnjmB8pG62s/dXUrfI0SPe9SodO6oycIFoii6K8WQb59I7PXNj0HCjx
TPZz/AKpSO17Z4rIC+LA50CMXwygyGtvOBxPabX5Q4NezXyWDJQSYB8LzE194+QbZEjSDR/j1vSD
5z7VRYSr0HW0Qb34RfCLOEAy4Tw62IZmUsOcJGNVadqTuJKj6cyhuVx7VFhziwZ4p2O3iWLEA+YQ
PITTdPPD079HivTNwsSG0tCYDESUYdrX3VKSTILCMS13ySbLqKn01y7JLuSIXc3KeqMa0dniGF+w
8zxacKBrK1CBNPVY/fd5qG2B7F4xrz8RsLOUguJ+EpIXaY7BkZWGbKKEzN0xoLBT6k4o+g9Vp2c8
XK9dYEpcD574UdX4q434gq2NLpUaPOQdrVPSQhaK9Zb0/VVrrOPUtFc5puTaeSuVmEWOc9axKoOl
io2wUfkLEcHMytA6QY+XM7qksrrHS3KRm+6KZc6vPqIx2yiK9DH60toTjCM8GPDqlUxOpbQuBlqP
Ibfd8+hihSEhIOmyrCbEFXgWFvP3lNU+dmqjvQa69PH773X6vs7rC+pbp+4gVMjI+ZrE2g6K52q0
BdtKfK2jzvUG5jRJfVLkbIPPYpuE2WEK5LOvqScfNrMeVPfClB9wu8DcCYJ7UPvPVVBM+4agGtnz
hbsmqw9qa3xYmk4136wec+yI57iz8G5lZ6xx+R1nUMaUh+HqhxHyzUIhW9BSKT5pqDKNL5OJR3zx
nPKGOhoMWe5X47aBXLqA4Y9RuNJWYWp9hAjYkWRUyFlEHntcDzRBPaV3f/gu83L+ZQJVZIMgT9WC
5WF9PaJQZem6vkhzFxwI8vRtLAjhbFRLlyZ6OeK8uy3Ce3EhFP3rYDTvUi5e6wplTRCY6jLvCrqJ
puBv+mb4YRGT/j51KJzQRF2XJRMq5tfKR+WTNRa0eub6WAaodxUmUlkaL4jL/Z03VM9eOkEnNOTE
rQ04W4HQb9pW9H5Y1GY48tdbBN+W9cw0IcmzY/lz7m/G2Oy9sQUva95DBEjX+P9SYfmbG4Kpwx6i
YdxlCeJEJd9UM02jmT3namchK04glYv6u5buEuwElOWHM7y/6ZB7BBl3GEtkNV7IFspZr2qcSRfO
SpdwLWEjQ5yDraXm08prdRvLRvLTQenvo73C+QgavahR25B/o+L/a1Wr46ZIYjxVEFrbYyNbtN6r
VxhUdpdUt7LPbklLLmepTMBi8td/j7y/d9DqvJpKBkhow9K0L/vMuCtwN0kRdhSTdhN+JWcYxxvV
uhWRFvteTu8mAfHQvz/0mzHFrh3ctWGwMVJE/cvOs6hh/Ptdm7h5jOQTLWER16+T3gL9iE6ah046
wyM3vKaRMacHffz7439vAf9821RR4bJlQm50Xfu6MfPDpMhUMvbcSWtUeosdo0OXkd6JC0qrJwIz
Lh2OA9rbGj1pQk+lnupESfj4IJqPVavc2vmPSYQ/jeSN28VgUjHJX8fxTmkPYPy2UY5F36h+elp/
TxN8cQ4dbNo1ja//ZWdXatSt9Tbli2O6DxTcwJP5EWHCB0H5w+ngu4GhUPQjvUFmJ6R9+SgA/iIp
W1bsxjFcAwOHh2+sU43ETHTeWMY4UTbW478fzN8bZi4PYroC5HyebL5uu9QCsKZgxiiB+Oet4jUf
pRtIBkcspPvft5xY7yVxCj+Mx7+3larIkVwR5806H/zlJdBqihiNZ8Su0LbbMelccoZPoS7u/315
0nf3VBMpdykmZMG/woTYdg1hyL/t+pl20TvO8DkvGgU3lsr8uRSUfazKq0jUVsRygcVilq0UnFbt
uAkRBQKp0uDATcaj4P00sr7ZLnEPJDJlWAtFnRPhn9PrIMhDFkXYfit8QFMYXBVtYA7w9k3Y7Nru
WfIiRD4RjCjpp6GmzSvt1/dxnvoMDUgYK82Xz2YBaSwoR7FracAlVIx+VEBgLYhGzrye95sGppuN
QRNcwxwQrfis0oQjyKl/CjDBExzlTQvgg4ffwFtTwgho8lIrEt7jIY0h1rAS+CSIZyoFM0muHJxx
iEKKlhSVOrtLVEzkw0yQ+Q0dI30PAz1uEnxiyexou/1mGQiludR64EW//3eAeBbsJKBPmMgptYKD
6/uXpta2VQeSYcrF2RTvrwKTbGrYxyA5wjfqeijfBuB+Qt65gLishSyVrwCeV8V8DPhhwM0v6V83
1rTm0oxkWurXvsEUwXANVCa6sRdeyGKh46gt9XGbVqjRyMheeBqRfhkkEkxTH7hzlkpRn//9Jb59
uYgcoH1hyWDxv0wkqVqyefDzxMXTiaSKyxZj6WYazQ+Htm/qjYxgS+fcy6SuU+v7cwTjdlOyoswS
t1doOqFNNFuQHczTNRmDbKFuMA/Qg/NsGkW7BK28r4h77M3ppy/y905lrtBLtIlMip/c/T+/yBSJ
2IhBs7pSPed08oszVOvaf43T8UmbrZx1nbxVpXacjfCp+fb/f8O5CyoLumoSvfNlFuU10Ls4YDYb
Y+9jvt8V+rK08n6YrOW/D8kUwZgZ6TPMkTpf39qBdFVpypkx9JgWgwXn3yZuE3WWcYlHCcoDc1ak
NG7Y6ZbdN4xyyPN2h8ZErqCIxxgeODm4k8WWd27fhar1mMLMkT3CBgbkgbWEwOnnafi72YYYCpUT
Pk2cv8oypl6ZIPy6GGVnuxX6ZisUxSu3cpHJ8n4Uf5z1v71PsgLrDuyF+VfnhlDN3NCpfrnjcBKk
FiRyXLy2lE1BQpooa5LwrU3eVMAvvQCuqmdHqpfbMEMA8++BYcxvwNfpgAdFk1eVFMJJvqxzVisD
ePLL2MVkjEsH0L8J+AECZQm1MkT7hUkqb+pzwG6CLcHFMuu1aD4bpnpL0dbkn4OPdSVMO7dmuxSx
QIKaDohy4JfOklC2D9pBs7zD2Mg3c6CYUTAYRKV4VZv4wVKaa1rkr9Yg7gtA9XaNclKtnitTW5a+
gLqW/RKlakqQ1m0i11aB1lRY4Qwe/gxzmu2BmSrLXNb3eIzvOgUETGFUu6BVwFuIKzr8jmcYAE/1
xyzkmMuwF1GcDiJYS3kfMBzsWAth7bz8/tnQ0+Xvu1yUVFSC/C0Sf1pV1W+fvUGFlfkPb9/XrX3l
1XNJIWVlK6ttBmzJjLttT5PTmV+Iqu/RBwWjq0ktIYvRm86djizpFlXk3vnVexvUm0lUb0LILrPp
mbDLqrzC4jhPatWzLbUWcRW8R2+SBXKkDRAl6OMZh5ebwyKLZ86UkegoowX9o2NwmYVWLzoF3eM8
FysGfyRCwAcvVeDW6XAS5P5dU9PPMoQfloHvNhiSqHKMxOBtzce4P2fFxGiHKAQg4gqNZEtDducP
3laMlpJf3ufV+CoWaHW85GLl4w9nHPmbJUhiMpw3zTRrla/7fVnirVaxb7uTJ32Aa3sC9v9gSAHR
wNk1Kl5aSXEVd/zUZ2MZAd5h8CTmxj73lFcyOK9ZCVDPLOj6FXOlal0PCChkL1tR78FSZTXXoEo2
/35Xv5tdqWlJOvt99mN/Hbs7aKtD5ee520co2oxsU7bUd9L+WsXZZirirdgbKyXAoYVKc8z4cuhI
7F5sr0mDOsIIsM4Ep8SY3qNBfUpN8WOCBReZ91I6vsa1+MOZ6tvHK0m0JenFcKb7uvqqghWFlVnn
Lna6Y6n3JNTVD35T7EQxvPhstrJkWI6Rvx5N7cdcoW821nz2XHmWJc1irv5zbDHl9U2tlowtwlMW
MqNZGv6HvTPrjRvZ0u1fadQ7qzkz2Og6DzlPSk1pSfYLYUsy5+AUHH/9XfSp26esUlvduK8XKBiw
XVZKmWQwYu9vr2WfuGu2TrFytOSeyfpDNOkvZaa/UKfeQGzbyj44O2Z7z2j+IlWCGDPwaUuXV7/+
JN877PLNcZyx2INxcnuz6uKPtQHO80lOqngCN7YZJ+cpcVguw8hbcD496ZLaUug4Zzf0D/YQPnzw
HbxzruKTQc8pXA5Y4u02sPTsWOWS6lI1dvfz59O7/i5sgJirJ9vv7nU9fShy9zSk4hwzT0bOo0is
p6SZXpQX3mrSfpJA9jWbqVnP+ODufOdxjFOOg5dl80z6W3e+g28pJ+rQJKFbztXFq+NUl6zhAorD
6la08qNm8HsXi4Vmy3QMk3TL24WIKyMozGaSO6oDmzokDQ/PZAF5dVW60X0Sjfzh8MHtPH/Gb568
9Ot1x7LoQNumP69QfynxlFM/1HpA8YqJ5ceJHOPAbLinrsJCflT49t77tP/6Wm+uN19L0sS250KZ
Dx+riQMGTA1IXZxwjPhrhd67R8O3KGxrG+no3svCYwhHHMXoc9O6K0bWL4EnjrntbUL6eXU57vXC
fgRUn9PJx04CbimbtqXRxmB49H2jlRdGYiMQ+paiWAtF4ugdy7a+/CAfE9HMaT/C5itfbWnsRot9
oUMk20qmfRMZ+0p6aznbKeOX0PTWfiNJ0nkHwQw2JRdzKHaqGLd65R/Lujv7OdAXbdzWU3PGAnxJ
Afi0GqOmDIBm3VXejXurZUqtar8nibp0Dd9lKM+DhGCSB9O9k9EpwVA9cPieUVgeCJtsmBblN7GP
Uo5nhe3DfAn0J1Q2n9PG3dUgy7TRGpeAtP1h1elIciyINJuKebQfhEufH2Vjk5JkGs9GWkjBOgmr
TT6QlNbzryXRLCqLDR4sdZzCMYOFKnmOuBUmn4IrELzA1rYmEyhSGB+4g5kEpdWyTcKe4KbqYdMB
iurHBEFEm961OZtEC2njjM/P+BIzdZ9YIqwE5xwNXrSFLERknAr2AgnDU1CRs058ayvRAgmtvAWj
x4wOV/0k5C2o85VVsh/z9GHfSB6FDtS4lHlhZM+jn776jAd5cXMRgTg6on7t4uI2rOWt1iiyFAGZ
J5uR9uK5EcajmTG3KNPiIRn2sAwXngvulsbBowccKSgZ8gZS7Ee7yOFrpcGVjtSqBRxgRc5Gafv5
khjc6tYfvaNwR4ZI+SbndQBI+pZ869ZK4R4G0amP26fCC4eVbMftr5fLd+8fw/MMFgeL2MqbA6tb
NRWaUBYkswlWtcuKHPU3Y4nxgpSQPbrrdvKP/IgfrIPvbVKof3B6JUxBVunNyzrRCEMlHJkio/1j
6P5Zpjn1fPnBSvTu48hhh0mHk5Iz4JuflyKbcBDwel/u+tHftX3LTBQk+JxpXaopBXE6oJvRrV+b
VzFanMr4eKfw3orPQ9VzeY+pwr49OPplXuVl79BRYIYjq0ictuTfe8098cdnggIc+sQiCKc7Fv91
FJN4BYl40msAyYLiY4uQRyns6SZKLeEeg9ykg+UASw4Q0fSQMxe5IbkFm2AXZvKlCNVdG4UHuOJH
f+yAKWCb6pyaCQVJNT9EFBIyQJz37Wos3IvVgoFLWS7bce4RZgija2il0ThPOunjV0tOOzkh3Im8
JeLucx7pBPlfzCYlmNMxgI/Xa+FZ8V1V3taiIMNuMzSgq+nr/GkWkMGY/xrSlUjcB45SaY77txzB
ZyW3NbwlyL3sRL4EWk9wYe7YRawbFhy9lRHGFGq65EqwScVVkIBToArV5J5amUkXUmUA42iAEEbm
vEX5gYWAgLrKylcGqQCTIjBFVwqWn2BEH9ooDZR9KYe+2oxk/r1SheAdfCa0DTgU9B69zj00OkOU
GbbVdmDGtkseprSEvpHPIXFmPuOAF5ixgr++B997XroWR3TfpD5Pne7nizTWGyeXaSehH9JjMj/l
bnYce32bGuhq/p9e6u0RrSvhDRcgH3eRB0lRwheW1NjBJC57pX3wY727S3Y5V5FLIY7Gce7nn0uv
zLKo7JqfK901ETa9UK6jodjM+/bEGD8bIXoxJtnBDX/wY76366FKQ0mKrRbnsDdbZLcmViBRx+4G
2r4Q0POckRelzl7kH42Sz5ff//qNff8VHSr5s9j0b9UG4NSkW+AY7uqkZgCsvkCV+WoE42OR1a+K
ZwhUp/WvX/LH0vF2nzXnY6l1klb23oZ/pqaE6o9BYZcMWbS0kRx2ZBwZtvQRjer1YlLufQObCRdc
n90LcalSKI71yB6h7udWH8MRpbrVeFA1DLsyZ5ordqTxtPVHog2OVkCdwDzi5c4xJfRGoStgKG7a
u6XnLqd62oZBqZae4H7rmUrDNUBt+9jB0V1xrxzjGL4UzdtmaQT3dcZgnIIJl/vWrsjNT4Nf3UhN
jouASiyB5lWkImjCvpauTPwJ1GZ7po7n6fOqAZpEABBJWLHk9ImVuE0/JwLqhAMc79fv6rtXLdes
RSuI1rT/9onYDwGutMjPd31Vvmbjgw9tJA2mPfi6s2mvVbtKmHecPipkvncBwQOikElB1/7byaDp
tDEqTTffQah+TSY+Pn9qvo6Z+prPGYyhLm/h/lx+/cO+9/Sn80TiXZ9/+bG7/stOXffrlEAy5MOU
R0gBrmbpk9OaH/114RwSYVxnRXWZ9ye/ft33Vry/vO7b83My2VlXOHrOYPOwFRnXWCKac28aj3XR
nX/9Wv47FWosxC4hMY6lrApvSuWqFwg9kDLtLJncDRisVzGxdRTjO7POFBqXEhU11xlip+2oR8yy
C5gZ1A0NPuggaLyF0+ys8CUroB+57nCdhNYtrMohDwCcWhkhP814CV1msRobWF7gfE7ISK5Nk1je
gHavgTEYJYBznOmTakGaTOk9ayPsXshTm0ju2dMyFs20ScO0Nua2xx/DJa5IdLRPjN3557RgGqnS
OG8Y4K8XnLwoGBfs9TV5QbPRMBJC3TkwtmHn4LhTDTY9xJBEqdbS6T93k90jgePYYyhnS9zrHLgh
JOce+CVOEx7BCsZEugxNGMKpNdzaWXSY981VbT0KdsRDw7WBUmEdRsOjHU5osNQlKdozuody7aXa
cUiddQ9+Ntai79pUj9jR1QHHrDo7dYQtiuFXDL0fPGLeu2n8WUBN44G79W2oM8vKhtxlSV295HRV
WI8dOAql249O6Rxp+D4qFGUfrPTmexevTyaDaQiPVvHb64nzZYi3kAXCzbyzCfCe2G1groxmWUHC
jWc7lDG34JrY37lBgtIwD85DnCS7MMnv65a2ZmnS9s2xdpjJdxmUT+TtkVt104yWSI+weOEltADV
wWats44RYMOBBvHr++KdSQGbGQtyHibLDbXKN/dFqI0ZmcoM5lGQb8hPMeGuU/EeauNs5/xU+LfK
RcxQnzbCX0+1CNme7xPMHgsq5CGDiJqvtl3LKqzkPVY98luMOm2xFjCJC78dpUf20FmbwLWAx5cQ
L5WGgCLTZzW0jvc17qLdr3+ovxu/QT8SGjDmzZSg/DNfMX9Z0Xx3FLkyrWw3mMm6oqgOSk1cVIHK
ojaHjeEH5arIQYfnpnGJ4CtwhpeM94a4QZRMt3HKMQBqpYjEB+vQe0EMQtu0juZdgve3wmw4OFMZ
dCy2pYhObZx91bLqNioYjHZsBpEVjpMajnfjDBfgj9fRoK4cWl+LLuDkqRrvod/kkXxVKR8UlHpi
bvnriK3A6/kSrRRHpDWkfWzt+wfvqf7OCko2gqgAATcaO2+7mnoShC5lo5x8do1IKWXerx1ZNgL9
gPmZjAjv7jAV8b6PDn4PeqBI0unK12E39NGLPlbmNQ00utsZxCArmP2cbUXqzRi/hhO3y5h9ww8p
171U19BR4Z5gVvRLahzS5W5x4k5bJXBV8XZys41Qxx0R37FYAaiUhbfLUt/Gtis5SwnrUJgYcqyI
uvDc+YKbEh0AqAHpyyhQdN3MNQ1emVO8e2wqKyJr6GtrvSpJnmrWnXDiR0kMaWG1trHoS/ZKQhOn
1H/2epZgN2lfQkdfBQ67GdntCLKtKvcLxNLXMAgPQwj7KUycVWgVt/PzpPM+ocH8Mm8KVWY9NnV9
Mdr2xaTXR9/8sYtNg+4/X9jS1SViz9/33d4vFQ3y6Ai1vluFcf/9KtCts8/TILSTdEu1kJH0ukKZ
4nu36JA5PkIEZIntYH6VajdlM3d01L/IYnz+4Fp471IgkGbphFY41L7tqo00E7JGWfluSIoMLKS1
AO97l4fNsOU8x/sT+7edrSHxnNcv5mzS3PggWfLOpoUBQUHO3Jmf6G8LvOiuqyqfN2h+wcfXZ+WD
64EY7vyK94Y46c4fq/XEHOkihrX80V38zupPqYSeDmVcdohvq++SHnvb57HcpS0SyVImO7uAYeYB
ul9ZFeNVBcNIJ+HcO9wDmzyIgIc2u6As8D5HSmxNmZyDtjL31jgrADsfCCFeLt3Zd+0QXEHLXCFM
usQCcSh7iy27GvaEdf3Pp9i/Pw//Eb4WN/88JjT/+E9+/1yUiFfDSL357T8uRc5//zn/m//6f37+
F/+4wtxWNMV39cv/a/tanL/mr83b/+mnr8yr//ndrb6qrz/9Zi3J1Yy37Ws93r02baZ+fBf8HPP/
+T/9y397/fFVLmP5+sdvX1/4CKARM/b8rH7786/2L3/8RpFrjv39+19f4c+/nn+EP37bfe2/xvE7
/+T1a6P++E0zHPt30pPzmda25mmY/vWff+7qv5v2vEIS1WdjMEc6ZVGr6I/fTPN3kwIUhXCd1Csb
Ua7opmjnvzLE77QqHK4keqaA/Nm8/t/v7KfP8F+f6b/JNr8pYqma+YeZj9T/OhLa5IAEqVp6r64u
uDPEm9I7m8BsSpzQvNfLRNtlY0bKMGMmIpHGVYoB8xHOuQTTC/ZPtfYnMdEQNRGTH9K8xGhmTA9N
g0wnCyQAvVhHqzPZzI3r+UqllUZ7C3yLGxr1tvMR6A7KyNelUoTuOS/KygnveqFJqPPNJQakTNF1
59lKO4xpRPszQFuPI2ipfI09I3O069YINRgrerMO+2bHRJj7RfiUdTIqlsvMLwHni96CA8/Om7im
xxYe/LLfNdPNNKAX0N2CtD66hE0q2tuKchFjusrcgK1NeWQm4kq1IapaF382QFC/ua+QrdluANlO
U84xZNMK2x8QmYUEMfSYfodsOFgFoFoKTlxLNWJFzs9B7aF/9MCjRhBsr5uufyaRTKG8tLe4flqs
kH27par3TTnjo5A2A/Whd2vaNXBJVXOgGNFEVml+Ozoq24uGNhzKe0B6KnbuerBnduWpx0YE36uy
7VDb+PlmsFzsLHZWruMWgE9urNI+bXYmcpi1bjRUN5J4w7rTnh07vJrB7fsEv6GRufahKIbvoAPS
677VnrRYv8H7OAEshi7Vpk14L+N6ozwXCD8a46uuZjtnlpm9T6T+Hbtkf4wj/TlRvnuuPcZu4ZWX
q1BXalcxwFANCINK/Jdb2inVTR6y4fvLPffnlf3XK9k1/34hu+w4uDn0eQBUzM+hv+zj8sm2E4be
XfrRyTKlm4RMAdZlNABKCpwu2DtGqRBPLqM8g7/G7JtDonwhMubSnchsrjsfppFGMmDl9sW2Tzvj
1pMDzJips26qRUGp/mIUpbeYRhEevLIje6t32wm92joDiMF+BKBja5wzIy33pe1wFFM5BMphGfaY
bEUN5MCovHhlMax86vze4C5b61rTnGlnbKNxHvLNZna3yp69Mv3qdRP0EBXjL/ceQFM7dxF+k27q
v5i5xGTVcKn6cPbaxiquqY/dNbTxQTAD7vHC3rxQQWHu3QKn6Krcv//1G06b/e07bpPaYBHiZEPb
znn7YCs5OoeBXsp7BkaZwBiVd1DRuO67yLqy8Ab6gfMowyi8zmidlig9Ru2G+c4vSte0VQrpf1WN
1JLphD07M2iY6KzcWUZen7C/mMxgX4HmSDaJMBElzb+EFXAEzlIUl0uO08mAY43u01JrE+vGSIo9
gRBxiIdvobTTQ1Z2EOQ1sWNG5KaKUn2hxx7KE5E/1FpAhXeIP1FvNI68SxjhTGsr2tA7ZHXP4G81
21iCh9AezG1dSfBupdHjZuRc48U413Bgf+715sSBEk5rO2lbRp+bEnbbyBJPcoLTVyfKz5RqxY3b
2wcyYvlOn6wX6bYn5goNCML9arSaeJt3BhFImRQPY9if7MBaOTkdMWVramUxkdeKoUQXVXoAFXXK
dmHhH8cRMFavo8mL0PVkKEAPbIj3PIfOmT5x/Bsdf2VxdI/Mfo+7AC57gfCtpGfVJP6T57TPxRSf
aHYEp9L+lDdFfO/Y3T5VjY64lzpGaKVbvHp3it3scjI6c6n1ib/W21Df5X67TdBlcwCqT1KHpJxk
2rmbx4XTZHKOpWt8cuV03doUz3WsiDCwaWRkTdxv/IgEcxw31cLHvc3VPB71CXKyGbdiVZaMA2ap
fW5Bs9XIwjVCTSvVcUtPXTkeZ6aIRZTjQGRsJZDZ7LHew48HZt5l+rCpPE0wCpJS5zBoSU3MtlDG
bHdl146HcQyvuo52Djf6i3I5FdVmh3Aas/IyEOmzjBrwmYD7D7G+ypTSr7iulsKhvAgT4FQ5Nb4e
vSTuG+wpxsgrTtsSG6exCaoQgRNe9ethvLUi9PVBG0tkaM52iEEttox2b13fK+FA8IuHvbas2uqA
N72i+5qWO5mTvvQddWVnwbiaevHFMhGa622dbozS3XETpLsZus5se7PVAqxisjeHXcK4zLJLwhTL
EU0iE72IPZHBHScwc2EangCU88AW5Y1ym+e2jj6czflR3vzXDmKGBlARMAjizDkuIgPWzwuvGXZB
EHaedpdktcPxzWB4STI76nsJuCFn2k++Xd+mlTiMA8eM2sPrCekx0rwYUW/drHVkh8eBmNycm196
uewewroplwaP930X4joPdec+zsEysli0wwnTIGTg6iDYW2815nxA3ZQEFRXjZZGlzpUonwbfBjY0
De2+d7iStXCMl70azZMfZvHa9bbA3pTnrU0o7XzkBlNtMNeKhqMiB31tbVvy1SVqeYxCziWRaSiQ
d0F3nKiQUBiQSBjkqYqGasNxBlbErNDrqdmsGUxYyWDpm8G3IbfCXa7b+bFucL3CpNkRgTzomWde
VR1rf68x5O5YznhiApVWo9JMQkA2+6ES06PSwTslLQzYws0A0XHqW7WDyjfKQlJoSc05VqP+0OXR
l66Mv7kaLilzFkvpLtwfA3YrZu1164zOsfHAeip32kiflLYHtWPpU3c6kDRdJrgIFxM38JFuKE6S
zuoQnVFBiA2Yor20oHiNub7O/ZF9Ge7FIx1nf6GGpF8BfklYAOZjFJ+oGfe7xi/TKzW45qouqLsX
YZ+eRJi+FJ7hbqvxDnUl9GDP0ZZItpo7M9HbE46Yi4UGwi7ykyHFtqjK/NROXnjz45cd0fMPKhTu
fFH+fNFabJ5pJJO4mw+FcxP2L7uFvjIaDV9UcNcEg7/yu9A/Bm7pHydlNjvdNh9KvKGaNg13nfOc
TP54RaHW0MyCHuFUfdUDa6vJDM+Cjra4MzEqxmZhbhARDScQDlCqpzttbHAvKIDxaS1uNZIVn4Wk
MyF8PQJ95WG78fV4a9Ozi6smp0QB2bZ0sL/6iO5XtswHpDisZZaH0WCKh+xkhhRMc7cPZqfONzfu
jaMCS7UemmlNOeiqG24l4ZTTEGD2dWXrMVFp63dOkNVsovnQ3Fp/8KNgNWEhIAk+qSU7Qffk9GvF
nXOT5EO+ImYIKtxpVlXcaptf7xrsN318VguUaZxtKK8z6mE6b1YLOaVNbUQMuWfuhPI0MYCLlaye
T3Y7BTdy8CfktGhPCoG0HNq0ryEdbOL2VJLpRlGlJXc5tNjI0daVyvB2MQCF6KN80APdOXYkZZc1
Q21nTQFun+ZqgzCcs6x1BCJRdjTYGeyDIqRex5KBx7vxdoUJmLRwuvKYjVZ6YR7sOkvF51riVpw6
Wky4PCVeIcFIk97cqzBoVpOehRt2yXvNZpD11+8R2bO/X522Z3uEBU2qkvbbN6nP67imAO/csUfk
iZmk5nVs3IIxa+kLdPqW13xyzYRpTJTSB72dBo4rCVqfzrD3RHzipeY7EogalurAgdI54oVZuTZc
4tIrq7VMfWNFf+xIom660mdckxVAwTOldPeijOfppfiKie3HotXtXdGcorw76V5JO70kkoReVjIL
3c61UH/rN963McqdHavidPEIF9WD5e9LSz+SXotPXZevjFIQldLJAZXsGFemyIeVIZLxnNkscmnc
6UcthkmnQ9Es/AIJvJLilOt0LJqgb4lwUpYX6TnBLvXEkRsXaEztvq1PcWtvxjaNrqg9wfobI/ui
G9hYrXRyjyjUCXvWIwvJIQxj/I9xzvnKTAksdD0sObiDGjyVqjFgD5SQilTlAJnjtuw566xBrTmL
ORAP47YJd8x1G6tEusax2JsGwjy0QNpOY9N0YzCsvtbQ7Kw0jFxXPUOzZhTFyIjcU9Fm7V08Aelk
jGpRqco9T9iCVkmsRyffQYVjNSwbDXJhvPLmMKivIjWXsYKeWDkBUF32hD1b8Zugs166ZokGAxT7
GKBjIDu2IB6NfX1+AtmRvBEsUKdCr85xqRGbMMR1XWn1Bi8hE/Um3uGsOdtOj5NKcw8FYa7CmzMR
4bJwtHhhJjj/ysjd67IOH6wUuaE7xuNtXEGkdfG5x6POHIIwPvWDv08zKoty0EZOnZqxHM24WXed
bDZKE/KYCO9GlZ9yM0+uq4pTjqmijen4WFIaVp4w38ZmZ9FKloscit+xt1Fwp1n/6hmtt9ILN0RW
WcOINfP0YsWHiFbRqRIh00BNRqZr/q0Im62XJ89WkRf7cWAXxy3FsReqeyd8EDopb7udmQxrMlky
9OreQrmxicY+IGEY+otxAJPOmys+6PqwmL29i8lschw1hOP8KNi8OZGi3crbJu2qOwct8hKtabIq
ndY7EOiUZx5Kd5PL0u/U0r6mH3ZvYgFfmFVTrrMeHMAYVNHSwCm0djjdDZZTH60ET0oc3AA1u6Ws
Ki8O9UBTTbe6mUS7mPogxYbIBN/R2MtYuBZCI2gJlLcvKhHOVm94bv9YZ61aQZklRrqPgpFPImz7
a8E8TCe6Oz2z/EsYSsgJSpy7FC6WaWDpRsdaL3lmMuVVwikxOzFs2eHqK6ozJAALg9xe36QrT3OD
XWCU0XKI3IkFPACWTBq71kZx1CYhzkFVhDt8S2AdCZLxwqGERm0dtTEOODphSHNk2H72aNEl1EQv
eHm6dRbqJNLxzCxlSSVdORRkiuiTNVXVLo153QyB/SUP7l1//r/1SbsaApHtfXww+zb2zUUVsLrp
JHY7I9dxgOnTKtetUxLg26HwTOXDoeDuYhGJRjM9MdEa7LvIzlfhSBDfb73nvAgJ5tM5XZJOCY+e
BaAZ6bP0rf5ozNuZMLHB1Y/Qd8sOPCHYMYb4jQnBQGdtGx8FM51kjbmKdm+lHOgGY2I3H2vVJsu6
rWSzt8g9mn9mVQDp1V0m2PVEbUWEAkHhPD03Q0pdo9ce4q7o1nQC9W09Gqxxbssxg01HUZgOXcIL
gwvV0SlgNgVBOy2DAhlg60ar2IqqBZQppBytH24C3ISIK1yYwFFV4fwkQLnL/BAHR5g8EquiiTwA
sM9aBBMyNARsB58zbBOcugRMC+/DymlwljuZcV+4KiVSboWHuJTNtZvBzCaGsVR9lT8b9jVP3OCr
VjQjtg/uSMBb2T4tYiYV/eAYAGY4xyI+FFmbfcoM5xsFG+Oqmn+nCLf6BN4wVluHjGLmJZMKVLNh
2xs3fsjhb143emPdBNjpliV0l41oIAYHWHb5CDFtMbk/LLAOv/D8/x7U/Te3EmDFH0xLI/nW9NNm
2KmEHkysvcRqFlTUtThGGWH80JPWdkT0vjL0QnyyJ3QEVBGrtZZkxTbtOXfxGHjQmtwlkcKzMg0t
dxVIfWVFPH+HBiODOeXxJRtNsFTMke5DR34qEfVsW13qh1K/dBYCmaKw4s+iy3cQ0xTKrNOEv2mj
CvViWIk4jrlZbzw4WRC2401oRPGZZHx824dq72igLUNbkyyv5fiQBlx2bI6iSE1P1YBQRJEWW+UO
xNuRVfyUZzLd2fJzOcy+OJKIOzNxTp0NJdAbCAhq3ZDdlHZ93yrErZlfaRsUr9nV1JL58wPKk108
sCfTmvEQtgkDRaazFuyhlq3w820umU+TIUhMxzSip9yY9WB9590kTknNAasYMx1nPGg+AGJE2zKN
po3PLM7W7mx0HLGBJkSJy06yN2Ku199rcjJOwo4+JYHCbBTusgQyE+ZB9A+E4Y5uObIN5PyEqRAk
Z64JOP41RhQrMbo7o9zkulOsdYWNJJNkJhdM/N2AcOoWdiezfR6ioGltKzjYaY4XyomJ9xk9ss0m
Nll1+m6lqv6eOc3syhTjsLU6xkRzZtB+bJtH56vKynrP4f1+CkYApaOfbKU2mucYJjP807JNnjNs
ohsM3/rJrPTFpHVi1XvgCAusL6E7Bjg2q+ncdwBPfviXO9tmM6sbYjcZ1mdPorlrms+egRxSz8dh
7xtsElIFqj2FOXk2kurLRLF4rVuIrjrR39FD8HnT/BtuFjDXetufs3IgdSCt7xk+7XU6GCPBdXkd
1pG5sMuKNc1O8XDU7sb3Hwyy5k+C2vlKzSLrIWqbncve/f93lv5nnSX6gaQN/vvO0j6DCQMn86fe
0j//0Z+9JeH9TpAFAAlnRg6y/9Vb8o3fHZ4OLn8s3JmFSO32z96Sbc5/xZ8Dd/D4YjMl6s/ekuX+
7nOvC/7J3HPiK/5veksO4MCfd0DQ00ym2SgR+ZzogZK+OWXHbkxTxECkabefmsL392OAiXBspmT5
NNo1W7ScHakbo0SqvNpe17rbrEWli42dxi/uUH6fKqXtnKiulmwO6jX15jlUdDM2XX4QWeNvCSIt
OqSd9FXykzCJAOacWpdZeCyNxHnQl4MwnkOr9+6HyjlN2iDId3jTXd9MPMtyWvZs5IMbpx2X/mBG
W0ba1cat6AXDvelJXqluYzWZscie+qKs9v2AJqczT0OW6mvwkVujTx790TdXqQjHFfVgdkCOjWxC
J69Ro25hoQ63Wuk4pybJHsQYTkf0Tp6U5mbgSKGInRDOCJ/wAmktyqBRyvqGAj88SG5fzyNIOFdj
vJ7IZmJZUDiH/tBnzGyq+ZHHOSk4lxEj9UGHZ3vs5JYEwCL1k/pRH2qOU8OM6bAifWuV7E5ax8Jz
ijFiwqwumqA6//hFueZeVNWIqY5wHaIgPzOZxWqNggi27y47LbHWeWJpWyFrEG0xrhTfwTHF69HY
mraOASO8psVGgGpdGVOwZhgdjHwZNgvbp+I5tG23LnX8Rqzlu9QeX+ue0Rn2Tuus0Tae4GnqFsO1
PWDgy8wJEVk63DB36S0SBjqGruCc1mnWskns7ZTiiBgSyz9MqybAKVWTWVrDGriAZl2k2iCPtuxx
99R05SKXRKbVF8Fh8q+FcSCTYn2a9KZd5wXFQBvPR1IgOKvUBJQg0xa5k+SPMZ0LkcHxL8LySOTi
SQ8MHJ2NfauRzmenzRa6YwjyxjWDjjag+BI4Ub+RWFjMNiuPse/FSENZi/M4aQ8WOZel6+KOQmLf
XKUFyh7CP0xoWCs1xObCa1V+koOb/fMXfjTk7tl9F2entGwontfQycLymhziZ0KGq2JAhOGYFU9r
0J2LPih3eSXinYg1i0Q8w63SbGn8dwrmWgNuwcHh00C7GtIUMY5u3HluzSF1UuzAgY5ScL5KU2vT
hJaxNlvQg0rrLxUOzTNb9b2WpiB8rUJ8SyWqMIm1qHSbu7EpxxXZinAde8QZzH1XGcmrK6IrGRjf
7Khw1kFAzkOTXXdd1caNVhn+opADVW5IsJgxSh+CU4zNfDjDafEPMo9vjSZM6LO6WOiU8SzyEMUP
jQk9dYKruYyq+X7NQaMdV5Yf58vJZq+EqJHhpMJY9kHW7cs8KZZxhzsPiJi1tDnApCPDhMKgOJfD
PV9WDjq5EOZ9hP/MZ+64i9fTZD47dXqhF69tfF3yr2vaZ2MpHpNONHycQbqMbLEXqGzBw00QuQjC
2pKdBpL3G71PNr7ELzeQjV0Wqca8AQf0cPS8bZiXh4HNxMhkcpxvgoFGn41Si7PfNQelZlWO/aeu
kJhaaiS8WsOP6Mb1UpjUWU2mktmQfDOt4sHMSoMDs9o5Ff4xqqbABLTBXVKMbs6hViNEuh2gZEWl
zrVtSybqXQBJhZUvI/Gtjj6T7Rs2r25umnQMXqQGES0ZF/aNUvI6Q9S9TJvqaRRTgjeZAjXp02IT
2zBoAzrni66RuBhbzqUymm50mX2vwv6eGXnC4u4qrwiJV4DyRTAcYobQj2lVJ/vWinDyojiJ7PQb
Uy37sGTUwlT9d8ps8UpPi2d2UIq9e6Cz8g6HllWT7pfDOaUCPjXFctv6HsNTwOgQzqPqiv4PV+e1
3LqWJNEvQgQsAbzC0oqUKIpHekHI8MB7j6+fBd2ZuR0d0a17JFEksLFNVVZWprTqclzzMPs7DNBb
G3XWnFja4AtYNhdaUJA/rC+Z+RoZHfIi2nI3wSggdQXQL+VtzXyb2/5pU7W3OKs/iim+tFlAMgyQ
vt0gUGhVC0lPYPQfeTDH+yrRLPqSVuXZDPGpjc5RJQd0yIV2PBWE0XTQOgj/dMjH5SGiDU31Uzwi
5IOzKJv28iw+bTrIadmkYDZtnMhIdlEuU9CbFT+JNNkxMtiHciWGvi5GooVEwV0Oso+MfhVbD+ef
CryxGud3VDMrrx6UP2FaoT1Xx/dJlJ6iqNd86U8lYv8LTVh22lUlL4/xXqtjXYT53t7jMjkEfTDa
Y4jBSy2ijay0y5W6y9++IEFeneiD4FmjVd3CHh1I/2+5IPhGc72xrbqkPJttqFOlXvbSSHtuafyR
s01ypNeMISZF8Ka1HmlG45kWLaPrDHsjx8NZmGnUq5ofhG8Bf5KkcTs+y+qAM8Di7CE2oNjEJxJz
ZBpRTcMWfnMTmvYqj5ysQdI9VPAPo0mEJ0UXPLpvzqGGefG0uFXBzp3EWnCIhGU7glpRrjMCD1Ph
A5QNfsf6qNKc2ubMRcZ/41b7VKmpgh+pt1ruiKHLlurGIO/afMBc5U8iqi9zWKunHt9Xa8A3ZxYo
jwYno119PjeYgY6cG102HQpzuc16STllwkps3pzN0fgkG3vbiKUbKOrD4ATyZCoFoxbaaj7asTy/
16MiOFU6AxZStAUJR/NEkT4II6hhJ2szIM8MhpZb1LBIZl1+z4OheuLyALWV2UHYWibKSI/U56dd
LGG80a17+NjPN5WF4Yy13YU5UGGx7IRo5CzGkXbDIyaJJJSBjWA29PRMLR5zvXDQzAT3jqF4jAqA
SY0BYR+vyMFG/NMG2osIa6IJK/W7np6DmuR22ax2ObDQELfAC6jVokOvU3BacCTGKQFBx8aWovO8
0IPZhbB3M4WtC0HmPucopTpsUQNUUBigl46Np8d8q86/ZDM7d5pyEpviS+60j7B9m4YAJy+a0XW6
T1SmbG+8Bum2i7TbkK29hvg8FhTzSHBsJrqXEn8saX7Sm2KfjM0nwuPo22AMmKkvUh2Su9GJVm+w
0Jv3ciftDSxheq26SzMCpnB3DmINllkLFKhjkOolwpBBgeNBnH6IC+Or6P92Udv7ZSuDWY6gMmFW
fqPUMKffSr/4UYohE9rKf9oCc+hQ+0FtRHamQH/E2VM1DtgFLSvjL5nwmNJMWlKUYDWtZ/FgxU4l
cztqmGPNRnGhkUO3hUD/iIvqUCiQ/QkQTmGlyS7dpwZ2ibSVUT04R8pit4R+TFhAua8FG+Flszzr
TfhFVnujyWhvrHGlWCv74kdVwosmMa3jNvfqKD5PkMW5J5r86L1ZElm1KY3tSnbwUkA0WohQevwj
VOllWfpjXmAAZ2zLAR8ayggBBf9pXA4I6F/1BONfKRRvnYRsvpmztUy5+NrPzQ6oZZeOyQT4cV/y
pl+DUwzIJgO1YV3eTpGscsmaBOJt+pJJkUCm4wxtfZOnSiYAxgaWuRg4yRXYvAaRdM8aAfGqQQIu
xIs2HfxOlT/MtDslofClR8aLJuFzXEgbOxjRLA0XzckUdTdUGcIqJRl1irCoQJP1RnuVmgJXzgQP
2qE9yW0i+V3G4x82DfhDsWtQC6LVsMALHlu7zarFnlfJ6Lb0jFsJLo9MGTwmivWQEZNm3wvo00T1
SBfh7z81ozcddcJoOFl/baCp/L+/+f0+rrGDwuBa+efVv3/y+wuZsccBdn23f7/8/ubfb3U58gJp
juEB/N8n//7yPz7+n+/XX//Xa9I0OShyT5moLzrqxOsHccK2//tP9n2M0//9qFqTtoYyRgTrwV4r
+2upp9BS1jf+/UKV63//9e/PNmX7nz/rGyXa16KtBcEMnmp85r+f8fsq6iv/+dJ/fqbuReJU0mSj
2LdqWu779cuS9xLySZg0aphd4D63/vD3Nb9ftKYr99OmwdFw81pG9Nf/19//++2Q4pzbd3pk19h5
46fz/x8klZvUrxkhao/FfqIJmEc6ESWDlzq/P9MHvODGDMHalIY5r53b50lJ8dSI4qrcRznaYpww
/LMXQgCYHLNxvx6jo3Bq1SdOqwV3UumQYPPrrghOZwXAU9beSDCtGp+VK6zzM4I2EFsORC5o4N5w
iQzs6r7ciUhhQ5XfaEmjO4hJ2bKPXyVsLNX8ahypNyebvU4WZNMc/kjO5hMQ/nLvT1OlP2evxkWh
n/8bc1a59Jr5CLMhtzPATWvAUXr0+gfrl1wF0j3l7vyj6ez4QJePoG/jT+xUxRz3BH/j59K+w9w0
97tvjCEx3aIfGh/acviYAhtbUrDm3lG+2hMiStgj+8qdrQTWipf1Fs5cVvCGn/ZhGEiQnRGSD7Wn
zBGu2E33HGmnDIdET3pV1X2EYrA0OTh0GcNTHtqX7GxcFnYLLNB8TONFCRINyWx0zvflS9h55YtQ
Ithz5Kt2pIprofS9k+U/EFknZA6oRE7Cia8S/nmC1T7ws0Nd0zN4m2HakffgY+7n/mqDLGxNGx9i
zEo5kosGcydL7AwSzK0iU1smrOtFK+VUt9VX3OPU1+klEW/CJ+xJD4/0ZYuikHLIrvkHG3R2gZi1
Le3sWlzr58gWLMxQMovULNwiAEGQa+lW/ml6f3TzPNtTRTfZjD9BgFkhjkrmZo8EJ7xtqHE0gaH+
gFx67KDrlHxCB9o27vwHkN39JjENj+apg1/2B/ss4QPr0WNIE8jzfbLlM6aSx7VBcF+5lHFVxSE9
tLLAvuD51WwN55LawKK0V2NRxj0mDj6nl+AHJB0/Wezn34NXYwcw7m8u8Wmz2/wUX/wXvsijuWMh
/RXfJNSsfwTKw3c1offaCi5waq3FIvxiAJQtTdT5R2TLwV6iQ8J5iJfintubC6ci5lWbHeLeuPeh
Hhh/BO/f5s24GBdxcNFOyN1J3dE3YeJ7KFuydgFEwgJJR97KySwf/zOMeUO3vNWP9KMTbA+KnOJ8
lE/n8OUPhnUSLfX2Qadp7oxcL8w/R9vCaaXMXAYW7k4GbVl4RWP76ksvKGHEt+CoPT2Ul5d42An2
o6vc5qvqqGs4yZmC79oNbve318TpMcE7oJNBSsvCe54iP3tvFCdnLdHCig/ciCN1SjNJLTzC5+I8
41lcnSFoLtv0RjPhgPuYX/vLIZ4YqfKEZyYlcW9XUv3AlFJanP/7KYCGF+5zA+kLsJSXvmQFeLWS
OC3DG+6XxUEyimV0xgD3gfshcxl7N+zSVvlau3prj2Qosvmm+uAsYD328s1k+z4lx8lbTehkDZ/T
/tScu2unsIXMZ+M0qczxN0SXd2iBeQ9112xreIemE3eO7v4zUx6p7Zt2Ro5q6bPT3L9Tv9kKtvEK
5sP5XXRQD7kUdNNhSapOehKeAgfD4sli8uTrcuZhMssOAqbr+3Uw28eObhdrvKVuGlB/OlfFKQh3
OhjHPswP4l77xi9ssjHReMYkLtgiQbxsthMaVU/RBQjf1O3yhM/rByAJFMJ77GKh6aUfsZvua9Ch
PXlO+UzAxMiV2NZYQ/7sjbWlfyVEKa54WnZRdPBW6qTs5E8fZXWRn/u/RW8zKo3g9fZSA4nbaKVR
QYufStOuP9un+AWhzp7VS9fNh/yDU7EovRHpAmVRm4x98MkFSoRks5BxdZsWPLlsU/0cfmDdFN2p
7jx1ckzrY4FObxt/Y/GcKNYX/cwbW8aL/UmrvfSGe+O97mmc5idrqQXhK90Cieqs6BwBbtqsifxR
+o1gE1spX+OjQMxFdnvIPoYVu3i7nJgspc+ouOFeYzbdoj/98+gP+pnRWQ7orNir6/KX4eCORm6E
Y7NiePTA8v7M9Gg+qsN7eaLv6dbayZ90wEzQ/7VozvesQjgFk5UtR9ZI7IrFi7Jt/f4mORyp0GUR
j4Y0CF4jUaiyqI3yegwBS3fi0Y+PxCG8Wk+Mq/LFYckRWGMXnTkhm8MY7soPqlApjVMuY4BFzXPM
Qe9NXzORquhMNO1x/JVwr3n2QDXlZ75frGmLubH4ozirGMXmFHnDVl3nXtVCIn5D6CNYH3tMiJfI
LwCX2esHJt/lZ/icXTGfPb9wieKjuXLD602f2HqmAEG0Lettl9BWhX30GDrLE8bY1j//D8fd8oXX
JA6xXnubRCeGQe6Asz45emYHz8WlvJW3MAQZ2QajxUggbT2W9py608bPvsUeaZUHussawa6feFxB
Sr89rqm1i0aVOHMkDamdCL7c8hjyBycD28i9xx1PsDnPR5j3Z+Y5x1uwry3RxZoAJrKd/Bh/N62n
URhvOKM8plDLWql9DiiPk5QbnKz8WfoqsBFlVKQv+ZHv9ZWMTW8bbZKyHYDPYRiUXDvTW7RzvN+p
HESeh3uI1u75usfzCRkNC3GbhWY86DtuJ+Jz/rzs4odGj0IC3aHUnyr09gbxLXo1OzZLTCHTVxLv
r+4u3lioj8jByjrcK4f6I3Fqm82TPaOGlWlrX3hVoZYZWl546D83+2rHMvgTfgYfwkHZ1QdYWg4A
gGEPHkfsvmwvdUs+bmUX+RMmI4EOCIgd6O7vxuSwOTno9jeRnb1dMK23AOhgLjcmvdojMZgh+Qyh
PbvrQ1Q4MlQrcV7XaVr7A6iRVR0MxYIGyu7YehhddvMu+ywI0djrQsam9Q1oIJJtXKqDwF5I0iBI
gBWEQ0v5URDDqXu+0uk+5xd1yA4q55eQQotxUBseoKwpnpRvMSTQDb8arxHQbxw1CBXuQh7tJtlp
6oEuD+kltXX74RsbW9geHNHXLGLPKxzAGXXL3O1MS0KhD9zBCxur/2jOERpIF3w2XT/wQLOwGO2s
jc0sf1GcGE8Hd3yezsF4DuuvTLfz71p4bWANTT8K2SSVxpNwQMkJGRns61FECi9SX+2XOneFt4Su
uo3NXM63xmeYtPR1Ypyw7fTPzGBy9LvK6aTWCpZXtaJneFdj/IrX+GhP+hWIUwuO0LBUNxUgXX7T
14A978bKSRPrYZUmB/s+BVtz+FAdkASE4/ZsO9I284pz4izqVvlib+M8IZCW6Jxka2P59zy5/Lkw
eLYe4UqN45Zfo2oS7ghUWXhndp4IOvO+f8DOv8FJkeyqYuNwCEEJqKuBzeMFXq/2Um+O4PGFtp8V
Ikj3ezlAs18Cy1AteCmS5kPZSoGS5ZvC0ua4cjesMacrnpGNa+3mulTbylMf6kOotvA2H6OvGIQR
79WZda7fUxcv0dYadiAmMqbEXM9iga5Y+YsEBWil9rqAxA3umxJcUxBoawKCDp0NreSrH7EXs4ux
4kdLsDfXvl/jHXk8aNQiQIJKNyl2MqtVnvaTegZSWbJTE3vCS5A8hZNNseJD/xOojqE+TXjUAgH/
0PL1z3iw92UcKXh0cs0+Z0JV7hjt7CyQeBzaZFddCV2AH0UYZ6pF+a8abGV9ltBRyDHe0n2SeKxn
DNYpPHH2vqrjVguPmkFEvDnNe9EdepeGmTK9TAdEWVH9Nr2u3ufZIRIfgnpMYjcvnI8Y/wfJFQmL
ZDfwI1iFFuf08iehU+Kpucy3cnRH2RPLl6F26fzsUwdQRby1MZqbFmqpM7SecadsTkp7nYW3YHpH
9hqXYjaXLLHyjw4mWmLdOxBmQvAIsriNkf15ii3T000vo4f0Hs9+2J8JUJcDRsXMeQzlrUjf95wC
WOv6iZOT1J0woOfwx6r0ll2F9JWizn6GqzbutK+Wk2C8ZGgOUT9g/lhy75CYSduh2jY5bnv7qdoq
wWuWeGj/kaEVDvw5jjqF3Qx7zQ5HtPKrMbG4zg462ZZy6SU8iS3Ox66iTcAeH8ZjnJwWSJbGDQQN
dR+ltbQHkipfo5X6I3h4Z+BFLGKqzdCcKdKGg58gOqbYI8a5jVek+7TZ6vkBSimG2lP/lzwBtSzj
ChaiBnSXW7JoUaNT6EpAeW12isQRKz9LvcB0Z+FYoDOjui3G96F/Xqff1jwXVMNMn3JMmjvadxW9
JLuV9OBtpH2VHGcIpARhnCP0ZNnl/IyEXBYdgaMLk7z1mMYUQ1oR+tVLnsIEJSFBUmBDT/jqKZtb
SfaMxml64wEsX0SDsQX/MU05l+v0kqf+3CNITi2ZcskhYh9UP6EvNqJXi3uObAk7d/Vr/FDBtr4q
yKLkMg9OJfhoDznY4lY091vxgn44xa+jGnKWE8RO1R7ke36w2YiodSQeWnUc05SOxcxX4+1MvCzc
0HaDkYj2Q2UV90Zy8+gnECxid6yX8QvdxdMrF82eg1W2Uu1DsBCOIgIm9role54EZ3jleOB8sroz
68bYK5SwvTMamsSvNXi4R9yBvPAW/MrGQeUJse3P7viBe5H1Uf0o2+n+je385t3EFuQHlxKIoBJJ
afwZszHNJx7CXSemYYq+AQtA8L2Qy27jU/5M74AAxg4yS3r3KVwR4pquGwbpU3GG84RlyDdhF61L
HGP68bXyKsHJ8K+/Gbvma7izlxZO/Rwz91AhQUrCb1E6dKkmUUUmSuVrcc5P6Z4bsrqrtl3BA78Z
vfXgBXX/SgSP7YZML90X56Laji/TT98gBAzQPlj0KsUbSwOMYFbXbt5+TMzKyg1Qp5fBPbCrwVCd
mdmuAwoqwXdIJ6i7mA5+6rkX/EPH03qQTFfWFp9E5u7XN7ax8rn3WXAp11eHtsGedSyuLF5WJGqL
igtewJ4+sQdZMuHTuI1s+j+nnXSERMssmx+xW/2gAUivpO7qgZPvEdcikbXrv+JNema58ylwx4YL
1KT0Jy2t/BE/58/6ofR13JmxJ/+9nnA4J9+iuxxNj2OvPBHkV9U2Owf9uUjeF/imssdNobXB2+Xo
qiHBwhn5sawF0/6mEFCZ9+TPKmzmSfBRt/IDgEn4St0gpw3R6Z9ll0iHDbLwDPZMYNXpwtTqzmSq
0p3wcmN376utIXCBdxZ3PHHdb85gJamFp9USe0XtikS0DE5MQcqWvgGO4rYlFgWspqKfQYsm/CS1
KFUqwlb8sXlvK49VE7L/CVZ6ImjSzNeHPnihixLU6JG0D6hdF47xXvqSY/h6uSPNEFNXSc/N5hzn
fyXLvPPhHQx6ZjTHcb3SQhIIUoMTha74CqlNXNGDRTt2F2hN/QsEKRjKu6CJLKJZVbmUwVZ834B9
bC4G6+vBBNoFPvcg221ss2X1trzsBif9bI4NihGvWuQL30EFU8POIS4MbuiZl4EijmoHIC+1Ex43
hXevvzV/PI6v0SG4N7eRA5OkE8t1mGCGFT3bYWdfG/1eivi925/TPmks4EQr9xyaOwdCCKews9Th
sK/xXfoM/g7X0jyWTK9qC8yVxldsCjHfYiWi2Rebjo7o9XCshj/j52qoRVqE/TuxUPd+r/7mHcUP
8CZyNsRAqpaiqp1+ZNdX2l3CY/tMNNJ/bDiuS1uWDx3AK83b5RbGBTBjRxwLOtA+5tbClcuwRs1Z
UAZ8KAfffCE2PyAkTn7ZLU4Phim/y++Jx4MU06fwacYNCWsZ+ZBS0V2OUEVkj2SC47m4EgvkH/Ls
v+pUw5iptQ0CAoAB0sM+jdAMOMgKdjySxs+8zGlPM3IslSfKB4E5NO0EChrtSVzAmt3k2KYIg2xz
/VYF7qheYDlWdzDfSocNg+gfwX57yN+M7jw1Lzz1k0gBuD+kA7d6Nhsigeyr5CCoweCSkAY+Xq0f
xfkPCF2x2Yv6EclrbfnifyAyJhSc9T9PSnDIFdriqhvSG1N7oHdgOWziy2ApW6jDr+mqevOT5c4g
HPiMHsTfD/4WZ2b9N9iIqfrTth12hu42gcOGdiTHX/ERhCC2AQ4kbKyBwxu1Lzo6XBrPywoUK3gH
pyOEL8A8iHjJlgAsq70Q2DsGukNW/RZ0wOd2d+/u/GdF3Lba3Xypi5cSxDnQ7M17L2xJvJ6Y93gy
pvT622Rv94HtZ6lcwjB2jTOZhlF8iuNgcVQZ9Hv1zpSd2FH5GOBrsjYWc8SuTvgbe3jzerSFx5pj
jm+82RfJZQo52mn7M3r7K6ArH7TEzsk2rekuPHEMoW/DDgPjhMIPQVRFx942B7XxZejCqdMMMHfX
AfngitqRjZRCmMVZSRbNiQg7LAbDMNzfHTA/sd1eydWra05Ws0mepi9Ga7gTa7GtRet2Fa2zj02P
uDR472/RN6kLcTFYLhtkTP+Lt5JlDyQWh0dWOcF7rF4JMWnGiakJtdQfv9jdJkiv/sBrNnShHlBr
bk8VogpXQA2W1hNRe7Zrw9M8g8ZsJU7puxRa05dEERvxXKCZQPJSf0dqb00xXBGaopzhLo6stGco
FbppJa8iZUo60OJza7jCE4Mc13YCVqhaJjWc03hT3Xlf1xZxtcciU766K1yyI4BHDVpDAGq8E91n
4MKSDfpPKkRIIYFZESNseAZvIbkirA6XYAQJeCk597CmrNxq/2amR0SVbmwgd3U/jq4WgMEQlsCM
SAZrAFV6jHR/k0Mpt3Cf7P4IVzBRtgw/jfZASlwWD0j1h/ERAuf8VTkU69mnIlEuNmEVFrWMKMSU
lBQp3ZMkBe/zeFLuxTl1OdveGTYxuQfEWeTfBghN6gB3CeIXChDv8Uca7tgauJr8Nn3xTmwrGgk7
JNaFMPWcwZ563ZDU2qidG+VR+VLlg8wG9xFdx6d4Wmdg+hYkJAlucErSs675vFnWXtm1ZEaG3OKq
bDEZfKOSTP8m/OY35Co/eH0V4t9gd18pnZjX6cBCBqyGCfZknJjgIE0Gh09ZgSi6DAh7V06Ilbok
6ms6AndjdE3DSkxKSj7K41pzz2efUhvFUPLX9JXXAuzUBBepK2sez52nMWgUl9wJSIi0Gi9y/RIR
8dUuf4duKwE6XmKQuhzMDPkD3sosdiHgqHanOmPsCvO9FP52sGPmYIXh4j1YO9oaheltwm2l7oic
W+WQa3eBrZ9rFgKnaPwZHnbjT+K8Tp54zTzYskmtIb9AkWBWostvuDwH1RYRahpI29xIcAROAqbK
lcBEDWmo9CAZcvVcK+/MPxSJ+QyeztOtAUjrdWy430658YHsZIxHxZYyvfLbvLFbzSlkFzSRf5Ny
lTdxslVcIrTMVocthfWS5R39VNMPg9qP7/w5n7OmKw4DTY88cZZyYFi5I+6rItwZeCKOoGy5JIl6
PSUwfr1Ar1nrOfpw4SxkxBkvVaD7A3Ftx1jWMKiyuBjdgNIA2ENeXPEUgSg/mJ2852Z65twLhG0p
/uGuM8DGOn0D9ucbLh9kHW3MAPUqL5PBrdkpOflIqaWKA3e9TVKUcp0lPDPulWwwSNfIkYfKOc+o
IvQrAGhIFm/I+PEu3ABPvaOvVKbPGpYkqgwOV8818ojYFZhKgcYOh1z1NXMoUX6YKDd4yXfkwU8Y
yq0o/FWB7U9GuJXA0AYPnASosjfcddIa7kb6w1zhWyBXWVvf+59P5hPMbsclqKTVMN2QwqY+7pCe
VIrVMFFHlwvlXtHHIJHlXadqx/Dz8Rz8xXVeKFivt0BlfH2goc0fce/IIvIYuR0mveJyVSwifsNL
eByjP0WUhtfb5m7lyebSshaFtHUIuMZYo3vBWSqHt+PO+SOul0mwPiRamnqngNlmrQ+QHNRCe47y
jTi3xwB1Bep3nD1ESQAttoEY8mn84IOHK1UCgYyJThSb2+F/S3vlDTfAPNoTjwdcOCVrVtWrrp1Z
FRo9mjQkKLTuolgxA0hbKkVg0YH/xkPkzdaFgVAJi0Fz+ppi3at+UMl/DI8HywLhM3ghj5075DZV
izsaaK9+DmWalkGH3CV/xteKF4kLNFCiX2dYlzKKzNscl/nAm6jqmo70inIw4ImQAiZcmfN8eADr
WYDK6c76JensTHRK/cL9jEwl4sGtvhx5DLzWXFYAJYCYAvwsr1Nqpb6CuBPuMFehdd7Gh9b48EYZ
Za6C1/EYJCQ6aPUHUtCtRj9FMCaVG38QicfRPFKvY37wKHEMC3K/lnw+iZo7QoltvE8EljpFQPMw
rqtPJ+3jqrjs5Uhhg2WR0mHTH5hk3aV/oUBKd/+6FulBes2geE6MsRvVhC2wdHxKbOjsmF5Y0Krz
SaccV8c61iKXyBFFlzZxRRNLWMnGYORlMR22E7NHlPY9gSbWlvRC7XL1BKVNlD1jg5j8qePtF2+m
6U7cURo3FRfGWCq5oeaJ2p1nzGUOwStrT2+vfMvtrgyuyobDQVweIAsyWI3gSKj1t5S51oEND+h+
sT+QPMFwXKrd7/BbuQuCgz8xc9Kob+q0+2eE2UuFbgunkvFJC4dcOG1sdPKNt2kH1407mwWXR8Ja
ZHwQk2DBoYPHEmwu6hsYHqNBN3mZot3nMAvhFOiyg5UxA1a02yj3eHQMFFVrJXLh6mQQPhlYdiC+
bzR3TaQKt+K6keVjKRZ7xpTebZbyPwsSNcvK8sDkfrg/nivTMqBup6745JgdzK/6OeCeSJyYjPGe
gSXN45K4/5UQpEMustFGDgDzrbBcc1P4kbG6b/Lbshz4+HUSDECZ9sDznGzQcy3wVVBOsjK0iali
uZPp6w2QmtUPszWate2ze9IGDN4PF+gl3vxhMZqH6BuWav6yzld8p0hSjd288ZLig+yBSUaCSw6s
krWVI04LWNcdxYkWRuEuwvH8XXYGHWrDOtIKI6BgiExJhTOT0EJpocI5OBmKxS7W/LaGUYGEFvul
o1KRMm3tLSJ3YC+H3kWFEfaUM7Mo5sOgPEPpr1/B2WBymMZBEgqoUSBEz3oW+CyDdf2odm3AL3Qq
6HeXBiO7nt5Zh0dd14emJqnAMxvysT0+BW+MqCifVq0ckHvZYQWU7CGyZdLwo9H/sG2Mr3VeK888
S4BWkYIoZc86plcLpJCQLfNYWT2Nv0g7c20LPQ1ABKaPnzfjhvv5nn0Y9RB2f1L8+kmH3y8jXmrT
2ozMu6b6eeek6BnBO1P3TEPuAol2EmiBQJ0F2rgJSckH6W6d7MzoqUMhRvBCkcXjdolPKwUrDUam
kaBS+yl8w1hhG1Mf9V4wt5OBaoDbMqaEN8jfNM9V68BBXGdSv4NZju22RpByMgWnZXiWgxI+UdkL
68MQHWa0ooY/Q/e6Vr2AEiJU94kR7KzZs1fJQE7IKEBNVgD2bPUTGAHfQsVHy4aJyaNgysL4B5JC
IGp+YgVqYH0EWbrFEinCG4eRgTO5sBbxRoOmfCDI9ZCZo137LHzxvRHteKswet1wC9WOp8ZJToch
ajdC+oLORj6vd8Er6cxdv904yN80ECOjQwTZWrcmc7tG0qx7Ae7nO4gIH6+3DiuPd6bixLmNAxZv
IDMbKfrP6wayntko1Mo7dhIIyjgZFwVuYjSRPLMsIacH7VvNRt961bCXeStkKGK37b6Z8NRAAuWZ
pdvhf0y7wuJGycvEDUF2YFUIiCjUzkb0JZRbWJcobhIxoQyDDO82HLfC7IlA5ygWCEjqsDG4SEip
yxYgh+EWMOYg4mJj+d2MWKzVJXtnzrCkuDJ2omVYHzYvYjKzGbFz8IhC0RezHQ+NnSeHtLKxOR95
Gdtl+wkhhA2K807QdrwcdTbyZuLlzM7hrOV2KZ3Zxvr41BjwjInN0TezCRv4MD6Vsw+wjG8ZQ4Iz
Vos4kaNeqOBoJrD9WmTgsfJXeUhjDpzxEw18ztqSg5CVVahvAlwy7WuN93grQpDUZwvJlpb+DgjC
CXKoxcDsD0db7FF52IKnZcrnC5wASjJEYty9/s0mfwEbJVknX12Pb5gnwJ8wizJbW2kGXQvrbwfT
AjCZw7kBYUI7eEEfRJAMz5jMHDqpqqJGJLJ5aGYMKlRvyr1SdxODuX4vNAXVokHbJLw9G2xdL+2+
b2oZljDKUdNmfFoMjEwMPC33Gg2d+OINTp7C5MSlIParjfqM/Jeyl/pS2Zu1BI0sgURVqDkKVupH
0tFGkSPWg9E3c0qs0504RhS6BZpa4k1TuEKTjvtA1Ae6TwN6lEdZZiXRxW8PIpv4ZAKcNRtp3M+0
dVfxRvCkhSfSjupt3IyYWiDSTWPFxM7VqYo7RK819up+hkIsp1WAvtSi/TR5+DkGHDKVwukcLbnf
41NDXBOGBpbukKbxbTQzN9Wl62QopbdZ//L3z4PNZvaC1Dj//qhJlZwgR7z+/g6/uxnzciKitS2o
kKdun7ebbj/WMUPWD8dYhlOZ/v8XOVwgYv5+30U6ZFC5MmypZuE2dGzuwzT6vy9K62tayVEyzshu
aeLLvy9AR+DbmDe9qxQFRaD1SzPMNGj/+/3vv4aW6YcZ1g7N3JK6hwaL8fefmVjyT6Gs6GstloNQ
Q9cU0mZ2JnVq6H7SWSMxfH+nC3Do+L1aQ4AR2tQpAka///z94T9/uP41zE5+8+8Pq5R2+4YcrGvB
ehodJuTvJ/9+SdYnk/5ezu8/f3+oVfXdFKkkTgrdSmEu1uSVnHTVOrC/X8b12//62e8vfn8m99FW
STaxr+jjMdczySuGsIbqUlcuvnKOHoWo86b1WyPKrZXUkY5oCu0FYTs64qBptryBZW4e+8TYuFqm
l34rVLcRZGaBLIaGJ/B2AjJQTH/bTERBQQi+Qo3m9M1Q78vA7BB41CiMLHDaEiC0RB8gEAxFeC4E
iDIKFrtStTbSRS2YZ2UkhOQtnU06PH4kp6107g0Lre1L1XEgD6Jm90VWwWnGRrDJnppp7SY00MFq
BwO1ysn4yttrowEIao1UIBFgCTHpuhjjuhYadeJrckUhBJBEbTbPsyxdanEufQVTHKseAySfCE8Q
N4h9rdmUlkmDFikB+Fw547WXJW6scqSVQ//SwqusQK2MNAtOVd7vtGEnxugUoBGGDw0Kmk5ukGuZ
GmaZ2QgOVamodNK4lk+MdDh7bdF1ToPIOIJhdNRLDRl5/TP1SAe2IWEQ2kd4QFBMT4SUaj2HEL2H
uk1VIXKkhKxQoCqzIPfu1QgcVMPabD2Aj5oiltIjjJBcIsPIy/itFLsdfPoY1RfIjuTPpY4ymbTA
QSpBmQ0Aws2YBpSJ/oe9M9tuG9m27BfhDgQQgQBeJTaiSHVWa71gyFYafQ8Emq+vCZ+qcdOyS677
Xg/HR3ZmmiQIROzYe625hldTcdHaZpR0Xp/cgLNDCdrw3A6IK4NyZwocbdMr/sABaaZB8Q9S2o1f
mjm0OFjG0bkeKrnPq/QbDLqdEpm6mFyLzSuneIxLBjDDSvUJmUct9HbsZBnRtKURlqahvCoa595Z
T11YIQ4+LUSkXjhoNcqj4GYKRp4aY+m9HY9fq4F3bFkZokBg1EM/qWubvUsP8WU5RQuFPWLPOs6+
6p5q1FbfgjRQp2hggysURtM6iZ4FoHMOwBRIljMfhxhYdENKyjFwDUYJ8iaMJj8wF2t5LyoiOcYy
v8IONlajOXWtca9Kp75bxgGFFINeLCjLUWj10jguUgJjYYpPKh4gf9P4+9yJoruxvOlcL3hO1hai
2gajS87aVB7SpOoPQ62I1airo7LaK63VeJE1/asXKbEbxwatCg/veWPpu0Ek7HvJjPM+8pP1JuKc
k2iyhGr9XhI2d7aMeNtIgXtvLMq5qHABGVGPWKYsiQXTiBmKrgQaYh9joNbETI2bdJkLlEoj5r10
+JolFlOgpc92sP09sFTvOtLjxdhi7MP2ce2azLmEQHQJMYDqfw7fFFlDnETGq85E0X5+KBq9M1IE
p7ZuTvhpSD7LimMeih/u3GGgqWmcsQUwa0CQBHhWKZHuiX91eFy3fSGaS3v50nuYZ7sOYmGJOAKb
38E3GhWbM3NIqglvanOvu8QhNZzboXq3iwo2Q+XtQ5GzE7Td49iWr6OXY2kjPnNx8+v1TsepG9hb
ZYHo0PH8zc/qZOMk8daPsbyNWFSAp+0n6m8ZXFguGLGkxtLsYbUpA7Qe7TImx5R9JOhNsllCzN4j
p+JVtIgMRDc4YBulD9ZAvaWcyt45UDeL2rCxaNiH2RA355iGD8K2lsPolvOdjOOLtFZHbpHiWx46
V36JeL2vpkcBfgpcOgLMkcna2NE2jNuvsgPZ6/cWQe3INKzVIFlPS7Rz/e5xtvPp4IJ9afhqaDmi
/o7i4Hwe3H/UyPkGx9VIT4CqSIj5emK+O0YpByEwjjdKus9tIDo6H0tyaBOXmrCiEdXOPWdCTFhe
naE3a810qAQUxCpmimztMMK6m8rFpmM33v2M//VyjuS4T0LiLWaYW5cLhYyXVzD+a/duaNKHUATN
jsU4OzjpoxdV9nUf1qALF/foMM/yssR56GfDUAcpVtda4jjq12kO3ieyei6KMfkxxyDiHTd+rDYR
ltND5b9ayWJOQV1dhc2c71NMx7gH7Ld8lUjYxNwd/bo92XUNFlTET6VnOOcxyZhzcSWshWXTN+PO
yjT5a0X9xF16XjcWSMui53huRurmQOXbpLOYAkbqXlrtNl8UifIT+TRTeEo7x0VOW+TnS03ZWY1J
f8o57QJbo/kvGQP5mfCOQ2jAFTndIcKhw+BhbZHgHY7aNLlKsgZ4YPGj0wJ/gPgeYlLHBDqOh85N
sq3ynOe+iMZtLNW0H03t7QptDo0iFWOUjrdTI8cj3UpwIPmTMC4ajW6+s0jKw4xtlm0BbTSoqhLj
Y9CfnMmltmVpGaRxdqPtDCenLm7Hcfk6Vf1NW3T0CLLJvVhsc5JJHe37JDb0oMd7SdfwJtXnXLxq
bzlkPxY9eW7aUyWtzhmJi+XijHYgiU4m52hhtZe9wpDUeTQVmt7JH7D/3IzzdLJMdm2lXrDVC9A0
SUFP9EDDjop2XqR0UFKrfIceu81B/FC/y7fQxvvMzf6llIJWufYPCRX6RREh6/Di4WTNwReBDTkq
24CRiV8i4IZ83KUXtekegX2ytFt0FYXHYWuJ/O/JQrVZgcdFmEGfqnWig2fT0sxKrQ79uJ2DXTZx
OIQSy/g2Rmla9fTm/IZnxhbDXuoKlXlqrnA9Tln5A+P+2cC1eKvB07TGP48SknFKw+f3cLwsS5Bc
zfGNrwq0DcPXWU6IWUGOW85xXtJj37TTqbUmQq1jwhU8CvOo7Z9i68uo0KNnQdfswtS8J7MM7wMm
S2DkBnACvn8VReZ71OlwT+CDqi+amtGt00+0AZbq0IDoOstEcQS3JO9U1n0Xvdm3DuVG49MEb/3l
JQkRYjS4hOt55jF+1V23Jd6GgAlhGDeLkC1oya7FdDW7CakdNSNUP3V3oyBMc9QccjiG95XiwAt8
l6yxCspXrL+2SQBWb/jKhvOFSKLsrFqJEvV+5Dnd1mGoTnWQH+FF9bjN1x6TXd1PQVIdUnRwcz7x
IR0MvooGPdGXjAc7F/+z12zb5qQSZ7nRydBcASagrT9TsNAh8GPTbcVU37ii9wisYPQ6YcTJ4hQn
abqErE3ZN78K0xOQZdRBJEl4nqLlOikID6NN+LLexM6GM5I6isnqdnoWz66X3SzD6F2JvAWvVLNP
+qg3UwzpjsOSM8009+YyuM08vkpAESvb2T2DdcCc0x7rjSfu6Jj1edFxoGgKMAHlVSm7lA54T6/O
A/eaR91lakzz1CFb3NXM16E7fPG8lvaFrPnKcgo6YzOlb0RJa7iVJea96r5PB47DCsMdjq4DkGnn
IIPgtmvs5GJIiUCi+KZzpjvzwNG03nfYsJED89vCzwnWydTrHCB3i2V7hIHIwyHFayubm6JyAxRQ
C6FIPDxeNm85PHJxlSdXTS4lqVXsSm+ad7IHktsklBEWK1M+tJuxog8SpvK1ovbdwu75p2iJSJ3s
kZzUsY2PSXNBFNfaUo1Yxlxu8JBxbT4O4hCawgcaCGXcY5mEugQXlri5bdg9uJCGoMzS2a2c6qJK
VhsCgs9SKHGcwuXato24cIBDXHCedsdlrQqQrmeRvZvkgpwRQRgH6kuRtdkd/LSU1FSG69lqi6wq
TTiqN7snO8z2ojAeXbME6K2aDt6I/cjXA4c+aAj48kzMfpXRkwqzMykWl/Jk77tQ2XFCR0++WhH8
GTzdtBIv0UuuseCnFPUbsluyUxfQTiFdhT3PscPrWWerX4DxSajyR9umL+JJIW7rNWNRUtqcyahY
cag+TnkXFoTU0Q4ZYLqvQyKNwXMd8TH+08w6uQzIn6Fz0r0OXn1YyIKh5ZCPuwUYYtii3A50V162
tNHKiA9r+9FN7/LlQnnGOL9wMFQ2/WrfRkZGnNPGSm21q8ruxbKSma3XBNQsaXtoZ+TonCJoOSWo
/vulv1wp4V1/bQHrvfLt9MaRo/XAcddl7/y+tF1zLruj8Qi3VD6zxsH6UpX6EJYcFPTAVJNchH2a
90zRS33NYWhTZu73MYtJ4soAZKeyKBk7LOi3+hcTTk+0HRTHJ59VTnUXlW4bDBRBfQoHd2QgAYSN
wz1E+5a1Bcxjx6TfIo95nzVwMvOcrxNL895aVujkqNZTqG0u585FOBkxMxwoncscZahwcZ+IsTjo
ondvJcE0hvaIicLkCrg90vagaa65P1lOiU/YpIoYB+o0ym3PendwFpA2lrxMCduqHfM0crfwQFPC
Yh+ayl0rwI8ie+0Ey+jsRd5ZHUmff6H9Wrmju+3n9tUeVctQMeERrWtaf8uLSOzHOGVUuBjG8n4w
hsj/GfWHMxx5q2xe46QRW3eKGFKiNe9q5P9xw/QjJoRsqYDSTYl7b+nR7G1y7Zh7kHb/bYRCf0b+
HlKNNWOtd9t828Z3+TI/LcuMhSygATxUxXXZdY9LXBKqEUX3uXrujPk+pQEi2pijZE2bY8Pbrc8c
erdOZ192U4E7BAWJIBrVtf1L42dXcXsiffC1XUAyFG5w1NAGoIV7Ptpb86ULCnOX2eM/7oiNxFe4
QkwSqLNOZ9m9SnJ4pk91Van3RZLikN0VU9schnJhDJRO69CZSVAX0G7N5NXEhrSlG/XDNIG56ANm
eXBrDDv9EuwhKGV0FlE0wm95swinokQYt2bGe2ah4duK7JkFy+wGKG3oO1jfa5N8T6r8vdYR2Xbw
OFoRDqcSLaVhV9WL/x50tth6Kxok6Zent8GHCGwP1jYouEhwK6p944boALZtnji3ojUXOis404z9
rmQFPx/EBGE2cg+wzyn446ulgIwYGM3ool4uJuga59NMblQKzJi226EASrxxV2Pi2NLEmPuahvjQ
EOu0UEw59Q0eX0YXDc8uURcvZRD84xZWtUuH7lvp8Y07SVjv58W7cXNBRzrVu86iKtKc7WofKw2M
Yh6KssGij2B8kpBAAnxbfOs8PjLedJNG65EpWgUG7JrL43lmZXN4bYL6PWFM2ffFDxWOEQp5PKgt
AmZWGniVb1aBnEhEy7ydc+bICcM4S3pMadpvpcAFFfq7uWuqQysrllfJUS408fPQdS+TWZabXN0G
BU7jjEDwPcwPYjEXoEqWRcXc0UsP+DusvLuDFhfv4rEb/j/o7f8N9CZsFzjs/x30xoy0Td7ffuG8
/ee/+T+cN/u/bFf4nu0qaoZ/gd4AwHmu46kgEA6p1z/zhf436M0V/2Xbrh9ggCFEWknvv0OEHPlf
pBER5ghnEVSIF6j/Cejtt5w6CHQcfSXUZZcfbbGCcP8FU4/GyV78uiJxJYOk3UCvxv0Baaarm5t+
MmLj5XG8TworOyWhjV8WvCmCu2yT1rckbcZHZxgAdqPP5AQ6nmuQuCfFrLrJESoHQ9kdemGuqNv8
i9Yum30Q08371/X+Q3zMh4gwoPzSdwDYObavucA/ow//9REaaIiBWaae8VCFomhIdpmF9csKqWNK
By77ggsMANG7rqz8L68tPuC+//PigQ8nj7QnvpIPEYQt0xEhCtXvySLb+YYVL3eXs3aGteAIdKRh
dFN7NTLohhmvy1Hm88/+x9fnayMXkzAXT36MaFsEPcxZyp5Kvbt1JVMqMQoUvSUmKx3BoMwOa8VK
nxjkkULU95fX/zWDSv38/C6fXnJ7O676GME4mX7IcsXFV6qHcdeaLxFUqDN3VuLMllhNXXed9vpE
jxk/Px/nWZ4Vck9/vSzcDksEDtfP39Kf35ErYYY7nmAn/fWO7qc4DF1yqvZWxfoq0olUVCGbv+TS
iQ8wfD64cnhcOHhKCF7EJf76Ml3ku51pwgEHMDrX2a/SbTt56VONeSTz+gj8RRleL2zovkO1PozW
eKuhY9HDaJxT7UpM5pPn4feT/v7zK7Dec/8KSPj51tZkH1j9xGJ6cr1C/3ogVGNoHol+QJfwrsOI
HrgVf5eccuY5fEikzbA5xPvx+Yv+ftmVgwbAUZAjpWDV+vVFwzijG+zCxaWWxq4eBvl5beNP+/xV
/nTVHekExBcDplTu+s//9dFsvwNFlGV8tGjyN4vPx2griszcJYfn85f601X890t9+II9aZNZpPJh
788JB0R6wdBy3+t1lutq2Z3N5BGCQLr6/FXdlav58csj6NBTrk9mh/dxQZ7jzPPHkQfa0fbAxJ+U
8aCwjz3x2rulprNjgps4nYeruh4fei0p6RtzwdKAPMPSGUmTymUCht1y9JyLjDMZ79vZGY91lwnl
CDR9zcPBSwNE2qAPTn60EeGVFr3ZcGauAoXrRye8hSD329an+UNuGmQv+PAnFFdRfycG61U2Krn4
yydfL+iHT+6CNLWFR6iH89tt63eR51Q9D27u0JwXU3Ln9ugygNYijYzNXU9N1ozG2moTPHQ5o0qI
3bdjafRmmpTZeuTSdn1zZlsBkCo4EbVfEdM4o4uJEhgGhpvFMQYySLtgJ1HVta+XixrVYdPQM14c
96QcmV5N3fekKNEM+aN9Eb7MHrQzJ6X15qTPn39kIX7fuxQHAeGui5Xifx8e1TTIvWxReb+vGgKV
BqYsY5P+M1VzhSD+cUkrhMODj69NqeminLkclvoxB901aXu7ekmtU1S9lxn/b9tfncSrNm0tvsbh
IraJyxk5YMLiDYqWYg9kmo7zQzBgt7XxXvnxYzEh+RnX877VUI47rGa9AQUjQ843dl8ci6Cjg2rx
zySG28n4d8y+iLU+CVJsZLn6Hl195fSAfuDIyOmYLhF0sFg7Z8nYXI6DuWPQ9+gbPCIBCt9iSJAI
3du2evRVft+mhEEQw1CveSfb3vjheVVe5lmJ30paerfomu67g+hkkBAszlsfd7/fT7vFjx7dNLkd
tMEwVJ8RLpzChhm/zzUaMKsuZyRvDT294SzX2aXj3+rN7BUWqrHhQdqqPx+t/iZi2JF1kuy9+hHM
HodCicyrMvmltOkcp8yIzmaFNSg31hdRIdyvgu9xq75zDL9V8sGrOgXMUb06wnuQi3zRJCWfWcF0
KIh9Pwu166H75C9pzcAkgHzXVLXJvioQsbBeIbBv+5s8nv9yV/2+cPnsy8Q5KQlgWOsPJd3EEGtQ
5K/sB0m0bMEk12TWucCJCJ0PXg1kqjBHwf/5vfzHV1XsuspWet0Ifl2Zg5a7I1gytl37qXPHu6HK
fwytdz0t1mMrs+cs8F4+f8U/1D6+WoPsBRGtgSedD1tOFwWmtPKB2ksazqyofucpvW+tvtu2b3RT
MQ/ZR7tfQf9quf38xX9/cMliddbyPGDs7HofHtxooPc1grXdW7p6qVtnl86OdZCwbRHTOZd2f6Gt
d2tkXv/564oPXGY2d15Y0kZ2fBeG5sdvt7BDq+hJKdqD3rsOeMJoOxbo2aJ5QumVvBWcGc6VwTyT
x8s1xMcMnUj+5pmnVA3ib+/m912fd+ML4TtKCyKBPnzrzFIXQfYSM8WJKshel42ozkg27Jia+DNP
5tiJ646m01kkq5ssDIH0IoYo4vGh8pxyr9BsfX6FnD99NdTDQpEO5AoA2r/eiU1TySWhh7B3XMcH
IAZznkbjziTmqY7mH6YjQIGT9toAcaA7h/lz4VZfZh3aJ2DRXwGrR2cXnewvYx+gYMZcnYiGGmpA
j17Njh5EilY4sYmDh0+/R/8V9mFx1Szxj1iGE6Qj/urPP9LPsubXrdFXgdbridANOKt9qEVIB7As
8hG6vaa9u0eWFw3XQofFtjTISAitpG2UYiEyrlzN0gRNLB2i81ytD37Baa2zvTeC8BhzkvACIxZF
eI0vK+gC5Oa4e8ccvL1ClZhFoXsYJOAfp9LbyIsXVEIzS1hwCiaMiGqNMI/kAVkYofF5fkGy/FlF
N+Mv1ZdcE1Z++8iBEADSXcly9iGBJRRtUMz+2O1NRqoAU+QYzoiOrfliaQQwjQateiwP8WjlSGdK
vJLxjzSx0L9S8JsBcwfl+cwpcIJ52TBq5NpAkzEz4Ny0eimmZsCFzGG2j71dn3+z/PGxjXO0rqXo
cHat9Y+HvrVukYkqkzHvrt1zz2RQAGnv1OFPad78tnQFbOVMEkUXdu7GIWVqrLz3z2+An1XfZ1fj
w3M20t0mO3LuIBQIIgryGZ7PQke70sW4qWkPb1kXUD/Tp/cEXfnA6dDsa1CbaX/z+XtRf1rpKcDZ
pFmFhP649PmzkeOshlV9rs1+lP58lE72PAAH8BoxnxJlCPJIhhB2Y8SCkIubYqrwYQU1iS75xcIb
P4UVHk1VBz1H1ZmmKGLpdoE8V6w1TkoDbgI2rBz+kqSp3noxkJQewaoKGzqnXIwH/tqH1h/w8ukQ
DjTw5TPhZyVj4OQH4poZLoxzQ/ZBuFOF91LU9Jb9gCGUu6BtylZpnGsfYocliphlmAVkkMOmZVaW
2M+uDN+Erh69IWVvrxnf9s3z0IODg7p5ShqY1G307os0/0t82O/HG/pENtEn1MCeTUvj16VLEXtH
Zg/LKcqvtyjsK9SddnxWLdT0n3+Lf1gkPY6wkpwjzd+6hhn8+yDV5ZlXthVikDoqf6R1c15oRqpN
hVUa9UGMkpV4KvjGpXz4/IX/UPLyGYkoIE5detr+eHBuwmiodYh5wSmJtTEQZQD6yjW99LvjatBV
foiOfVhFQRn+/wjNTDFzkocXuSZMAVLX/rtUQ4KVdUK/E7fptmL+6OFr//yt/uFG92ykBdol944u
3Idr1EdJ44Sp3aHEJmxqbABKpm/Gzm8nSyFBTpAyVH9rZv0sWj486XT8nID8BVpz3scdFSFdR64K
T5cww7W9WvORzaFq26yA3shnwsasuN5ZgXtBl+GLE/oHpyvNZgxoGbuVvJ3ctt+QHmN2bUihuSTz
QwLfv7f+VgL9fl7ji2QKyr7Pgdf+WH4lQ29UbFiTRp9gbrvWiMBRmJwxzsRNFac/Pv82/njHckQi
Np12G52+X+9Yjyi9qBgmYJSkt/bOlZS8qlN6xBhk4Oy4f8+DZQJD+bcb9vcTue8JuqTcrnwh0pe/
vnDaiagSsu5W0djzOMs7oTkdhjFK/nhqyRvEwBFx/swmDMBe1IdnKSi4eFVEjgicz30kwueujWve
zyD8efVftso/tKJ4g5rDo83D7KuPq8Y4DwoYa8YTZck3VhVsHLJPdwikrjg3/hMnVMdG+juP0Y2v
5/taRptQYsfWrYNMNc3RrXEJP/+65J++LypkvilOtz6xpL9etp5sWcctbZymQ5TuSL2JSQJSh5wE
kQ1SJ33dkWpJqB9D64h5/4bC8VA7NBGR5Ba3M8RURyX37jT9M6TxeD+I6C4OyduOUDFaLoA7P75e
WGlOTdAMALYITUSqaF+X7AtBKq56H7p/EsTB1UKCD3R3SrjEBjwde4F57pqrsuaEQDLnsD90ff+W
T+plGfLqYLmpfnKa6H1pYA0aEe/HMp6ucsG25rZLfSJrvGuoAT6/YH+4Xn7geeSg25paWny4v2PL
T2ZVerDIIlAACxyyQS5mO5ZDjDVfPSTxcOdZ7Q+SiDafv7L4Q60VsOsQwK6FTYTMh4UuSQXt/lY3
ezJhNTziQV4gkgz3Tugydq08UiPb9tKYYrzMQ/qbrtuoy3h2/+dnKs5SisSbdRrx285Qo+/sa182
+2wlNMqCVI/MtrfJuNKyY/E2Ect3PVflKZVouv9yDdZTwYd1lxenm8shRtPL//CUO0sYQZvnxXs9
KwCQ8R7g+LeUfNMTiQAOs+KgJEKPWDtDtGFMwN/nb+APq8zPwB/pCU9IFXz4+qmUyj6IVbPPh2W1
kB3cEP1oBxc0LQjkXVXsn78gR6E/nCWpsO0g0IH2CXb98Ij6GfLKaIH4SnhB8K1yNHLPuvduJ5o2
u6Rv7/PSQBeemuBhlcRzG4bvroaqqacQbOMUBrep9VampPsNxYzzP0ni82wEUz44/akTQMNISoNL
pDHp5Nq1Hv2wO69nZDTUydnJyib9RGwzuvWwJkQxf+5mM5/rrk3f+inYIafN77q8gPXtVtgnPZtj
L2EPj2Vfj9ukLsBJIPR7zqT8ZrxYbQmKLHnSB8RiYv2LpAjfMg1UGeuqY9tf6OZYWO8oI/WonpIg
Sw+0vyDQJTlk90pat8o27d1CdMPZMGLVm/rmsf9BcgoMrsl4z777NCyEpBj6+u0IXHBIHjQniLtq
VNbV2MIRrouSM7cfh8GXVAfzWRTNx3hIYLDP4qkrBQPq2Q1eyFAoMS8ge+kdKW/KIH+ikhkObRot
aFfto6oHKM198MohKLuqxZSe8BKRoU6A69M041Roo2FTjOh9AtHPX1FnUj3305uskHIOlOSbfkE1
mNk5kot5qO7TRH934nr5bmcCel7+tS8SJK6ORLGn8UYNEwCpGdhtPIw5SomiImWnJnAtkky2E4Qs
+VmfL+0mwTxylopi8rYJQBudu93lUqFAZeT23FvpsBfr737+kY4XMuhJCEQRoZNrdvbkuq+qngB1
ZNbr74Rfq8ved6A0JOMpXX+pbGn+89PPPwvR53emDffJ5O/SzAXXNAPu+/nTf/8ykgS3rUd6cr6q
i92c4MA3TpVcheOcXEUSKQTSDyAbyACP8WSDmA6sVVWk29fJqzi9LCEYvmgcLn/+tBASt81zWGiZ
iZYbq2qXm59g7bC5+fknTP7mmyRP5YW/ZBdV6516QjVv//uXZoXNUqtc6wJrA1mLpG7Sfr/o5nKi
xq3l45S5MSzFYj/2QLj6McQXmnGkugxQyM18A7tY62hLpGJ4L+FdiLkUz1ZcVccO97lrUSbbdU1i
YC2sL1PV3Jlc91dVWlq3oqV3HCT9PpywYapIhQ9RnIG371D//vwtXiF5NS/IgLrpgP2ggOers/GW
MoF4J7KU+jQZbsEgajs9Ol0c4ktftSnWlEPjhzEnMJcBUPDSO1mZ9I4Gk0EjmOCDnz3a7x7+S9dO
QNIsNS5uQsae8jnN90SQ6m1PMvOTl3YW1rEeafvi7ztvWp5miTY2jcxyVVrh8uQgGLHQ2t8Vdts+
Fa/5+oeyi/PDNJQ8DDUAPI4vj1EYzPceGItWi+axmbGqdGST0iN3U5CNAyM6jsQ3Xpe4Nz9/onTF
TOADDOiAWIw9NVI6u+1JN4ve6SZ7dXNfXWofoHgR5x73N4ysPqyuzQRhifFau1fQzws+C6GtTBuc
zNdnsYoMenJX3NtFmYFXu0WL2G0DMtr3gQmDRxOXHrZxX+/djBc2yYCTXYz1FYGDUL3wvHTOUbQj
hnI69Xe9McNrNMkXMxBTupTljTc67nXVcZ9Ujj9trLbor7oVUeDV8XvsAR1zZKToQdjE20eq2JoO
OVYKxf4e+P7d7E/e1yJFktiZGswS0s8XNT0pnEVPbiK3bm3ROCaQeh+SSPUVz0njzN4r899pN7VL
f9FZUfaiPAbt6597LlUu4T/LuZlYVl2/6h49acGoRnp7MeBdrNslfSrn5JWFJH8t3ZB/PbtPHXJ+
yHPynmAIuFFSPE3DOACrWuVmT7VsxIPfBtWNX0yP0dCGjypBmZv21vefv8tlklyV3cqICRHbjqXF
t0Hv9Y5NBoq4h3R4/WXuJWLceJHHnBEofm2nvXDLod8sNJcuakfMj0HoyQ0iLpd5WzU/5lLBqNGg
aEaExU2VdvfDFIurQCZf2s509/36i1gDAqbKxycfZf05Sa20nctgvBxLhxnV+lviYNN74j9gH9lg
OVqzb/xJXxCS9TK5JbDlEXPapQPM1JIg+qIs+daB04GfiZKaDJfRh9vuac7jCux5t8ag45XEseTv
/aZnTDHCr2DBI//d8uutQr1OHmc032AGm+Fa8pOJKWQqQrLUYq2YTpd53tRhNinqmIDXp6Ahu70w
KqA1FjlH27jiiE519XlojEqW51x6gr03aAIcaHOhjy79tayOrzWxOcdIZPVR1oWNiyUN9uMax5Ip
OHOd0905CZpWd5L62Dh+fSw8yV2ql/jm52ZXSf5pnI4c9EN7gbPBL4q5gcgCTL5dG52QG2JoFmh8
w/BtSfqjF/fFNm3+qSzz3QuhOsDzGfkAx8B0hyGPIaf6IgB3MSGe6qOjsKNoo0rSy0okts68XLQc
I86UBPxugr3rItfKsi9ZhkVsIG41WkBCznhq6+kMLb/clp3kXVD3GZS9lSZ2xFkYvqKo7uLuGYnZ
Wei07ynmAfZxDjDnUy+/msT7YltzvqH9dUc5T742khSd4X0lhTbaNNSQViFP/tA/O3N/uxBOSjvk
JtfRuusyWQolShJ9pnT2TELVhVzUd4doQ9kl+8m5DE3Asmb9KE1yPTv++9JPoP3cCiMUAdSD9rGR
5SgY7b4+ZxQK4xBL31YPWIStmYiQOEgvRbU8DbN323ignkReH7J2ObhzTjAz7BuOTHk9HqYUF3E6
iZ1bLvsusbYzyt8s8jYqZ+So5384cd6h0h1JOGrxndVyTZaYXS4bJaviY9WkeB1sQiJ6M568GkRv
g/MvVV9SCcB66KR9JkxIVaDo14aFvekS/7svYOklSbGyMfu7Mgi/eDMKa2uaxb5LqUwsEixoMurz
kW5cU/k3eQoaZlnG/rwMikOP7LdwPSIQSgvE4fSWLBhHqkVs7HbmA7nitazta1ol0CX8fWkTxbRw
9gy65T0eE4vhn3PoDfcXexJSVwuRctu2SPMsBPiZnW5QhACBrd1bu7XARKs8PTcCL7Xz4gw+oWQI
f4ziVs2KHLVhlpI7FzfXoybe155wQjKqMmchvpBNVDnc9JwjyrZOdp1xguPssSRI/Q/RVzDQffeH
VWKL9lUFnWAJrjNDXHiH8WgQkL/xKW+lY8FNIb7mIgsJ4aDxj6s9biIifq0BrS9DC2+50rEZLicS
7c8XNwLSVJ0ckTz2C34EBfmYTuCPklZyhHK9G4p//DT94XYAbMelhAZFZXGmDRF8Bd+xNN2TZ9zX
RtQIDFr0ul/kTWIxjI4Cw1oHTGSyA7DWqF19v7YRMOA6qNP+GACIzPDC2uOQX5kwAkXivaHiiJBr
qmzXeqRSNINh2xUePr3RhynWn9xU5pvUnl6UsKw9Fr6btjYwrZl8AlEfj0PFvlQbjTI0gcxBtJUb
2cuha4bvJRtgWs/JHdriG5PCHRwSXMBlUwNhw5xz/PlTl+A2j4LhYDq2nqmV+3GJ6mM9udUx0Rxz
6TMqUdfH3JcWUpD4GJQgrhtbt9sgCcrN/+LszJbjRtIs/SpldY8aAI61rasuYt8ZpChR0g2Moijs
mwMOOPD080Uop6sk666cGbO0MJLiEhmB5V/O+U5tMjMOsgoDaUzMGW4WVAZdjJXIZQR//6LKRHts
+vgk9Bhs2d20UD8kE8UG17MZ5u3Rpr8hmmhs7K0y1dm//cHWmZqj7/lcPS3tcpbibkX9i+0E4fT9
uSf4KzfCz95YDWDbi3V69OjdF1XawR2W+A15neEwmXl3dFvyXdryJvuQJK+R2nap8xyuhDTWXVR+
G+KmWvtxDuNkUPWRILDmmGcsF0JynNmiGOqYuP60qyd3m7BsL7U97ssgZpbDPZOIyMw8BNKDxuV1
xioI1W5qkI2MYwSgw7cBF9we2Atu/M4Od9JwUfqXOPF610GiRqj1kmBHHDgyIK7LNV6kEY2b7vbZ
/Uu04Ke0IilmluUxrdvqOJdJdQz0/DVwKZaEQljGIKpBeOu1JILM6LCz26vcdiSl4cWujjw9APMR
53xfCoy33PgTQMt9LItjfvvIGpPt7Cb9Lq8U4cmQZvmM5NHbQz37JDtU1qeqINHSlC4U+dvXsyLk
Unn/8KavZ0zn79pqioGS5cnx/lGYgL4AGjBHmI87xxp3KUYXX7YOQUGyfUmaTm9+fmokOIU4pLA8
CXdGSUGXR4BSYaTZ8f4wGW561PVLUcflzy8HvRNAscxwo8xNUW2AInT0Gri+SuT9NxP/N4vGFP5W
BlxYDQXX8eEi8lAfMIWe2/SWChuwQzNHNp7c1yyfw4dwJGNn8Y4vmjJFUU8Ht7ZHx8eXbcB0MoNz
wcTqjD+QAMrQbDbYCW1O8hzBRueTSJa8z4EVHRnyYSXMJcgzvMBea25c7B8LJQKC+cIZWkoALoPd
g9HSqxLM+zYqY1yCFwAhYIbfJ7vf6CDRhIikHE1EDODiTMBcGC1wopKpN/0IH86pU2O8uCU+efev
hrERoHif5upw/6q6fRepmxnQIUYVxmStZ9NMdvevi6SyOCluP216iqgsRC98+/3h/uvvH5kjIKAs
zOGv3f7159/5+Xj/0doA5FMqQy5/fvH+Xc396d4//Pm59D3k6xkQjv96bvr+5O///POZuFPx4tqz
//Mp/fMbkyjx1lo7L7U9pNTctyecG+6uczW36bjpfzIp7h8VNzrFHVHxz3+4f+2fn94/QspRbNC8
f7x/dn8Y41v48T9/1o87F3Z8AuWb3zmnxYxHqv7W9RWtchBBNw59Z3X/9J8Pc0YjjT+Kd/v+Idd0
dXBC7ZKVKQ61RS2etB2u/rGNVrJuT4NpOGc0lPBvZrfbkI5ebnUJ4aTRIFXM2y5QZ7B4EcfhQrT6
pY4td5mW3hs3omZhcnGGoJ/sRVlBrY+VuPaT1YHqq/TZC+jEG5bcZclwRnahtXUaEBYjAis7H98L
U5vbOYGo4OERgR9hKLa9qfktoHV5SBh10Gd/KP0vVGzJSnIhX7TljH+3FLj3HK49Xl68d7q/SNd+
RLCC7FOnxSpKohcMg6iRvdnYmLP/NfTJ8DM3tW6/RTouDtHUqrVv46Xro/5jkdHSKUkuBx4i/N7E
PUvsXWbofqh6xEUVmTW0Vtd5Eps0hH/VxVGEk8neYgQ8FZJ4l0CZ0zJE7Sc8so1zMNYCI+JDWocA
Vyu5xGUul2XRfoMzPIDvdiLYx0JQP8VXUeurndU/esddlyUsT+6f78NgweTvaTwCDGxD5xyyuaWr
AKcRaRQWNHYMi5ixMBGTVEg9TakxrK26Dk6laL5o9aAIkInydtzKOAiIwAzCqz/U34YqS9Z50H5v
YvVs9CRYK1yEy7TSxzhLXssMUqn0eWdvskTlrGyZyHXZKoDRVXiMJdqElNrIqkZjp+x3D7f2Lhk+
Jsi3nmKLcqZJo5OBPuVoTftpqFEjCfMUhiRBEWMIeEzV5Ne2oBJUmlrcni9Z8712Yr3uaIE3lkvo
aO7WmJ7Jpl0M5kDiQiwBjeU3VD3UWwtopt1JoLCmhdPXkPGui+Z3NI75xXcIkHMkFIRBw/Jwh/FR
IDxLy+bFgG1x9B1FUFumqHaclsyotNm5g2PupzzdMXr6ZPAUji6jD2gcA2vAKNDr2SmcTe2TwNjZ
zSvd7bBih1NvY98eHqClm4qSr8KdCJ+hB8+ufUKhWG8iSG/ZKJY+DWFN784IjNQjpgP8Q/pMQzNt
U9ZEi4y97DEaHtExhVQm1AZIDY6e9D4OdgD7flpMRoHExVxlqjT2M4J6YEgVUESvak5VSgpTVTbU
wTkj2wh9N27SAlUUucWZxx1+FulKZFKeeuZDgEaKhVNiu2lcDJfBGHzWVlMcSKmulXxoo20WSQyG
rn1RMROGTt+sOmZ9MS3UH4NrcelPEigi01BuPLcLt2hfw1WSO1/HAl9854A5I8bPvCgWuLQVWHzT
F6ERl6YVoMuspnFKaopUGVfFsmjhmWOhYfqRQu+swUXMUzVt60ZdXbuQ64RfEjLn2isF69oEJKNS
rDxTVdNBBvalsFkL5ybMlhiv7TIig3NXmK83DVhjSIoRXh36Oib6xfyjYpVs1OkXqDw/1Kidg7Lw
JVLJE87nIdcq52YTu2HJacTPh/oWuGQlbwlxhbpy2zUld71K0hAI40iUQCHg07YVck5XspNm7ndC
5xSsGgTb3DqdaONIPe1kXc/QA9J8Fdnj9zQliYErIEKYQYEca7WC+561m2kklUjOpbc36OYsFN9H
4h4fYq+tj9ZAASZM+5NjlBFe/FAATFAuJRCstonM11Zl2NPDLPnQa/E9cs816bcZexxjcMVtEpxd
8WmGZ8KGl+UMhcTCsb26n0WjaEka0eS7xZImLhxKdpT+1hMTskwK5XN7eyDPD0bAwb8RqnofyrbR
SsymTX7++WBzbexF+CNqEwoslhCQIAmUoN9klrr12+RUV8hU3DRb+qwDfVaADAfbirY1V8cO4fyR
hlKv7ID9RRlHOM1ERcpByZXqVk3aW1fG+1AyWbHTEj2CAUG3x4cFSWnnTZWxkWm77yNFTl/16ljE
ZDWiSVmTY7j+1A2VtykQYTHaipYqCQiEq8Hf1bckemMCbeuF484x1etUEX3oRwO/q4QCGuJJDi17
zVfXQQM5r1E3fGQXpksTEswxFbjbCeTeeGncvY3l8GbfUGUkJy8qk3wNqfFHV970XoNymDwBnJPM
Y6YICy2N5oTKGaKzm10tm7gBepmFQrpJgolAXSMxz9uxs8nS6mXus3MSsdSIxzLbsssxONwwepSq
3sVMvTYor+T03EVcZYukd9esm78wbHSB74Vod0jfNTQcytkL5bHKMfDZZADbXKMUZyYW7a3g8vjQ
8vLBEaBMHTeNIngKN9SNLm5h2cs+MvLGfAQSuBIP4RyEKGv9gpE6vlu/GS9jDPrLRGSxHm9kKTMo
pkNYgGYzlL4m3bGHBFbbffCQUwHGhSEfpWje0jzkoHOG/Kzz7nPeZiD/GL5sajVsXKZmQIaDeJXi
oF5LYuVhjVvnBPTPsY7TJeSc/OizTF8XXLRXcezMm1EOhyEhOH5iUg+GTsH7Drm5iOEJeyz6ObhU
3GKpHoYmtdbTFywd5dPAAmmV5ZBv/AqoTc3Ia1ND/h4I1TxpNOL7Ic6/jxa8OmEB5+WcYMFTiG9F
EdpbB5DNSjDr2lkS/lTvj2TpdXLPXGbau0rmx076y6FvIhj784wqSn8z3JB8rj4LTzoM402BphI1
ls2yDRrbwkf3d2EUYJ7yol1aKsqurUMPG032gxXWcFgNVWfXRzOFaJmzXt3FbjYkXG1vgD5P2zuc
W/IqoqdBivJDU8B6BAR2RaNQfUAbn4OhBxhlqS9SRc2zm2XqrJP0C6db+9wHirLeJQMkjH7YQ1Z+
TtXQHs3GgNx6+xRlHAGknp0fxECGQlIwY2hxjo96tH4YaQEZpSfgD8BT6/qfyxugBxEgUxJIXGKq
9QP2c4m9gQhgg1GSG2XZzrbbceVb4/wgeJkXLq7sPbQ8tZz4RdsQYObUJl9dDQQgC4bHxksgTsbN
pddN+ZwWascIipjKoPjRu+BWhZLxxinNH3n/kCHiP7XjNwYS3TnPsGn1BdLKpAoPWamAHSlhr7NU
702rU5xdJvYNQw3HjGXWiAJmWyLqYbdF2XnniIXDyJKE5qXCqk1OANDDiDLF5cA9mPZbGqi1Ow23
QKH4RiiNaHCj/qstIOPbZX1xLcaFeM313u0g9mQVNlvMSvk0b4wm8a5D5m5x4Xp7lra7oR+fXMft
LxNwI+4gMKWbGnRQXHJ3jeACod1LtsI0w1PRUsOO1WdpJ5oKKWW3d8cX29/83hT7MBNnLRgjCC3W
3qjAWE1qOBTsm4h0S2jiA+dU6vgdax0DUd+HMJ7N4GiqkWjX2tv3SVpt4qInJEp5aunHDjfcaCqY
J2hCw+qNP0TQ8OSYMQYnFzS13Mc0dd2FGRHtQQa0s7ErJiIGKzCEJtPaSx2xNMdO7WZZRHukPPs5
KexVERTIqrhSjNLbCEZVK7c2G4Kl3WnhRdOnpLXco8CxAH0WKXOiS7hiAUGluksbAtAg/XqMlGvU
LbATywziDUTgGL3jQ8h4nNSnbgKGutCW2e25ImmkH97A4GNIngInWZi3EAU3fLecCEu+YDLciVsy
XUrRN2Zgu+mylw0AGyhw3EbN0jHWtqPOVg6Es1StSaBAQnoaDStyV3KXtZt+tRmx7p0g/BqP0XCG
+2slGZmbGrNIocBrsmgvKS58JioN3R0drdyZiLWFbqvTOB0QTtP4ZQRc+QkcSpGmW0SYKM49ElZA
zADj9afNWIWQ5PNrlrX+RRJLgPhEfzRJ7Muk8WJptjK+fMymNtoYQr9N1IongBcQaAnkCDJ4pDly
nC1vTLSTzgukEgLM08j46o3fI7/yXqzsrZlKGHuunk5OAOBXVjN7uDjipp4n56TCAWM51cey0kQZ
97n1NIzPTW5jgECWAL46yC9lz5WEUf42R3DyWCaK8VCReuehuLgBvVwMQ4tVOIGSFcygx4gK5sdU
SP9yQ0VYg4t41ROoRgOD47dhvDC4kVz45Yyb6PbQOaQaS3+GrKy68BKaj6y9TuVk7mIJqFnO83OT
9NmJFcX0JB1wvDPgzEFlrJ9c53PbzcHj/YGx3S7L7femFizvTOBRjvRxvXcTZqB4ep6jTJ+5HwxP
zkCUn518HRkTM7Ue2NAkqNJ8I+zOs4pgRmtDrlAD8bKK6rEWgDkMX42MhhU79hkeBOQGQG/NSLyA
NzVM5SJ5tUH/u5sQ7eLaqcS09j2z2qikzE4i6dZ9HszHikExbBBTgEBh5mkaA+scl3VzS7aONUXj
Y45uZGRJ2WaaFFGV60MYI95Om/E9bQGBCT07a9A++uDSsNYpcYRD0mKrLWNrpRI73lgQp0brmBdx
86FywYCglsK0dJqAXUyiSjbSBW5gpy71ewQerDei+JQG1RVmDyhQFgxMQKelJ5rPLN+5ijhVutFZ
Vq68tJ8eRD31S/YjGaiJSK0rBS88mVgGWe43tKjG3k2aYKut9IDeAJTM7cGQUIMbzQvT1Gn5WE71
2kN48wzEqgR2gxk/VzfsRhp8qaL4HVhrcC0EZFy6pj1iqnoxRWKkZKyaNSi5cjWNgrgAabM5br14
D39KExnQxlt/Vu3ObUZCRjwmd9ME7MRIbjv+lN0zYWRZ1G17qG7rNg0+z918LhS861mM8qj9tGEp
Un3GGNtzSIQpZDfr2+SY1L9TMR56euJtZgXtKvPKR3tW8lIOKcGRUX2cJmi9UylcOJsCNvGYQ54g
XRv1UPIydQa5BX0BAsdAwBcFGaVQNvqLhonEgxu/hvaP1h/ES1iP6Pq8gsQK/KHa0dkX5urNktCl
dnTgO+Smx9Ubw9+YiBbJAHF1STk+l1Ymz9CWZrdMt8rrvUXAdXSPBYbpwDbvh3SHx/65ShJSXcB3
LEefZFG3D7xNmvdqn+Ut0pXQbC/qaJb+e6BsxJtt5K5sd3p2vNLZq54EPLNDrGAjQi6rine07+k7
AnQCCsEbUpseuLJBqAYYh++egwq3ZjlO99hAH+4m0lehvLCfQPiOGaSPwURGQDMxLPhI1umK8p7c
wB4RHnMtCN3MK1oC+VS1ylPrtY3WnWVT6Rus/fom3BaNTdJ6WO8aZ6oRGiQKtp47bItoJl6MKCXd
IHrPG9I64K3Dm/Kc2vkxmnv8I4ucSb8bpeJqWNZwiNpbcAXMvILBla2Z/3iROsvS+KJL/RbbzEJK
FatlNU960UBG2tfGROiHH54bSLEnq4YOi5qqZKHJErW1wK0KGwYdxzCnLlw0XcqN0J+zmkTPzD+0
fcn13mlX0mtbbvUkezthRvgh5VRKMFw9VnoHkwdoWGQjuWQkQy2Bvq4ZIWyxzS3rjOiFDP6mIhly
ZsZPk4qep5lo5XRwKeQ8HRoz3+bR5B9B9FtWh3bc6KqVXzH8st2w3xlhai/6uhLbSEYl25CiP9Ru
/515uLkNBLRhjNIkS7JkK/L6lTWZRy4KqUzawFpDFbSO7YRIWM88lm5OMqdQ0VPLcGnS7GsV7oWj
MZDIpKv+qc3hgag8Rg6hDOdDX736tlMckMGSJlxO1qpNGnenbn090I7F0KdiN2HvJX0C14LLKBzP
bcYYvaVyLP2XxICD1ZVNtW3NBHpnA7uojO6Am/rIm6XxNYD6QOYhHiBfHbDfQcBxoI1wneUwxEa2
wAjlLJOkEycHVc6+HMtr6Pf1qaoyJj+dlBffp+b0en3iIkzWX5SHD0XKHCRltpZmLanrXf9MBQUY
qyJJzE+6vQjsbOXg5Wf5SfZ0L8PtbJbIKQBZt7W/MspWXpQ/P1tsym4TKf9g2YRkOYr4MzvghRub
ifb/BqjrI+u5zcEqcYU7OJOXY7oZX9VoW3CkasI0BOO9ZO1AW1zbLeVbXFvfkqIv2HJU3zua9q1u
qmhp1O9V3iWEo8PB9t3s++jeRl12XBDSQ5JIMNYrGxfhxgmib7ZdPUTZfW7LIHuy2ZN1CeZfxVEd
Gqa3t6qERLWQ/UtZFxCw+8Y4dm5GIYu1cDnHlcN1tnxnz0uTVVK+wMnkvj0wLAqMjMFCo8+i/8oM
Y5lRiLz4437qpX/ILcK4LBeytwxatqJJ2a4x8EOzEq/Sz8xNaiY5uZNej5DfglUzqH1bZYoGnUsJ
deRjFf2wfFk/mo47oYYI5LpqsmzrxZyZgIUWzBxDGmoEqiG2kRiyMiLJcJ+D6YUVmx7jfnpsQO3G
sm3gN5I3knngtkEfhUwSkGGNwO3imnogLRgGTbnzFlmMaJycOIAZfigU1WHhuRqA8RCKgxsY3wqM
xCae1g0jR+4HwxQcteB/z9FE/zhV26/KyJGrmJXjQzhBbb4xgJjQwiBtI7H1WbaAvyITPiCLYrLq
fWB4MLIY+20G54s5GcGx1X2IgXVM975zqRmyAGzPtWE8xhZIrdEOOQJsQmnGQr4IPxoPGPuIhJ9N
EoVYP2nHY6Ev2gYVCRypxOlJh7g9FKP7vWG2xuwvbTcML9I9O5lrFDTOKZEESwWD+VZI59GNzOSS
TG2wsZL07A8jIdHpQNpnHgwwQul/cJzxBncRKKnQ2zFvSV8gRV3mUelFwRAsa27rsT5+Bo43UjAV
2cEG1d3mXQFNO5b7SruPovLhzrdctOa8Zb235JaRxHC80Hm89ZRrSgYvUSEpzkdB6E7ukLMVGpo6
QHzM/GpXqu7Vrrv8uWEktGVdhsJjEO2lVPKZomraa5Por7kqPlXUSFPSCzBfoMMwgq8jP6dNaxLi
1NORCICcgekUYLBvo2mR9HZykCZ3UQWAbmO0JJqnXU4rAIWIPJbs0AI0OCGZ29yE7GtAxcFjl9Tw
j3RjbqYp/OojXFuaXoxxXOM9wLqllkVNMKlN/K2eYmhV9GJ9xvgtB4vAoIFweSnoaeaacIfZ4j7o
N9syZhcz5SDJGI35Zy/Mt10d0urgL+c9jp4uRVSQ8xEqe+20nOVdYzOhSaroXJp6Z2onPBTU0vsB
VDLecZDZvl1ckqEwdjre8Dzoy43saar9Cr3NlFxCLINJhn/CjiGXluwpWUHpjjw7h1bZOGd1B/zf
hEolrLnZ9xWplQEWr1VgRgvsIEBMtfe54Fy5lhapbHaX7CsUVA9lY1zgzw175eXdJYxj0AdNUpxH
zstEaOvgljViEx0BQkALl+SXpHfUsitcMK9Rw9sz9PZWVgVXq8rMlvcLPxRh9BpGUyzqHkYi945L
OlEqmm1zrePsQdgMfWdnWBUQiW80QfLAOS4BcjfmrsnVmal8S16T9D5EHsuJRNof6ooaJRoRHw05
m6EhJfsva6pr6nfroW6dLwGDliVWIJ4S/o511ZbikwmDbHjvm955boXZX4Osf6469FP0w4Rbibj4
5BbJe+15w3tNVLPnTuFiluhhXYNWOJ2n02B4Yt/ZmgxR29nOoW6+cBus0CDa2Tr3AN8pIZmOq8m/
JDmakiiuifkYSA2y2mJvsEqPoO12afiUlDMHkUl3PtUCutyAQxAlp7j0kvtHlPXuw9CQO5EAIqgZ
5T20t4fJhHibd1JfHT3azAdM5+OManyRjJ/wyYW3Hhesxlhcp0YQ9qjJ42xusZCZ30JdNREUOZO+
jqEVX6RpAvGrn6qIzhcEvH90mXOuAswMjO8TqMhmRXpRrHzCDTt333YyxQSAt21uqPuBSYqMohYd
XA1Doaeps0cDH2+cf7Vc6wF3MukgIeNkWyJy43L/1bcAcQsD/nZag4fsU3kLMge5TpfU7Ry8Th/y
cv7RcHynwVA9O6ESu5Y+epFzLgPGNR9GzeUn83M0qzNROYB663Mpb8IWJ1CsVufoWMqGLcucnjA0
5hfbOkH7vR18okRAEj72RVw/jF5NLMLAUYdjCFgxlPTz4FTdxe6KvdnWH4RrMH7GmbMPpKSg6QH0
+1RcVhiLj8CRnxj294chSFYOFoHFVMfRBzTCn5wxGBcmsMNj60XFo91xwsPzJLVEpEzImOadwwwa
32Bj0NWJXZ7Y0dJjNcOuDK1po7Lefqz13RTsrlpVeCftxd1FmebZ4pqx6hSU6OJ2FzEKRrdenKK8
Q9s0ssByC8CzBXrSp9iozccQ/KK3xWxVvOWMp5aeNrtrN1zrvihOBeYCGs/c+owwEQO3ReL7zJrh
hX5xGM9R4wRfRNbXbH+4KYLKS6gOfbZLYAGZWarXSpOVzi7TOZRW95WOwDzakntCmIq1iR3cH6f6
2KMn513h4pTD7ryOWjzXAbWeYyVMSG4PAQsqkBvqMeP+fcUG8WgJyMIwQg5O1qEiyqz0OBAUsOxb
/EadS7xJFI8ctTzEPf22MY+kjCm1HYbc2rehmz0BLV55Zrv2uS4CORyIzmSAsYPzODKSKQ+jgS2w
CUX8SaaMXeOyi0686xUOxpYBtJNXX4uIQgRYR/pYVsredmxHP7HbRqb3yGTPc/IHu0RwV/aHJvCb
T6W6dc/QBWAKGtiGzk5sfoxYaP6oRcst0HevnmLSN3QmvzUKxIWt0GM+UgwFfQSDD0rUqlblpZ6H
lPqJFr3OG/NsMusnuFh96BEo87pW6UvSMt5pA/xi4yQ3jjUJOlpr6VKEDuXQnJu8kKsSVSZ7qJCL
cOZGV1l6r0Hs1dvEGz7YRvwgEwS3Kq/0NvLIGc0j/ox0ikd3CggNioaaTfCYMScpol1VAP4ZnGl4
HHGXjPgOPpObMm4BhD5auA1ZlBDXwzmJyyPa4/7beJ3tfVf4FLxondfMpu4PmWv5Fyd2zDM0plW8
MtgHfS6cVh69ggPeyivzcy8HhUgtCY5iRN6nusTfFsZQnknaQLvtuqSocnAz7M0/IaYiqwkg8aKf
Y3/fdDEpzWPYfJtYEU2pZZKODfqgCUL3YItZ0ch56Ds7VvWiFG8BUqGPHSMcqgG3Xfp+INFUjPpp
mrz6aPTRu2Yc9JRG5JI1FUKF8D6vqtCYVg245fv4ypNdeQqmH75vaBibAmUnUBlrCeGO/MP+5jpI
M/HRncfkFiIuDl00iI+tZf7xqddwv4MWN21kMaidWSMLLypNZso4YRYo46/Q5NOPRfMUNmH9abCj
+GkUI5qLLHsMx8R4AHywbZLomanOdOpEmCDPIx44r6Lkk3XfRSjdHAbie0N8n89JMZ/60PUZp+TT
cw7W1sBkdpQFIgzaHAH8HUtUHMr28xyxwsJc0BzwZgJClswcQtRsgAUUkG5FC+0iwq5u8vLZlXrb
lWOAv6SoLu6ED7ISbHInpObrAbDghu0uikqIohe7Ln8wagi2rW2iYLBHsaci55Sg2FjokgV/NBlc
Zqh0l2av540K6WWpraezR8G/bOpxoL4zrF1oOf3DMNPyQsu3P03sHnoVqCee2I9JQiSfkYesVZ6M
uwoZ2kL2eXRC9g372AtZsEbSewBHSrYIKW8qOg4xBW/ZqR+8nQwI467jQFJiU5X57VZsiSudrnOl
rQQ8OrnH0nD1utfkoTovk1vmz21syGfqt3hhGkWydRvqI4jDJKfOPZpyzaCsn/wXJUz1EYntLc6+
nB5Z7VgXAn/IZvezMxYOlw3k9FV6vXW+PxiDxbIHDyTzC77Gmmwngapug5SQulAWB9R61lPkHlKl
8semi8QxKgmQay3aGs8Xz7P1oQ8N+8V6Kzp1gewef0oMO36AKPKivZBIGNev8bcl44OS3fhQBvMJ
B2wUHkDeZIRCMjfYVBMl6ozxlTVxZW66VnZ3osHRzGfuygLWrtuk9lU5xWsWor3UWSNe0EmR/xl9
6Ac6ksyz4k1N6Mc56aoH3xmMBxoGREDJwIxnzuTRio1D1/DOA0158WZL7ZyBrOTcH77QWVh7jGPi
yMiOWBZtEYWk8czIYq7WITpQBie542la1cRf23HUEhVmAx+f5KeEqTjhd9Vr4djJx1ldvT4pSTyF
Pz536n1o+qepsYKVdurxFglyGGrhAo+LP8Zhax5V2TuAxUnB5D4RbEfbGX4aLv/Xm/6P+L2+/vR2
dv/4Tz5/q1lPpXHS//bpP57rkv/+8/Yz//U9v/7EP86QCesOydO//a7te315Ld+737/pl9/MX//j
2a1e+9dfPllXPcPlR/Uup6f3ThX9/Vnw/3H7zv/bf/zL+/23PE/N+9//+vq9TKsVvGWZvvX/SicV
WIwxt/7PRNOXtHsDdp1W/81P/R+mqfc3wIK2ywIBVlsQmrhVx/eu//tfjdD+G0AgD0SfI4IbDop/
+oNq6vh/MwNs6ux0sdn6cF3++peuVn3y97869t9AUfjo2G4cJzA3zv8L1fQ3YyubK66ogNVseJiO
bXniNzOtzfU+V27iITiu5Q4suX5w+ifXquTObSG5B/WQXFyS8xqg5vsqbsixNcHu+sLcKmf8E6af
9au3+OfTgWgHsdCCI4K991crfM6L0pA+waIQwsdqahLSku23YfKbB7N6DRvG325Q9tjFmocxHP+M
KvKrs/yPP39jbYRhiMP5d1BDmHlzF9q+c5Q6+sI8W31wdUTt1VXHER451+aeDPsGx65LMfQvh84f
J9lfKlVe67Tqu7//9W5b/3nu7b/zvt7eCg4VjhWmzqZv/u6rlsiTYpVbzjEvR/e1jiaSCJDzlORf
rTJJd2Zk8RFefV77M2GC2XevLA55nZXHDAbTVnSpXIAsS5bl2M27P3lyv/JWfj65G27wRtPlLn1/
8v+CkxyBpE+mIdlERh0hlV37xS1Iq25bItxLbC8LCqIY+yvFk1uRyJmW2LPhpueD/aFgRL6vOpCE
mFL//fO6k0V+e9E4GyzEWR5UV0zpvx4wmrFj6aMKPiZD5GzjNsL/2jfmikLuh5nn8UfHRCZjI8XO
ZmdcdcXgHoq2dA+17NMtBlOayh180o1XtBO7m97fGGbErdFnAmBahxCzhqOV/CDYYCwm6B4LOhuS
aDz93UukB73ti8cSdxfmoADmCcJ2GtdfvT78aGS282TkzZWTLCcGsVqZfWY9ema2IYKvOaiQy1wc
/egqRz6igQME3gVkx2T+FxxlL6yRwz9Dsf6KL7i9i0BzAs8DpIgfwvkdAJxZCb7jOHLwBRBJRD6g
s/JcZKg5L+OiKxCOz7rNlmntxQu07pisiCn6/30iFjFYwuJM54T6jTwWZwQ3JMh5jm7QjwdlJoyc
IvE0K72FbEEsdk6FMnVHJyKVvceuFBj6+d8fOr8ya36+FgjyHNf1TU6836kbaQ9QF7urc0T/8MOw
d45fzeQhT/tbWIaTZhveoz+7vP2KEfjjb3r2DcJnWtwSfjtakeE4Pqk3DrJAMtEkTn2jY2gUB9c6
Kg1GcebM/iS72D2Q/nz2zybsTgoo8UlK909OHft2af/11IG0bfs3eg58WDapv546RL5Zw2xQWNd5
f6qBEZxE2J+DggQnrBpPqMTfXN9IV4isUpLGxmEzD9XZ0v+bvTPZbhzZsuwX4S00hm6YIMBevbea
YLm75Ogbg6H/+tpgRD73iMqqyJznhEEx5BJFgmbX7j1nnwbX0FojnUpb4449i2DxxbbPk7eUke+U
z5YOvKRZ6MbLjrRDjzEKjZBlXzQs3gb5MXzc/oSu/6VC+X3x/BvK7o9XVrCPgczdSER/v7KR2Jhx
7BTiMnHgv1DXxg8dtNYAzxza+FwPZOx711bDRY3OXgBXsYcoxpeLnUg+qy0Hr2Ui1HLy3Hura+2Y
Axdh06b0HCcLXZWp3ZcqiWhv+6FTGZj4tqmXtiTuHist3iwHza/dIuCBStX9w/L7V+TFn38d3GEB
ydd2Xf1vH5ei9J25Klqum8KWpP61JBnrPF2QJ7jyxy8Muf6JH/w3kNofv9NxLI+zL2UIYrS/Xh5z
63UckKWFx8ifnyvgDI9t1j0arSxIZehgKVReekhL0utuN3h8hfMGvbv6B9TX36k9Ji1gHcgJFCwg
av/3JxXRR1NK2WrnPgYayfH5RZR+eXCdZOMKZQwCJkZCLbgWRKiadWcSFhckqrOOnok0zEdGlyRd
8lKjyP2HTdv+64pKEQJHiGqMUpGPNE6jv9VPbbEK0MSuf5akLDtaSTyE3ecEyMC6cxJ/CW/6FJ7b
nb7ZupDMhm0VM99hX0mm0mRYR15cMlrahVinOHDmDHF7Yu3JRrsUse0fuobLuK5t94gnDgUPMbjI
Vv1oNvmH+WKLwFziy4yy+DrDkqeLJ417L3PkcemRe84iftITjxQRz8dzCj+iaxOEoZ5+mLdwDm+r
+4oUtUBVzHvZNRw90EmGy5qZIaPFyMAFfBRJqz/ixsKqcPn/L8O8hduV9Gshsil9XfZwPrhgZSyH
6u+vVxrhurmgwSzOCWMDhqXOR33LsW22RFunrh6smUFVKQe09IwV8chsgBUHjSsVGiiPuCMmNydO
9yz1uY4yj8wJvZEL/talOOVohMp+Mc/ZlrdL2fWKO/O0bkm8KScqAG5E9C65Q0Sv6zzNW3JvuWX4
Cq0ZAbr0BJmZ7rn2EP1ORP7KLfsXN7nJm+2qcyqSBZ9VjPh+FcQFG3PXIk+sF4K/txDh29dzXlqh
8unn6R0u4V0LKp1JKCEaa5vSex9hF+EQvmTIbgjQ6fzzNB/jYVru62ndx+VQXcwpqXe96fR7ygMu
IRS0vSS4bV28I+tG9uTgQiNDhPQNhMdwA0ZEefVz49nPrGvpcSuL6OO8LtmMUSFVL6kp22BMdYL9
JLKu1nHih8IGTIYu7rFnDX2A+9sgBUVD7dB8OlH/w49I1bVSHjJ9O3GjgnyjwF2Uf8UY2AaNPxHi
bpvzWdQD/sS1RJfL0DnUK60+W4pJtTS/uEQTcgEPWxzj/I3ztPZSlq95nX8hEbvEdxAZQ49AGTkN
irCp2a2T/rkhTvI0GPa3oSe/u1VkFa4a5OfGiImjdcua/CpGCDiRrTPxRNIKRJuJkz3e0yNxULvn
h3Vuxku9JUL3vvsykYQQNE5Mbir4X5/ktzOqso83pAq5bUfT1tOTXjnv9czcEgWQhHWgkLejs6Kz
CSXLTfvkcRwN1NOEEVqlSl/Jd3oQHrPFOBufXfI/1WRRyPfDs1OMxRWUsBMAF6kjmZcuZXz6QRTS
fUqNuCNPm8KjqjriuB2mEJ4sw4yUUeWo5Fkb45+xbsbRZGNGGdOSkJqetE5kBbA/kk9F63fnhrUm
w75BhuJGtlg978vUdgjU6zuJwOgSp6I9UKgOu4JedmSUmIMT2g8fhnGI/K49DFq8xektz15Fe6hh
GqbZ0NiqzI7WVgfPwGV9MvyCDG0XoYnX3puS5oZe2uuRaw03Y4dVRIP5Gli4G4PUpBtRMlAPJcb9
P67wrtaJ9Yy5Un3uEe/80886dWnW5o3YxzXwiat6BJJ3z0pmhm0KwpUuIqHmSkeWPjhGqNR34iqm
j7H1Na+nZ5+MyOs6UVlYnKRpN4r8Auf8TiMCbpKLfFH4uBMxxY+904c58iuWj8oIfec9q70+QhnS
7clyNIg4HJtTlawXVZKNKfI8Jek6T56WXH4T1qyOWOHao0rKb/CISLxx/PtRCPnIH4juM++IrjLj
b8KPlwtzp5+aYFYBghT1b2N5O513NRAbAymxp+tcZ+RPZcsnkvs6EzdSMgzuW3+1V7SsjcmgtfUo
vIVrdQ+qLjAAVMy49RqqqvzpT4Z2V9rqmyp7+SDcET/BiuCuns71sCioulYDF6z7kumnspTuZ9V0
rxnmQNXY0CyaqkRZmwiCGHCIMKvYTZOLPkHxC2ccNEwzWAJXSQMAUen9ILrloGu8W0wEJXHpMLFr
F+1GI7VPtPyqgz25TEFRf7AQND8qSoqgQO9aGUb7SO9Tnch2uuLPi+/M1Cm4MusXnZnC3sEPM2rr
a2oDQ8gJKyMR3i1PchRhLMfXLg1wToFOrQkx52zUJWBnSLIcDAeNonFcVHyX+7N6spARx565d+iT
7oSNrw7Ii4o6hRBLazatm3tMejf5MGy8P7usgGznBE4aRfxJCvGe6PMSeOtScIzmmYz1YD2VLQ6k
ypn8T4NfNPdWzIqUuwQb1KluAwHR6uOm+Z1p7wVGLD/PVGiBIRKan8MwXyuw+2ggMj5vI1JgQzxo
mxsVB1coZ8RXVo2WLrnOOtGxldAVIBb9Htth8TomJGmT7Lw3BGfqCje7UlI7jT0p1fSlQ+wEV9B+
3p223hETMu1vh7Oak/He7Gk2512XtujpET2jlgP+YK4l9eLLqkxCTmchTz6r0xMATMRec2RUno39
en2s+46XzKxHbJ8Z45xcfdj4e5dNa0IAmv8aV07zXK1QOfI+nyL4BYy7NqLYKDZxez5Hs8biZK0F
O4Sp3ldGcUT1WeOpjtGXo62zg8nGwFk3h4kzA9xNsUSNU8xcJGiHNYXQ1OYs4SO95qNb2KhmexG1
dfmBlnd5tdR1GTvt6DcwDJEqYKsZGPfSLZofFcFznWiBDaktQtLUPvqdITZ4BImnSWIf5qHlGF8Q
u5N2robubMufxsqNMoZUQd21HkwcTUHhqj2GBh8t8fJlLLPuOFdiOJi+/KpJyuxkQXUcG5XDvKtA
4Sf1+FigJsZ3yOHCE5N6W/It+dLN9EuBo3fTgJSRFPXPShGC4Wk2kbyp+9Q7snrwFLwI5HwzkgyP
dK++Y8Jorvw6P4l8wuzKllF2CZ6aIX3XnDV737pzfdZSzi+oim2duFpG+3gDUReqvWfp0ZQSjwyy
YUvc7kPhIyvOcJfsyb5BXyKIZ4CDch2Z0UR9nne8j4NNHYQHSAn6NwZCqav0tLM9z+0lG03Clddx
OrMO6zVHYh+eDefxcQodxCyl4TsP+JGxGDbMwHKR9tilDMatSML9oXsjA3t5zZKtAEN9QToeiREi
EkU+3OO6z8LYKPyoG/37XFo0+ta2Ocy11RNcQMvLpJfK5m/m+36uu7BYWBaTsfCOMRGS0Vg1UwRA
pyOPF1lAbm0WOybZd0tJw4GcCrAJt9+IcWjAT5CBd7O/Yu2Am0bI2I5OniAVMLevKXPNgJ3XvCJC
tGim73oGKET41l4Uoze5m9nBD5ajfD7vHnafUtuzMxoRPLl3t/d+ps1IMq8nXvGrvbVtznFXENqD
UiI0yI8otDjjSFKl4QTkaqx6lOHdzPVv+vu2s7oo7tarbo33tUNgfCL6r6bmn/r5oi1c35XRvgvb
eLV8k0+X6dhBPOcHIj/YOwSd+gnN31h9GZoiPSJEYplmlqUM5xm56ryPPdsJZZ2+Ep+zNcNmctqx
BM+EPtg/53qFqmBW3z13+Gyr4uTqDpa42Q/bpkJkWNt7Qq4TJLrqZeYjGym3RtDTviqvLQ4VKa3R
AnkyQXN2Kv0khthSh90yVBBfjTumpzGodXWnAd86on+vB6Pfex/GCfpwN1ufPP67GLxtEwMley6Y
w6XzybNhspQ2+OlkbL4Byvk2GPlxWIwfqGkMrBnQJ17GBZFGix5kJ1pxrDocwJmJ4w1KaobrY9fZ
b2ZJBrEqCCzMDbliOy2CmTejAQ8E3RpuW4PYKWhJjF/GtNlNEg/eQvTpzmpVG9S5xtsigS4sDbrQ
pH4adbnL3GWIDAsBmKWhWWqxsC4ZLw8il45c5tSVVzlDGity5N4KNACBkVjqCKFtEEdAFxHQ5LPm
vslRlUMddk2DCdHcvwybZLWU5ngKfT+LQ134xk4ZGLAEgpmkHxmgr/PR2NLHCXjk7JHYUWrDIcl6
dSTAlk2WaGFso0XUaqDESIcmtrVVpBvnfbcJozZjjxZx6Gv6bKKWZV6Wg7wLnPVB4se2iq9Dob9W
aeXtGVM5ux4YpWXXD5rbHYZY73ejz4LOSS2kRvT2vsqG0BOkx8jsnRPvUdSMLjsRQ3fpxCc2hkdq
0TexOg1rEjt34qI3d3EKk1byhAgqO5hK7K3Olnuc+s+YnshnrWuJyT3dU6EHmI9PBM5WLKGsci6K
K02+LzZHDKvBCtm3nzsgIThfh8C2QGv1Ccr6JjFf9JTVokLlFqywt0hjUQgtihdOFWeEOU3ktnVP
bkt9qBNrYR1zjv5A9jtRwnXApuUH5QBlMC7evNR+n2abPcPSsVIuWDhn90MWY74vJGCNOI+x/qdW
6EA+BSYs91YPAnH0RqLdq/gJfdN95k3PLUUw6wdTOqH5P0aNpXLsaNMz9kGNPsNR0H7M0gmt0X5B
W7AG+hSTWW+9WW3VXCws1LJi3t2howyluZ/9IooNdJorBnUkqGw/qied0xi+W/XjWmIjm3zNDgtC
CTRnB5qI/q5toYsfkag0zfcS7FbQ14k6FsTljhPWCbhsSCdxhGoyApyoro0Ho7Q3vo6mDaOjL68J
hSBM8fFYuxgdhd26rLRz+nk99FLde7E97uLJT3alUE+myc/UYsjoPJGTHfNXkKpQByN6/w35sY77
QrRYJtBlZJ77VI+pCh0Lj71ulGfb+Wp3Bpp8geVwGY9xbmKZyO1qh1VSI4SH15hL1+P1R0Q1Jtjz
DY7jgmZVJCpx9jhNsFR8z16b2cd+DtuqBLY6a1hWK89kdxkI+CJ4q1fU+XaVk2ApcDRgPcjq5Fk4
2GnbwhqCeEnNiKila96xu1aGfSAj6jPpuLt5Qw93BAsDTnCd8VtnfyGJ6U3zC8oTUCJsYSbg5jBR
4kJke7njlGMdgGtds25Yd6mOiVMbirOY0qNbJZ9qvf1pJCzPCCIocn2Ow7a3673yPmGXi80KVqzv
PGr90u6tElgl7emj65Aba+r+Mx6WsARsfqUFOr0kPoJozhZrZG6ZFdYqu8jGucnuU+SRoZc4CwyE
dxZC5tgXr3Q89XMXW+OecUEcouwvj0biubSwiB4ftFoLyyUuiIjHqOZOmXkAnvluw5C7c5zmOrIM
n42MQhtYxR4krBOY2A4jD8fKPT8nv7/dK+c6v0+T6pFB/nr69bjqsetqiNFZdZqME5XuBYbJ5+L2
5e2GQwngAddhx20tBTpPIJqb1dgDMZDpfWtZMCb6ZlzOMp5O/fZYd3ts6cE81lV6BAaV3E+mdkx0
smextSf3txv73/ccC/jSnCA5RY370ZqcL6K0xuPgzDSdSjX5J7Q9V2Y+fOlO8lq0sADtYgeyhjkB
MuSoBQb3Wu5BILSB0srqWGe4YZZ8gfPgkv0+aEW8Myv9lVMxRFNjnfZ+ixuEyFTdSCJYF29q8xp4
BaJ3pDhP3nT08dGxW4ti32roI32DGibVjQvsNN5Ixz3zJ40kOg92sexobeNPnPbp2OdhyfCQhROb
o0vosG1DmBUpVIqE/pjNNlPYw0ueJw9DmeoH0ZCDqhsPNGWSXbZymkP/XwYBU1r4D7npk8qES11a
35ZMOSHHk5/DivnQEZIP0NZjTC2qf/LGK5su9Y6WKI30zsVJDc/i2TPGq8I98jhssfNZejcJvAgZ
HVFLOeN1WyknVNns3ISlWHVuXUhqtWmIKPw5KCERSijkoISdA/0c+qtHkDm0jPpBrdl63yYYH9mk
5kNm8eGJCTZ5tgfjKMzJJPtdmielz/alrNa3xWrSF6YXdy7s9KuHseDY4dkJyGr3HxwSsG3VPemF
C3OL0iJYK8N9MWw2kxhEMrlqRYW3oXpQNg6bMimnY14t1bEoEOPqUz8f3Nqnomn5iMKVO+uZkZ/m
Jsel5AlW6DVFYpdmh84cm0cwCxkCG2Dd5IZd0XFFrjl9rlINEqOj21dV1y+OlA+QF4pr04HvkK5z
N7VZuvdMnnKdmDD5VjAxjnysdeVGaewZT3b6XJSeBKafJZ9HVd17rZF+xxGBW5amm5O5YYv6HH1b
P0Z8WjCXkUtTlT3x9DNGBBdhE8YFBPI9y/s0r3f8rrIgkbqb2QeSIeteyvxUmqK52GnzA+2zehBl
A4Zl9Fpageyupj2/kkv8aTXxZMnOqC786emhrUyIt3NybibrTKFaHDpPOJxQhHOZ6xqOrBcWwk/u
puXRXC2XTyPceEaSfuC3DkgiZcS7DbkMSbBbnlvK+xserkmaz6i2dOAqpX103UK7erJ+8RcACVoj
957D/t9jJbg2Ff2TZOTgg8boc9fG3zTPzM5O4z0vk+iuCC4+GiW58caM+smhR3duV+2jvqTNs2FZ
J47bXthIQ+xuh0+zkQkAROeOTlHyOChCXCuUbZtcWx5IX9bvWn3U70qRG3d4UBuoDMLfK6WvS3B7
8PY9U22Pd95LvVK9CUc9AeRJX6apUOS5O/TfF0qA3YSnf6mr/mn0RX9iK0Q0PJeNDIdG2Ncmxhle
Qf7YXAH1GIwzkwBrmOiO1NggvQ9Gq3VIVmljrGQUNjWpyZLjz3GanA9+bPlH2VU4q/H2O7RFD+0k
/QCiJs2UHA9ab+KTa3OOz2WMut8uNqlo+pyu6HNxsU3xEFplpnAUFFckpCPvQYpLs521DbWZhlZN
6cmCpXMOjcAgWhmfRp4ti5xZhUkeU9l52XHKHRwaTfpGGB+bKv4nUd8xzif+PQOVWgk/hHTjcyAL
pnkzsOIi+2E5KY43TVvOOdC4AVH00UPxfhbm4Jz05FM7Dljfths+R8+rgP+neayk3ixZdmm1rB49
+mGiZ3+718xbDx/4rUJoBNEox5l40Tn0h74Vz3xgHULPlc2rUnq0NNO1mc64IfCjGefVQBNMZiJD
Oc79E8DIodHC0UP8PIE4cBJshg0YJw4Y9E886+rUfDZ0lmY90ea9nxqnijhAvJdleVIdhxCowS/L
5PwgmczGfXRbX40Pk5ztw2i0T1NHtvjMch3N9vyQ5Qk9qTEg+IGXeQMGNAOqJyy7XagsUFHakJ9T
S1HjWaS+pcN7JcWMS0hdkCkzq6JUD50KemJBN1omzU+7K7QLqz9OPJ6MNYjlWHgHXFKIyh1rOtQD
6j6v9T8iFM2eMjcGJp68D0I652bhGc8I1SPMA2yUaqMqdAmea1LV28pvd7mWU2XVOUC0JraOnGIT
FM0BBFBIWlm8nFNJpHjaYfHg0xCRsEhxSCsCBbv/yRo18zKV2svc6VsHBBNH4kS+S3PfSyB8zpP/
oBc0qHyk/XjPllOe0ViH4Aqek4s7XwDIDKgvZ1sGq9KL/VBWvN65vlumQiJqoQ22mMuZY2cglnx9
tIyTNhGoQpf/kDjimQQXF1jwAF1oQFgyNAFYYT8acl3QBnHSQ6Uxx7BbEebUJDizyp3hrjQ2Netr
Bl//oJXdXS86YBkzBJS5ARvWlgdGCt4urVonMucftOY0Tmu09BzKUPqLbsJ5x1vlm06TqCrhyC3Y
RSLwy32Utt82du59Oj+t6SKOa6E/GknbH1DOKMbE3n1WCfhDJmJuUioDrZkGeCkdY2yM+K3ZJfgd
8hEgJo6pVW8uozPwt+EiYGzFftM671JUw971iyeAiD4HH1CuWvPZYWPYJxOnHkMcYzv+Wvn6FEnD
B7RSjUlQEdoZNKxLu7Wds2gmgXThXM0PY5hSmDK02+ZpJO1ub7TfFc3w4wb1aVI/pv/6nAhSFXoz
fusc7d1OrDIaY8ybFH6vGXqeANtquROA9nfS5RyEtvKMe0fsWSA+gqJ70XFREs0Wf50qZw3z0YPa
0dElmMiyp6M0QcyomdP0lQt/yor82voUJ8lXv7PQ8lrY+WsHjs2CZDts/IxVgdNqmjXsiUR4QegO
e02OKGXmMlo5tytlQbBf8k99ajHxKLrnvBt+ELjNpfhzyqgWJGMnM5vaCwZ2l5Vij9dn72UDhMUv
a5fRws8kaXRFwjLkLfvVH7EyNA6QvqoAhRo58/TDb7cWBxPpcMLVlneyOmhNQpmeQQ3WD0yE2fHA
Te63iDGDFsUeGdlHe67LcFJYiZyuDTMqq6CyKZr9FvhxVjkyLErnadXE66KPDuuBZ55RskULXukI
o3i3o+88hUssWCys7fLWftr5AhO2k2XkLMI+0Jym5WFcpMCYwfCVNX6Rb0jE+Hh46k2PlRnOPb7q
Psd9bg7GvjBoAk2cx33I1ruVALuTDi1oWj9qVfMErgiEDAGRqp/0s2xHGWHwnh9H/YL3Ir2j+QVD
PMuYkdLVZhA3A6VNjPxl5gh/wchqoZ0LF0rvs+Xn1KRY4HYoa3KoAWDHNEeKs51BIBFy/eomff8x
z1L7wUnHh2H0EzwyBMCCuvpQYlOiCkaTfZ1K1gQC5PKDqTFPnnSK+AoHwmWitjPdpNkP1QmhZXtV
8lD79sfa8745ZdMevQXcadG7D20zBD59+v2adcT9gImeKpPjk6HKh2wdsSxb80vFyDAgne3Dmmgx
Hszau4ohpb4S4WT58WEdhH9oXQqltlI5LSeLc7DJ6ahqTa5FGTVkBOzlQo45cwOuv8H4WMbTHCmo
a3XRnrVRJC82LO9Bg6DAoblG3j3f24M3wXKyZKS31Y96HTli5EodLc37hmQLsXtr6Z/MZI13+LID
EzPxscX/OBSeZOA+P9YUXGd4Ihch/M/NNuyIzeTVAsRaTZ2Bb2VKjlSlP8yGv6YZB3wrVbVRm1dw
DDgzI4KNYQk4xiMgGP1Qu9UcUgH2x6zV9sYIKKvI9vVGkvUScNp16+98Wk27OGt0RsFMiUZ+0Qc7
qd/Qwv8QEuc75uk7u3G8q5WNxwI1yanz2nbX4MYogasdTOwIEXhtzpEkooRgdVyqiTZBms9Zoy6w
cNdDAitB9xQ9q8GAjWZ9Zx7d7xgPPnmsxQfL2zisjmx3uoL5U9dYfHNnua/KLYwtI4Gyo3uZ2S0T
rlngx62gtXESJXMS8UIX2hmr2yAofpa4otoSJOmg7+4peo3DgC9v6Gz9HCe4eQj0diKEqTslq7va
nhJcrcUZrU4SjRoMPEyIjCWZhxtpZQZQQ+hlpIu7tzLzazzyzqWIIwCctugMipPOyrnzMoaiNHQL
zDqndeRqj4NUgD9QBjU0HcFQ5eoIHCE9W1FTsp0zz8xnmX5qBxn0OqVIw+Rmp6NLjca1oF/gjgtb
DbZEu06Mval32GdW5FE+uV4XP80vhduf6rH70rlVvTnaClCB2DRwov1cMGIG7WR9n+1CPw7eehbl
wgkdjH3Yg2CUiSyvXSFQKc6ggdwsTU6aVmgvhO14BTkAmcvEUKAdIfW329XvUMV3yYxZuelJuUSi
AvtZQ//pwOBqG1wUpfag1ZSqVsfmjXpmJ9LuqA1uxvRsotk6+dHCZK1XSu5Sp+UKTbEM0wYFaqr1
6CsMtGaS47VyYrgc3kbS2ChqHIsSk5G4hk5pR2+cAwIRP/uMhOUucSEFdwVOBhrGj4ioPoCAwV6V
QUichLb3eiq43ATvaEgjcr6YMF4J7OQsI5ivayBBOGXDuha+vo87+6f0aiPKPSSDRnassiphApJt
24ZCSU3mAhvo/UiCtuBY+mAr2A+aoa4m2PZd6SRIaIf2Ojrd3Sjjfg/d5SLGpryX64aPXA2XzsEG
IkBLDgtzhmE+zpKiRKVsXlAb4lF+dBc+KthiP7b60O7TeKJfrqvLCjUgbNBlhPZor/cDrxx6mv4s
XH51q8YuWH1vDaENM1TLhhO6mGNi9kfLlyYnXA0WAKUcowfOrnlX9IEroAz6CbKrTTUfpDkTlKVL
drlRNdGSu3ixbdA67Dge9ml5RbXQR7VYHzWnBr3CKWxnmi3CBhdMsq9Edd+1xnIYFxKyO9OdQ8zV
HEEtL8aL+SnfOUo3H9xGg+Ed64C5ZxQk6biBiqS1N7ckDEIjuqgdmZl41ficIBV8qXzzUnS8bqCU
43Osb+CbIVLa+Dnj5dvpib1CEOnCPPEv0+xjxcq/G0N6pC4c2Hrz329uj41//R+3x7QSat9kwS/w
9EKLRMswWvUN4Txmc85dG9/S7e7twduNdL18p5QDlqOru0ODRDPGQXvOzbw7E1IM6/f29a8HXU3v
zpK9i1jZ7e7tO1XMdZb2DNkr1+X8jaGxC0BaLUzv+WmQhS9xwzYJhnTzTm3PKb09ndtdMl+qE94D
NpC6xd//nzdyXMrytwfBTg5R5uQ/tDyVZ8mfB2NcfyZ0R+6F3dgHaAaH2//79Q26hOjdmy1QEEYy
fzxbODSqDG5P/HaTbn+sO4zXUWY5Zb0DWMOE2FxtL/vEx7+siuXo4nw6M1Z9kYVV7e3tK5jWD2TT
0Qrdvro9NHlQ1FQiXkSVE2dgJwW+yKI5ZXRYe5rwa3VorCU7QknfWvnJN2e1327/HGdYc8bP2h2M
+oMSFt2TmeIYN5/7vxae/5aFx9B1NNj/bwfPf5Tfvn+rvv3u3/njn/ynfUf8a7PY6I6Pb55xnIsv
4k/7juf9SyCexnzgbQrPm376T/uOZf9L190tcV23hIO6ET3vn/YdS/+XidkGr4cD2lYno/p/ZN/5
m/xU8GM8oiw5MhLRvYXy/VU6mRutKZRFhHNf9f6eSSv9hdW/wKUAhoSKBCrOUUmSahLFCZrMQpB1
Y1yEv71m/5V15b96GpuG0+fZ6Fvg+l+fBr0PmhFbrShJrAqW0vQuUF2/u0p/8xk/JZIdMFOtFlEm
4pemSghTZoT/oJL+u1B4ezVuOdjCtBBrImr/69NgHpkrfwSCx0SHcWMpymgxNPO0KdtG9zRNzReM
v49O5n8hF1oL0obyyqBGIi5KOyhrHO+njBnkP7w6xJ/yi39XuGKysnwHSxOGAwO58Pb6/eaeAZIK
Ccrt4iNFEUlM+tAcRC4fjCb1rqCmURbMYg6bNCWFYGW+5S60BWb8I20gFUlq48gcFUOYc4iH5Dy2
jX815pIILvdQzLFHf71ejzCQH6fGFNfl3zdlC9Y65QgTtgBKonpq7B2W1fmBwE6aYlgsY1m1sC06
6nSGOHfJQscXf/m7Jj3nLJ7s5Fna4K5gyx6WLTSMZpF2ghj+04eyTdOPnVTGeaSYQ7uyvIsN0GbY
DtIdDv7+Tq/U2zjTAVrpQPFn13d6vr54TQfIcPkRJz1egLzZz33kJiBEpv7gueQWF5ynkuJkeCAd
xnHHdNPag3u6d/M3GruPIp/QxSC5OlAfr4ElIW/X5vQhpru794bBiZQPUY+BoWnWV8buDmpq7AhI
qD3HIzMPdPOpS2sqGDaFYvFAXLphE5cnLzWOEFcR/eLSlXp10loiMqzUf++3N2QLN52yz5XtLCgw
hypck1EFDnj3YuO8T0qciaXvwwwEPE2/+CCBwtcVECtahxH6uZ94TB4b8PESjHy+8eTnUT7lL+gE
vk8bbR4baLfLNwA9dc1DoRam+NnEd5FmlNjLzrbafud24zWBAINuUQucgYayJrZZOrD7GA9fTciH
AQbfoEXA0SY/jUOaE7wEZ7RNl9Cupo/eRtEn54gez5zQ557ld3Q7+9h9NADvJy4Efmotqlag/P5G
5ydUkegkS3/qAfe7APyNjeTfb0z/7kb33zj/+gTxv3a/Gu1LtuUA+FsiQK5/T0YSAqjKXQID9C05
ALyMfrAIE8CfjDGXukJtOQN1ReJAvmUPuBBkqy2NgA4cwqYtoUBsWQUloQWGR3rBvOUY5AQaLJiv
OYSRcdAs08/SMcWugO7CEF9jkoiqGS4FDRKjhC1pZQm4YNHa2Py7q12QqpVJchXaLWHB36IWBssO
U0cMaK24QapAq/12V98iGX7dVH0KAyPPyFLY/odmy+/LlvVwqyFa4h/gJNh7cHd/lhVMixmY3b6+
3fSESNCZK3/7ltvjxa0G2W5+/dvbY7++vN3rthSLHGr6sOVa1LeIi2kWn2m4O9HtsWGLzLjdE1s6
hljKzyY28TWiY1VT4WwZIL++0dhSNhigO1tDqz7fbpg3InK43eWSIT2El5Sj1JbccfuHfzz4x+3t
u7It72Pdkj9uX3b//km3L9c/00K2J/zbM1m2ZJGYiJFeQa4WW+rI7dt/PTfvFk/yx++5Pbrcnvzt
x7u3J3a7K29PlyUEhSI+NuEQAGrn/vtgUacqjctTS4zvU4Gj0kQmcEjoC++6RF4Ii/D2Yx4/qlg/
TNg8IYl0YTd3hLzM44dMqLdqeBhj2nqYN6915ZxrJMZPxB9+Etbwk4bWuS2h6fg2SjxUD31UctA7
WjAlA2XN+kljYQ+Y728svu4Y64gMGO5Edpbmwejmz7lFELZjPcSF7h8X2T+ZeDUOCFFf4VRH7gBY
z1GdCFOfGD87aZ2D4Yn7tF5i+HSv5BTfYdYBl5ijiGf9nkAhtu/9SAZp7XTH2sqmDdsK4dzOIZTr
xgvi6+zQjO29NsfpGXrvSZCc8sFEOBxr6gdIWlpIwoxgaUApsYEIuIl8qtceAnqsZoTZCCYyq/WJ
MyEBRHcXDVZhS6eUiEzXNP4Pe+e1JSmSreknohZaXA7gCpcRGfrGV0RmJFprnn4+iOz27OyqNXPu
T1UtyjAMETgYZnv/YofFFvPiXqxXQOdFAgYp4MqhdqpwNFdGmMp0v/iEatJnyfv7WrYE3UBIhbhV
r5sfMb6EBz3UC7fSs8hFGLldtRCTp9JC/YNMxapCx9Gs23ZdkgkTm3VqAR+2inCEyTg8gkGcMbZy
te7m3CsfuHoItIsx+dsergypJfQ/w/ZH1aef6jR9dGL1qAlVBtDewDQEdX4r5lPnA6w4IzGS4pTF
gFxsI4JaPxnvERwBn5Y3xHNwDkwcuLHv9QDmyyA05ChGiKipzndUrOQ97Go6Y9Ebat6wCshAR07J
7iaJL2kqEeOOUMrvZJzOWsipF1NEqBIKTW4XRfAzzDsvLaW9VpU/8H7t0dwyV0V5xmDmJSQm6+JD
jPB92XqpgTVKHyrPOvo3XSjvJRM4TZiUw1bIBcBPSrXp1HSjSKDNM0n/kNPyUx+QlyoIOK/GScVu
z0oaGG97ScfC2wTpqubTaRIIOE0aTnWykJF6Q8JIjK7gwHkCZCa/taHsEHLZjpqM6PmI3Gm+FSdR
dXmwz7ocjGu0GmJX1f1iK+PKKsvYHnTDyh9xGKubWLjkjGZ23fDJXBw5pas/rRE0XvtN/0ZEb3JV
H5KJH9wlYfqdV3zXafpdGBuwlArtgMUVOKfs8drAUA/y6kHXTnl3D+lzZQ7NfXoFcyBU8nvVIagJ
FmSFs0SAAnHwooSFA002dsRsGlZWcY4meCllB+BK5gNFcC22StMh05QA2vEv4qyCrk33na7ck9h4
6a+g+g3S6vvgipA/8hyOrF8Y+YGt8JE+HPKtEDLxJe93DxYZ240S21phUn7CjeDZkrGmUsCTAwBY
dUWxMYGGDGWd2oFVfFczYhzA6pGbawFilXNqIQ6/9RaGA1YHcaMlLnrUleI8QP3mC4U4fjtYK8lv
0ceGt9J4cmpeTKO81DqokUEAKDfGr/CoYJQaT1VM12SRgekEDxWrgl57vAw4Ydr+aN5dgYLD00QP
qfN5PAKVbjIZCOtY98aVUPI1QGMGqjrJHI2PcDViopUTRjO650jsZuQGkU+FVC9MlcAmn9Zk8KxK
Bd0rRH4NMK46KrQBStTIaaIZL4iHDILUMHXtvpru5QnYlQnhCZpC8VYoMShqVXoiF5vavao8GNPe
DEkboNB+FMXkASrGpzmI7+PgALV9BGnvxWp1QvaFuFAOHiolLhEh6mSZP7I+fc4LhfhluLX2CHYQ
xUoNktS+lZyMJIHdje1wekpKXVmFGUady5al7muzlOiMpXQggHnxUPKR2Sad/LK0uhYpIaAWyhhy
TvVJYBCzQUYmIxZhNvwxEgTfOM0wCLDGg0x6ExelEWkZkAwyKqq4qpToElkppsA6UZuq4G2UJ981
SotQVkmCAwQ7ksHiT2PbwW87gDQA+BFm9+Aud2lRG2hpysaxR8zdBmyGUxpQNrycwItOfNKuImqb
kvAQEq85JfOVqGIzrXRM7ehVDW5fJ8YrS8HOkEyrW7SzCHz4E0OZ7DwoOYuhQpKw697Ju3SYQVkJ
P/xYuLE5XI+tMSrHjt8bw6Ujxg/81U16tAr5U0YNCBTM8CYUCqYW5Ikl5XqImsHcpWJ+qcNQ32SZ
SiQ7dkt5ak9mGocrUSl+CgIiOIYyeFPjn3us//joNQqwsg5JwyQ5fohgKdkl3wE528lkE7xeq45q
L9Un8u13GpbUOyNFCKkYyWuaQs2+Rm0H849YkMJEGD+4Yn+BeOBYS+PKLDtQJlq3GwET+imZPmHQ
9+S0AWSXRXuK6z47oevbZ9cYq5ag3Eoj9lC57ynqFefGqI89dF/uF/Iesp6qJxGBInf3MwCQAMED
lYaO06Q8WSRG8xOMriP+6/MQXHsuM/p9qE4oNCMP0xivKNwMDhKMBXO/sTvJlbjriIfzXSJBbmZn
oDlX5DAJoqoaCmzTVAIPtwQCjuOI0FZe7pER3WWN2Z+SeWHJ/WdvgrtNRR50fXpKMKu1tW0Eu9BF
daZZqQZQMvF6bU6mEn5Y/gDn8wp/BylVN03EApLT9MPMh4tmfQDg57HovWXRzSUhNwBILMUalx7s
VedaxW9NPlLM6AjhFXMIbylFgU4i4ba+VAILRY9xKQbLdibyv9r/bWUNLiQG12JDhEYPeY736SQd
vaUUzkG+f1xdmlTzHkvptu+y2211Kd0OZaojfVWCEvly5OUA9N+a0Ji76xwdFXCD8pbSbfGPdWam
tgwa/2a/ko4/1HNMKtC4+mqxNDPkqESVf95jWaQl+bal9HWs26lCeCu/Wqpob107dQcxshGN6Kv9
b9t9tbWk1XKU2NS7X1e0rC/Ha9v2rTJHecVQqYF8O58zLjU66qWYdPUOSYvHZEKPTb5G50DIEgae
SvKsa+mmyX0JOikEigYWhyMzxdtFPppMuDsDOTCAnaIn2Kxi8KEBlLtwQAS7IqnPvWntQEfGsSIx
dhxbowJwmNbr0rwmRzOtq7WASTuac6x2kIePoQAhWAi0Yd0XPUr0tfIUiRqKmApT6US7onSKlC1k
Rr3dhlkl7Uys2g5GQgZCrL4Zo90HKnSDrkoOURAmhyKoAkcE2t1IwcxGqTtkF8VzZFhNw7BorA4j
l2f7IuY3o7U1mimHpuQ9MhGfDl0mTIelZJKaXQu5xZd23gDhc0KEzPRwio+wYA1/NfMnaTooOuJ5
JMYxI1I2ZcGVTNorCfrsGIVYzU4jc4I6FsmPgT8wG1BVmBrMeAAZLBIC/s28kIhd1JGv7aISlewA
xXg3OamCcJSZqXg+DNm97F8SPmzcIw7IdJ7Py5QPB3rT4aD56UMpa6jXzy0qX+gPsQCgZiRiDRYF
LLdgFCnT9IQIA1wUQ66KI5TThLHbFXkANfseYH+wvragYa263JqBijGWqO1RASeNyBxzSkj45RbO
hVDe36/lkCMVHb6gCRxufDMXD2JiioeltCyUfsSQDs6TIycZ8yUtXBP7ERR+AvKNcu4urYrRwtez
heMoIa63x7BO36N9scWPyHBHyfgOMl49GFpVeZnfrIR5rZ2fFOYXxClVHRnef9cFBqGVAWpUB4g/
Y9QbTThSLw/WUkLv3l9HGsy6VpJHBo7NAWt2fbu4WVh9o2ziKHqe4CcVru8MsSYdbm4Xel8oB7PZ
VgFgtgDEITHbfuWLqGvgWuAVY45kOogG29AEg6GWeT3IEKkPSynBHJAJGPAMKy2OYXowmrDehq0m
4AuhCdkK4ufz1MpepfcAwct+BK0MBVmXk/igGM0rcHRLxbR6qfWFsQJ/D9JQQAPzYPy75dJ8WRjm
PtLbByKwgKXGuPGULrVcdeRLHM4/VpCq+CnO97CZH/plIbUh7G1JKvi2FkwEtWg/Bf2vhRDC72EE
xPpXURCicZ61Z5ioTE/LhnbeJY9a4FW/NVyKy9GW7cuqIYYBcCJF+jrNbcPtrEvdbdVqSsVVW4a8
t7rbSQGap97YPisR6iX2kkVdNi6LwteZAgDm/O36bmdcmizHLJcrTzoiZzhQa86ypeeBs1RgOrd2
S+mPy/tjdWnyx2Us51jaoZD/PWnLYxVdU8jOCYlyBEkErYi/xS0GMX3QumkF50BFCO2SE3DeKoXy
kiNrfooqmcw4kZ8Vo/TQgX2jHa0gXvdGPZ2uOYKU4vBdxPbMweiQt6HSWjfTEsnLE1k+EHy8kMbU
t4zqg7GZzn70XBsi0k9AwkltfwcErK5MHcAY2kelreYwNRXeTtUnHluICkhuDea8mW3CHE68OZGw
7QEeeyreKJu0KXiCZRxIW/P1mo3iUW+Tl4B5zYboBtNRZcDWxTTkHRdBVrhmOKhZkbkWpIs/jf5x
umZvqTiaz13wXjQBfLsByzz4UVVHdr/qoJ7MENcmRMOQyRN4UFxZ4ix+DSCQMyua+oNaEkjqW+V7
q9bfYUSr5PUKgBZ4A9oNHIdG7V7rq3lJNdhzgopdFh7SkfTMPA2gK5I4E7/Riv78urpi5WoLKOzv
QeQAyAysb1dNlJ08QkhGgBwM6b6cs+B7xv0IYuvFeroiOlBa6oeGhYJTiv0OTFF8L+exRgQ9gK3t
V7ChRJSEir4+DxVVWY6stkK8R4LsBlAIYC2U8o++rN8aEeMidWRiManYohYvU6SRqK7jDZw4fc1D
cux7Pv851oNdKYdrgPVn5AdO3UhAh1dZ9ZLtBEqWKRiSX40OYN6C9xVjo9J2sKKvYIz22qymE56F
Rq+RKcQQGpD3YTDHCQyAHBCAbjEAe4uuAHL6biweGiv0GsKXuxx9JLvNkPkk+DXro+MXLxW5flZb
pks58GZbrad11xXa/UySzir8TTArRQe8l45XER/MIlW8JMsGKBCBuS/D/lPO/HHDAmo3Fp1bwHjt
itgZjkzWNG2uqSzY9RWSVaf5wo4BSb66BsIqZkq8ElOIbxFqB+tA7XDDGSfhrkDnHIxUu0OZhChH
i1mn1hbyFsGjn2pgxmdRzcFP80QRaVMI8uHDNfotaPQOckYCbr1N+g9mfcBndAA3OCdh6m3uYgmB
giXx9L+6jQ//D91GVZ/Frv456/vYvAe/p3xJ0s47/Mr5SqL1l6iJjPxEUnayMgvx/cr5SpL6l6hj
h6hJcDBNYiU3yUb5LxEpLd2EFqNjL6mS4/tXzhc1R/5B0wvFM8SUZO1/kvOVNfM/ZcS4NBQgFVLL
IspdsvVfoo15mYdBTkLvqEsCjqaxz0TK0MzC+62oG20GUjZsmREtxT8bqJASQdq3676Op9RBVPAC
+hExLytvCC+RgJn1D7ocThE8g4M/6xlko3AJDGzZKxjrVSX0HixkcyVI088hF8ILujcV4vpjuKmH
OFrnKKw5AiQgZI0IkJGhGjeRAeYNswevDyK62eklkCID4ek+3BYqQdO4R88JO7Z1iiCUg3ocqOsS
r74Unppdhz1eI8tfYqZWlp+XoiDl5vRtKarplHR7E2C+213RCgpI4P3aIWyTf92K3w6z7PXbXVpa
LZWiDtod3NMGh0iMwRbABsQ5vXtZikzxk7WqBg8LBmSpumE6xBnQ8nd1at8QB162JCqWR19FVejg
HSxokGXTsvttdam7nSZbdlzW/6u47PSPZ18OdDuuHxbabgyrYdfMFAhxJkMspW5eXUq3DUw5ftXd
2vkayTr7j11um5ddltUggW+M1Yfo/F1jSdMnMk3zSX874lftsjtiQ5xnKYbQT6Yy+LrYP67pdr7l
WH+calkN5odCQCKXgOq//p5iYX0s67CoZCebfanwGmUiky1LyJSkzNSIp3MpJok5e9qXXuJXuO7N
W78aZvOGW5OvYyytvxrNm2+rv23GkYeztWqc44wyF5dWfxxuWf3nzcspfrtK/DR8oskYGsCDwF8o
mvNx2FX+ukL0oAERWr1AlqWROvtrPZ/Tc0ujpfmyOglB5PX3S+1ScTvSpDccZFlP5sMvpdue2ZKe
u+1jCtB32lQmaYw+uAKj22tQmk1s7VZsrxnoMSJg3rJ9QODahW3JGExA4B8ra4WP7oyCFoQOxthd
qmkaPkRzEMRsa/Dz9cEYO2FtNMK4nQBdFsRbYz7I1xQ+11yUpDTzNO4mGRoYOb+KS23QGDDGfQS2
5zbLYtlxaXdb/e2QS+WyeWl422+pQwweYGyE1V7pTzNxIcXKHUdU/PaqPbQRxROzRLV1jTEplltv
5tyJLwulRtoUpf25a9fnWml2j4CxAXe9JePYWyE6W8ZV32aTCGCiPE1q+ZBrCcypriKPbqVD6una
oUrrEU1R/npz/puW0m2x1GVkEuZQM67K8/3AWQSRsrSM6Ngr5RmgCjNUFGG3QVUqGz/oB2DILBId
bDCsrocwHXqYqxA2wXBcHyxdu6tD+GMFcw4PLw18wfoydJfVtGIW0PBXyAjjOeMQTwD0+ma2hZRy
ItBY3eghdvCFPOSzdjgCUFa7bnA83Entk6Z074oJcSCtydziTQ6SuK5iB6N6vhCiguW3NH27Jqaj
F624Lcup9vCyqz3m0L9KtVmpW0NuHdQGuNdhFRBcRRRinBGKBLFyry5MTKCX4q0yxOJD6VGlG+Y3
aFnAhcu/Sre6amSwqKTqqZtfpGURBxUs3kzaWUZCtDVAodXD56AUG2GjY6vjCkXPKzCmCKSRN8BU
SCQvVLUXGcfarwdR+c+ncXnIlroyqVBg69TETQxxL+R5sjHnt6AYFf7mCoFk+7a+lEq5HTiZVY1b
U0lcwegGLy6M+RdWCjq8LIhW4bIemGwaIG84cS93ToZyqbpipFy6IzkzmzEwuFxxUgfvq9iUCCnU
8i6Y4GP0FWp+eHfZfiEiUgAk0pyNe1H1N78WZbtTAXF6ehuZSBLWxMIUCFK4T1azIwr8l4GYHbyX
tRDjFbtSeJEHm5zObGA43tXRevwm4ksc7BAneUOIsiWvgIJu5hDV3go/c4hailuikymTWnXiH8xf
4kvYbQr/BYWSYnArcTu2L6vvSnGCw6PWW6YmYrDqyImuUJ9bQQLU/MCBtZHhHTCdfBhVMCfVH+31
vUvnQ0co+OG2RbQFwDAuN24lrMTgPVUObWhnkOOGfWtuE38N1ChCNTR/CcZdOn3K+BYjxVAEXtiv
NX/X6eDmmXrbPelh5OZ69VFXcZ3ZKQq6/8/Gp17sRu1Rs1Z5u0J2oIqOuf4UEB1MDteAXJmNM4Ea
H7LgSIagELcmnL8GcgUg9g1zsalt3ELZ1NzOebJDh6NyWeFRKgGD7QQTyKAj/BwKdKjQROnbF+Rp
QIpwxGtxJp6aZvDDma8eRvM+SzZ9+5wKtd36l6L5oXebyjP3+FCiJ2h2Gy30ohHZP6RPdoFAMhB9
wtZriDnG9wAS8NC7iie/83RzC6v7am6Vd0inNqpQYusV8U5GKww1k9LJxROWpDWMRu6v8hAqT1Ni
p5cRsgMudOgR5XbzE30i8aV6QrBoELfKz0inc9+0Z+mY1q6QwEdb6cEKVc0cj8jJAcm9J0van/3Q
lR6bIxK2JrZ8COKtMc+LZ/Gi3aAgIrfDfVirPoGAT8nez4+kiUHU52iWTQdT/ogmhtR0ky2w+INo
3cHzzPUNKN5ggoVxidt9FHrdxHuBu2tCMjT+mftPan2c6fV7CCvc7wgolL+J+Nt0W/iZ4TyuufRh
Ao/pEHhIWTFfJRipdpup2KPVQ8hE+xFMq9ngEGJ740k/8+oui3fF5CikhWAlZCuhjIAmeDydMlwj
E+1LeHoO9qA6VnTg6N7ydq+BAxnQSFxj3iqUhEucLDpCQMPFEy8z4nzwraTBFQ/FvSYQF36wEm8S
t2rg1rirbq+VOwCAz/egnXpgMs1h9g+tK7dA5YkQ8gHzDns1vA2PQWVHW8nC5P2ukXcYgoBiPGjN
eozWkPWxd0ZjWku2bbPrccHBwOgzetMFLnWw+5rEqdvL9z2RTX0tPsiCqwqvYnYMjXP4ooHumDZ6
50k6I3AnfbVwL+FVwPJbuhTkKMXwfhpSeyLtzFtbRTuRbL8fuJK6BrZgjKC73b4nAu52JMwku4o9
ytLoIEPQtnYjIPnxgbRd7EPnlB5aEzMJt4owQiL87iDyBPng0cRTYqWc9ICEuG3wbQYWUnnBFY7a
un8FhaMbG0Ka7WyWsmFalL8IQOLoOCHTYhJVogMLLmkTBQ55VO75iYfZOFonZY/x6xYFO6FZ8x03
WxsNMxvNQQhIA+BZhCEFdCih1sLTB5piF/v2RVOw/9wayarZtvfyj6uyiqstl2ZAMYBDnZgQHDYz
MqgGaXCQARQptuX4j8Uz+Dc13ChY/O1FFJHFdS5/w+eLLI9FV4xcVtfjV7UOPtrwNEHCbnfC+5wA
KBsRsNGmDk8dbDbZNpANf8ye02PpBWf1QVg10z1El2k27n5TlPNMPIX4NodLyFhEbldulAQ16YOg
Hqvr3i/B6TyOOamdlSHsreSOXPIAJfwOpgfUUgHhrRlZvG0u1jNQZut7/mTsE3U7bNVV9Q1X8ULd
+XfTPiavLq2GZwsyMMqFGb7aK3y6Ut5lNOBfRMUj6hJmso2qbY3+DJa6oWMFIDhtgVEwbx8q0Q+a
4LTTgzp543jXMymt3y3x0FR8GDC4sxWNHxkbSwBma79yxonA5reHNngYJ880MR1vnDDyUCo1yGy3
3/zoZz++dirTB3AXYfCckrPqmiMuJ10wwBezO3GtwAhJNol5LyLGUG5xg9GHbUfPEmLeCk7xvS8O
Eu6a8YY7FPMpNBE5w+DVzkwbmEWNNiMZKcqS3f0w37nKMyAhdc/RYyTObUBkyB/Guh086E656e8h
I2BUPMGLiYD22RnzbBfaH/LCzYdk2Dgy4fTdug9kmnRH92RHsNHPdXjVv2uRUzwXiCdd4lW1U2EE
r0HtuNl+vOjVSnm7bpFABmqM04lioxPbO+KPgu7gyX/AP1f8ZpywheTKJYeXIXhGcewK07K2/Uf1
Yv6A+3P0j5/VM2AW7RQ1QOfgXjojCCWeWFaEleDAr7+v3cG5blOHe2oHDmmutXb/3f4kFPm9Xuvu
LhBt+aKcsq18GekUGAA8okzCG5M9R8/QgySsXZ+1e1L+uMUTzCPPfn2AAcT/8RakaQ+vo9sRlyNv
j7MTJmCrjixnCGt3g7+pdnUAWWkGhDwHojRDqNxF1svvV7uEJy7YBqBS3+oNXtKrobVFcePX90yX
yFZfJ4Lua3w0PGKIDtkqWXMqdd2BDvHgdELG+7Bs9Am2kbxq5bX0vFNbt3+7+o5ywGt3C1AAhMl3
8UkCxBPa9bvPa5B6+Z22Te/ER9+L0YHmkwDADJ2kU9fY+WO+ibiqTXhnvoJIZpv0nMarkhzNh8FV
r2IuDX21fIe7MFKKJsM2xI+5t5Eb3qHoqRFh57Y/w3HnOaNCfJQeUDvEt+upPmVutu4uaFCjc3KJ
9yjHujzsGCQ5KjfNQZLiUJ+6S7W7bt6Q8yTjeShPytosHX+LKOsB31oUpbbpxMvG6oDr1wNW7CSI
1xMDhBFNj2AFHsNmpnMgNvzaIO/LHw6awrt6b/U7spunAUCKbW4YfRxkLztAV53WpIed2EH00QWu
aLd2dLw6UCHczM2PyRrShBNdmp1uOsVDfCoehJfwfnDb9+gBoYAHTLN/lk/9qthpNlnj2G5efbx/
bPymHsA+6wZdADZGNpYklYsJ50fzTE/Go8MdRm2R1AEDRODfJBkQ1LpM99XBDJxih+TaFkD0QXso
XMO9OtnGumQO8fZXgX0bNzjqlTO9to7sDLbg0EOJjobz46ugbHM89Sil/FUbf8OgZId7o10/RQ/N
of8Zn8xNdyjfE0Y9RL5exJ8v6Sm8H1fXn8Fr9iPditwJ+hhtr+3boyU4SI/Qf35rj5nsrNs38TG8
03OEZvnha16q0H4QPzOXhiIExkfJhtL7YH20bw2aW6t4X96lW/NdfaxexxMdIR2k+l69orTh9CeA
8cO3eB/v5Ufd6S7lnfqIloPDTd3IR5bO5AIctT+wmqX3WddO5hIr1A7GFjtaL3iZH7qt8Dxkc/cG
DYIernxTKR6R3aNysNM7crtnPole+cmzmj+SFdpN+2hdP+I/RR/TPINezY98neLP5blvnoEnBDb/
DbxF7rBP+b0il3R+o3vKFe8LpxDtxZTMDj9hKjbPbONlCltXl/YmcxRuDahSPljcJtRE+GZ8TB/R
N1gmyIpesZXu1pKIcMRGg1Bs8poIHwjBoAHiaOsBMgqvbnbBx3c77AZ+kPE0/KheS2agtkJuw84e
YMEq35HNRK3lSThPa2ntb/F4biNpW2MF99QrL/FG3Pm7cDesZmG1cj2tFE84KscmD1fGffoJf1ar
QQz/AM9TIsMg88kcLvGzadi6tQ7uxntxY5ynQzvexcdqz5ACCUbeFfE1d0Akbq+Xz/Cu51YDACZk
Mrloz/tedA7vpudh6QCXXgLRBTqVEoGjx/wTWRQ6FWDXH3CCZ1pwRgADEOrK+Oixn3XUJwi/7rCT
mKq9N+fSsz7ShMyX06Pj7JjvlKrX4EU7dGd9mK96OvhQFe+7Bqqiw+/efTOexcfqHCO9iATG3Tw+
eJM+yjcuMZpFDdzysxsP0zMfxO5j4meMbCGbO2M6NoYI/RFjTpdkmy1X9uiNq49uywiPuea9cjJd
EIf0FYEDb/ZMX8pn8m1KESTa1I/JmS4vOfdH7mu8hfOyEvbYzEln2UNazmYI5Ehv6C2joXOwVuaO
Fx/uDozPVelmW6RjXH1jncWNeMq3JGK1BxSI1oU7Eq+yA7qxJ3/7EbjgvBDl55s23OmHziYf70Rn
rntAlY9OkrzumtnYc8kX58P4Mb02vaP9kF61M0LbLuqsp+y52Ou7Zo81sXWP82tvoEmy4pMmXxgO
EofhoX0ctgrdc7XrHcRT99I33O42jFA58uZiuto9Y4r+05z/eqhG+3wzbTEho5/YptvaKR1pG62j
b+FdfKfts3V/v65wSHyGFMzbOgiu/NjxZt7xzl6fiC3yA6qfSgitdyU+je/je3GpHuL79NQcMnpB
ABnn4AGdrTMyDNPu6ukbVKvuxFXkRq8fkSvcD/uO11nZzv/qQDoxtUdC8El+Ty7k0qLC7pMt9vQN
wI2XWdwOjTSGUI4Q2i9mcORLIz7hoWk2a8bFHtDQFQx0wrs75gt30Vo6MczkqZUfLbQJ1vTTeb8b
HlA/3VmTm0VQ6iAJfyKiAaz1Lob3Y52nxjUemgcLp0hP5zmqeGPze+uZi/jwNwzwo6hDOG+OtnYM
rHTZUJgbMT9awm7CHIjMe+nX4quuJisOy5BYAfEnc2aWLiVpDlEtpa9olCm167yP7piFEIRS53Dy
slgiUbfVpeSPvWnLMxtjiUIt12OKiUfWuXB7Q/oW99OArF2PM0pf7JSid6SmNnZSz1iwC/e18NYR
zJEQaySlsgKjHm5HxGU9k7d6vvxQ6LeSEQP3Fv2zTEx+UyU+E+B5wdRFFwV955d67lVzKG8poY9S
bSeld+XZJqFGUZuRD6jCOQA0Q3bmYtyIIV+Bnu4yqfNdFiAoGJpEMM1H30SvZvKRKuwzvA1AO87K
x0x4p5mEMyrlpVKJDYY6EQdprhogaXtBINVuM8YfUqMTfZnVIwNG1MXgk6AahnlQjhNynBzHQmcY
NF8xUS3yMWIkIvITh8DWsJDeDBP+kBCtVxDSz8Ro4e9XCR0n16T4SmVr+fPQGQhHxGPqaLP5Q2PM
6ZGl2A46IY1QhQW3hHSXGO8S111KxpKh68sSmJ6fbiKF8PeywOOx9GQILl+rS12B2i2wIX/tZyO5
+lbqK68ptcrr5sWyuiyQJgHA3jMDW+KgywIhQXQllqJ+vd6BlEK8ew7TfsVq5VnXT0bPMAEIpwto
bqCZhDw2Ec85Mjz+u6S1PrHPuW5Z/LG6tFt2i4WCbAZ+GG+SmRPorj9jsf4UB9Mht0oHECOHKYh8
Zxop30uNLHtWBVa14O/Cy7jyRgucYykpwyaCjJBi4tr6MEJahZ5IJSpezFmcoSazt5Ri09pPWRCj
yTRccjRHATXiAgCJojW6vaS05xZJOmghOjxyGWRpSVSdGKkOgg3Jhq+1ZYMlAhgLfWL2v1Uu+32t
L0V4DFZmFHssXAm30uHLFUFkIBnEj5EJDMiNLeWlellAn+Ldnhe31dvWsr4Sce2SzdLsVv91FKWt
qmkmYP3aWe+zO7M1mnVe4lfUITjo4NGmHUOLLCje6WNMlAFiyaBCh4e/511znm2MCfD8kIbXPNFg
/1v4a/1721KCXzT3QRN/w7KDgr0Z8rpzo2VRygI/mlojaZcXnYy/Ae2XnYheN5OD+DyP/tx8MBJa
fh3qVvu1vuyw7Lo0xTibz/BSvB3vq+VSedv9ts/X4f9sPqD8sq6q7tsfuywn7GfBib4ipn07zK3d
n1f22/rfXtnt1KWGxK9sRWSe5/u2HPK3q//tr/sqLnteb/f4tzN9FZcGX3+g1TLP1OEmfP0cy5X8
4z1ZzmwAqf/14/125tvf+ccfs5zrv67gdorpbWrUR9J0r/Wc1Mjmzn/StF+LP+r+WF3a/VFHDoC4
1h+HkZak1a35Urq1WQ6RlzozsFub2+a/q/vzNMsh/jjsVxtDme4b8m3rhV5oLglYHzId9g3RFxfy
xqb8IifOn9+l8W8ExGXLF1lxaf5VXGpzYk2yqbWbZZ8/DrGsLos/GJO/Xc0/7vfHhf3jYZZ2tzMt
x7vVDXMW7H+xR/8/nrEQqwH+/DP06P9U8XuGN8vv8KOvff6lOGH9hXKBahgybm//qThhqX/pEj5j
kJhxyzI1C2DSvxQn9L+ABc3qAiCDtNlN64Y+UgAmQfezzFmgAVNT83+EPpLkP8QeJInDzWAmA88O
TdV0ruJ3MYMyLNElkFvslRKTieoszemn9T4ItadENcJdK4c+Tqnqd8icRu3oiqTvdKt6NYZSBCVY
h1tfH7+ZevpaW0ng6pNJyi+HmiAJPsNw2ENpH6IB1OKWrIS6Bw7fNf1jK47DKpLRxsLAQbUBATz7
YzSgEBetApT1Cz8mk4hX2qgZ0xG2TzSshRQWeCKN2lqWFYb+V8UpYukD5YJrJNYHPC2I58JGtxsj
0rCsIUKKg/bPuFP0b4CEnF5WGWxEwRnqwDapm6ubtUnhFBbk92gQNYReZehM6gCXUAcjNAYXNbNk
pn9gItO3XVUEj0Ux6XuzNFHDKntCvZN6wlRlukRhJLkQ8UQX2Ve9bw6COSeF0APnbsTWNk+8cRYq
CPHWuEwEpEMc5J1cjoazlp8txlMA5pndWWIqObIKK1VNrwMivfknZnGfV0NJNmWVv1gjc/+UEfOe
PMs4Tfh95JlIsJmg8Enq6n6Xk3mzrnBVq/pYg3PU5UjZGNH4hC7dt1TQFRcV7WdrKgnaNjHqivh5
8bM2Ff4QP6/JcG6q6yWJYmgcYoye9CzTHnYFc8wUfeSWIDQodNSxROsMpgtyJHqifSvjP6ZKz9cc
sleTiTDbyMNd/XBd6Xq5RlB+nZZCvlatDtOCXjtqkkm0kJyZZc4O2OUaT/ZZ0gRcPmBXfyPF+JKJ
GUL6CASMjq9ZD4WWaWgQV9UGPRRoh0W0nfrsLRdjot/VzqgLWC3kasvUAuwsGAY6zVBOJ6sKd6NV
n2SfGEUUq46uB4k7idkbmtFWWfiPuMEh5eDKfvY9KglPBMM9UaLMHCGPgFiBnjC8BQDjHUASTp+q
QI5R2GbwSo6xkLaNbr6IQKnXSdXFq8aSfghl+Ph/2TuTJUmVLcv+SkrOeUKvUFJZAzPDevO+nyAR
HhH0PYoCX18L3n15s3JQUh9QE8Tcw93DGlD0nLP32n4X4Nx+aXMP6UNe8LoM8cMG82V71J+u5NNt
nOqHGJgpRiord6FHMynRNHEsIhN830SqzRyGF8YrGfvuwMzoo4ieztnY2J96nfyeTRyzJlSNjbWM
qTSIZgzQ8rxmx9yTlD5pKU83+jGYeEey8IHIYfa4xfRB5XE0C5fha79TjYP2uYvwgxYDZMDfzhzr
T93ofA9Jbh+yMjqmZfcLn6gCKjmhdvHNx055z3k8WMFblXr1vuRZoyFgRKXnithV96HNAOxVW6Pz
E2QJTYmtOr0MCOa2VlrRfY+/M6OTG5vZNZ8kYmjT+rJTB9wcORBM34B81O1WGBluIQcCQINyX1Em
umo4EDngHgaZvMUkt5UundmRCzo287dat9kJC3KB+ktE2Ilf07UCqkrUOq+pUtjzEu8p5YrrPe/q
gGYLW0GMjjOU23Ihso/DAkBW7cFEmQRd+DTk4tHW/MAmWgvCRnokdUliIzGIvmrp9ujFtzkoIsSK
4qHB80zsSPISaTF5kCaRYf7CxC2ZzBSNP9JKzMgiLtUfnPE0gnNilyXREUy4LK1Nzx64zi6P4zu7
pbH+2bhUvEywILego7GQtR+TEaWz0Tt/QtA7GzMfGbU9eXWI3BCa37NtnoUpfuUlovkiTW1A9DmX
To8eNLLjAEYy4hp9OBVhDqULiBrs7A9SumE42MhFUhsfSjW0DoNt8anK6Wkc0fRzURIYGJVkGYTW
LfW0klfTdjvyGAHxjDfYbkA7aj/Z4jYCihNXOOFnWmHugOLbtOlAFcn4pYAZ7CAkw+AQP+0EvH37
KwN3uAWvRbgHyYJVlxf7NsYhwKc2+nNOlFJ6j2U4308ZPT8qErJAwlQ7egsUpdP9U4q8LOZSQWwR
0UUeteTaL0NdVp9jlmPpz39Vo8i2kaK+IZjXxIS3mXNd3/mZ6W2bnA53LYdAAxl1kSp6Mnvm/12m
DXifzK3ukA+u3SYdtbvFNpxhe7KNasM9i6LuISd3+WF0ODNwWcEsvcUejqpZh4fq5W2yH61UO/TT
FJCbbHNCx8Cl44r4XbLB931TvIVOqXMzG/E6dklghYqh8OCiIZhTEHsEukxAk/cmqvYfo5Gbx7Gs
uMXqnh74fXk/jPVnkgjvijuJjL0KdnQ3fuB10E+j/ND6knhEEAS7qtSQry9RlXEMkdFgbJhk920E
JJDFgEUZb982MdXBCSmoOpcVjzjFdsyYeLe0j1uMQLnlvHnoHhqCMmkftUxfnYIpu1NamxQ03B4W
hLvJ5B3QFuugkC7vFAGqGzPKfsC8eU2rFh8QMhGE2DsJuwXHcTBY6ljiHWE7zfvTl8tMZACtKkeC
Ppr7cpjzwPHPkdU1O3vxyNM2j6SbIA60jm3JIauBjScK76qButmNXxPf20cOvVEXUYltWRuvHq5t
mvBUJVTdDpvuxrScFtcwhIeQu+rgkNNKMgrvDp0x1bxh56h2buiHu3rmB8HGi+2QgXcImUJl03NW
mvduz3PUWEg2Gd4JUN0M/rS+vbm4/MEJT49T4X4BPJ85J9VpTgz/4kRqN2Ia3rT6tA1bLuSKEbFR
y/gWpqTgTcUaRM+sHthXGSaECzU/MDoXqXkpQ8Hcqbb/+FbNmT/tYZB0r3HToi2hJ5rT6QSTXe0g
i+pgOmM6eAPj+EtXRlx8zmjdwtk6Gol0TwRFb72KNzSRPmyH8LffvxepAxbAIXdRVxlzTmsbjjlE
P5g6gSamB+deTpx4mdF8uToOfk1xg1YaYjUWMxiO9bzpIQRlMoOaywkHRr5lbbF/tlyIJCXJj0Gr
iBTM6wOWH3c3kxvafxHGVFx1zDYVuzcyHaZuj20kujgE1BnpEkcPu5ErN3tJNairYrlrk7DenDxd
99El4fkI7QGYSRfurKL7AG6hH8jFvAmDYCMZvUDyiPd68dtsGEKSrQskpTuFKv9hZ5hQO7JSoMFG
OusRi1WXdKSw6PMJuf6jafrjlmBp1DX29D4lVrMTXc+MGzAU5n1yJ0t9HNno4EON0MOkLXFFoSTU
AJ9KBuPEiLZ+M55mUoCDtGf6aldkZ4s52Vagcbezz9rFLlBC2kakRNxONpEWYVgeo47C2gGKltea
SIxd7xjFro0zcxeFwNt9cNeFVQ8bw4p/5FmstlnV7vPZu+O+NAYCNOEuEgtfd+AExVq5tPLdWb4M
QKdgPitGVwJLTCqYTqcVPA7zwxFNHZSug7iQGdy658oAatNx5q1OoUSP4bnTmMjU1cZwcnksPPda
WyI9KZdb4KQ3pBfF7CzaZQptoMlJHWYEusxApNdEB8X3vgI+YfUTT6nRn+a8PvZhi6DEQgM8Gwx0
uplgMxbwricY1nrvJJh3IyV9Iy2J3COwma2EEjttINdHSX845r1zcDCl7lw+zG0xuhBd0RmeXMLa
svkjZ+9yGIgRXprTw03AwTKK5qcMo2bXltHPZJaBOQBhMFLcamNWcnfLRxgSkb+dKDm2BFz8IbKL
2Uy5pExZLMqTwldnN/GybbPZbrLVDO3xcyAD4079UVb9Y4rdfVNZt8IEH5PkHhQTiZSHEFmZEVBn
p3RmSVdgccPU1iTeuamASiKAa9N636lanEzavxRDBNOgTn0SzYj1qYArbQnwlN34kg21RNlAaLfT
22XQjp5F1dH421anyeqK7KmrWN6B9T/PYnB2aQ/bxiegcI9O+0ei6/clm5Xlbhhlgny13Bcbmtmk
gJ7EL09ExBBKJCeM2RB9goIgLcLFglEVv+bYZ6o4wDl3Pe9C5aq/TOrkJCBWq7LdJ1X3zV7pi50e
IbsNRY9NEK3LBCrTRUCOXBf0C2XWjIxNZUaQZ92K6RzRexvTbYLBHao9p3VYDLSoKVt2Iplwqein
1JDuTdLVItk0/J5dVBwT9xwpSgutC4KIrtuDQ9B2RkgP09pn8SD2MCmK7RQTXUEcyr3NsJEwVo8l
DptfVmmXjAvw1FrmfQwWYxul/bsXI41EsPxVEEoiUq2+Wai6mQsjtnOcEoeBVJeUG+OjnNKbFvvy
NJKrsok89anLJcesnY9tbf3Jrfx5aFhKXePmxYjoBh9FKBC4IM/0+6jb64kA2ht219KtKWNaVIvK
dE8D1ucwCU9aBs3Ja6y3SNTwAqWqDrQLdUTXrzNVGCP5i2veDxF7iUg3z1ZJvFvU6kmAYXMXOdo3
2Ce9ZytbdgMK36yog4oTeW+H4a7VOrJktZ8pqT8oEJHshRV3OOLEGIiBXQukiGPgzgzMgp5ivp/i
s5fT6e8IUcCIzylmGjHSHDZi2yzK4P42ZHeUmUW1CoeW2+kfzxN3cSf2qRH74GhrlL6T/wl/6t3Q
w/7ZF9qTXkJqSetjTl7MNo1eRcknB1Rb7ZkG4dKgNmmeiHwetv48oHpwQ3cX1cQg6/UPIzNjNOWZ
v3c7dlnpjBjXRoeaV9mLL4arn/iE3kgka36Mqb6d9lO8saX+kqYWEgMGmY1sq31sxAjkEoYZxQwP
0WveCC1CST31dRAlzk+tc15rJn+7zvzwSRXbxZD5kW7EumXsnBiVsFIputO6mvZN5u6GnGFkBpZF
kjq7iR0AfpmhSNL87DuUBFWiD3tTfSmcXpeKpYC4Yg+xoPkMc2ib63b9As5p0M0EPC6T3VZ/0DtG
FsOMQFBmu9HpYbkAZ8Z+8F1G8XvqNUSjVvmN4GxSVr+M0fjja+1XJMOz1+t7u51hZ9N5YXKgArOw
TJJO5ZKKM201NE4uEAHuIZmxkSZoCsiHtLm5RUXdQ5l9qX7Kr6bqsAmr9E7o6pcs/5iKGWmFiZaI
bLkN8ZpvHQVMm6yo7egSFjmHakCBJvalOxpBERFA0VV3wlXhY4gOJhZje85MZmuNoW1Io7jpxJdT
vSFr1YhwdDzvKQ+hatLO3BY9VaWHqn6nJqmQdpO6mPfX3oayHEt6VF1MypCnv5iqESfPmt8Lsa+W
VK4iZXGpQMRnRW8ee3Y8bmogUFQa99FoiZYl6zpc9iVRSN1k5eXNcDT70Htg69pRf6sH/7W1uNLc
/s1tvHkPi+FbVQg4yKivJ7u5Ko+dg+x6ZD10tRwzuhV18TIQcKoSdGP6QNpiVKTPY0ykFhnexrBN
8+g5p81MLTbd+obWUF9PZBHquvlUzslHZurdE4D3Am2D+jE7B9Wl9UlY1oeLVv7W+/1zMscvs4UI
2exYwJbhYz8wtuuI8sNutTxcD2nxK5NeddKSPj022hz8PRA08MC5XHOH9VvrELoxSiiddvhg4o2d
CqGfwkXZb+YwI0Op3w+JTne/kKeusAHBrV6byUvW3FxcVLkHjR/7e2wkrGSZPK7FJJ4Mf59HBNrH
bjc8xgwEp0b9KS1SSWMDTWFkxg+dMN9k1y7Jn0N5tCjvjGGYNj0r8rfSHtzYkT9VDl8/93EFd05J
lLePtF4ipSpytRBOQ49nhrRMawhuZqr27Yrx5GqA4VJHsqIZTsA7XQbkIlM1m9n9crliosrQjDzr
IrYR8akHKxQ3TYGWpJ6VDAnrk95LmkBGQkmHDr3rp6dQq9BodgBT8v5Jc5pvliKwX4TR215xzlT+
5Sp1R2yH2lWavm2z6M4UlzaxX5XlZYc5kcQFwSYqak7t2iuC2Dfnra5/JUzJeRGDzhnidZvJM5+I
RjN3DJs/uT1cDL0/N2nabYoUe7PnOIj4S3Z0WkbYSW34O4EYOOvdT9BMH7VfPDV1jfCoHr7l6BNc
VF2SJU7Ldg15SJuFjzDkJLrnLCtzHRYbd5dx0uoP0m9vxkTCi6gEYahcQmZp1Ju66UhA0a2jk5fP
MwLytH4cHC07EOug0WYdPkg5IoMIb5oqiuyscFLnhBdtYMm1xDhkKyPca+bwEOXZhXbCnW2Z12nS
mr0z2EQW+KQrjhKkgS4G0OH/eVj9PNbyI+v3HJKQIJaOJQNI9BRqLIbAJGmzLnJ0IHN033EqAYHi
Kxi4r13h/UwW91HT5d1uzslMWC+O1YxkwzxmkUFRnEvSjZLMOvdn2Bz1ufSR6+XK21lj82Et+gVS
gZEyrAKHIZ+nXWcjpVufuTbOijRmar+Z/D8aITzVfuWdCxXjNY0sIK3ZV2XPj23Kln9VBqyH/6IZ
WL82+KD01I3JH/vXRTyV4zJuXr5OzaNNO/1UURn1VurjPdutGozUX4asw+iKPVkmt6gz03mbLM0c
qs3m1Hvv68VoCTpamMiO9mLEWv8k8Mp//fXl/7ayhAZp5BWSrJfokmtlcVhfsbPqGNb3Yf26jP12
L8zpybHkT38wLzKmfaI6Pl1HtocwblB324ufbSSgEHKPBZgKnnpJMRZhLvYxByRZT74NSoP1ma4L
yvpl1WKj8Ja6qV1e9frUWyv/aLhbcYthIu/j8pLusFhp7P5YhlXgCZbfWCq2jaZ87GHY70dn8XWO
RbFYjpa5nuaDkGlK/2nVzQyEKcV1RYw2rTrWNd+vj8QN0JZiADoVo3awYHMq9N76RU9C+2K0kops
jFXgt5k66xHetr6FrFrMi6P0b9MYSDZqmRxKljQAqojFoeZo1rbSOvPokganb2kuTvVx2WGs628W
m/3ZL7u7flo/QvibkMnYjS5grXAB5K+P1sN6xumJ9mfWxyKYShy4dFZoMKMBOv7zUlnEResj051Y
MGu0K6vfTa7+t3SRIvn88mLsIzdwAeNXCQLJsivdTSotNnoJHqHqVC+GxrF2fheRNM9F7txBP/D3
+iSH83qwoIcFzmJHFSIf8HU2yCrAugkiiFv6RmEX0e9mtennc9KxVae4AvSZh8Ct0+QCOrPeGT1V
z3ox/m0PXB/FKHCOfUSgalsi2lnVNquIZz3My6nxLV3JXdZY/JZRPVpn6b7qZdqf1s/bXGRU66NF
5+SZ2rc2OJSCbvKzUZD6KPXma2fjG3aitD1E+vw6gkYisKW4nzTPuunLoSGaUWrmRMJf/KY7lHSj
Bwhv/Tej1Q5O6gJBGyvnSozesJk1PfDw/RGeENpX16PTlYPBW38A6Gp3MclXWf/NKNSVTJE/ykZb
YTXawSb84KBnSLphJA72Jira4WBxoWGQKAsiVK3jkPvdsaMbylQd+68WOvGtcehBOKPE/wTI5TpW
9Y7u1TO9BTq4LZskc3nSesuMq9bmAVq3bt7ihWqqQXZfXPw/feKvm9SS117Yl6Erj3ADbtLPaV8Q
33wLpz+VNGIgQx09JBpuUHum7ETI0dGLsJCkPdWzUpMNr7ozjRtLpnkbWil2zMYh9mb5Nc4a1IaN
BrGEzOueEmsjPO2zgdvcSdxdWlVcvLDE6CfbEAfN6MAfwRpjjMUXYA54hHr+IZtZBcBv0GEo7ztp
i4ciqxaD55AeZMMeW78mXo2Vyk2u8B+wz/gxb+ZUOzvX6FLKE4jA5OO2WBVMi4y+/zyI0XQR6s3G
roTGNGBNij2f+J8WMxq23vxS4CGq5NyzB4mGrUy41QEQ2jkTwqY1mXB9ZCPq12BJoJzLC8RDXv7P
g/BocvoOmzMpfo+TSEC3F0Hi49Sopsg8G7YFd2d51CyH9dHf/xB3tXkeQ1TcGRNTcNj8iB7b7P5q
p9j9/XPrX1l/2DaSt47++r5Bq3cebBOXR5V26ImXh74wtOOE7wtmiTq3+nb97t+HVlXin79UtgvK
yyH61RgstmijOJc99iBvXu4k9MnPUah7WPRMuEKFfmzDibCymdWGk1M1cJ+Htv9Jc8XmDxhoetXB
V2F8qSeuGL+2Am4FfC4sj5GlnXVunKeaVVUtHKpCswHw5srdiihTF2PCKJcq4ooKNpMG4Xu2ybrW
a1m1d1gFNpZDknysc3l370mf/6a7sq3c/sOqCN6wFplo1b0kGTUuWrJ3lXnhNrcwqXBV0W6Vd0R8
/sprO9wgzom3lqoZvbV4RQl5X3qYZyvLvwyyNydFH4NO2uC2xOyY+feow9m1eMvytvv2BTNvrw/8
0XpJ/Q97ojGeOHa67e3plVs2diofff2k6HRVcOlgHSNSQ+za4sHtC0HGk31o4uQl1vE10swgzUx6
wVgV7znW2NAie7W0JDdZVjwndjZdR6RV79BuK9MHFC7nMI+XCVv8MhRfSTF4rGv31qThLdCL+8rU
EEgWIVzd5WKvAp0kBdbBGqP9SHeoYbMw47hBwLlpRVnfebS1jRZ5bhgOZ8/M+8vSll12/RYYT6HV
DL8Q9Tfpg0VQHO5EbqVz3v/kzqBItL3PtfHMHP9hrMaDSuOPZmLG5ucvPYNTTizGWe6mVeVLK/Da
hUkWEX7OGcBKefD9EXVtRKKnBXhw5o8NdBeBYvIe9cmhqys6xujB20AnjVuwKEYOMGOnhKxPOldm
Mth/6XCp7wYLgD4LIFdwGLQUuFuzAU2vz/qtCcPP3qBNuQSrNcVpJMO5LpIfNZMAUcTYKZu7vGKa
oz1oZo09npE3FraGgECJ8L8PyzuYMRsjEad49H8NorwjNYGRwpD8QLiBOyiQtYUrNnkMPdymWUcY
YVWC3zWsi+a3W21Cwx8TBStBJdIzwGlr0PKrUm1j+8jGbfNKIxBUmaffVDgcpKrPA+GQTCGutM9t
c7zL/2jmcEw6PlWn/R7r+eaRCJip6NKZ0VvrGs+Gew2F86u17rICviX9v+dR0VxjgHxqRtRtk0YQ
mONaGIAGi6Dc5bA+Wg/Sgmo8eaylRZx+1bNBau0iGM3sGTiiWbybDkmAKYg3Ov1xzGQ93gApJdG3
jBqucakfSIV6lPjIFw/7qv/UF7CDuxrZ16+7Tsy7pGLXrcze32Qkpm9TOoxS2Q01HCuvijLrM2bv
scn7iZWSvZq11Jn0Kvgw+0Us2y4Hc5EYx/WExtzs2oBogDtJLEmySG8Rt7Znw6eOTdzSo6HAtnA9
CCEeu2JGur9a1JOFADB5Fh7cbvzpzjqZmAVFzMpZgVJ19EIxkewZLnICUiP/Jr6M9ymK5zMdV8gO
y4FsCXZohY7XoaDVvOAXkJ5gZ09TrpUyNidcFlCPRck1nBnteNZcnQ+eAd0GlQPALAT8LMH+diDv
w6QPliTguvWSia6rQNBywHbYnvUva9lv97P27JW8klJbbnnrD7UFA4MYh+aajrSGJ1GsEZGxPhzT
OjyNbWBkeRh0XvQOtoFyokgWtetKo1mTnSRvDYgKVBlaLix5GRcNrSkLWvHLDhUOZ8NdA1IBw7B/
fV0azklXUX/wgbSQKmWmLWhMyKxrVhODPSbdrC0LWLXIbOAOS8ITyZAgUJfvrY/Wg2ZWV9LeC/ZH
/ohkWorjKOIgzOdPy+56KtfyzRmM5MK9wKAFR5OpKgVDugoEfynlh97B/LWGZVjI9teVmNJpBcpz
hEZwMyUOQyDX4G60HKKZC5bsXoK4AbyvBycWgRdqKRleyyvs5qrc5Wx56ASkJqw2YtxhmhH/Vluv
ucayGIz5iGFIVBioW511WuK0WEOoqL0oNxKXEOyOFZWHbMDXoCrV+8//X6z3/yLWswzb0P9var1n
Ulbif9v+aKs8KX/8V83eX7/6l2hPeP9w+FPCdV3dcFwAX/8ihnnWPyyYX679l/bOMP/W7Dn/MEGC
OR6uAdemZCA1qVv+w//4dwuYmO0hsXMc9y8E2f/6n9/j/4h+V3/FMXX/7et/K2XxQB5r3/3HvxMF
5f/3ACLhgDSzBX8UvR1V9P+p2ZOJmZXMtKtjW/VMYsNBXJNGvhQ2kgYxvrdqwGZFz37bjsOwi23D
uabTZZgRIUkiqA73cOoZ+3thcSeax1Bo4c6f/flQacbZqqJxZ8chgEMsgG3dHgfd/05TeI7anGGP
RGOxtWxW+yTBx6fckSEGkO88ffYzPdDb0nqdYLbs2LIR8TnLcDe6feBMmXXo9YjtM7RTMNhkPtgt
E8XOGOZg1ck5ZZmSKpD7+3r096KMnAsDPrJrMWmZhhEYPFG2TASN+tRGpypMWEcYkLU4Dhi/RP6h
rJMgm2g+hj0drEi5d509UMPV+bMwcHMVKAGPTTYfE22odk1i1Bed/qHVKODlCQNiwile/ZghbJmn
7VVzDnL0kktNobCdfNXh1xxHpnW0dlI6MVqe2Hdhz4Ibcr6cUfD/ajMSoUA2TruhQsfSZdJhjRjZ
T7kOtOKk+8irBKawFr/1eXlMiailkdnAb238k8lZdZE04M65sn62XYKNrmvKkxGdRGI4L37T2WQo
NSfCMGxSLuPiGo30y4lkpZpgwhoGhL5OP+ahuxbWK+NRgJ9aRYpkqJ4sPS2Pc25Db4PFexPDJhqo
SXy3eCLfw4G239n3lHOQhn2aJ1nM/j2M4NA4knazC9Q8zvrkLh38MdD9+hWxBRk8cmp2M6C5a762
VuMgl0N4DTtANipUG8+KFY1Au32cK+O9rOfmqrfibawEOjCHdusU6uJJZehLUAhsw0ZOJxeNFyGw
QxpMimGr22NpTkLnLZSYOs3QOplt9GQzk983ZLR6TR0HTVE+6PT0L7gbku1oJtmOUSz6yGzG/907
j62wsife0J3mu4gGO/VSk4+x7XwdanAe49EfUmQJNSYrsv6geWaRBQvgl8HLZa/rigc7I0W1sj7r
wmDOi4iNyn8oH7WBPpfNwHLbmoP7jmr2qFAaHMsaVkEl8nvh5qQLjKSpOBGjRK+ZbkUstIdueHEj
vb7EY/HklWaQyP4ZBTGIAsTbXhxRL7GB87vQWqxZzhFTiHgMa+J5zSJi4x4d4di312TkhmP1tgWo
xzilORlQKNuwFnb9whqW3aXX5semGrLj7GfNZf6VatV8Fgm5l2VRPLtjD6kimR6rKCQYx1tYIzr4
AgmHoIugXcQN/jrGrAnbXZQ+DRMlj/0nmKNSHTXExRczvBjal5j8lyZpm3t0o0XaOAc+qFhJbzel
3pUIRLVMIbUNW0G4QW32qhcgFxzfv055eb8i7jz8PKM55vflIboTwr1U7gjhxfLQyka6HlBnY4fy
/MDXuuHgxwSoOBU2mLGWBwa3cdCNZnuPDW4LDXjvW2X80ppvVLPbwmODX+pGchdFwqBNhQ3b0MQD
Q+UXliDxQNv6T9xRGIqFVkrHnMiXYnJRFLNPJ+4q8CXzhFi3XdpaLT3orCq3htvcjVEiCKElwTn3
NGRgCaIi2UuNsYB8KupGndPEjXeeAnegyL0KtBRQ8aKV4/0xvwwB8CRvMqRKsfzVuRkJBpF50OiV
H1OL0r23299Cgp0dVWbsSNqLA5V6xcNuGjLvolrtFcGsuU+sjI1mXWHMXAJCqqliShZpD3MMi3Ye
4yGILe+P7YdvrQVStjboyiWaax+q9wn72d3kRRGfbRjyvMd73tptjBzpqSl/Mz6Xry2SgGq0GbT6
zlFHjBiQxbsx0F2MkG97Bn2n1jCJYwGQtlGOPu6GgfgVpkPotpk0iOk3Uwuqt0YwRSGHat93zXuK
EG2bDC30FH7GL8uPNmPGigihwg02vpYCJdE0MmPvnPCK7c8ksbn8nj129JVBh7BU34URFQjJEI20
KUqgKQZUkecBSlsmJrlxMOj2bKSlIdyDhBEa2Pb7aNqbJBIHWcysbyLGqLII507mjChmyoU9T/1I
RXNqvExcbVsbHzwj1kh3Z7vs6mcpKm4PMwuHhYIxGCNVsMyP9na2iynotHc7iV6nbkzYzfvWIjxm
aKh+OmOBrNzyKHHdrkAP33wSu/0ThUD4iNrTHe3hqZskTHbn0dPt5CFKDGPn9wNqEZdUpqniRXR2
8gg3miVu4tJsCyvaSaYyZWbfrHB0NkMp/L2RRTUAeYNxCWHEudGTFmMjRp7zot/p+s0jtPcehTyg
6LqELlWmP5GRI9djDApkJ9BY6Q6V7iGDIFia5LPyrkBBse0ZlaOGIRS1cGmACbTz1CqpQ5Ly1DOD
aYJQ2NPRz4ixn6323erd+Gj2ibExStDmqSrRx/TbsffT0zxncFVITt2ZzshZwgmWNyYLrOj8U1U/
uKTwvY6kKheYpdEWzfQ/7V+TEPFtTmGfoEZk8en/TIVnvJTdUa+KD0Oo+qmAsEXv5xsjaRTMPedM
MSVgJJzuHjVArlmndHEMa9rZkO2n52bNkeaeIpOc2XXopOlWdGBefDEXz4bZI5qGjZWwfu8b4gYe
Ql6A1XrGI7aOICVz+oOWaDqSLO+Z6BlNQeyeXaKXQlvRv2eD/ewl42NXGvHHYNLHcBpzU6fSeaGs
eGVZAkwZ9+9o+37F9oC5IsuYtyWI53x2MNuor/QjjFIiFGk8PNuL7J32ZI8wnzVPb9C4pHEXfozu
9GVOfX9nJKW989OrG5n2j0GPKHaFCi+9a9x5TaJfkHBDXXV78cOJvY+wDn/E+qxOul3YL9D3sCpE
ubjG7Wy/DKJ9H2yaeT35LHsPqf4TcZ0K1GNcHEktIOItgY9dizE7S2d8sothuFlDW+7MWauPbnSM
5jD+Tc6j2jhumz5nYS4Pg2cwRZaWc58q3g/Hrtw9uKH4aDXxqc6UDVorZWnMr8qcfsdEBohYMANm
kr5xdGM/o9Y/qBgKQpYQyNhOBhMe4GZikv3VLZ+ygrCcJq7PPnbTF5+UFEYI1vA9Ih+q3eYp8daE
S71jzBEGeVU981bptC6T+iR7S+7dcC6uVt7S7mrQSyGl26aNJ/lQnF3VGkRejwnInfRh2WcNxbw3
85BGf0zN7hfNK/fevdsSdikaABNSd55k3T2Y6hRWrfflhfRvO2P20WbREoqrGQQW21XWaqYB+WzD
bgp/m9z8t/YiQ65LC6TGcuJkrZeSURRRcIoCSkkJHa1TpBv2tnssSv3Bo5s0d++2QlRtSf8zNOvk
QweAiom05gZH+4GEGkDieCncqHobEfbtyqhG4qwhUewKtIAjwv/P8IGEuVso1Pg7Yv4c2/H8OXXW
M+GJPzsYvU+lRZ6OLW+sR6wgHgLaHEmEq7zk3uC0ZJir+oOrPpyl21k47EpBUKBBmo32d9jzOeJn
dO+9wSY+oICwp/2xQhnDUC/lLtVTKAnI3hEyu12AHx17igZ/Jac7sS3nMHlw7V0RJdqbJ+0z+7gY
kkWt31ehFuN1z37VXpbtOmVM8N3G9wbuVlNr09afZv8zG9pb2PD0UyH0owN9cEzsNzp0ZHDq5h9V
IPBk3wMPYOkRWElWkgRW/UJhtclcU14QVJkbbBfFxjSTt3WeSOmByacC0eYsv7P+orIJ/I7tgmYE
qe3QhMLnWhHaPmMD2lBjpfl86fT4rdQrsbWH8RfjEokViqjdvOldBqbhm6tDyGLjMdC8ol2+Hlif
YSDVj1oPTa3K5xQrFZJSzjgzde8q1BMHNmC30ZRRENYzAq+lM7QeVrxoMqhPoyJbzE6Yslq6Q5Cr
bzMlbAPyaNU5i4B6EH8FgSlC5FNOEXNR0SN4XVNxQpWW+FBqa9PU6bsxzURH9M2d1onkYDgM5mP4
aqjIMWCrTl4iIUEqxf+bvTPZbRxZt/WrXOw5D0hGsBvsifpecp/2hHCmnez7nk9/v1DtgywULnBw
5heoMtwoZVmiyIj1r/UtCVnQIsQj9G46mG46HQbWlmuRDWrZbP9sqxH7Txc7Sy+dowWU5+dqRMVr
3Ig93UwqnooTgIhOr8xoD5XFlIYGW3fP8mSunEdKotZO+NNWJRftV9h7AfuH+JpZnbVsiVjhemqO
xZgGtPnQ1TD2hymP9C2OCW8flDKkQcsPN3lClMhy46vrQKGMgWZi36G/wHW8Mx701yJUWJhERo9Y
PbZGBf6m81ggh0n8aGTOtrSqb08P9ScNK/xiYAS9TnPCMAlNZato7sEA0V9rzZj9k8D9kZtRhZw9
yK1noXXylmxiRHzAstCXRfs0x7h8tcB9j+mdm+o+3MGV/dGlzjvK+bYtKR4Zwp+h5eU028o3rT6H
kra7lqmoX2E2MmMuWr0/X3HRvrdY5WawYfqQBmw/NEFyCo+YOrOFOuo/cRA2Jsckj6FPXNIIhF5G
pUFqrqSlT9uBXXEd9v0uH71hx0x020yuf7j70bPZYrnLHhDkXmwz6SuXKZyBDWVdV2kzN/KBv2SD
PIiu+uxjdNAush61Bgeqp5f62vKz5BiFr8ngftqjuPHeveVd8ubjvjp4UCaNUb9IeOcrFvb3Oyrm
0aCVOtlVwPlkU3LhKKkJ8XVMjM78ZgaZSU897+OwdtkW9q1PCAkekaUOvy7JBnZByAdUbx59j2Sf
X+PLybJpO2ViR2WbfagHL90miXbtB1IZVi733pRVa0dJ6IHJ39T0zgzbwuxXRA2aFSPxJ048D1En
WONkLCIz34xWFE80YE4Hih+G7BpR9XYMiAJN13KMjX3ZMPnqqiA41laA5bP9AqUMwMVTnPau09gE
1hd3nNwN3YjjCmNCiy2cJzLTYIZYhfvMzso6SFFZB3xB1sHDZ7y1uL+yRFCVgQVJ09AyUkk8F143
PMk5e0/t9mp2EdamYZjwKbGOYi3zbFRFtss9Z6DbkUyLHwa/WA3VrOsDxrihtdVN62UYfeVK1x6B
CeLIfTRcI1knLTC9nvJGZp4XfaZ9LphLXKB686rb2C41OzzD+v7KXKYmuLzkRtO3tOBIluygVIYU
rJ0jEygh3biVytyq6/4LxZfhqjOm7yF/b6oxezLNb3v2XjMqDTcmsaehByaUdCJZCPxS2zS8ZhOi
rGk7WNW1Yt9h+fHD0TjGDuy7CqRUyJJpNp1ta7q3ODA+UIsbKimgsOnvLRrgoXBBoU2zs2g7Il4M
MWjqoAMFyXkljE8PRYLAYwslbrLWQcLepp4qognmN6Rr73zpJs/7MFHKXEAWXaYg/LBy3eBoN8jl
XjMRRDUhO1iTvginQK6CFqRSIoZrO4bhMtJjc2P5kM6iLD6ZLPWXIFSCtZ52h6hvykMh11bGizHh
eJss42sYmVamtdoDoIxwXNpHX8OrHsVuvy6EUV0HbkU65UUv23g9gwyqMmtekYq3lkPSYzllHrLW
ZBBenYbGdFdQKt53ZrfyMQNhkS4EzB0QVh474IrDelen47qc01uSMy0ci2+6sHHYhMEucjBWa8RG
y5cQY/PA6C4L61dPkzUkw/RGKpje2OjDDBW9x0qRwedka2XOS9hyQiuQQmbzwvt6E0/lAcz1d9ly
OJiiOkpoH0urJrun9SPvK3yw5rSaMVktZJl/6jhuqsp+qnRVhEvbaeKTVjMlAWD6nj/xUO160tUL
T5D95FrCIEtbOLYFinM+O47FdaFgzcIoAKMDELAvNw6/0A29kElZkHXrBNBlO9a0zCfvg61KJfay
5pUzyKZIh3msbz2Qe0Bm7dPPIjTO/ahio5hsKEBYJaG2d1p/F+j5l1tXe6ah8GFb6+CTy9JjAK+S
lTJDIliufavvJVyaE5sq8p7arSx8yoeba1DHz4Rvn9ywVBlIj85JnoXGfuQ90gblA5Hnb9sEcNsY
9lvQj5fC5slBoiBR8IjAdIhM7SdBaXshU7kpkxjUPl5EyWk+aAPai9eNUWVwEZFWhRS3mpYX6uE5
4/YyZNVK31X9ax7kNxa2l0zaAHuIbbsDFCZ75+Xjr8hPqpVRT2ctEj+1sXqah2zZx9FXrxuPzjys
dK/fz0n+3qcG5tYC/cgi69p16eeogWbzhvHLINvpmy1vH14HNioXaSKbsk3YeyquZwXGi7DpNgAo
HDDQ8ehVpU7zvais54FdwFDEm1TFtItk1/SSkk/lVdG2GVOqkHE3f+wuXBQaFFURcnCXpBI1XXy5
obdCHcU66kTMHNv01bILHqPfPDrsQvS+4kcuHVyp2awmt/yJDHwL9zL7wo9HEW19FjURcF1PiBQO
FJamcjrTI/yzNeXRt6Y9OWdklTF/hWIC39jwgHeyLmt1dM8i/Z7kPtd8jvBU7W5c0HFyOxruV+0P
7xLTErBa1o9F7q7tMr9WkIM1cUtxDGjVa87fXiTtzeOYwt6SAWT3iZ7hleGFTWiit/wN2R7+AIGO
a/Yd/LgIBrHjFItRMkAnwNks6o61dWhpAFfZBfmxfE3ES0Lw3rPQP2DIL2Y0aOq/QNbV4+9SJmyj
EuzRGq6fzJ3fQzcjHuGLeS9iLKy4u3lBw9+4vi6tBZm3QtXu3G5ttiR1RZgzey++J3QwOy/X+GkE
QFVX29ndY0UZG1W3ixCNAw4nFl2ywrwi3WPjjekydXt/33pE5ZImZFeeknnyQSRH0TXrfRamiDl5
FRFD1Dj1GpaBsycftnWvU2gc9tAX/fEnVrqPvMJ2EYVHJ4yyJbvwdIkli/BDfSCO2x1hzafhTpZV
jxsfbGDlByu8KtFWq5GlZMm7TuvMpalTeDV7XPHchj1mHXbAyik0pHuomE4abyszrdxVlFVoslTa
Nw48W2kIE2tix8Izo7Yijz9tgF17rCSYZEjPahz6C7h9+tJ1cFCZkUXPEqzSkR52E5qesDIEfueQ
RS5rINJHXW+9BHiUquFiW8Znnv6q/F68uCETghqPienr8bGZDOJZjjXs4wKWThroKafremNQi4j5
wmSNQbGRJuQ6pCZmlfcxNdAmyOWYCm/Nky3YL8TPKurZqQfaOiQITvV1uasxe12s69z90ku4ZMNc
gA7k/CyJR2xMbSIG2PfPk6l7C017nEtR8TQgSegO6M8wht+aM/LH57BI0oJ2zDIZt1wX5c4cOwDR
bdKsPAsSs/Dz1wkVjrzqc+mlFuC16C1pmSxbg7z2nLQ8ozK3BD5veiWfDVxqC9MNI5ibEEOjIBW4
463Hsonr/RRKti1J/7MOg+fWxn4im4DzToCuWpjKVNI8uRhwOBt4DihPlSBmM7lvJ9wbLgrQIi65
QpQI9Zt65t3pYi9dNFJnLYJpD1xEs7EMVmsTObOW4+BUE2GBSm7u6CBnjeK6v/PYU61eyc7GU7Hu
K5oYqgJ2bPxG3UB5kwQNjJrDsM0DyqWiZk0B9DrsiyXZzlcWuKTiSyc5mGgirEDSX12hmUSqXgh0
VfvEYxNmeZm46sH80ViZzXEtCrh49SZLq5fMd5qNsPx0aU0pm7yBwoLM/yw7qt4Hw8TrKrweVQr+
UcrdJj377aoH/cfufOi+42Y6jCL7GlqVjGGkPWv2u7Tz6xwEa7sotxV1sYu4n3/kVFzDpsyfRocH
pT+4TsGZB1W/tgbWwx+mM+BYQMLwjEFflxaCQpDwHiBhuWFXodqTs3LE69INPNUBxsV60nGvRJtY
0kZqjM3OwJ68ShjCy3YyFpMPzPjJR9KJRk7cTswGTsdhmxE/0XznqRH+lWUB0v/srZExAd7GYuUo
NGhjDuw1ifN4CYICc4jHqZbJCsscsVA9hb4MM1oGv7Ppi47Qs6P7Jskfxn4iKh+J7BhezOJbbukB
vtAa/VEPLUds+k4X9pZW9lMUYg0e0d01QkyW7YBbEFB11d5AzGuWM+c2e7NHJodhYrPm0qtvZV71
woxdCnKX2CZ692COwxvTxXXWCAzgDs7mDjsw2A1L0pid1iu95F6GAAsb4V7xKfwGZET2BX14DMDa
T9AjDLNcOt5A9ySs9dpv11lvP9Sw6ucGMkCQgLgOML82H40DC7poXlnlyU3UuZduJCVhx6Q82LUu
dCN97rv2B46pg7qv2krOeSGPrFi3LYlHPE5MLNhsjQdcUqythq0f5ccgu1ZO/sMzp9ug248UTKxa
X+Ecfpimc+KVpOJiZU45/lo60okpyYizj8DwbNAi5YFnYGVSF9Y65SRVt2p/os/gZma2OuV0FiWn
yigzntxpfsZ6/GNE6MAzvxoJhmU2ZLeheEnlM8/ainfpPtLrdcc8pB69qzV0V/V6dRqCbhZf+ZUX
nT75wn6gZOiDmtB2O8c95P2OvfY4gIuVMMb9nT8MO6H69My05tKScWWUaOulqIlFTdWDnXZvlVvz
dDdcAcxH03ZBAtMXZ883O67XtSg2jLPfY0tgDI2rh8Z7yA37UtH1TEnvhtTzNmdZjLXSeo2gR9sW
xSxdfq7qTizKRHseITnwzD3EMUqV5ngMa8I63qZp/Dpq4xdTRXxM9POWbXATXfKou1i+y7SnPK8+
ypS5QaPJVZhAli97ea1MalC78KtIGbiGVekik72iPQNcNWqquk2sjLZOBP7iyw+ELWoR4cZh0Vt7
fbzTvWCbDxTosUum+3zg9Ci7W2ATluYY0YzpHEmDwoBwD4jn2YxZeGtiM7fTNmnKne9rG0vVottM
Xcr84JcjUyUDNAp289TqnnxE4FZjT+uR2pUFcxtI7hBQ1nRhPqkDv9XizyJF9eCaVvSXYSposCbz
K5wfxKWPteZRlm6tm9Z9YdD+Y4AvAt3lyA6b01Wlv2Eypid9IqxELG7MmoeJt/zCAD0BGWMAbmvk
lCX4pwrbqqnXW3pekoX0n03Uh5L1S5GZlzGKLnlcfjK+fm9Gd2fELbEjM9s6w6+coFzO2FNq86pm
4aJxRnVb7edsNF9dJl8m031pQnR3xIivvLWfp8QGqmvCLa9emWN+zKwVO/9Dt/wHOTe/kyp8yfNk
k1jJAzPn/ZDNKkuOdhVsvDy+6j1xi+rZDrsVQ6pN5KU/TZ05sC2e8oC0odX9QobZQUGduuSz1vTH
Om3eM971Wl6eujD+YZbD+9DCQAgkZU2Js0tAncyMYEXB7DswMRwnXIDAJ1PidgideMU1Zu/awYsp
jFvBayJc94vHuqhojg8bMIXZi84kzeb6WRnZLR6fmS99+5N7qQLz0qTJR1oyjHPiXRoGp2geL66N
50TLz7OQR7J531GfELLqjyTofwjeVLbNBGoiKR8xM030h7SJ3vPMxJ1LBUrMBrfjZMIb7M3SLLAv
hNMRG0unWoRReQkdbyd6hil6O1zFXNJND4JzFhctM5CfuV66waHxkxMczmfEpaeaa8piZiJSGLSb
T/O6LTi0OXta4JInl7dnZt46ikf8x9wayEmRBkSKtLv2aBdq91XX6xQsqXPFQA4H2QIS5eVTiO3Q
3flmdvODG6XSm7DEJxehX3Ge0ZBKGqi6PsnsmipAPyPpP/nlpqhhZwdX2ac7mCDPBgV+vaCzpbDE
ogUJ0urlFe/kunOeRExgexKYE1D4A4L/BKm32YgE5ExP4BX4FUOHklZf515iejZvnlb9FGO4C+ib
CLP5RLEzNjjQnUnzkXXRY5E94/0EbeQ4b5P74XvTfrTGX4VWMkkxzEvbJI8+ka3xZTDoPOg2fd2c
hqb5Ecrp3elIiSbea6hKFgi1pXj6fk1mdJao4IxFtqVeMMU0WU6JutiPrbmKtGCXOE7GaIzJBr6Y
CKPE4KHFZYr6WpzjkBLQhDUSZ4y1jQ1wHijmcAhJEWqn4LwzSAOxzFrm8snAhrvqHeOF6dbZo0MC
d8CBPc4ukumrJI/NzDfg3uejjvxQimaXGzWHH8KTJW+seb8nfu4b7trzpg1VtHaVPRcpoRLxMM7R
WzPUT7ZlbRRXiOkAcjnxXSAjrCE3Gq3myIve2jbkb/V7k8l+0OntCKvwHIKYW9QmVh31CwlePjmZ
Fa2i0DuNQffohTnxA46UMHoxM3PT9pRnLGtjPltGSKR7lOxDwn6bWu6RoDoV7dxozKq3zgnY7kXf
ZhMC/8/s58IsH7pw4yjr+yot8icXS4ns5lWSeT/NxicbJiz4yzNXcm81s4EjMA6ZRqoabXt+heq2
ja1mU5IrbyKcnBJRRKPvnKl8SZ+3icAMS+c8GLSq0zi3GkbKJp3+6vkUGegSyEBD6sY5T4HYB2G7
jWexlz/6DhF7eu7BX4wRzVZud5XRe6CkzKH4jgeyfWgDds4MlFIIO3B+Vt4LI5pd4KffvnTPPkXs
y8lWpJDmc/btRz+Dnt2FezdHwemohTEY5WhNuppmTpFllmyR8Jbd5HzkTNNWFhPyNC0OAFB4KpNO
rmeuWksnd7SVw1h1GYNU4hxEwHnAeC8FCsCYme/qlBmA4LEzMAhMf6jLbK62i4XWi/WKqqydZ3J6
xDVxtqZw17KeOOTa4u5p/P89sf9DT6xp0K58f6r+slauPtvP//N9N45ePrPvf//rHAEF5b+yjP7u
/fzPv/uP99N1/4syWAiLQjqG7Xg23kul7P37X5pnwHKUFtcTDKH/TWq0VBkspzfeyLrpmR4Vsv/t
+tT/y3DYIzBHYIll0zL6vyI1mgYGUhL8U1Dk+69//8vCXIMfSj0yWwhP6hZ/7N9JjZETAaYtyVCn
fRHtYD59dNK+eFkLi195DqiqXdFLDEp/TNxdHOX7YATRZbUhIR0TaUZCNFiA80lq0R49b+Zt2BYE
psvPdCxgZBnd94hpHBfATAIzS1hzBsNvjIz5qZm4ijhMZ8nlzJsmj/WF4C1GF/Pk1DQwa/1FxD90
YFKJaRareWzY6NfEAIdQ4tMXv2si5Rt0sKMcsvRo3ehqx/ZZchmpOCmNXeVQJdWJFZPHsPsVhGSt
Wlc+2fmItY75yUpQxb3yCXwMug+8vm+3Y1eqsuwabU8xmGyj8K6xErdnLc83MQt7T/PTS6JZyW20
mm4pMUZuIXiVigA20cEY/NJqwzvIrBXPbSuiXVv576GIo4tX9OHFgV+4ag0I5s7oT6cYOXNd9z2B
7ShDBhQyWufEtNZ1rGnrhmjTwnMCHBtjwy4lcnhwVUMfoQhJDkAMiKaUlqAkO0+eqptJ+vPUpMAq
knKb+dFww4cIRxMh1kTkfXL1n2Nf7Psw779rfClz478PDCyQirC4aYbfbae4MlbVgJE1mjdD0bDR
GnHwcSZ8zX2XwIExPRtlPm1pVeSOmGFW2uQsC2odWfT2R3cYxtvs8IKW+AK2BRfQ/awk91lLT4gq
i6LmjjHgiXVU1J9CeQzUrac2vFjF7B3H6BGUHBk+WR20Ejinzh3GWUVRnO4lRKgihFOFwBPYLZlk
JgffM+utK/gjdWEcptRGicN8thkovSfqEB9b9UEPh/98aMIo+duX95/eb3e/yf/ry/sPfAmUYGTg
e/9Ks21rmfVjgSreodT943fc7w9XDj+5f4oSqVLW9uM/HoaMSf9Rv/dWiSY7/HkUfx6KxVFNZRsW
vz/f+3O7P7/2/r37lzJhfOnquIDv/+LPD+5fBnHQMzRRz8bfHt9ft9Rm5Gq6DmhjhEH154Z/+/R+
w/uvgdHJPsoq8cayTlcoy9P9Q4PHaQU9ql3aw6SfSNvQndhn3qpXaTwMxMlGBONznp3uE/Y/H7SJ
PkHHTJOTrdE5FKSyXoFRTU7jIKnM9LdONbzfb37/bufOE1FLE7UjkAdraN5qPS3WlWmCTBFx1eym
/hRq1Tkaixw4AoeSoWfayW8H7XT/DN8i3Q1q0NuyIDymzgg7AE9eTd/ouq10SF5o97qxs7NZnADn
CgisfPCsyDzJZR6YtKI2XfpmOTpua/UjNrL2zml6YlLadMw1Um86fKJNXw4UZAe2PN0/w6dNx8s0
PSKMeY3gBVZOgtmMrVOQaz3rGJ7DP99zwm4tOsIso7rFVPu/ai90V2kidtEw2Mcyy+1jOGCTMEJi
jNRm6icsmjRSxaVbnxjK5h6Zv7hGZmyox55B+J3ut7p/0O3U+OtL4YbxthySH6aNhDDF6ecA+mAr
Mi9ZsBCn+dVRYD3PIhHG/2C6dhmDBvxcYuPL/FfiE2AXDPc2WGPLc+Ykr3nZ2tu6GhgIVWzcJzaz
a73TcRjPAA6xQY+nKQZu4GXFMy0A46lQH8bYbBalASkQbWs8mfVt6GfBunXIDoMVXsJbNEh7pfmt
ARulsPZjVOxDQuyEEvjQj7E4NElIIxFdcqnQoAqJapE7Cj0Y1Qk5cRb2Iv+whZ6eYA3og6RCrCHp
OuTafNImg95GvybWzaByD9bigBf6P9+fh6BaEM6IN/ebxerIv3/2s8KW4LkF/uP9oLnhJgqY8AuU
mhMUCJSPpDSvucQdQTgV7AgKjhH14bLva7pGPB5JMJMMYhmZW+1Tz7CT+LQ8TSM27AmfgSxaymAt
Dx0iL5lOCy2wtiUQxfuBVQttVMoOgyzXT8+VLLIzW2pW1XJiP62+lBpgq0n64MD0KYMAUyOoO3Tu
aTVGwQY9BM7GQxpkt7pLqQd1XH9VJAhUCdx+/Olluu+SqVmOWuMtuiIwro6VbQsh0rdIQ0FV+UrT
Do3dX4n5OzfhD87gXjoy+fEAW2qgM2TArlHdU3KxSskNDc0I98/++uafr+//MNYLtc1Rt/zHze9f
mrw8GLS76/1XIyg5izJisfyPf/C3u/7r0zxLXxrfJKD555Hcf9/918936EM9+JRD2riH/vYg/nb7
OqeYF9Av7krdIEKoVaTo7h9clUD782WiYmv/+N79px2T0S1V8ZR6b02C38vaRwHNSRxic1lrE4Py
wldzF/tnBWkOUEK10mHP2YpBp2B0NMowq1aAunj+YcGrGxW4Lh1B2FkKZsdC0FyNsdxK0+iJVyfw
GlDCk97EHNeq7O7MoKtJU+pnS+ONQOneRrmnjXAlFUzvTh9kcvLY2/kuhOJKTBLzs0LwAaa9auXa
UGi+REH6yoIcrOhhdQT2sLYD4NPSJV7fGnO8B/6AWOK3O7KMjeMXK8Mg5gkQcFZowBRGoC57e9W0
3H0BP9BWIEELYWFQaEF6xp1N5qyzOtPPjgmjrmob9AnmPv5b2Ct+JrLNzlbIwkECL0xm9wImdJMo
rCHewA+oSv0CyxDVlggjlYIgNgqHWCgwoqsQiR2sRJ0TIUNYG3wiJjhe9r0GBprWG2Ul5uMSMy8j
ReBWiQIx6grJiI6xv9MHzQjMgFnZlAYGMSqWK/ahBYZI6vq4NioSCxTTUCmi4I8QfBHWm+EtNViB
+ak1LhNCGRqvQx0Bj/QVRhK4C5U0Fu1JA/i5lQZtsuybfYKNqgtCBsDii9xhuMn0J1thKgN4lZMC
V5oQLFEZfcijQC0jhlgJrhKS3Vm9L+tE9YQCwdT65Lk0wWKOMypCOwMZBYpxDPUaeCaHJ2sx+zZZ
XXbKk/ojf3XuuE24m4MCcGZ69wP6BKONkRIvB/nbHEvMxXW0LYl7C4+OP3cA6WkquGcAhttRuE8X
sjYTT0oRz4473EqnJBwGKWJvTOZyRufvBzq80tiS8BHeZpiiIWxRR0FGHWijusKOevBHecbEGfri
uNCPNBEx9uBwbBWydFDw0llhTAsm5alVHmSh1y9hswk9xLG2+O3IGgIqSKojBOoBL3mhEKkNrNQa
emaI0enkQVHFgRqec7iqVGJzdWPk0ebgDLyoJxBeE4eKehgCVP7RQvMxztP0YCO7w9esz9HAseTa
AIw9ahgtTCiwY/VrrfVPGdbOHiM7+DSWzwoKayk8rC3VOdkjMaaB0pCjRbyXMjQFlVVBELQT6t0s
8BZhnGm4bfNglQTjCVGBJA182hCJDv75xjCDF6NyXmVc85byGUjWuth1qOihgt06+IEs6LfBlFcr
sqm12aakaYorrmesLv2uUeBcQyF0ga51uw6qLu6sTvisslMJzUjf9bE/vXpW+2KL6HNUYN5RIXpx
8ott2l0qIcFxtJxWLHBIkM/DYGXbqbZSLEw8ut7L2IjXOGnaVV+mzM/qKtmW2GIVEXHO6yWrsC2u
ZMCxCijcKLRwnFxthRquFHQ4uuOH4RCTc4DoHcW8LYMfvkIVDwgmg4IXu0N7CSNwxt1YvrvwjelI
oKomban6HZig2qMHBlkBkXPIyP6MEJVNPO64bMTSqjKGAN4A/y3UsYgmr1bqaGtT4ZZNBV6moEFu
OljMkwDK7Ck8s65AzZFCNhP7OaslDlGApW2lTFyclJLNtrEP5HegZwfpclQQ6A4a9GytItjQtYJE
Y13RVi3caF8BpAtI0qVCSoearZzXlr6ySQMvcsjTWImxBoGiHj/dANyorbnezuIcosVmxELKC1ny
spTPIQ6Ufu2hXf02fcfHYJXVqymAvy0TSNh5F1+NvqVfEZRhSMYwV9TsSfGzNV6NWBG1mUt+BWQ+
25+uILgsRzuhsm38YMc6Lpwe/0uu+NyYxg21tPN3s6J3S2CQy1j055p+RRPXwwpskZpQ6OJsdAR+
PLvHg0ER35AMj+HsvOe9YoUranimzniNwvO0VfzDUGzxFMi4y/ppDvA35AH8cU0im4UgyX3PFWur
doHQavIr6FRJmv/U8KQvgltm5/7Rh0fFEF3+DpEwFqRIup2IYacDQ+dMxSzKexfEZmpFS3fAppsa
/HQAfmyQadwDrF5Dk2Aw3P4uowBTJU80sFbmVKHajoag2UPFaAfTA4UCajuLh5tQHPcIoLtvcAX0
8JIZNeCwCvzjbsj7ZeFSZhxbD4Gn7QV4eKk48RPA+OKu8E64rrIGGL2R6xeOgpNws6sObj4HOx/o
jyARzvpqVJYCDZk2AFGfg6ovdPnOGP91AGE/23A5vTFagQt8hVhK37Di3ff5Y8nOkwQKVE8LaGgZ
NWCi3E0MbXc5OD5Rydz+kBnYuoJymliR9b3wl6lI+x0+GljE0dFXFH69gcePl6BKwPN39q0hudhp
AkdHTJeknIxycyvdQqxdjHW5qz8kOW8/jeDIKqEEICV3OKhWgJZ6AFv1BEjtGw/QrlP9AWOFbWVm
N2SP1lZgvCyt/kcds7BwGfiqDoKRMoK84/DSEoCiWRiwRJ6XRUvXFgUGPO39YlKdBjPlBkMl38Fs
Q+5TvQfgCpL1HHNzGhFS1Y1AUo4XkbYET/UmcGHMV7bqUigpVWgzSkEKG99KEYfvhDc+RU5xvKD1
7WCK/BnzXU3CqMxmWthLnKxyQp+nxgGrpLErQo0xzHwtCpT7MDCIOdD9EFEC0ao2iAxU6q4hjBqO
jxF1EQa1ETb1EcxcXdUmUQLaoVyiBXy0sloYYH5fHKK4vvRuHO1R5ucV3AMHAsQ0X3ofhDIOso8c
jSanymKi0kKz6LaIWholmUJs26m2UOKCFzfOJprWWHJhg8U/f+/JAJAMcZy972x5FfM99+BQqyGp
18BdccbNoW9T1bzhUcFRqS4Oj1IOj3KORrV0eKqvo27mtyInKtvjthOjDja+Lb3r5KLep5Y49g4z
EYH3Sw6EQSssLdux92FwUhTi4fycht+WoD9kVE0ig+oUcWfaRTJqRroOt6us5VPe6a/A7MXWpUm+
jbuzkRbiGIiDJfRh/5EoN4RnwyWKakmHuXvE7pAfQXNhYpbVD0/1n2QUoWgtzaSExhgRkxcrQ2rS
wqagMyYzi03qX6hAG65ThtSheRRtFZLdZ+hGe+nuZem6sKuoDvBVNwsL3vZUP4CeppA7or2Foo75
1lHo0qpmF0d1vBSq7YWE8ctO6MVHaWNwTsVeG+JbJAOKzzMw4VmttuwOdHGkDliONMpwnfRZX/s7
05HBdRAwmst+2WS1/RR18rcJGIShOuQaUyGxORVDuo1psGFdV1BoE7Jooh4kWZdObW3iyqH1hk3p
Bh/FOJ877I0V7/5DRE0Oc8F1OMVwdijQSVSTTmLSqdPNuM8TcTKgeWWuZR2KuR7XuWriAY0Mxyx4
yZWJ0VJtPbXq7XEo8NGs6YnAYcSVlm4fi5IfxHB7jyM0bjcyMX/RNqmtLHOO9q0wX4epOtbz5GH/
FNQK6NcUQMOCSBZX3e7oxR0XRS04Y1O99E3PSFIjFS5hZ69hxp1M19rBFcFVTw/9NMIiHgryj1YC
F6mvbr0ZPuqezFZubHK5GttnPTjZRt5j+ydI0IzzOjMNnn1To5nc63Raizw2L6QJfc0jfCq7twYH
jNEO6qVgh+Nb9sVpUAKHMr7ame6gAjdQjK0b0vvRytqzEfJwWFSdeZ4kcPmrGUr8FpAUiYlawPub
19IbHpNSvlaiY8XbMnnMteQxNVTzeYk5PF0bEcPh8IOKh34ZAchbJXG1LWyPuJnYTuPwGMW+uyu1
8Ky7lXOcO4Lni1Jm8aFxt1NibnSCv/vOMQlrGexj7NraE+qIL12XX1IIxmt1tijLid2c8MWuQeUP
N0MPpzioMN8PWbguBSYECPXomcAtJcUXhKbNr5LuhiObIPwKiP9lzSqZOgSCw/t65O6cEIcp7s9d
5mPFp3HntUe7fiPnD9AGThrpjUWOtP4F4bqrkglJPoD/6iaPpH6i9VQ7LjaMVNLd9J2V3XCqgg6L
GamPuByx/WUWkDwog36dRmt8FDmvYp5BW4p2Y8ZF0Y6xYGhKwmqJUyYZpUupTfQtWslM0vxje+26
IxHjN4gLNqcOv8IG0IcmJdX+NXDkOcH/vuFItvb+OGAu6W81g9Klr3pwUk97dkAor+z/y955rbet
rNn2hQ7WQQ63zKSCJVmWJd3gkxMyUMjh6c+oor2opb17d5/7vjAMgCDEAKKq/ppzTL1iMN0eq4gQ
5YUImgnMUIoEIp6v/IqZ0cEOC5pW83rJmTbWWrvHINjA9x9NgLI2JdIIFpr0iKLZjn6FkNcPSUnu
d4N03ip7bAwe3Q17CU51jzzJdrkHD7SF2MgzQn+QjVKQ6R7TtjUB4zDoIeLBuCqG5shcA9MUOuSi
yNOYv++ZrE4fDddCpVZ3D5NHFlc0jOOq7V1qcUYhEALsBs8vN8zWlusehlvfQkZOZjrBpY9ohgvK
sMTBM0ssCYEzb73EBiE5CppAkdbrmTzCIVjMtbS415I0Djf3J4Y4uBdj9JKA+8NCRGNnp7u4d167
vOL+gXrIyEi3SDzvbY5ELlmq9IM9LELNfBtQb15HbWoTjJLSYuUBGgCPoQ069HkZD0BLHxG/wGzv
vZyZYh37A7d+9DMvUTTRVSn9pyhsej7jkmoNKoS11TN41ksTr4io95Cw74WxHOm/MXmk6/V6qV8x
wZ+M9qnJazLA+7a6WRJt5it6znAo09/SiKNw6GRP1jWi93pLIIonop1f4CPTcgcrS+ycunISlAHn
kDKE/TNYoicomoRwxKRT8xtClmuNb5Voi12sp09LfQs8Proh+aC6S/KM5G765tuyeSqhidOeUMjx
NNiHNqrGXKf9mEpjlRWpjyFFD/fDWDxaUdiTxEW31NTLr61FDXiZSJHJlh8MBRfH1DF4FzdoMu9j
vjFq3Cnt/J010oXudGoQ0xSv+sC9t+v0FxofnFLDY6MRFu3BZiEGWMDYyqHRBdGwtd7acCr2GjEu
1FUZkC4WPGVoGo85I7OjYQcP/QJByZv2iW/eNHqY7pn/E/TkGasmTxSNih2Tk09URSvSm7qHTv5I
qUduZsaL6zLHlokw74qJ8+zbMhCnO49g34wRPxBYpmCX5Pk67WHI9DFyd205+JYJnVfz5l3QcWUG
TKnuddxIeFafRjciWshpGZXFy69ltEgR0Gx++CAu6u9hhAgpRkc6jKs+mn44C8aReNZOjV8/h0gl
tmUlgnVsBdSvwuBX0XvTTtTO62LlxoFmE+lu3s4g6Ad8IBNqyBkZCrxagYoQE24rW0d/1u7wSmIj
qb/lbXQNPvzRGtChJmGLXxQWXtNm97puP45SSme05A8vufe1htEjtaoI5Y2tEg0kyzfDhsYy1Q3h
bMj0FoehIoJKExgW1hB8/tdz3K+IL2GkM1afBJcIv+vAIzAoiqke588NBL5tLAwLBw/eSsOEdkuN
RVuDuA0ORY+jQi9CAFfz0Wo8utb6Jo3sH47mEUTWQ+YzHVLcp7cSdd3KmP0akczaS7v2hvLkRova
/KAVn4f2W1rH41VtWa9FV27FxNyrkYDCtfSWRIjpB33MFMkQs41OP1wt8MaRk1MFRBm9KcbtgIUy
cxwGbUlP95kq2KrLh1bOiv4E6Y8Lx3YgZNMjr9uWykt5ZwZMPMe2Nm9i0ICEB8Ja9wf/NrAq4+Ck
vP0cy0YmkSRGk//oYICimwYu5Dkuk4x9yMQV3cuVx81zBS8YYBw3tI3WadQlo3LTLFWxy5boBmda
c6wa+odI/fbCj8DSksyVjv0pyAEha4Dl/cROiI9KuDTq+cvcteHaNA1SqBr/2CXwy+wh3QSFzRxU
5df7uOcVV84iAQxQw23tpiUznO518clO2+u5pHjYkK299ygdn6yB6ktrfa1CCc8vHeYf3OY2ofvq
5EyP97jqO2280xLDO/CLoWrQZfdBn9JmjgjHsFf38DC1XZ0inbetoNtXRnDX5foLytBBBkzthqEK
ri33S54E8yongAA6G1KyEuMJ96d9oZdvjKxuFv1oLpr/aayD22kWQKAm7bUT1MIGKgX72S+stZW3
6H4RMEMMrLezQ6h2FesGFvTbofyRzNiSsBYoRVFrEdKDiYzmxP6euH2xiavPVn439jNI9BBTrAij
bitI5ttqpR2SowIWRaPKgD8ARtvYonhqDAh1TlZsKAJRN8fZTrV0X2pByQUFmCfILRSk7qPnNXvH
73oYAEifxbB4WBRy/dDjTgimazek3Dn0EN4sYdyT5HflpPm8EiiBj0k+3Zh+XW6ETenRSaq1rguq
0QNddLAdVlLeL5mJfwz7AIks1TztisYG4ZRJ48WIMSfRMRAE0QP35l9eHFJECZjoT1Nz2OUMlLaN
cUx8L79LCgB2BjL6LiqxdkkVoUas0pI1BxMFODP/wCVSWCppimEFghGFnJxC9VBn/BbL4AY61de4
5kNbuqyTSiTEfR2BH3UXP9ETsTYmF7Wp6+u4zpPj0lJSnbVXqfEPIV89e7OL33IY75IWrqrtdtqO
0PeZjLEoIYIKC1vlx8tp1DANMD3Q72nFKX+205vHlcCExKHT44HrA2KJbefR2jWvHQvSYjRXX3rJ
UcSL9Ds710HimHEf/7Ot1hq5edmnnuJHGgxEQh54ojyFWvtwTMIs9npxEp2fAmcozQH4aLGk+U7z
zc/vTnP+q//2lH5ukf03t+bmfJD6O7SGTEJf/vj5mcBQrrpqTOmljYwpw/AAXieiw/vP13c+T9kZ
1zr5Tbt3p20a0Ig1wS0fz6y2zweqd9L6zlsM0nOrTh1TeuKj+PuvqKPVceqDU5uxQlCW+MTU5uUT
BUZX7hOYnQkYoHBwKDYE1CqTVLzmZMxvYh1wCOIawP79gLEj1xi5AAmwJlJOUdTQ6JogZoqBQTF9
5vtb13L1jT+ZpOpZ6d7VbQOfqkQtL/2XnDtcigDTNnAHyzp9jFR9RRM7blN35jYPJX8MmL43O8Sq
mL0mmBortyy/BH19mC30LE76kA/fhpy0UmcpurXTZ7c6ma3S3Z+tUAGWsMmvjRJQXZ1+l1MY+GFk
X0HcCGt5y1pUrz2pJ6OJAwEtyYouhucgU9ZurQKKG+x12qcUmEs7dOmaAgXW6/BOt7ihph4KAQvh
L+MjXPAL+Fx+sEAeP7kRt8hy6EHQOld1GpyaOobSbNndGoJ3z1w8LLj4ZsLFv3ZdfFsCi/nYFd+W
ho+3YorLEt420gmWwWf6pQPNhgGP6RqPi5aghelIw3bQhL+nkAai1J3fLGp586hhKzXJCTGna6Q5
kHWRJQ3g3NdO0uxFBjArjq2d084vyHIYOXS70MeTDFd3h/wy3CZjw5S5LZ4KhOJEUAFdqucfo4dZ
SM9sbtwW6vg0og00+q7YYsmJIxN5Kt1bwZ0MRJPINtXXXqcKOi1Q4YytaerJutGwS44Z0NzSAHnm
N0ygp8ki0B35e8AznC+7CsPE2DQzlQHbKvM1IIgS/ibDjZ6Y4SNkA0gXSLPr0dRXOLwfx5B+BYGt
0sP0spBAQSGNjC29+UZcWZ9/m2nUthoSD0IANUhj7njtNch9bedzTYmznhqs3x6z8uRK3nIbA7WM
eMHpcMWlhcOLrwP01OG9aEPYycNSSYDI02hVEKpKd13i7dt10NxDGgQcrQueeCJAl+CpXcTJybo3
zOV3yywD0eL+RZ96Fy23zGjvPG+nNE+u8NqzUPMfYMd/gBylYO+fgj7YkpZl++AkXRQn7j8FfRD2
5hxvDThZ4IirYtCCk4d3c50Y+V2uo+5IMBY4AgOMViBP1ro43PkRVeECABZ4p2PbmHvmUMgciKL+
yii04N6eZmzZXvGJ+Jtt5bWfuRVE/80LNyRf8uMLx+JhMrXqWKCOP7zwJYGqNlOjJd/Oz46a6yDX
oJyHv4uZsz7tKA2msI0SrPlOGien2YKX+066+ZuK+f7DM/7Nh0f9A/yllEJiiPzwGpI6Sd0pLpIj
Yg2wCrl5zAxcJfT8DHC5nkbi8ujvQkYHWk2Xocdv8GmJS/Hyn1+Hhfbz42eBVNQO8O7ovuG6UrX5
/e2BsRPsTuP/ZNU8203mRcdehDME+cY+9h3T8zo3wbFNn4clqvZV7j4aflTf+JkxHRKKLQOGUBG2
2s0Are6aDv2KPMvxJkIwQ3uV06IbhE7YEbdpFKEGRB6k5raDV2Rsb9Bbm6CXmA9vsFxvypwwjCox
3lwfUMdU1fssqLxrtYA37113+fL8n9+2+a8fP5Hmlm14nuHrvufJx9+97V4H598NcXR0DYgxI2Du
bSqDdYzI2wnHXMf20lwP9cjYclgOcPmPxVQyv58vdNun67KIhkOhj/bBcIrhGNoYs8k0CzB2w7vO
l5iEFnP8TO6btVOv/H/l0f+NPNqj+X73Hf+LOhowHhrOH9V7afT5Ob+V0bDywNhaOFrlb94yfZLk
fyujDT34C8eO7nE/4I4W6Pyl3wJp2/iL+hIgXduiU+Rzy7gIpN2/0DObAZpWx7FAowX/PwJpXsY/
f4lchRLIQ33ANy1KtvaHX6JexEIPtUW7yhu0v17U1+iU8pqcgT9r531iYk40nRNJKlLr6qh/eWwK
CdRr5hnGrTzL5XxqUy3o29dQjSKC60aGYBgFlm07UqcZvG5XyiQS3Oo0VG3bUqmO/IT6CDsT2eFT
CzHLFJnzQQ2eVAJ85GPqKPRF7w99d7rLMZczqbVJoyjT9OPLgHELvfGfP/Phr45krkk58p+H1dqH
Y86vrNU81M5yRvJyTGm0X/V0CACndkdmKIZ9G5LCXC5g2HXbxb4+ZhLOrvaqhee2/9jOCB1kKMST
mEFkqO9ER/VstSsfDMA/j2r9cqDaVIvLkefD5Z999wf+3cMf9kVl5e/azCUSnA4L3PXj5UxqzQo8
TL41eSAyMmkigHoBiMmqWqR/r6lNcwp52AYyf364t3QXNEDrnb/Ky7f44UtVm6X6/lEgLJTPPOLb
XeEu68b2xQltOMR0G20TAdaEyMYRV626CKtCxNh9BINqeaDap9bOz1OXtOngqjQ641Zdp7Papx4u
DIOyTpzt1RZJGz5lffxW756rVs3RvnN7ynBq63Lxq83zSeULZOYYlOqtYp7ZiQl8RK2qRTIaAzCe
tzKBdT5HOABWRYtRL5OLEhUvCHvWbA/5MRIoDO6G1aJ2yePmoFa7GQ1GVEcQHIpy0/kSxEZ17hwO
1bdTT5oDoTtI4ZOD50P0lA8mfx+hZ+GelHN9r+KymNNAjagysy7b+Mqsbe6WL+bUCCz1LFyHz1St
qeAr8tl+bxL/9XWZhb9VoV1+RIEqKO3DpJSToabzk/ITbFdB4x10mSelCHGRGuK9W7WS+wnvPYpi
Wu6syhkAxmlYnAq16suEvbGehqNT3DE2ceBO6jfqjTFa4U+oVR+heb7KC8gVVYDVqTQ9s/ikeczh
pIC4UnsO9O3l5XtGSipPrTNrIq9dYU6/g8DUplqocDC1RljEDZEi/k5lL5FDJ6OmFuJ8VioirSjs
brfM7b36FNKea0Ctqb+m99p8wH4GIopIgzlIoPYvEIQQIdYgbD0Mn7aE0kX03sg3cLpsI7LSYf4a
Pztzxt5aJEJbzWkLD/H8uowFzlCccoVWmG9AGyRELMjvxNYaJkkJ11K71Bd2+a7C3SLIGMvDhZt8
lhdPglQKpoflZi5fM119jZqUjDbVzVWRhNExkldf6DlPyPwwJNjLMYWbvGcc057UY2qNbuDWtPP8
wDeOXFQGFqi1YBKkoyqBaB1rzDta/Q/6alAqupjoAyvT/oD01Ha5pJ8NP0NvNdjipA2MolBysaqC
v9Sa3xYJF1OEKInwAqbL4GR10cQHIxPwVAweGpJq5Y7kNjioqaADt6dZLtTaZdNfADAS2/FL7WJK
/sVnBgb+ZM8l4Wkklfl5EaL0Z3L57/AymJQSqlEdMBN9FUzhbC9v1i9t4K+X7Ykkz5UJz4ekat6s
eofnt6kCJ1yZEiE6wwTwcq3yzC7vUm2q9yugrlBYHXaT34QI6ACboHVI1uqdq7frIfLgraql2lFB
nIP6ZR5UvBmIAu7nmGe2765XdXVUWRsQXSQVgSCwmJiRv3G1CHo4QbFlEK34Z5dtF7d1zC+PkRN3
YJkgclkw/5+sobOA65TfCtXfcVfrw91F5nwWQCvps1JBq23HQLJeLTDNKRTS4veqTCYXus8cnlbX
snJI7qkLf2MjTKQfFOVJHJ1Cgj4oHTPMHQDEiXI6qX1hOb96VZfuICWlV2rh5hm4n0o3iI4u7I21
ON0KxzJGhIj8E7WG1YaLFGXodGw8sHVEx3ql766remlPoigmLge9bgmKYzFMlHkCmTd3VkorQbS6
wM/bdg1dD9kaP+/I2Lii4belvv5GfpFqsUBNylc1SeIr9L9E2y0yKtH0ht9RdZ2mUzeq0DxRZ6LF
Q1SuLm61dtnsiLPZVvrYb30EOd68GCe1iCLjqzMgnlhkoKAub51q4SXcTy/71CasVcqTalUdox6+
bKp9FI/ivTm7V2oLzAj3ZnXceVXtfXee86pPBBkVifngQvXfNS3KBplyMwGgPZntRBRKe1+ZLpqM
3kMKY1C0HbQoWldOgJAOPdHGBCIHp5nrjGQhOkao5yTgjJ3nVfU4N5VPIRVQFJ2NS7Yz1dNRNjIg
eXiValXtVAshH1ZrGr1mGg1VRP37OWpzuLd6JzmfRB2q9qoTzUgeeJK5QIJpcTGctxN5ksuZsNjW
klFUwjmVPzz1MINhrm61GqvupXxOKtfUJgBGvoTLtjrwsnl+uFD9ZnWkelKufjGXc6rjL5vnhz/8
NXCaf16Hg+Bv3/Xi/ArU8969yvOB53N4NZ6bKPSltJMGBuI5dxtM3OKktkPTHsgMJjlQ7VOLXj56
2Vx8Wid1sFq7PFdt9ksdn+AXqQ0bMGJ+XtUddyFySJ5Ks2Vzq1bPey/nufwpWkQdxxUIQPWo+nvq
Kf/u4HdnvDz84SWqJ787v3wXat+UcKfwk4MpGx9D/mzVYvl77cOmNRe4qCcYZOoBGHLiVMvexmVh
O0WzDZ35h9pFBDfNeyC7ZpdDPmyqB/7LfVXF1GTSZzrsKf6QpfoLH851/iv/9vF+QP5QuzVh2PJN
Xd6oeu1qX6tuUmr1cox6uLFSbl/nnfKtXo5xDMSOA9FXYmReCzOKOrFaqA9vBEGI+sDAaaVl7mch
SoCtRGdscFXSyZMs7Tgi0Vopah3ZaSPLgS6f2r4szjub0kA7V9cmDdM/D6KmTBulTqlOorbV0887
1bY+41gxygXwMLbMWOYYiFHH0Do2wanLZ1xxmtNt6wb0no9qcms7DdiiWpDEZ1tMrw7yvm1P9jJ+
Bsu08WbsfKDD001vgFfVVWdNdtt61ZdcVE87jnn/foP2cTb0SroJ7BPKYqb25VoMrfK8ZicDShvb
P1xSpALVq0pLV6wDC9LDnEfME2lX1KHKU6G6eFPCiD8uAbquVAKY5Pqf1E5Xa7X1YLY2qHnjwZSB
trkOr3aNSPCEBGDeD5KsOslFb1fimHQkhkeiO6VyrKLWCvwcaUqfodFL/dTJBRrc5UQujLGNKucb
IuSeVCww0JeF2ueOCOgJ9CEcxWd6RFtqYjFaWLBmSwBfTiF1bSCfXhqUxoVqjn3ZEqtFuzjDsaq+
6tyCuRBkP4vJAd6m9CmpNbVQD+SCuLsOLt5aJYGdFyZgOxQNzAzKe6OaZUpViO0o78/nVbWXOZnb
2SbfZkbDdgqo/9JpZqJpHzXz4ePBhrxbq6epR9QaBXlh8WVUTde9WxT/3FSPqn1JTdkY0Z6zKct6
wCM8E8WFdILvFyeQ2nd5QK1N8qMKJlQZmezNq+9XrV0W2IN+f+dqn9rsDFn0uWyf15b+Pl7Q/6Jn
+vOoekBdMOp5cOBvOxdj6yKb3Ms83GVTU03meT4PBEF5qg3Z8F4OjROkJaEOZeLdQbmV7JNE0t0Y
qgYI8dsDyQ5kLspg3cD0fDpHBlPTmYuRmgFGjNjbq3CyiP5aLXoKrF7X+wdPnyDbRwadDrXoC+pQ
6HP8zaD34nwDryGN/bldyRt6geZlKwYJEmSC/JSDSWLGZITWzBDNkIvLJrJYYD+XbbWmjlFHq00R
Ekb8v8Xa/0mUmeES7fWfqrVXgC3679n8vlr7+0l/QBbGXwFOJdMJPNf5R4ZZ8JfjmR5JZJZz5ln8
Xay1gr8M2wwMibRwXVNWZP+mWbh/2YEfWAFDFQMkMvMtHzLL/lOGmfVx+oBCsOEi8Q1AWTBDYH5I
MANxAaF7CaPTCE5W3aizWhgbVI0a+R/hTRhEJ4jezSn37MdCYMZZ/BIO+nSfaPkp1cbpWHbQyIIm
DXe6F3arPKgmZHTBwoAYJIRtMQbqRKGvcxkwkqWfM6hr23Eq8o3uYnoPSfmFix8ex3r82ZChY/QL
mXH/98O7fj9HBVr4X98nn5T0KZmuaVNB/1CTRjY8Exzru0CbFoM+f7ebkqw4hNJ1qtIOKVeRKB4Q
iawiD8+/4Mq3117dQttacqBDoE2JgVocXexFgyCeGLbkKm3QS7lEm2KkPfWB8YVYj3ZNKvbnUtO/
8Wu179QiL2LGkcGkb7Gs7WxskhN5FIlW7HJPkOpSpiAF3aHAQr4Quavl1XGm0nFIFrDnszdhYQvN
8Spos4jXbr9liLc3Dd5E6gHNo6/FxsmVi4Bb/wl/gmoP1QJfqH6as8o7Ltr9ZXfgNelqKSJw6Z21
aUFpIh8g+Eot4oTck9AIrLW6BV9u1VYY3uMbN3ah0wH5Mtwi3VWh9VIdhGf+HOgFrmdmy0BW0OZE
c/1c6UlA1RQCJKpVwmUDL4R8r+snwegLX01wm1Qkk4MeoanHucvolPj274ZM8emq+zwj2GQZqYMh
bXhw8yE8iQplne0iwGN0zzBabi6dHrxbqH2a8Db4uL0DVv8YhUZ7N8mjWi6/FhMQfNNYw+FDx6qi
AWCcRQKDZ3Awyrw5OmaNt1a9oDoffveC5oUhb/uVln/YEVxLkJATdruImXdqsAcRwV9HUUBjrZpO
rLrdZtSQRPjSVW1bSyChFG9mBnBLR010imWpa7aMe71j14L8tsij/jpwvQb38CAQ8LMQLjw7K6qS
q4GMEILp2mmXif5J7VILJdYlBUXDXWLdL3qslVJ2p53UQvi/jAozAt6FdhXZr2R404MZr12Hi6rW
J49oBNj1sViajQ2wHOc6johmuUqsoAeMal01VXOd07ukFmi++u6L3rfZdorJaJhlVQ6IM2WLxIAA
aWlPlUa3RoxueuwEPowcRd1KlDgnScpohivVPYmkFbgihWbttMFT4AI/CGHZnEhXX3XF4h7btIuv
iL5wd1aQPJIQj9DSyfv1dNcXRnJqkuwm76nL1QF4+Kn2D2bgoMbOogMaItJZyP+EQhHwpxNXC0Du
0aPUuvw612W5kpnoNSaI8ViGr73d058I/XmVOAP8KVmksWTFadIRphu1CUFqqu41OTYCewsblGAU
GKtQYkfvyNdlnhZ3Aovq9NMW+dd06GZnD+3DpsrNT7QYkJvoFRFOZFr5fWrvbMwqodteZTVBYabo
npqke3OXXKO7e5gWn2QeXFPYs4YrQinyfZzUnyMxQ9mzENjZQMvG8ktdLP5GCH1ZtYSTYfmmpgGZ
w2ECbOXm4sUCV7qTPXGvdtp9GMUNZkhq+9huDlzFAWB3gzueUZdP0A2L3ZTly3GIvoMn9QhCZ5EH
D9w45mPmIDoJyGGGsEG3hgazPtjFgHfbqffLVNy3HmHzhZ6hsGf6ZVsQKJ0Df25jh3Dsah7WmS+I
MZjw5ToGtRlL5J80AB5U7UzrGERfYjFZJ4Kwr9wu+wX9lAA35GhEPm0zc/iZVvoOAFxKonWKYHyM
yXsMnmMPmIhhGIQl5E/0liBZjPCEZvLrmZ20wPPHkJgSDfhZ6r51LbA4lQUd15qJmhQpTCRgnFtf
SpPA4NnXqE3Ut1Vf4872w5+z99mOytew4+ZLZqC6zEnIO+VJ0+6R276WON23dR4tpyiwB0QDhB54
Ucsl3LjPGpa8nWYO29SzO66HvmBwloebPqZW2Ubk1rjtLmrNpzDRmgP3iQfPemqNBgxeDucwqOj/
ckE8oH7jWAj5iznXa17MVpR6vO1MVfUtj0HTH9I40zcB8Y2bpe6dWyPW1zaTS5uUXJvNnG8mvpzR
yZxDIpgf651+S/oWUhxpNWhm81B7DTj9nsurtB4Qn5PQ5+pkI1ovyLtS9LNtIn66c3xr+xpCtBab
TDPVx8AonRsXe9dc9AClKexsMn8g24tnWHPn3RoWIXlWQhxAmDHGNBuKOpXebi0Tb6M/ed4KPmC9
pyf+bUoreOFZeL9EDXNJEWprXHKfBFILSyck2yQ6hYDrrYpDzuK6PLRmeWhmaEViPqQFk61GEH7C
6IqSKqm/mkTbyUo81u8ZJUNC9wX0+DeviQFyRIz6NErk20JLu22SD8sx05iricQhtsYZCJDMlYt7
7IfhcjM1ACOzOms2Tr1prcFbWwJL1wICIHeWfE9kJ86pQCT4WhgDBL29GxZqidWsffGSasZUpmn3
LhXlHFv8LSCXk0muta/lG839HoYR/wvGUK1pEwHO8QgjI6zB4PYkxAGfCoJ0x2yxVnHfYiCyHuvy
JdHpmY0Pk/TQwW2oIQmFd6Nr1p9dkd8QiYBbG69H49uSa6vt5K1sZ3UVuY5u8QUnUGtmX92A8WSG
r3WVmI67HZrmbqmIEa0yuC3AtcosuiFGBNiJUfA779HW41TSetKo+uHV6aDg5mQ2RHYG0jPhsjTs
TCND0MBJIjNso2bVJugSK1liEUkKvKpzMdKQrmPrOMPquc2uMRCYX/PqkxM/hF03fhpJ26mxYG7a
heAH0I+kgO7IyHjOA9GBV9MQXreWTXUYH5Tne8+pGRCz1MvU8cI17pitNe+KeNzbVfgMWh5luRgf
6zEFez/Yv3LGgtWctNeZr+/SgB4Zo1OZAoBgEz78vGm90j2moog27S8t6+yrnmmzFDhy5zvGUSZH
lmVRg+O3qzcqBqApu4EZfjcN0PsYLYrpEFdMDsUZERj2opA6ZBR1115Q04Q82iAgD64oro2J2T2T
DyZJAXIscFpH42AQ7bNu9Wh8nfUbe/TnJ78qjv4E97ADxd64Ldcp8SEDIrgrj5ISFYEfrY8ksF3K
Z9sZiKoAFufa1U2HLQGTWFtCTPSZpcqseRt4sfvmrRrI+94SHSrTZva3hbqQkaHSw8sXXgjmPjGx
U8gIcpTaK000xQ0+4brrn6um+OYHfgxfNt+k7Q++9M+VNdxnjtR658WdrcWrnKh2uPWkEKA+lxGX
X1rVz4uAyOYQsBHh81OYsaQs0lGMpNwhQLbGIhrZ995iflpKzzgAfyRsLZPzrDCho7A8VIu1hVWS
MmDwQwiQhJ0wwfxzAqICIux+mXx305fmjYZ4izjBBjYN8PYuDnZm2L9OuU9fKnuecyZ5PID/HVaW
2LaOg9btOl4ysDZE71HR3hlVWK7MMXLwofbjShd6vw+1Y9lD4awSEzQ6yY8rL++ZMGiqr938YwYF
QCCjezvD28YkDgMm7esvpjk9TZP3XIrwc2WitSRE8luH9W/nLUVzCKYnUXp7b6KoZs1MtMFGKOE9
r7OKK7s5dj2/4ER6YExQK8yXtSspgGBe3wFcHRswg7tuB7gWoib5TJup7W4HQdwf3/Ku9PMSl0W7
iepg24e2WDtOe2Ut+VNdi1uPkAG4s/CVjWjZMrd3bZfYbKbSLK8MG41F4P+s+rexNb/Q3uytoHA3
rtP/EuZwrJeJ6zUZXcmfbY70OX95fY7wpijBehO2prnBTVBFOBjvF7rZDy3dscoiXbRMlgeDQIO0
If7a1aNuEzvfl/JFIIsF5EA3aCDeuadjGjniIcYUpOU6oHxKytS2jrpJbpZO5FlNoHvlYjVysf8d
y3RAtAydKe6KZtfri7nCdjbHgEwHY7mi3Rf3YXZLZhteXRIZhfVtNLKHBojVvsgtRnIOEF4s1vCu
3Tuzs0fsHTX34ZqQCOQOyFmJSkH7MKVlfVjcgFAhD2vLUhOTUIueopADDCo0ZGQlhsAuTo5mVger
Oa8N6LcUcyzdqDYJpi93CJiqiVI+al0S4/z0S51X95YzjsfGuBsz+uMN75m6rre3S+82aMAYuAii
NWH+WGoYZ5EcVTlDf5qI7A7dJN57bWCBiNlOEyGF0PONrYjbZ6+KPk3MSobk19QFnRjQKg/NVNg7
veJe2OlLvg3y4NW2hHnTovFfRqbfq2DZ5AT/TvWTWRBFOzjatG4i8CmMb3JazJ89nnoLpKAoIeL3
w7ACVYbOU7dxtQTaQwwYbjfVs7+HhlSg2MWE3TT2Y1bLj5R7oYv2qg3B7wcT+X4lSKwsK3riBtxP
BMMQqEos96ZvSd3qc9j1PYVpMzHfonIgxcuABEby5Arx5lWtOV9yFwt14+M/G++9FC25m3OXsHMz
32bZ99TwnM2QOC+OjfJWj4uMjtVMbY7piZL+Lq77hCi4Q0/+d2QRYST0FPaxW+0Ym8Fhsodbbo5L
RM8xMvyNn3S3eWnRFZzxLE2/+jl5GZNshLxtPAUNNZC5PfXx+F10uTgyD4lqE90AOAlAS9F625ET
fxWOslNi2NjDRxIj2vg6KILvFfkXVs8QEWlgtKn6Yz+O2ASZ4+VjCj6ZhnXl9enRqH6N2OQeNY0+
h24aMJCOVtTR4y7cZt/kFQRxZ9ySEX6nuTppG7qzNVoi6ODb1CTAu4Qg4I3yub/PPdloIgTy2fRY
rJvQjzdJmhwtM0mJowOzHAaSp+5YEyHLdOG9QlLZHCAFGalRXQcjmHnpmoJGc6+BGCesEhovmW5t
lj2IUvy03P6nyVjELhrYdcQ0za8DpdFVm3r86MfXvPc/J5h5By27xSDMa8jhZ1vIaAiefPXoweuj
RRM2efqanNjnvCV71mbgkHuAfpv6Myem25RyA2v97FlHp49YP1hD9sLj7NPJAwYe7zpcOldV95Jg
nDgWEbDRWcPTSSAGQ12UE3jZM2xQ2DpwIpjRbc9Ybp2O5GcipN6ImLQqlDzrWYeDWuH2Wdvc3TXs
ogyy5pSrZITlQQ/bCcSwMl0/3VQThdxlEfjky3TnQu6LjdTBZYmtF+HLrfxXHPMggQY3ZYiOSpHt
OueFCiKX65Ssu1kI5HDxeu6XY6zHzyR80r5qFaE4tQ8sZpULgHUIKDJ6DPwc6BbgIUHBvhGFx89f
fpBQ8776cBMXafh2awwQjMDNkMCrDPW/007cAjABa4H5ai9Mr4a47DD+E9g66jWnCH7lcfZZJDs4
2T81agE1+qoV+otwE9s49fUAP9xAQIvrLO4KkMKRvv1TWnkIOMIvARqP7RT4jxDxoeA0Ia78iviP
moZsCkHhMixa8wsnTMn/EWpMGy1QHZmyTI1TOGNVrkfcAnqKkaHM2pCJbDzCBGdhfz7oJtiUlsIj
jeP3xEig7ZkWyBSv7hn/m4zlaSeiaZoOocvnFo46P7YK83kbEkI42zN1t5oRuSA7YqpdZ7f0VrKz
U8tbo/mO9mEb4NsvSMRyxbfA5A1rcfJAukS6joYWX6xIr2IysfZzGFM+MWmQ0icR2U8IJrP9FNTX
YtS+j5jotv+PvfPacpXJsu4TUQMTEHAr75WptCdvGHkc3gf26Xui/Ku+01XdXX/f941GGgkhBEHE
3mvN5auPKMT0W2IgVOB84HIl45kxpGu1J9tAd6BH2fMYXEtHrIdMxQu/83havzNb/1IPPgW7fuMj
NYPLwfx1MyUgPphaQOi82XGLg8ZGh4TuEbbJQOc1cVH8axbrkGNNXMs4Zycwy38ZjPzQIDyCiVVT
keG6iumT0E+z0pViECVlDwMcKwEy0KOlW4xoV/zfzKu6S+6NNwQmwS5N/OSQgR+vNFQsdbNrvOJk
CmbzadENO8+YXqxqePKb6AowWF+FTvirFGLrFDODbbRvdlq9ilA8gpyy7Pa1sMW1QaLZZtliYE4h
h/QoZPJEToi97Jj1QxK5QVxKfKLDcnDIKz+QR29g1YoFLYdRQOTvNyy3G5LTKVUNRxusVRSqX0bd
s2rRc0babN8W7c7T1FWfrzWLvLw6fyska4mJIHW7Uz+mQjNI+DIV1lLnQbUQWrECPNe5+eIbT5qD
YIhwvN+NGs8uymHOxVYsOXuGFbo/7rz18COZ8PVPqP46g75ODRxL0wG7N+RjmJn1nQnbso/A3wPn
ea8cbCZtJFlEt/pCddEDkGIndn6bXXKRBQDz0gg+sUo/+Kw4CR24Orn4rWEGLubPrPWgw4p4lRHM
5ro6hm6Jr7Hhm0JyKFAIQkuvcvcMk8UYwn7TCfXTEMM+5SheSv08BJFJRli5T5imLnOol5s694wN
fatgyTp4k5ZRvxlqCmfU91mB4KUOcZ4RMzTCbktjd0IfdLQqulq2Ma7NiASiMFHaPtC8p4i1glXp
3KXjV+JCpl3KlINId7zZJGItnWxs90M9YUlpyk2gJ/o1yMtlBwIfKFQBpMevli5u38FEQZkyZXaT
GUoNrwXinGrIGjO+FSMhT3imMFcQTFLILNxFJgi1QW+OvjORO+HwhSYTofQEmy+6Nlm7hZ1TkWRt
7mRuTYkgZvaK61+hl61ek41RRkSLoIvb6JF4dW1mNFqnO8uhTC9VQrqrpU3f05KE3JHTaBGRoIln
O6WM0eFQjyqx8abkjVwrF0jXrfJTa+VkYfo06AcGImeN8xfLXGl1u6ooPgqVvQARLTbhWPwkIpTZ
xCP85TNJRhzpHMwGho7h5Ib1TxUGMMVB3m8xv5IVZyXy7DPJZ641fQ7owfd+nIqLmDgRwOQ8ZJOY
jl4fkCVlxueSwApVB9nKHLmHMIJmyr2GIYTXhAiEhbR0uS1KJwKIAm7Nn4xxV+9SElgu0QQJasIL
E7bSWblK3+EQOZsthGwj/Q1/OluRcSGW6UihUjG15HNbFG0VmEiCVZlPU272JmGS+vps6rjDJ5E6
G0PDW5d18cMIE4gVyPDc0z5fQXey6RNNa5/+B7wF1HBVzuvKvl8FOc3zyelKQJzeMDN0njwzC49R
YC3JLkPNiE+RWTLD19iKbSPr71E2/Cwpyxxkbh+QOjykGOgW3dSVGzqj9lY6gLD8WH6v7WrdgGt9
zV3rgrL6+0Dt51gV07ikL9Zshp4gJLI+yETsgHz7VozuoonJZYox4A6MgkXzGSejv+hMSAEsHEHf
utmveLTTtW9RlTJdVgTCd/HCleljoxni7KDLF5SvN0lsEO7F2auGtLz1NRf34Fj7CK/OBX3oK1iO
6OCWw6eKq+qEKYl5b1CWZD7Y2Yo8y4Wl6fo17Mf9OMzFSugo2MEtZRJUZoZEddfM4qy4sxfjaF0j
8p62uYmR0DbksGtlxXQ/9NaiN1toiWK8jcVVmw2QMejGxyjX13pt7rlNELWu78Nc2GTZ/Ubl1p/4
8n72VVxu42KimeFp9Oy0k9S7CIb4u0VPZNskTPGlVk3ntrFfetMqrl55yS2MqyycN1621XXaCRmc
awLfaDW5IfGqQ1dzhV4rkt/gbfqM3yTvUZqdk1+Agjd69VO24y0Y41s5hmeom+86d49EtO+JBuqs
6vlGJWtQTw1kn0e/KpWJx9JsX1guk5Xs/u4mGpQgXRd2GVVMgLHO6gk6aK0t1mOUESQ1tTc4PQ+U
jvotQyEqV+U+5Z3mb2A0PfteHi7Nougfmz76RTL5jkg7DeI2t3gijF6JzKXgxSVJxuRnnljudu4W
rqJ+sNeR7r2j4302VK6u/oDlPEVZ2lpj8B74rDhwiz5OPU58VnXgKGwTnUIUvZV0CTbB+BZMyVEF
FFExzX5rDevWAAINPYu80HT0131rW2dmEC0SYooRZD5GefUYA/ViDURmLZqonemKcd9h6VTUMVP0
8svS7cUi9FH7A3td1ybZN9LAZduPIBGhFbllUy2jYiJHW/ruysgmMPn2plRVsKrT/tJjmMjc6mIf
NEEsWOxXNacga05TylN5TmhL3BoQawQqM2OeV5NhMqymoIRQakvyMsPml9DYzxCKagEcEyqQONcG
1dDOnX5kDXElrRsCSS6OuVe9i94id9invpI5m0JLoBFZDTmREPRsIqZoLokJ3H7s0Mgz8KRitGaC
jSHAIky9sBcS8lWm+7/9wsjWkp6d0YqRel1y8afsB4urcBuTbiwd73MoTWz9ZWFSSmyBd0TxXta/
0h7iBGmXpNaZHnk4mpAX23+oCSE46VV+SxIWeMlI4A2X3tX12o9gwAMN9RtrhftWZR0BtX0Ie5S8
AEgONmcTbHeOVpdVaKhyYr40BT6C2tI1Ydm8rhofVhuOcAvvTmepcQ9YD0J+x+yvF8OztD+ScLpE
mUg3tN/ag2ELQAbhAu5JtZEeaFgy5p0dMjYmXrCstSHo92qCU5mWxRMEmFcYUTtPjALuXJmuunJW
OVOeidu5bj8hQUWXKZDl0K53hjxZfSsoVb+FneDVTbuudUxIUZsFl0wv+6NSYhXPwMYQUwu33Wrt
J8UpM/pmNUVFsw+ryliZUX/rSbrfJ88KvfQazAl6AYugPU6SDbQDCGSGZj6OMdE8o/eSEEq0QwZp
rqo5a4ZUy61p6nRu9OgH04YJVwr8CFNaj0nlNzNHzlpEBjOQsiPTMpbZLdF6Jvew+UjIbMlurOBH
1EXyMxCgjXKl3QCcSo6LDB5kkoJK7AyKjTEBQOkjRHFMq1FpwuuUNzvjbuBF0wXlNbYbp112Qkr8
M+YPEJPEAg9usfJB6r8l6lq3v33m5o+TmXuXRpvWueUrdhvreaIDijJbTrfHQg5PVjdWO+VTlusD
q7m2uvE9G8d0HSXatWlxxjPjP2mEWl46UKznOX3dwe6ti756rXErGUFqbvvcuOYpriJTnlJoA1Hr
/UrCz14m+0znaioFLuYAiLgsxC7omQO2Ri+2I/4cErOgAcE2lFsjtNckdHorVUBIEqIhW4LAt/Yt
nsrfed0yRVZkwdbWN88u4JA52cHOQCnUc/CTjNEntVs5GdWWgFp4bHV6nEg/LDUAaZMtWRT5TL2B
sXOkXC4Af5GhoFlqk+6susKlIh1pi7TvbwixUEYMqIHtoQH+hU4isoLvcoxJw+2IWSnj6ZxoDWX4
0Us2EeEFthOEm3jITm2LZddl4UB7Y5jBrdo+LWHkGMm0bVubFLHhHQh5s9eZG4G3iNaDE+qnJCuC
ZZZR1yuLNliVwlXHnsgqlqSSbwqqByVj2ErZ9Oj0sNe6fvrObENb1PVn2jrxUvVzVyh3DoEeBfO6
G4rzILaJAJML1zN7JCwdhppCz9HU0brsY3lxKJf7UN4XcWel18GfwJ0RrFIJgiOdHb21HzEOk7Ws
IcbG0ITNiOWH4U/B0nPNg2zEvieAkaJB3GzKPL2BIH+YuqS74gOKWRrzdcbV9J125Vnaafxrkvqe
NR43s2A9hnwKJjjNbRzDE0kwq9K25fe4QQTQ4ioH0xZcbNFy75vA5wRoK+PEgo5nRmfuGqQnTOrq
AK/SJoNLOqnONSGMYqaPNrpLji0Zi5nZFg9mSOlEkjK4JpI32nU+MYPk/fJUqtrk5hATw5WrGfk3
L4Y5TJAd0aY1zZf4lA5G8iT1wxQNJA/MD5oWZydbgnyharwKS86FBg0Hk1gISjbYB+FRIbg73uqC
xXyUkQ/aNm5xnCQQIdjAG1k6H1Eh6d2GE9m1esWoSV8R1QCdiKbSj7BV3wOVH8Eydit8f9fcjrO3
LOW7VjTfcwdKaqBsdCRzp9OgX2V2jvkC/cwarzUtwoPnMuEaPTdhZAZSRdEkP7aOAwa7erbaUa6b
EpAjlbqs9Q5aQ9ELX++2smFB9V0B+YKgQ9QncmHJZHjACLC0BkUuTDGQZpUWRDVqm8mz+nXFNJBJ
3K8hn+hbUsfsWxDIlkf3wCmDZuE6drEG1OYDqWSCMkfVCaM/okuZtl6ebQMTsCEOhluiQ573p05j
muxRuFOC4pejUPcMXb8BikfaLGGsJQ7z1jH3HrS7y/1Bl/E6iuw1qMIIwifpm4UV6ttyYJilJkeq
nBfXbyEzKvwZ+VaHxbqsCNlA8uhfWr2xHoa0NU8hasfEouRqdSHrU3JHFi58v8m2ACllLAXyvH4I
umqeLB8Kh7nToOiAjMHOzXNzY6AnGIPpqOL0Nahs+2SGUbCl0453jQBZ1xbVOksBbsDIGFf+CCXL
7OO3gsbmmCZEK3TmaRgYmIqy2muvsUC7UWoZECkkwruo4eZukue6KacOENaMvWxK/wHdMiieviMs
xeumm0Vw8dIg/SRoE/nkZdMPF86FKV5LUIlpqS11kigWI2AmyNDuoSVq1rUSD5NXlh1EJB8C1gg1
ZKS1Z2XVEpmxtrOH8reVRPC+dBejk9PMTFKxtqNRUkERXAITqb8ozKmG2d/TzENok8VUMZGf6Zo8
NTVSFLIR9m7ifMvJxayR6J3bbAqeYhqPsI+WTIsZGdOXymj6C+IvqMVr0w6udEJY0eXunrU/dxkG
ftqw63oK8iU3EoqFxbgppDksG/jMpcmX3rBaWKQdDbWo5iVt4G7MwYGSHzy0NMgo342Ntm0q5IF5
RoOjyi917xDN2TbHYDI3PsVCkvq6EBsbNZRS1XOG0ioluGZLcFKK2WpgTwXVt2zc0wakWc30QKOz
u6mLWxD5xFpEkdjpeWustDH/5rjPOBLMhd4lp4L80oWfU92gru7Fe9vKs48sNVltUwPy1HhjyU/I
eUw3xvAQONSgQCCB1zfpkq0eA/p0OkIO4p5jZtqgxzxK8bQjWCO3zG/1Eb5F6i3i9LFoclZKQ3gI
kfMhnweEZPVNRxeURa+D3g8YGKxpQqZjfVwZqSKqhxh2HToKXlrtWtk9gHWbcXfKKJvprrMuyD5/
7pxeLt1yeoRAAyjL8lFhFp22aG0QsdnkHcmE9HdzyXsoY6TNSvyE1EMD1st3XV/AKhd4vt10PMS5
8ZoYM89pFuTMsTqMQzwIvR0PyglrVI46eSiDT8N0dhUks93u/nBXYyBN6PDg6QNN6BCN0ZcVw/yH
CwOzAhPWkPUU6rBcVemSajR9ob9bWFiWlIdmNnoqzX1h12n5xrNz2BtySp9G8xDOv93/FFCOrjqv
38WztC0SCIdSSXJPSgpEzZhBIT5RG2ad66nwVgzKzWGaH9AUIgCJgcATLcCKb1Z2U+Fuvx5eU8Xn
dWf1Wa7Fz7KG8BN3zvT1J8AJ/fL/tNT/P1rqOTXvD93uv4IvPtPod1HnEepeVNURK5k5bu/+qr+j
LwzxN8Nyadx5jrBsW5Dy93f0hSn+BoBGR2tNVKfJ4vEfamphgr5wTb4qHam+9Z/QF+bfAP+4WNt1
uD/S9Yz/jZra5PP8yaABP4mG2nAAaVi6JUwxkzH+gLGoyeK+0bbDJe8tb20gXCvVQHwV5eJtUIbd
SyEGmMIiAjsa2VQLa1qrBnEP28hvnzqfGNdMT38E4Oq6wQs3vpVfyD1YVSE5cWZ+zXRPO0Ar+og0
lyDYGh3n4Akq8eVLTybxNY/H4eop1/litfy3hCRb/OsHQ5PDol0KXbimA3Lkzw8GPbNMvLDtLoFp
ZdveI5dAiR+TqO1dODP1CikJh8jaeJvXmg/CtnFPdT8YlzIUvxRodwr33bVwSoh/Bv1Wq0V34TJd
OtdJudb7un2QUSiWniDFxBgCJmVzHhNSj59d0kfozfNbQU7ts8yKemkw6FDBK7tj5OYUevT8t2JV
faS7bEIpV1ANq34fdHl8tNo+BrVM6OAgG7kF8BSsncHwjzhaHnxNc+F6dtZLS7OKIoUIj+GaNgIc
DBZDT85UWrsccM4yCIip+OPk/i/ASQ7n6j+fLMKRjktYJVlnCPH/6ZhGMnQdb1SXYBrVBlIIOPhO
tOtAyeC5C6CzlROj8STY2UiLtnkZfwDH++mKgPRErzKPDXyjFH3Etetaa6cK2F250yGAiLf1UNtP
aOaSm4EO6z4v9Ty3otPLnDZV3aFLnZ4yekcYPJL0QLhUznto7Hmk989JUeMmduKnIQ3JKCehJNqm
TLIX4A2KixiMkEmqX6+46IyFVrjpFfveSm/hva0qAxPqaPbGsyU5lt70QPUiex0R1FDo71fKLsNz
QmoKiQ2UZ6Nk5nMofGX2Da7jhJ5RZa+mulR2W51IyaKp4PSHvx66mWYwjnH0NSz/t+e48a8Xr4SN
IznLcVw4ljlfA39cvCztgp4ybXPJ7e8JyZtHl3xODl2s7eqwpebkg2LuhO2ch47OflKHa8fPyc4L
j6oi9cLM7UurhH6KILVaIdkmaoUbUH/9N+fNP5028o56kpZnMsbwMJ9Wf+ymTaNGlE2QX3RTaw5x
Yp9zQNtrO+wRToyO92/e7u6M+IMxps/v5+mmLoWLw0zOtKE/36/k/J+YqRUXOosGqVUGVdUECSUE
27VRG+IyqiQH1Dd5TxUXFCFvoL3Buh09emBBK/SbvCHDDF6VpWd7mvoMZywv6damLJtfCShDtkaH
eFvM8N3GG+W5QB+1KU2S6+nSOOd/c/zmHf7PH4hrzbRNQZYO/KR//kBIC6IwyLOIRa31IQkuOcqQ
k39wjZrhKqhILWMlICWc8KYrtZPFSARfvzXRoFa3KDJR6c4iXIMXYbTdwtwyHu4PifB+GTlVJCvi
Ehzhi9KGJJp6mBC9NWHNvLVmZDf4dBIWzoaO1Fwy7Q+k3ZFjnHUGExbiOPW5pdSQ2nrBUVPNCTvy
jag/QttDslX88GLErTRo+bvtCoBj4E0NQ0CJpLjE4e/byXCG9MtUHfpIbpgDhtgSwXvT/laNHl60
Wld4O6ix4vo1Tq7LKrock2kXOCk9tAIneSlUfvmfjzsxu/9y3DE7IVZh4Ug9TMzX3x8nru60dm7b
vnYe0eX5gzkDh3rwJfV7H2oMvF1Mu6h2KZeE48/EcONfFkUjViH9Z5VIY1knFOFCjVyxpNe6rQJb
fItH1gfR/NyOhD1LG39S9rkAZN0PphN/xAWyfmJCwmsSjuNDlWbJorZTRqLcEZ/C8KlMlzdRuYj9
avr+INLk0qzGBxSg/Qnyd7sCcEVvMzeeepM8DWLixS6cXFAHlZ7vNFuvNjmWW7jzzlrT8h79flSt
ietJLwHcB1JFvnXJQGavVdavQj7WoAje3MZWZ91Y/88HGMzKv5zalrAYEVDuehDCbQnj689D7NRu
RAyvohFAkO2yMlLj6LmtcdSbQYc6HxkQ3RzYufM/7g+D6/vaUpufU2vaWG3+eo3haz/KqSQF8R+b
+eMptozJpb1v/K+tIY+g1i1HmnX37d7/7adUrKhT8RZfz5wcaJF5RC4uZwoRGvPmtb7O9pqZwhyZ
d+ivZ3+95X0HQwr3IM/F69ffrPse/PXmFAD5MnzZ6nti1Vf/5Wf669n/b7vGT2hgIybReR/+sYt/
vf39H1/7dP/x603bMruSU2LUtAVt5erH4h8H1Be1S81m/v3+n/vDeD/89x8Fl2xSXULu8VsDgeLa
B2WuWf4xAtC2I9CqaNpzZzD0dd5grWOt9Deqa+GQM48lBwL4eqoSkn9fRm2OhBYG6ZLWiaX7b1zT
lE/H6FlR8E0HoGn0Wr7jvLOp5HfxspcuoVfDsfX08sVv5YVq11zad4LthCjCjJiuAs8+kxCzRpkV
bNs8O3LDR4xkpN0GW80a+Q89Yb9w5jU5AsaKaQKgzItp9sVyHB57jdt5gK0smtGivdPO0cPRclLU
LBMpUDzSpDD9GgO7Pjz1s5eh7dgGkGbgz/EvZmfTstIQ8WXRAQEkMAbTeWtc8+JEP6u4u3SJjM+R
pSHlctUmceoHozOvLezYdRLDodUVeoLMUeNKzkAZLoNV7rnRlgbkLbRabkhws7l8P0T64Wakxtmz
2CpCTGxbjaDgGpbLWKAvKDyPvUIqlQHmKrUaIXpSnoqkctZNBB4RDOU7uFaNyg31KnkJSEI40rjJ
UMPgIbC9dlc79brJa/NkV6Bb0yJ5T3x9ETZkZRjp8DO2yydT1KRWOeYtDuozwRLuavKy2xQIDnBT
Ym5qqDJ1By33qb7CBQ+Qh8FfWedt90NSAq7THDEedYM1sEnraomPRJVLvygtwoooNIUW2XkNOkrN
ybdu4BjHQmdkNFbcL6N9Xe7IHzjWoeMcuGMfk1arsaik0SZGJWEnCAA7ybcXDz+iKr1lMtfgdTNK
FsLC7TdsAkOjjiwxSGJyg37l1sgI1Akq6hz7SMoUuVLEbxAlFChqTDa397A6Vfa4pQbo79sKzWyd
5BxpRSwxKYzmAoA5WQhtzOwGMK2ZyBcDiexiIil0oUAUpwOFZpOmk5wKycEnd4ECMBQdjX42YYnL
yRx+yz45pMOrsOOfTtFuCsI+17aIbznerhN9x0NBwNuy6CtKacBswIV/t2R4SjU7XWrRTXGfX3SJ
ccqr5AkjhBtTFI8EbURIPeZCzMwp46hS+3WIw+ra08wsw7bmK+se6sqpV4qVHh2epxBxLYJmh7iJ
urxottmui5iicYSL6SwDb9NVIjh4vrHu4vzZ6sqt7kY4D4qypvyFIEZFKVpm2PQLRTDNMp7Sn5Og
zGiWqsdju5xKPViiIreZdXeXNlNINnv9FGDLKGstxVzjXGwTSa4j0QO5IRp0eNqH3hg3OQII+DdX
BiwqYU3yOrZawsoOQ01uWofRH3PslfohQye+FBJNXeQEj7gqBi4tso78z8zRgCgw2diQCrphta4O
+ogmxgnGS/cs4/SKB22tMyDiicx9JMZ0Ehs09Wt7IEWnQR2StVjXYrt5rmYdvjEZJ00WCH4kl/KQ
l7uJ+SUS0+KFydYmjr0XcihigI7FydBBoSuz+sY5hLoxJ1HKSjBm2BnqmKrH4ztV9jfN5fgN2PrW
aGHMjSjIHiMYSl8Mycl1CuyeaWYsilY8mcxQCYjJqY+RuLI0tQprKDL4viFVmz0kfi+SR5ZD3+00
WxbzkY7AxawxRb1qEb660QneOim2LMWGZTkpdDvT1o7iM+bEftkFyFjHAdtEQe9LB1WLWo1xMmVV
NMUifkzJ4+nMsXlo4HXEM7sWQQhfgFVvHYd6dTkH1/vK8zbTXI0jpQTYc/JBzjACE3PZOA5BbOot
bJL9QMd8UUsxLeoB35LXqstoPxT43vZU8ZpFXFI97qfBQKL3qCbTXVsji0aVecd6RPgK2BO9K5D+
gaSHrTAIwqgq7Qh+vnPNY1ZiRVL2U6Sn24DxcBnWSDxJ6sFoV2dPuZ8yA1UUQlkX7RBx5FvD/mi9
7oSkETdHbj3bpnuSPt/wpMK92xFKOfooyptoejIrQhoHNcBpKYxh01mfXGBgaNvoJWHgpBTbAPHH
NYYu9zglUQ4hBTr6kARo+Ymb8PR8NdKeJEWPX2tZvlaJfqOTN33LPUB3hFUgnYpnZrPzXlfDJWTo
JHxu2/pmu5Gy3FQElS3bDIsFgbTJpk8QG4hI2w5xQ3KVNowPBTWHNZ7mfY+Oe9Va1pOBPpcCTsEI
YGohZiL1TJSfxsxGw/6pVXLjKe+o/NLeUph4kPHwFMPihZhz1jv/V5snvwyk4AsDGaU9TdnSMIZ3
PTdwV89kzIgG7yIqQ3sRD+25QgOCdBk5TNBOS2Xnb06N+wwoCaO13a0coNo4L6t9mJ0aqCoMMFFp
iR995O2AQhnvECkJQKJrfOwIULzkzRypNz/j/nD/NYEVeNWdcKAbP3Xr+8vm1xM+af9wA967myYa
5kM70F9P5RYfWvwcKf33fRtNP561omvfKu6nG5Hp5qH3pHaFIk8DZ95G7j52Waq+E1sarQrbCC+D
KppTSlTqyvJq7VsHnOi+LawyCIm4hz+a2lDsWYpl2zbri2McUvXHX/AptbL+aWbGETaHetcEsWeu
qRUnyi79WdPDgajWNvtApL65P5VDjxgPi/NTHHYjq7c+2QPBqR9rCHGLr6115xgj2Q9TwuBJgTRc
9dxVBzecg0Yptbz4pfduz+9Lxfnc+TJ8H2lhrbHZhae+VfY5SOY+qvDGjylI8ec41c9BoqAfcZs9
MeU5Dqya1yNy313XGfi/8egs7k/TxZtF++w7HRKd/NC8vo7BYACWUdWm1+voVZru6/2ZNgl5cRaa
b/RXhnWEkeiYaU1wCVeJJvIVrSjtI6eJWlD+/ukGSBx1x4qfsCpo2OdwfkqUkoQVmYSIzJ9FgKqF
pNN8H8juQ2TrhtdWFt7BASW26fRasYJ3n+8HyEirB25X1VtqNxatT06mKqnqiy1R3ha6WX8WxUDO
HFtFX0i0V1HYtzIBPk8QYLfL26i6pUhZvg43AV6o2l3/E3c7AVWGJkibcZKjpqXaukK8+ep74dN9
a0Eb3Pp4LhvQByM3yy6OGefdpbYyjalaKz4VnZevAwlAaUG8anejUd6QNxiWO+Jr9ZtfYFu5b63v
MKi1LkL8gG3YDTan1hjLE0IzcVHjMGKFyIofvXjTYOV/dn6oryoygWkhFepiUh38ekKuHWtLpN/j
iEgYTav9U6dpIXYwfc48s/IfhCqndY+ewyHoVoi+OI8omc5dYSDhmt+CThIG4R+6M2tOXDWdfUc2
Z4JBs1UVj/K729O/nHelbqmuKumdXVVHSEbbZpUVLvfkxkpPfre7P4spn72keVNeikGzTvcn6F7s
fo7a7b4/jg+kJh8j/YKuhsDmBmd5P03N56wq+tohLKDLAjfGZSyNGGmT9Fa5sl2cGdPXM6hD1EuX
0K4rg6d9DGcjGm5v9YFT7etT2x4dMhadxjVlOX1UniQyiRHvW8hZeX+Xpib/hAMUPgSunR2zeWia
F/ffnKjgqXzgSfH1kEnUPCSB5R6mVDfXo0jDbzmgoPtn8WFhL8zC2UWxFrE2qKZDF+VQMeiNvsco
L+7bIX7IWFTSSR7tsQZUxD134zgaWPgg39+3Ew6UEsK4Hh4bUwsO+EuJCoNb8cb0AFMC32ISqJag
tcJ7xIQk9pgehk1cYFkzZfFaGMESMf7wGbnoZmx9jI6VXZg3u9J/9BpJT1w8OvUAx78S6lyf9ZCS
hpxfgLHtRF0SOxOt5Z3usLDxQ7P/MJrj/YWmHQ9rRV3jwP08XVs6adyOm7/c/1kW+DFJ/3EuPSk8
l6G0IW7PW4Vhfet7vX2O68bZ21Uq1kSMjp9Oz+TGCT7VgD+LkN5i76U6ZkUKfPfd1x3VLylrWec8
8IerkaLNvW+w64hdtRHot41lHaLCjdf3v+dhySJS9d/KsWB2ksdqh9rRfJ2k2N13kVz5YNUHo0G3
O7Ie7IBov/sr6XXSxpep+4gg2zx2I2P11z8Q+5tpG767g6JXif1kq3tO8o46G54Gx7IbwnHlThGL
dr32H9VIegmhpfVCcxvvocwNtaiayniAv2idJoWK4v7ZhzLcU+aZXoucSKzaGCRKIW/6VqIoN0h/
eaDNQdCjIOF2KGuTrFiRPbWu9u1rr8DooMgsesKEbXF2tdkWNR/qBvldEsj8pZuccq+8hDXu0Caf
Cq7kvLftRMBU1UT2PsTfBT/Xp0ZsFrevo9O0ORa7smEs99EShg0SzHmrtdG+9BRGn6DTpcCvkaTd
P0SqHU1u9B9uULUby8o5ZYbCeXHriOUpX7BmaAZyWk6xNuj96/20G12Whma81c3wx9Bx6w6MZDh4
wqzXFlMC5ZM5DHMAFxGpqfs6dj40Iy53mWVX5yIMmJrkVrfFVyzPZYJlxpVEcFddx121vXm0q/ex
tNSi11msgi3a4rkhQcprSSTxOvcaq+k20sQ/Fx7iZLf0tjkrWG4x30HBag9mBK7d6nHBd00vCL9y
xhXtlw/plrRnDPLes94tXgrX20cxadKZX4GLIC6nzlkDRlJJXAesqgNB5hW+qjWd/u5JS8UHZYwd
lgX7tTVJzjJNUhlaR5mbUHKNNnYJsKODDkeoU3X0K1l+PQSI56Gbesn8peUH6Ua4xu8/DvaMHevM
IwSEcOvOeNO//v7Pz7s/+f6ANig/fP3ainAb5Nip5i3fN3D/OwF9vMf9x7/+yDDuLQtpi0UrZlB8
IxJa7x34QYHXsdMaygVuM57ZFvkqZMmvyV5+zSWeUXQ95PECN9wWrnqNwncEbZAQJMbtGjH9oWkF
RMj5IWl15rolguAxRwlt0Oc/9IqArVonYtad/YIcok2Kc1wBA9E8Y0bJzRwoqHzrroXJQucxRi55
lchwv57QjYigkgKvajY/3H9KjjrFqR2pR0/IK7Gg/Qdl57XkuJJl2X/pd9RAC7OpMRtqEQwt8wUW
KS6kQ7lDfn0vIPJW5M0S1v0CA0ASJCMIwP2cvdemM6/0H6Wm8YXif7DcRyyyk0MIO90Ycxf0QNla
SEBJ3b0ivynP3gzqCQHveTj+bKe+EZ515UWN3C9/Hs4yiWiuT2H4oJUGM2iu0rp7Wr4c1VFoawIF
cDWXHMvppOyvmeKoGjOVXeElT0YHekNK9ainMYqWmT8K5pC/FayuaZ0SOZUYpbZb9i2PFvj1V7CI
NnE7Eu4+UKT3GmJYyCFloBBVylovHyy20mBTVsziylzwjadUI8vN3TMce5QZuy2p3caCRKrS7K7t
NMHiw9TSCyyYkHBsfR/QTjUC2ilnlktZoBEO3RZVe4b9guqV8/H7+Di6g1wQxxe/F5EYwTodkLzE
tjoaIYnZtAwPk9EW24hLFS0Wso4mutZYvCk5pAn6NmfyNBDISE461dy1dtHu9ZhGKpjxYW9K78rV
RpQhSUZyIF1oGiLo2HZT0z8T2LfzSng8ZRQEJyaLtgJuG+tpA6xAbwAAkd85dHhdHX/AdzX39qqq
5PqbmuPWiC33pA3ht17K76mHJNBvG2TvtXVtd0W1b0r3Jp/QnhNK/byw3PX5jJQLwHleaxbaH6Gb
xU7FdrdVmTsdisZ6npLAvYT5leu33q1W1jFIlZzxYVr5x5aDXGRP7FwuA3vX1MA50tSxt6mXpBss
hgAAPDAtrdsTWY1HHavWuAdlE2ytzmivtWRKj9HUPSunnaVnVn4upF3dTyPxcWTMuBfk0tYutUjR
GtvYWdOE9HY4s61Th5D/FA5qFYwDY4shZGrMrWEdwOHfoyYobvzW2RU1BeIIqIheIXzTx8fI7sPb
rAxS4PJ5uXX0fLrXCqqMvA8m65aabRanyckY6XCkDvrKvDeIgUfldIrt4DKqytsthOfMcwjxbesy
32OVP6cLL3teiAFNpARiPZbm1ULDX+j4n4sMpSb2HrAkuqd9i7LkSQ8IEGAAFp60sn12Y9Cl2UCz
gYLIQrPG1YLRAHQI/u3dOJi3sQUO1JMOU3A/hb7CRGdbM/LnvO5wo86ZyZ1pNHuohldCjebpc1G6
aAQmAgRWRG18DWMRwAHDOxG7/mn5Er3kDBi6HIUhvMYN/BH0PvOCklN7SrznANfiUXKCnpRKb5Ii
d3a5SRbCsmtJRVjWuiBFh+E5z9NMusoRB+bYwTkNl2QEc7S0re4Nr1FGT5xqzS10KkzOdlRt8jZM
KQcTkoywdP6dw46ZoWjajNUkFmKtIoIfCW4iE1EMV1laBpgKIOh5HrfRehYoLYtlU0fDAqB3fkSn
fO7OwKN+/ibLQoB/3YQQObmFgD2a5gXoURz7BaQgQ48thOvlddnpj0HDVT4O+QjLwte9n2sQhH6u
cTCS1Gt6+VmqelRgBprMec2eKeifm8uaDmRNpG51iGoAWcsCYhf3lVo8RbZJVvHMwlwWouY6tkD6
P/f5GaGYaGttZI4zis+Cix6nxLvFvodp2HKf2ggXXzhh6PYZ7J2yGbMaW1O5dgTYEvwXw3HqmEka
VXU2Ah/AxyDwvNF1ozTqc2039Rn1RAvU3E19+Wx3E4UaW79DpE3YVwjOpjcwCquR60U092A1pZA7
NHOjlL/VsnAZrUMvSsTHn6QVGU7zPKBKOf8qlq+TNZxDIdN1XTsU+JWA9GXvegsV3kEtWI8Gkczz
dWq5bBELQ+GDmiGNkPCW8lqL88jKt1HcDyfHJtAUoQuuuYC4PxDB+inFkXHMpFwzReKiLTxONbPQ
xc9tYkkhZrf5ETUrlgCqakCgrLWoA3C/DQih2XRArYAfe2uSiJx7UbHDxfy40PPH+Vz5BL7/ti9y
+SESjkXHld9Fq0r80agNLimaxC0ZITOxJCuu6BWClzN8jKOx76MajIa9J3RFd5fJmFkCgSjIZdaH
1L8ZXHPXMs19pwdDpnOAXDTISOMWYdjDgdTAAoXGpQX8Sgk4Yr8VHVxvyq4sVDykDstdMsT1l0CY
l4QW66NwmuHso53fZA+xEwz3hZyC6wKNAY6YDg4bDUErprdk0xKHG2LI/ZhEI4Ga1ThD44tN6Lsm
BcLAxRJo9rRpME9QizWdK8Mp9yJz41vRZ8Jn9C4Al2Bc21bpPF3xnGsUL/2dSYV3O/i1DsKrB0fh
EJJqGXp4iN1xZ05acSuagiqxa92GZJ4iNKV10yQo4im+vBKuRqZePV+tUxzOToZOFWsStq3RKneu
mWdXRGRPdGd8c9OJKHjMu/Q7qdDVZdmiFs8QEIIGStIgW8vAsV8GDJqkORpfWltzt0SIob4wRfIy
oIFe9ntVRxfBjI2ja2XNcyOafVmmzn3Ql2/NGJmbILOoKdXKPZgE+5I+4jxWutO82PT5jxXpeJs2
KuRLaUzOZogKmkLzoz7qZcw1mA/JZdlJoAuIv41Yw2jBGNfrxubFc8MTw/ngaw2rk9HTtMV2kc2e
wJhSDqTHfrhX1xl2hptlYUmkn4h+A6JAMpQSVWm8K61BPCCcx6gNWyYGDDykk4+3ILOo/wbPNYLS
Z4v0ywOmnAuNFIINy9i8jea1EarmNk4IsW9sfOK06rOTzOzxLs4bbQ0Oa1yP00gK4dgp/tS4UIY8
HVddqiNzq6bw5E1cgXIcL0c9dsyDLPIfosHQ3RZV9Rx0Gb2NRFJssydtY1qIznzf7naMGxR8syz5
2kUPQdYdosrSnwc/OckBW27qRvUjSur8WAwdWlrngXqyDoVEc/gQHrcRAzpFYMsJ2d+gLnEOMdzN
8nCVpxm3wkDJu6YWRKDiRf1BDLvYSgkMb2vI9tg3dfXc0OCAcJjf2FOK6GuwriFh3NOZMh+T2FKP
bsKlIS0w06r02AytvCn4Fq43ioOyVHG1nOmJ61vnhHD7kVbXyGv4r3GrK+7zIm8vltlcli18phxa
r+ncePVKsyAMWeEU3xy0IbdfsPvv5yzor31AnS3s0ghb0/BWD9UIVYDmMthc7+j5jnnnzAt4UVdO
Sh1d6DZUPGZ9axPY4ipIc3WL9mndIq3AfN/0sITcEajOVB27mG5baGWbsEQsUow0tM2QsWfYFdar
SbFyFYMc9yoj/urjz9CgI9DXbt/QXbkAlSTYzyAqH4OAsoVb+1+iuZRAqbK6okHUAkUJ3F2VOTqt
j3H85ufu1p/i6S0IOhRReSw2kW9B5dBLXHf2qB6gCXIFrafkGz78jV957g8trYdsB1Ek2jM8809l
pbZcyOI3BJDRTvixOPWtHty1GHkmZ3gxgsh6qh0d803EjcCMdfPJCeufm8ujdDhpkjoMFUvsGQ9Y
9q6qYbRfbUtO+zqMkKzMm3UzvHYNFrnU7P+Qjj5dEyO4irogvxkRA5zxrjDAtakAO67IbqhairXb
RPRKk5G6CeVd3f0WCNr3SDziRzukEUCXZDxEZF3cT4Y+t2HKeoWzu38s9vhJ7T90EFgQ+vKXohg7
UDqDuMkjRklJACVKNHg1xJilr33S7NAmpk92MrzpGcEknB/+uyn9u9o36x89kB7CzcDmTOWB4k+I
JWWm0FUOl+Uyp0QKhw0bZgRdFbv3I6CbCNfSEO01EGObyNOMrYWh5YZ0m7c8iaajPUl1sYleN9y0
eq64sovUfupct38QnPMFObQ3CVHQa230jSM/Ipv/hl/ifZwjsmWrTqPtOueqUw9lnT/imVDb1JpI
AC4xucC5dOHOJvfQeMhrbTvtEE1V98JrXrMGdpKqOTEaWsXr2pvC9aiob41BxRTNtv2XqRz8lS3X
GSb7V4sOv0DYX+vGDant+zyK9V1thy0FU4yylJIOlJmSteMS6lh0hT7fX8utpjI8fSZ1GSvM5Q1d
YSaM+NbXNiFx25LkqodmBLAiy8I95Rk8JNspvRNZehEOC3qZVu5c0kyP3+IoJY4l177GBlbNLoWI
YEWjthm5In+Tw3d76OnB9lZ1wR1bwpjojGuZts+DZoYrgHbOVdrKL01jNA85hvZTONc3Xb9x3v03
fDfRHkCv8dgbZn4OlDDuC26eJEPJnJFvYT1Nk/eegqjW4lKtXOjZ2yk0iSYz3QIcUJru5URhzgfW
c8SL5K/SBo9HpPx8T1uEm5gejVdIZagrYP7a0/0qL3YLqs8hLh4IZLylX1zdV43V7HxVmuuf/0Fl
5huL4F5XwM7xg0y+yyTdoUbW9g6Q1qNfzn8V3XqAoGId9SyvznhG7KNhSMgtznAfT4N2bahuv2w5
bhfSYE3lRRYKCcgER4Xm1sbxEut7NpXfG8ewd4L//jaSycA0wnvvkcROq4yhGPy7uL5WikZGXU9P
ckB4YfiJ/RZ0T0Wcjlcu8EAElcSaWrotzuMoZymRfpZi+nPRlHtPa3/Qybjt0xBhoYY7n3jv4YyP
5ioHWvSUYLZBFjXGeKjT4GbM2uCGs3JE/G2UcoVm6wf2LjwxhIweaFOlD7k4No30T0QSe6dI1x6k
FfErlJIKqWtO12WRXXDRtdzvMNJPoYp3oKWnnRnDI1gm01K06hzm5rHvZfCQGxoCmCS5bQWyB4LQ
5TWXKK/0r/OeadUS3Ir+SbvUIQMsUhzS/knoY3uheOFfS+UJ5hWd89zE8V4E44SPxaiONI0raKmy
3CYFr1VOHZw43FOm9y8Jk6pnc4gsyEHFlkzB6m3uPL4nYEc3doq5ZJRYqh1BA4FvA22z6ruVor5w
0vpR7Z2q+EaF9wYek3mHw9nfZZTHNpVM9X3rO9HKgYy8Uq48FXYtn+F0nZJIxGsxnyadLIBGJPVw
l43OV70S7jyF7++Q2IuzzdB+HUIy2ESl3KuOAm9mhU+RBYYrR8f6LZxHlNpwwFBkEkNrr0v/zrJq
iI9d1331ubG4bRBvqRflyIOMZLaI0r8PgXaaU/ukhekWw33CrS6kojThgwVOD4engJvnSOvB9uiy
uCB1b0wtyTc9IuxDRAD0Lqf3QQtfvoueJlDbiD+o0dBVMzxx1UOXP5lucl/7RFbndloeHJ8IrQKW
Cd4nB+iPAHvaWnjTND0vD9I3DP72hDStoB9Ns3vXOsAN2lQkEr44hU6JhXp9oSAVUcwNvurcLPQ4
Eg+Vl940ntQ3ducGN4lpqX3lxd15LJPoLIzI3Rsl/VSzpZfldm+irCOatyI/D56xl4HiHpZEr07k
9XzgENU3ZjqjkpcZXZrrOE6ADXTFrZk6LWy1jP6TwVSIr82Hsp4iBVsC0ttdlWawvBHgbilgGfei
TvV7TuAGUqCiM2rbTPzs5mqRigMmb7ZaIrONO3UG15U43MeV3u25fyCLas0G1I5qzlXCXb5sxmOE
AH/PiCPEmgbmTi+g5AEgbM6NPzRn5srXoN+OI77Jp6HJL3XWWkfGJsWmsE3KfGlsnRlmcXeTb7Gq
09uhdeqznmmXPDazaz/LFXc4O75Q+QKsQfj1VZbne1soeQahcTR0od2GEUCfoeNUzqmGvTQZPcqi
fVbRLskTca18K78G/UH+uBPfLrtEZiCnFebarPLxujKzR6JivMcOWCzy0uClSxr3DnBvN+wHSif3
aQKDV3Nrc98NJVZHe2b4UCfxjIOKS06YCgiq1RT7SGOoI5y9Sbvii+XS8U1L54vjtvV9WnG1l6Dx
vuq1sbbKKHrIRg8YgsJGEyVf0rYLCHV0QXhEanhR6JLSAg6VAKRw1DRbPmQOP1jaHwc/iCS5h05E
6U9YNWqX4oG/BkWpBko5SphVNH5VWN6Fbn0ZIgPgwBCGh34KhhOoiKuxY5xTNr4HfY3sX4WsuNOz
AomdZ57beMCt2PGXSMd2eMF4Mq1S9BQ0mLzhhTELQsqwuW/tmUYRZXfMIYpNXzRwEUq3OTgUMOba
QXRZFslgcdzCAL8TqXVjK+9xWWSUdkfc1D10nJdeIIaq04hgc7B2UeQGWHA0/RTGbX6RIbdju0AB
A2ogO4Aa0E9Z2Jsbgdf1C5WqW2WFr5qjHZiLdwytuBSkLdNXH/TIdfHFHLncpW2UIKfyy52knYMg
JdeQbXW4bEUANY+2z6OaaNQEzAS6GoSJbhvXIU5bKvY2c3WwaFqQlWedam0aId2GKfIjyLTxlLQY
EX1C7s6mljFRiXQ05D0kV4Vor1CGcRnlDPnNvZqxiZbuEdk6/CaZtw19fte6troQmnsVucAIzLZE
ZCZoOAOAoe6GNltVtTjpFL4DyYmWddbJzhJG1z49KjKAgntfKmjo0RdpecFzC0rslDMcQSNahs/T
4BS7Zyb5Be6WvLhBYLLtPLO/ivekK0U3UVxnT06cbDpD7y+1OXcDhTRumsj2jrVfvBpNbNygYznj
j6uPVusWT15hnABypjRk6mibjENFsSJNvg74M9N975sheOOxfzTh6ZpN9p0+lroQ5SvvmAEL+ntB
uBlCjfKCKEvMPml98Xoar7rsLbRZLS0IXXnrQnrJgRB1MBChyg9KBQ0DDBauzCiOgVfDGYTlPmvS
A2Mg4wxhj/JZ6dAe7nXnMVYKmJct3gMT2EptIkhpoocK5OwaBFf5VlQRDRzP+WHRZneLoGIg6jCK
d4I9vLL0JJzSuFCmAj1Oq+WCHE+d+ka7UkW9LShQvXkdwlqAG8m5jMIXRU34QAePch/Td2rOt0mD
jam2xGOozPbO0vyVIwq69IxDhd7o763mo7fT6Bm3ho64ja7pkTx7Ska1sJ4hRibwIzTK/5ljPpsu
coEBq/FDL4i6KH35PZnyJ69CpkNQz8T0FYIZTW17R10PXk0Imb7zH4RXXeJMbClaEV5VUiQbyWpK
HK50K4oejN70CCw/VZ2bodMj5gTyxZWlDeOTXXEs/S1G3urgVIBAQcXd56C+t9xW4V1UPVVNZJZX
o+l8sylprctWexEAeYnoqvtbDLHDreFU0S7AAkjnpkVERDc5dXx0/xBnn5nxXWNVIjaEoLYD/Rhv
pRBeHui+W1Q+IvcqNesbDwmE8s3o0mPXulfUM3A0QjPHFztJB755pKc7S7O8iwt4D4FzdU+SRLwr
tHJjajZEmyCnKTJSnCwoqh58Iw72eBvNDSboJ3PKOfkmcVvjTNnaUIMQvBhPLhi1QxRlDBiMEi3D
WB3oiiFGbJJwC1grukB//LlIAgLRsmISgutU9S6E5p6XhSYBdCb4Aim5BIDVFQEVRlk/IPY37rwW
XqaekLxURbkrYL8kNQIISD6wo21AM/QOGnWXzgtQELVmo0Dyanej6KpuSGuOez17M0hcXY+jAcx3
jr9UjFYodVspKk4N9ocLk9ESKUBZm0APeJ3OugEkdJM0Vr7G7acOnUbZcOy1fk/wsLdtqKRi4Cn8
UzFnnBhEPbSu558pafvnIIrTjUynequ55Rw3I8urGYX5INNHe77uRkbi7zvRN49IQ5jIS2WuNSW/
CxeZiT3Cnqz6oTo5OWINlxzbAyr1ExF+qGCKdxmK6DJ2ixh0bG/6hBMz1J+srlUXcKCEL9SmdtSM
6J4cGu96KFv3cVSc7wlGsY95dUfc45qONDVqNHCq+RLU3fQ2uMxBHXBpu2UTgciVW05oxCkRrPSy
iE/mYNg3lTXWyEsnchyc6tWSyrrt++99b7S3E0BDSDCogVpKsBfmkrvMAI7ImDNndhqQ8YC6xLHj
8CW1h26X9bp+NJP2lhONTr6pd/jn0Yu6TejtjfmnGpdwtPFEnPqultsQgg4M99A+D8tiuKbqQ+wn
rdVyFSPnOaC3PbmZqV+LPlGbpi+ehdnXa4TG1ptbTwcxWe5d7WIcKEvS4CwXkl+ErrhNh/veq68Y
HQSHPtGR25ZZ+kQ7kJybWU7uW6TENYytfTuw76Eoo9SmppdZ8QkUQtyk4coLU7SQVtXui5HMJMhB
35M6YsqTyOs87e0Vv4vuaFBQOXltt7JIkrpHN52uwanbh2UTsVe38bDm3hIncjVA8b4qOzJUoAu4
Z8BxF9TM5ZZKqbsmjEy/lHqnX3I4bSuRcks0rEg+DO2b0OB1m56UD6T07bXIfCMbQn9KXP4UkVb8
XFv2aZ3fQCmw9p7SkE9iunqw8uBCGaV7m0ZKXASYIGwymnUxNIG7ikouGQYaJMyokOu8aPxCYfTB
6pvhIakl1LI8wwDgIlhue9HcONKELwbfGVh+5zzZPmJNsP3qla9EYyxJy/dW+U/A9u8STvV97EzU
F3V1C8QKWJ6PBWqj4EOunXjwv84uWTP1UGjHUX7MdTRPOkGGR6px4aMt0U6bsXvy4ny4tnTMZnEi
Z+dAmR8x2TYnUzfCU7YDpNpfpXlXgEhsw3flpGjjK/e1Sx0P/rz7HexStDUgVVwAwNvbmvSZe0rI
1VqfiuwN4eJLRHPyXEwcomc2fnQV8oQy0KI7rp/I7aFEI0BNHGqUtApyUBIPywL+FfabKfBOZi/q
zeQB7u4rL7laFklLg6OOrfelghujszRg8G+qFiQzl0hI6LeKq9cBaB75IdRf6ad3/jZ0aTNbmrYt
6bQhrzZwQSY18eqTIfYosepVHQqauh3IzxrhDhM8m8K28tReTzXqT7bm7F16XweHsu86a2jjEeDM
FIjO5MH/igctuFMUuEhL8iEAlp7cckmz1qVDQRkYhzOXh2uQhKvFGfd//uLt/Yg9+1ZWI2XCWP22
+f8e8c6X4v/Or/nHc5YIsc+tS/KtKWX5h/qPz9r/KK/fxQ/5+5P+cmTe/eenmzEHf9nYLmiDu/ZH
M97/kG2u/gwym5/5P33wJyDhcax+/P2/3r+LpAD2jeLzm/qVnUDXCALBP5LS5jf4+cL5G/z9v/4/
0Sdl8f7PL/kTt6AHf9Nt3bAZB9m6adlYov/ELUBi8A3bZdpr4PnRXQLXCjK94r//l+X9Tdd9dIpz
T9rAWYJDWZYQRXnI+JtlgqUNPMs3nMDw/ze0BTzZM0/hVytvQCnboqk7p9gZtm25f/U7ippL05C5
/RVTzhaNENf3ZTFwNzwZc5iZOQ2UIOcYziXW7TPv7WNt7jkzsHshAomoeZWRiPKZ37WsQb8VUsQf
0ZpoBH+GbKq5ldvPm8s+RkoEKi87Nebc+8CMj3Q6011Ujo9x2dF6DJZY7AI7/ivlFsBEKsRn9Sfb
ZFkz6PT8xJ98kFA6W7zY5uRBrkIu1szvGXsKG40LqylbObXLVQBMHrQrWu7LwqwVSOgl3BU83Z+r
Zh58SzLQoJGkZsWIB0lT1039z2fSvOFGnmfpuEk7nEyumdZg1+d+u0+OwSHjPE99l978su/j4b4W
Z4mujXQmQYqlM4Yl4gDEZZ+bZCMz3iq0OD0BuFxkYMVE9YKOMUKIqEeD87F32V60Zf5Q28DQMCHO
aeJA1+dv/rkw3PnrR4vMJ5v//LR5UDgIVAjtDPaP55gur0sh3JHsmgApxvVWHJbdyxM+n9U35rPT
o9+Y+PHuxroGgIZUARoQXYN5bdFdLWtJazX4d/76sI5chzaCRXaZNhiP4SzQwn7HH2l54rINPYA/
5C8PfR79l2MW1vynHRXBFfmI5/m3d68+Hv7HR1qO8fFOy+rn51xeKMi0GBEckp5ignmYB6jzGvNq
82ThXsIJPq8uO5dFPWGGtJlnfO5a1sT8smXNqTVsYWX68YzP/Z8vcKQh6F3thWYguyl8/vISZkaO
jWteX3Z/Lrz5t/Lx+LLzX27/cqhlNan7dJc51uPnS5a1j+P8fohf3vefVtPgu4WH5Pj7O/xypNwd
3RXeUo9UlH98gV8e/w8f/pcX/LL6+aF/eem/fHx55u8f7fdnJm5a4kS0dh5irbXpc/p//ryXtX+7
7+O8+P1hspyKw287tZKTaTl1mAnjNvrtHSpZMufWJmYiK7tBy2hySft8zeezfzvs8oA73SH6dI6U
h8vTojhZ1ow5EPdz87d9pQ3vmmQ0XvJPq8tTl4eWtWWxHGg55Ofmh4Bm2RbL4ZZVQFsc+T+/+/LE
ZbG8DdOPR63t892yi8wXt3tdVjuMRfo2lZOx13uPxhkiUtfxq9OIuzeHXUtS8rJzWfi5iUX246Hl
WctelfQOMUA0KVayTvuNrbS0Oy8PTXrqTgyuOarugAq6+eUwpjtPQioj24iMNv/q41jaDPw/N0yl
d1lSOqTCGZdAI1qlcoevSWO/EbhMfWgmdAHdXw9N+xVfCN5cNQzbLv8+9voa/ERMAIwU67EqADX4
ybnKUQDnA9p7OhqtOFle9M2aOmB53HdWfWaIddjU3vaXT/nxNUabEIsxAaDSLoqo+Tr+IYuaN//t
vkXmuTz68ZT5ztAtt+DlKP9iE/80psPfDv0/OAyWknZP7+1DsRUsN9vlnT5Wl7dfDuMv9/3lDf7t
JxE6AtgUYO2vn0YO5a4yx/tquZMtKtZADFQeZxWrmr/K577fn/P58OdzPvdVtesyFPnrIX47rLnI
zZedn4f4373N8mk/3+XzMMu+IM3eREYi+TiLfof51mXO99Vlbdm3bHIHvzVA3+0+93fxHJi9POVj
dXkoXe6ry2t+O+KyKZY75PLwxzOXF03z2y5rH49/bn8ck/kKEgQn30wGdl6v1PBKV87Z0L/gBRLn
eBJXZa93jC7GiJl9P+wl+JqVxYiUcoTclCidNlNotWtSg+AGxNXXDHDcxgcOvOb+TL8t9gbERbAd
GzHbMYPyQKF/H9DhId3M/2KRlIs09ZTJL67mH42sEghCa3NdhpB5be9+LNA90kelGyLrb+nUwcVm
hAFu5xqf9XQb1bDWq8E/ZU1uEA5fPyLGxfJUytc80b4hpEzg0LTBtqQIHvX40VIgopHzIoMi2OOV
CLYOKEGHHDa7xVKc60Ch8qJbgVDYyjr+ls0BUmPvHiypqbUT9szysp2oBrntBmK/cBscyGIApZX8
kRWYZZlx6KSLuFdMEeb0Fab6RAK9j9TCVgh/izMd5nLj0x7OTf1FWNlwLZLqSqdDTUFObWgcP4Ao
BMtY74KYkkVdEmEmAo2mhBqzddcn966BqsqF2r1670j6RXpfYrvVIBTj8E6vkn56LfMEwwIgCaN/
0+VDG1W3NaXJqD6UQidG05uvc04M+cJqgd9gns0Sna6nHxLTEUJ99oAKene2mx9qd57xm83cOioh
NvtEOPSEx/gqwnOIipu0MevOtL7nXWCdRIj5P/dgE4CcuSeC4qpI6je4N8Om9aFajneRiE6pWZ3T
avijEkZx0mqcCk6FLM3pK2zwisSbnMoakErCxBT8SaQszaUYs1OvuKjWulXsbLSgUGPl1geuC806
+JYaNM1Mibt6tMhncJHJO0GZHGPPfOviOwCWuB0TEK41lvxNVam9Eep7Aii8rUVyVsHY30mqXZvw
tdypPw69/1bEZnrTtZAm21f/QR/abu8lI1R8qf3Q8HfXBQSyWH8mOKzcN8inUKMgw5isWyComBR2
xFsgkg2qYK2cwV7jnl13pCqt7AI1pPJ7eja2RYs5l8c6RYVLCBV8KL/xNhi/Z9C6tyEkc9sj9j1Y
gXqLMmLoKIttaIu2K2RJVNYFDmXp3DiUaMt1l+FZrCzlnv0IIU2QkylWfcfxFu76IN/lAt5HXep0
cFuysiU469q+ddrQ2FUVP4dt3ERyS3G12gfZLciRbu00dE5dibwDqbxYW6IKNuB1EjgN3KLdnJmN
7YIR8CO8+N1k3FdTL8HrUli1Q8yvaf+mpuHOVTMPBKvAqjXb0/KKsYpn/+d4KUp5W4RR9eY7+SEh
tk553k5wfsiMBJwQIAnKlruW0T6Qidw/u0bc0wWiQ6u34hbc0qkms+dspmm45vtEWzsyvg1OQwxF
b+drJxqr24Fgy3EIyPjIA31T0aQZIO7eQXoa1y3sKe72EKYcIxG3I9o1ZFu4gMXoP019xz28mUkT
LWnXnhUZ0N/sR/SYwDxS9dBYsU+m8ElMqDBXY4Om1igdJmQMoesskhfdR3scO3tMbLdDz/SvQ2q5
xRP8FGttsWum8dCRnnAcqLsBojZQxjd0fTFCTmn3blO0WQ09OZySE39dak25I4pD0EzfOlq4b51o
2AG7L3ht9YQeGyGYAscf1jBJcGBbDEZcS5IaRhgIrKOSq1vDAZKucbYRNgJpk47mnzN+jUcH+3yL
jX6c/fTO7KynJ/pS6kSC9LQIq9l9b9nyUvcBZIpO1QTLYQCaZre+jm0fTQ6a7LQ/VPxzgcfFPyYs
/gVW/wTLv4v1PyzqWxLwnL2PmDGf6QDVzAlQGsSAAXRAOTMEYOxg1565AgrAQIfDGnZ+cISaVGy5
FI5IduARgAXcg0fEgzOzCtRMLahmfoELyACQPOQT0AbQ/rY1qIMQ7RjNVwPBFxQEAQ6hBIuwGQvz
HufbM2cfAIWZndDPFIWcLUVOfTnzFcaZtBCBXKA9tB9mBoM+Ft0anf0Tsphu31rvRgmvoZ/JDcbM
cKDw9DDMVAevm/kO1By7VHmUId2rLDIejZkFoYBC6M6XYGZEgA0+BDM1Qsz8CMrCD9ZMlIhmtoSG
bByfdb6nfeI8ECjYzRyK9sadqRQ9JxhnmrWv0wSHAOiKevZwSmAW5ky1QLWBgsq962beRbKQL2YG
RrHQMJxbHzgG+ssGJB2/vX4mZ0QgNDL10jCKApm01kMudwrUBhMEKB/AN4A5BETeY9lyZjIHsLFm
rxpoHYykjw34jtaE44G3dTvOZA9IAxuudqg3Z+oHwgbasYBA2pkIAoGmJ98nvVgY9SaYIW2HWQbp
yx4+zvPkjuXaHoLn0dQhjZDNRah7vlZj+N60zrkzC6rGCKfXReaiPs61jTeMyZozpTggzEAoVZkP
xYB/MguThgSPswnhfmXXNB3UQOiToh29Tek50ZE332q/JcmxEcQP++xqKt0/jPjkmcKXb1TUBD4L
RkStm+w0x30aunHnGqQJT4O9Un5xyCP+w57EVRUHEwp+G0CTIx+LmfHSWhPWTCu+zvyy33ajg6ES
BcVa+gVWAcSZVoF2515X5nCN6m4HIwObIeeGh/Rgx4VE0YZ7p/O6jUISqhM3vLVmJg0TPIcftH6q
M6CLDfWKHg/sIWnt/2bvTJrb1qLt/FdSmSMFHBw0Z5AJwb6RKFmSmwlKtmz0fY9f/z7QL9e2XnKd
zFN1i3VF0RQIotln77W+leyaOHrxs5iMiFi7czr5VfYjbpQ5OOoLCccCiSMXNs4MJAcZHyqXaF6B
FD/7y54uAeoUC1lnKrnyDa1nlDB3QBy5K9ON3kqDEKBJUig0C6OnXWg9dQG3x9UUAnJQPh1IH1wM
m47r8dEG9hMu1B8yvFAkW5CA5JDfdSEh4sFCCZrABTVUDtWNH9S2V2VWNWJcBP2tKO8tW7yIGtCY
vxvtTnA9g7xP5GWzRnOeMVfqwBXxIr4282G0iGCeswCTcf+V2KuNJElvmy/MIwf4Ud371dkQ4aMc
U+Aecbsd4vAtGV9ssEkT+KR04ShVC1EpD4xDkwPSNyVqLdzQ3SazF57UD4iO2Upf0EzCkc/oljA3
gRb0e+hnIUHheO0x5eTIBpHEEytBVI5/qCihcS+dy3LONzagyH2B587BMuJo5gHyVAeY4+zwF8GE
1LGHw6BZy8rUDxW0qXnBTnGN22SEfV/sPH5EUv+tg1AlF1RVBLOqvcGrFowVAK5TFQK28iFcVeU+
X4BXytQJMCfQfgDfpOacer7CMAFhXCRA5xZsFssHT8gvw4LTahawVrUgtuyR6CmYWznsrYBkRvY4
5pzAfWLFhusl3BXQuqYF28VueRxlDto3Ly+BqT8yn+nWpp5/sLruLVjgX3qpr9ClfcKpQaTTGIqz
hiNDj0S3DzOixSsi04owDk8wAe6S/jjdMGPwxnCL4HJbEGTk2py5D1JuQSdDjh573Q1YRqFQLggz
lN7AzAiWNqympIEwFOtA/9K30xfN6reBCQjNgIiWLWi09AZJs4I9OsxpDbuD6dQSQNFFMYoX6GpM
xK9pwM04hLsG0Z5gMUhsVvRWw2WrF0CbCaktjY4lCqQNLB6ayqDccC+S0YE6HFBhCBFt5hjtkSo5
IOBc2O2UaNpqcH0Ms4XRrSsSvAvsB/2CkBvHB2NByoFcvQMiwnz5hptbwHOxZpv4MPwN2DM6DUMM
nk5PTpA3gp1Tzxs0GRe/RhKdB+nHsJsDiMQoYzrWP2Tjlc9tcQLcnHicXlQHRgf5caDdseDyELq8
dlP0pAcFacX+8AOZK8HdvXEwpv4HIae040ECNdOPAXfkixViAUgWQB8WBhPIC2SMeMH32et4gfkF
gHvhsZzLtp83qtODnatdMjV8VQSfX+gcbSPLlEeg6pcmiSrs8MEhoCvMkD5/tYpmIlsc+3WvH+zQ
n3eO6r6XbjkRgI3SO/rWi4T4SWnTtFGo0dXQgRdo3whXRtYG5s+dmNRXxLwaNjeF0lHfbC1bF2QC
aLW6WE6zk8TquYpJeOMHD26dvKBb3Q+G+yybXq16Fskr05mear/iW+2eDehzhI4QeefoyV2vN2eu
0lAm8Y65NU4wAQRDiteQAGcNX/5U9NhdXYL3EqJyyDBt0D8a4b4XUuxqxVeGKKNu8f/rMQlK5Vyl
18o/SQ1U0Or21DD2eFDS5PLzObjChNIVAxLjf/5VIPxwndWMksvludsv+tlEYueM64o5pRmilqg+
NKkcroMx7FqnhiCF1mI1zEm/QosbsyHBs1b2gYbNcD7GVeds+r4dV2N0slDEg/ZP73qg1A/t8jCl
/gNya5JlMKMHg3W9PdCOxB4+zVSiOPZ/PpfbCBzmLuSU/+e5bkaFJGREyodLLjZhqfdk2vn3HQdj
6VRXTgok521LinImxBXNpEBCaZZ7d3Im5uv8yATXvMa1E90PHfnE/7zs9nxjy48R5e/x9ryrVeJK
cCEhXQNq51+vBeQoML8iR7695LdfYFbANPXzD9+etgTSk4h58+H2B27P+SExHqo1sf/UKKn/2aqI
SKOTZU8ffv7LrIzuHEcD/hHGD/QK8X+h5DOM6GGoxh9jVPmHwTAv+hSnpG5Y8np7ALzSeUzPre2v
59IlM8SHceMluhZrKyxY5tkk7CqxEusaLQ+3FxOizDgHfsfEhNjLc5BNuFMCezVbpQt1Yvm5LiC7
YNaE2nf7OSwtQWU0XuPGvZ8V15CesA/OnU5eFZrDeys6wdqQV5Plzc8HllafuzgkChMUDVFFAUnr
Y04Oy6/XjQlsp3QGu3p7I0cv7FOQRdeszLo7IjOQAC5H1FxGYAAgoqg0a9CIZgz9NTd4EHHxoSQh
8XR72e3Brgqx8l2weLcfb6814J+vrWrQN7d/dXtOTFgVtAJ1bjeiLNEDRQKiqUgVYYNNk0Qyv1bk
3fC8cLL+3sYG5ceuzudYXuZ306F0RHi5vYJV4FWPmM1HM8cfARvtXguUfa3KwgG0ElZ49l1yx8cZ
W/3yC6MlIEMvSX25/Xj7BXkm8q5Kkc/EJIVS+IfttslM0+sj2KtJb51/vZZ0MKC8Caz2VFTx1p1i
eJCaHz6USFLXo5ySjen4BGo7beVvTUX3ramq6KFbHmTbtAd6Sjm+rlH//yqC7/83uQ0IyV1Awv9n
GQE1f9REr++FBLd/9Z9KAtdFLWATwSCXsAWbSvQfJYGSaAxcwX/kMxj8hiH//1ISmP9DF8z2FYkK
AjD7b0oCwRsquSgJhFA6IPT/p+AGgiD+VBIYhoEuCg+s5eCrcaz38Pdoqlnek1FyyK0e2GfYqJ1b
T0/VTFDnRGa9LWxtk4d0cifkWtaYDVuRuqVHk0oPibkMUVRPDmlBcIrAJYA4zavL2HbWQ+1nz0ac
ErY1wF2FF7nhltus29Z1d36JHxBmyCEzmMrLdld1BbozUX9OZZVtm1r0mF3pDuCp6DystfcAVBPq
nIauRday2v+U2tG8zWOz98i6OcS9puhrdkSb+84Z+zg2dAR2bpmR3FJ17trt9J2bQxpQNRtRZa+A
obq9LeunumraVR3wWQudlWgvCRyVhtgFJIgS6+iujRy7UOtQj9BN3acEK22cziSMXMMOmDktJqH0
FZJD5NEBOo7VlDFUV6yZx2o8GajDGCaWyh3u66nZ6wbYwVExfY96Al3s8a1xP4cGdxNu/3jPYhuj
JcHe26TA3pIBiPK4VQTrgEw7RdGzzQyQNTnJvyumM/O+s/2NGzjI7Vz5ZWJKvP/tiL7+1JT8t5xm
WRHlbfM//7vxXw8QKW0SPThKOOYIHv1TahJPbt2jzMU8ZKonvTV67/aQujSWLJsqO5g65c1pd693
bJQEMjpHrE1uO/Pft+VdUAHHKrJY4P9SIrJxDH0Brf8GUheaQQYAOOLDoBFQEJX5Z5OuTr0vtO6K
P+RZU/n3CErtv/9V410GyPJnHVMYJAC4SHdwLP75Z+eO7lsT2umh0SKAcGQAcGAvGXRA0zYt3bjd
pEE1iIc5QNNYIfNvBm7aA1hYzu8Dubp/iyZ4hzu/bZFUjm7YnLCuri/yoN92RKyLBq1Jkx4kg4IV
gGqJ870lAmRodyOizJXGKhKeF75cSJOnIcdppqUJ07iZPBDTFl4wqO/9SHfatpnWKggOt7fCALUZ
TQFX1Y8//PtufK9Zum20RffXlYYrkfK++/YCzoCI1Cs2mlJjGzXTvo3daYMQG6NWbBtrln3R2hyq
z7bBmAjhJ4Bqn6B0qXT8puKtsqd8Ry8c/Z1WPNgEHIZR9Zz65qYaBffokOxJ8BRpFX9tixLNu2iS
I2t+ShRt+qq6hmiNZUeI6A3kHZpMC+SuFYpHEsfaTZeqp7984uXA+E2ltXxiRWPBxWmuK2nId5+Y
FSFW6ESPDnk7HIDgSNLAIzLnhmdKB3E2lbtROdAqXcgYfNise5pmMAKZWQ6WS+piCcYaD1u2dWxi
QvXaIojOXEejGND0qqceoTxLxTuaisiySy4CquzKdZ76r6o0CBLtquRoIWfcgn17rYpxxtpFrHNB
3gTIBS8K5Eb2/t/Ol3f5LnxsCx0cQQc6EjiHu96fR2dqNNjmOzM+tLV6KhTrPU3M97WfftUgFuyq
HzmAgVwY2mYkDw1Tn1VvIBI3AXYgwIjr0T616KC9zLDkX7IYbiEhf34lFoo5bP2uBXiANtef21ZX
CvxmbceHatrrdeIAViw+FaRbr6vGfio1kghnzcLGwNVc9FiF7VLSDSKpDqFd7w09fuLlNO/El8YJ
v8qZsqylzcphSUuqr5BFo4YlBK/+YUndXeXiaVbT0cpPrmtdq8Co9xqYDXDY8D9ILL42MaNNDRpk
aZQZ4L3oSyT/Gv3xv7mEWTpsCkMZtq0cOkx/fmxcVUMU2GV8mG0f9nsaX2EpKA/mIZbaOXoAtESv
tt0NrXlSUObWM2LTlVGFj3Ems30egVn595Pj/X2F5gebsURTUcpYhr5ILH+/hsEWHow+VIzpfJxR
qT7f66EtmRfnhzx15CFE77YPev0kEEOuWb7eRQ4QgoaB01+2ZDkNfzsmbltiIeZE1+Do0jLeHa8x
s0qt1jhNWxqzlnxrmIIfsjTotlD3oEZyHUqmMDjOjKaDUl/DLy73LaPg4zSkNsNR5znFjQSvbba3
FukwgO3/so3mclz+l200bVfZ3Pm4mix36d+u+B0BJbVdjFxKGutOtYZCFEkLXhUvmnCbLyZS6EAn
tYCl5b4Mvzr9XGK4RcZvYUykoHxL4iZaueVbYinSjQzb02uGdrGbXYUGx8wn3cUDfwtDeM565h3a
c9eFlVdMormkI9UerY61BjHiL5/MeCdlXfY+Qlbu6ShmhU3ezp+frJ8MekBWGx10OYGOboHMVP1E
wJUbrFvwIvTLRk4jMqARYlNWpEDYfTidR6spCITFszrkeyeJtb/E5Vjvqo1lw2jhssNNl3xFNL3v
Niyw+2L2negwxApxPxiKJi5It9GmJ0sfYm+Mk4H27vzo+qax7EDc4jxuJS0MQcTlrAJubE5urRts
aAcLww+NVucgxWTs57QBGWowsRrSe73PCKzubXBykcs8VYPpmkbdkznqBg28WHstspK4RqJe0ql9
GxNZMqk1Os+X3XmQYjUUVsZCsAi3WH6Z2hR0dcGQT7R2h/ocuu2b32czOQfdXS4SgpJ7vkc8jpVV
tq/uHF9GcWRXbwr6yHuFcrVTgdppyRwThLxQqBbgI2k82sO/n3rOcti+O6xJrmN55LBCQkz97sun
XPUHkHvaXlJ+7Ic+4u6dAbeY+eBpZ9lXM+sffGX7ngu6ZFtVbrqds6pkAEMTyQjErqkhnalktA4O
RlErzOLr5OrrqS/geRb598JkyGnL4KOfqmbP+eziOqqttaDMZOI3RAe3lbi4k6V7qJfY/JGFlf6T
45OrK8W5sNKUQa36FAch/c0aMwboUf8w9WZxnBtJ2SH0VcrggNppuT6MpwEOUNkNP4bGoUcxWIRv
SEcS8A6CaSDgSHAuv4YNaZnpMHm1y3rBZHQYNCrYtwlBjZGGx41mBVSLivwItyDVwNb69ZCqL1ZA
ODjEt3u2GNgrI+FZK+KjxAznlpb6WzbYu3s5J4Grc/zrrNyoVe33X5CucvjkKXtJo9HstTlcIj/X
CcXtyPc1pl1swdCA57qq3JZCZsyfiF5jQuMWD6FlYB93BDnVReqZiWT62DTt5t8PodvV+c9DyNW5
j1NvCIT3zvtFQUQcl+lrDdm7Sy1cDf2HzA+CTaFzb0eRT7szN8CCTtvBL+ZtWlP/BFXxZYook53J
bFaQN/YAUCCpzSzA/rJ19AveHeCA5BxXsHSwlKvcdwf45DZWI8eYo6wWchdFuvKCbviSxk6y9bE1
e+U4TCd0ydOJZC6TCToOqyUO5HbTC5Gy/PsGmT9X9O92mGnqjq4sllJs2ruqNK1LTfQVHW9UCWIB
aCaP2UjZZbgHqCnaJ37FgDTKz0EUAY8ov6tUlK9m8ZngV31VmGb9rSMPFtB3htPbDU+y+E450518
Z8Ct4dvpNgR3zBh73AwhUSNA+Tive86K3sDG1KcvkKuKYx+2cFvH4EpHlyUVZ/WBr/ISj81bURbx
BaEvXsh2vvqi4DwPeuBT7MltGASuN6ve3Nl19LWOw/A8WlA0cJj3GxVTBUMzO5qxc+2oMI6hYjt7
ctAb6X7D/yp6IqBxAUhzVPsqD05dylvFClSRJeE1xXrwqOzZPRCsOHhZIGEN+aTylLEP2KyYx13Y
Nz/4uhsPlQye1sl9M2uINWla86FIKyEYibQFOOJ73dQxzrsWzt3IwJYm4ycB66UOwouZD4++Lv2t
M+BWDNok8WwW0Nzk8K3ZZWttaN8OLz6hv11DzrnK63W0s4GTuaKsT9xQv2jOMD+Yo7WSDi0Ja55S
LxtCCxUxnYuAoECwD+lnB1jNKQIqvVjgqWczPz/OvfyMR9ii1ovWiXLWZaLZF+yg4ylzASdW3H33
ioH3ugB8ugLOwKSv9u1PsyDPnSlG2E+HNhM/pjkRj10avzrzNNAHmrSd2xCBPdrLPcR2d/ZgyvUn
LoJ3maGpC1k4h2Zo/bt0yURpcyJ04xE7tu32W6FisUf9UBJ+DJmHwc0S9YKwApRYeC0Fdi9TLgN+
OMusbgRYPs7qOe+0wyzjcm1qvr4OC+clMHSb6XV+1wyjto1g/6Mcg82uW/Zn2HupFwd5cZwiBfl1
cL+FMi2R8w3JmaI/o+hNa8yAY/3Esjnb2gz++JcThlryHrd+z7Ec5kV7sGs8mw5BWIFmw522StIp
coDfTVHe07y4SKsJ1pHTnEwUBHs1Dc9yxudAURXAvACEUBkMoFhMbRDbM4wr7ZNUDW2hobHXNW1g
IeuLjjTskthYbEScbHHFaxhyW4jPFmHqssxgnkTyQZg4DJ0c/FvSkeGNrYMMlxF+eYrT9Thm1XXu
lj9hO2cnLfQHuBCkzrFsbMXmZ9Fd53hyVAfb2sgEoenI+JIcNogTikMBxH7t18Ym0AB9lDVpRq7T
iU3tmIAO/cTd0nP56Bs5qe6Nn2CLVdE1TVtrNTfcvkz3pSC2/KE2AF52Sbq4yvX+oozJeMH1Tvi1
eIY7P76g4KMVCKgHLd/ogzlCqzD2gdgWdrNL/MA/dxqK65KQ19SsWNeOH/p8soEYnUsQ4nul4Xy0
R3mvEL1d9Oxbrw/MP6QPoy/BQu0sGx01CrS7w/CY6LJV4xiUYKySt4k5hx4YsGqtQllyVd5VcBPv
xPQNhdsaj4xxSXpSr8C4ZNAlQIxpcW6ddVSYLAbJDIvm/klmYh8WcUyGrSk3usatXIGmahtyrvGK
EoA4km8A2Vnkof6AB3GNPXF8YXgxkInm1hsZd+MLvJqEkNf5OTHEmfpRYzoOvQVjekUIdeR/DNv5
RZt1hXhAGZfZZWpEusChE5G1y4bZfIEHE3ow//pTb7LK5W4Ygb7xOK22ZWPlZxtYludEifyYC/zG
OHny0yQC/Ihao3+ufJgWcWJfAcbLHUt39hOcApodzT5KEPcZjKiJxHa/FYPZk60uNXZGq3s0fR7r
wFAfQFnQ6phicTKs+EuZtiTRc7pSSt5NToQhm5byWM2fZM2lp+p6RFfQ2Gr/e9bTNWDV+CYKUJeV
ZXYH5Lf9fTTX7MJMwQBpQM05Y8hg3GKFkzO9Vwic8kkilcr3lhM+wVCs7/WiaNcyMnPW42a5S4aL
49/zVaYHY6i/Omq0aFAa5SHtuA71Wm/e0Sb5ZFDIZFbbHIcwCi9Znp6AGe3mtHqwQs7Boja1tams
kWs9Jus6bgDjDmPnAUo26+E1L+RLO+j5JYlLkFI1JI5SVscoiVHVWNPd7V3Hxok9PXJxHY1DDRXe
JCrG+CLHmmvVYEHyTfWdmOpmBcKsvMyNOJhmJtetKVaasNFdCHW8MQH0fmxWrgHyuYTqHMf1QzUh
KXEbhqCGb+zarv9QZ3a8TeFEeJmq7e1kYMKfC/sRM6lxH9IOdzoXkLmQ6XGYAZFG+L0Ohip0mARI
vjR0HwB9KL9t5XupnZ6mqPQ6i6arX0hkW3k1XYaiRvhL/Fpi9p/S7rXNaN6wYjHJMk7uxjBHCrrg
9qIM4Vdm2R49qHrL9WJY1Slxti0SqKK2zrltx+chzGrKNRDovil5myTkrsZNsMoK80P4gzISgjmp
d0qv6kOsFZshz9xzQ7aKYTp7WaHa5og9QPX5hEvYOIcMIL0kPOqMzTZGRgloKu7RpSpalpFduwdH
eirdJxWyeiCU+IjVwyD5iNutrttED8VutyxBGY2XPUrorKtPOsQ1O6q1jR+SIUN2grk3Gg30W+IY
WzW7z8mo3pwuzC9KhgykaXJ1cdmhVUGalvjTCZ1svdP6eKMnYccq3LJZxzD7tYPxPpWLQH1A5Nz/
aFo9vibEFqQSz0iTMUOZkrBapyiaSqcnGKOxiH8b59hzYlh+qYJtxgxnxTQl3LqgRVfwVsqDiusX
Nxq+DNrHMbMh60Q2LWK0Tq5vfUiWgQfX8QNnAXxJRWVo1f5zOXg1sLnccfaNyWtFII2zyOB5Rh+i
jjYjpxyENy7JxQR2mLEOqLyh3NlJ+6pHeOG4E49Tdq/R/16x8qPtVG9RQ1RbtBE2XWgGJI39ghey
IG7At+iZ+Q/IuY9JhvXUbjXN80fUktMYbLu2vDPhcBDsVQfb2pBkFVofKKnXAkv+GaEVGZ+ZuyXG
FDd2l36dNhgpv5ZBTVwAzZipMT8HDmqhkSQeVyZPqHd0ZKbdp25A6NBzGzgMqRus0LVCETLz1Gsm
u/E0n7JNJKdaB+GVzc4ORcfiYSd5rZ6I70Md4m+YClh7wtcjzzE2+jiHKFf6dflx6BFJVnQ31mXK
rTmCoYc+X3TItpOgi9bSRJBrJBI9spO1m6Ga3srBHGnf2m+GLF/iAcKwNTb+xtfiLQEfdGkWv2ZS
wNfQP0ehua0SsgAIcN3FEQl+dFgRsSIFD8V41tWoefOgfZJtwdc9vbK2N1j5uLuwYbmdjgc3F/0q
TBIkmTmAJN9snkMWcEvGAuN8d9v3cE0ID/qKP/nkgL7BubRk41CR9GSJ4XXYxdAhPdwS2aaO1TFX
ZCoibItmyMXxqN0Tj6zm0vE08PGOk+ENcSp2e5dYSGj967DIMUnOJl0gHdbJbIRwXrGdcPe6N4Pd
6Kz8qSYcgoVTFzrndGkGqVK8Rl15qcjU8tqkOKNf/CbyCWTIebJlztkIBMnQF28WgbiolhcYFB7W
0P+auOmj7YBLgx6FXfe5pd+wmmlrrCvFIl3md2Sy49rN9L2CrrRRtGUQUXC6DFX8DYYZYpKc3kT3
HLYoieklGmvTR28ZaOpgI+9df2mKLH/IXLUPuRSs7YQ8SIJykA33ot/VZfihrIEKTr5VXxgBckpU
I1acuf5CccQtu7fgoYXq2Y50bp1GvvtluLpZrdzcn4hLhiB4+/GXoeunEWuxPt3cWEBil9vaYhGL
BpIVWtcCA4TFzP5l2/rN3HX711OlR8tV6HT76ecLIeWorRr1888f37nPhsRF8laFEL8MreeaM8S7
Em/0+3cWbSnQlixb959vOzUwlvFd/nSo3bbz9uuf//Lni357l0Ah553jdEtCRIQbc/kkuhXBXwzi
AI7HHy662xv9eu63t7n95tce/fVpbv/386/+es3tLYIuf17CAFZTcMHRwXyWpNOD1TT9PVPhfR+j
Dhic8RXwz55atduNGkT30kVwotVOh5qZzj6JmBOj0lbbxg2mhMDoh6vpUuDH2fApC7ttmESvsHYu
aU0btCnxCWTttkZfvYY78IK43OZQ79yN3iYtqpqg3Rhj/xHDiQIzkq4rffAXjVLOrQ0lZgRuHrVk
CRTY7K/6nNSUVhriMViXjVvmZySeK5TyREJk2dVUh9F2kw30in7LAgTFYkgsti30H02oAqgdX+sB
UYsgo55ACVmsfCXHrXsA3ElBMs6vmJ0fkjHcBEPvGXoJ5IpUlopu39p0uZrG6XhJMQYcUgPcYT3o
pxipbo0Rem35ReO547kNw1UZpTqq2HnRsacspQCL7Gyn3oUSii3HCmIpfElWXGwa2RNBo11xk+Ae
CCH8Lex8+B8MyNEQWhopP+CFyEQIEKeRqus4TLvYaY2vMd3sJirV9JrqHyJa3et6dr65Pfk5rak8
kwDllT0cbA6DlSPeYPaBhmFvtOGwhTBVkYyRBozc2gvCCdNz4EHuxryrLzQmqHt6f11k2l02Vuoe
W1uVDRf6Gq+60e9w3qwDiJhAFVgHhYCeVk77HJsEX4Qq20Y1e89U0+fSUFeLadKujg06uZm27QfC
1SgV643fIbYv2uShNH2kw4Fy9qM/XWXKBVWmwSkUxba367shtyBp+4Qv1eZH0YOJsXsKkcpJCraW
droJZ6dmRX3vFsM2qO4c3Y/OcjKtlcHJhBvDrXZ+BowfT8B6nCcoBo46CC6g26gcfWKy9OdEZJPn
zlq0n7MCI1PFJMeWCNMI0DToPfjGgPAMUS1q/vrgdrQ8QiaZk8rXTh7bq6zjHjhpcHxQYJFas9SL
tmb3K23CYoio0gfFGUR7BOdotPN8C2PwzZ/icDdOg7E3Wtu9C00ihXu2GJ3JvBYOKadTV175aM0l
Y5qA+wAuZKzT0HC+N+DM15qPyRJgkgEdjCgs4gg25EvlpRJrX+vYM1V1MCKYb4oDy62C+IMD2Fdv
bpQlcHBjhsO4K4gCtr/0fTWcaudrPH+o5xm/3OzSwDebJee97DEezEHL7VTMrxaI5FUeDfcpgcZJ
IN+YIsnamYnMmVBlawAIycyqstTf984iJJc4y8vAZaDrW0uEhSpJdCk+jV3OoW9G5MjnNqnIbXVv
xrjg6BytmDQnZ98gPq5mIgC+hBtxrbhyVfVJyMLYxPNXV6d1lsNuyBAx1FiHtnrqfBQN5uYxpZHE
mO6paUAtMh6Y8H1y18b0YEbNU4Ke14LMaoZgmiYEpzO6ljADbe6YOTloUy5XOnThTRT093XaTOCD
s5yvtjT2VWV9yTuE7C6oKPDmQbZyIjQji0J8Y5btJ/BNGL+McYdb4k1Hlk7J/EGUwy760fmBgSra
JjAGy5/tGD84AAdvGFNqiFi+kECw9anzd0SvZriqnWmrTEGeF9Yq3xQcgEhRYHGAXaXBzzI5XFUQ
YBkopdkm/UqNMbYBZL1UHmc71byoVfDPWb8Eon5UOawBLhgvqWVmOMhflG4imceo3+g+DMnYuBTO
uOtncRRS0UWV/cGaoict0mqPmWKwdiqfpGxNZrv6zYoGyJUuRSg043Uek3ajZSaIk6x/imlbmFX8
I9PcB7fFP9ri9iA4WG5AZ2dVtU2rhnNkSh+yJLtMQKw3DAtMx3jDJiU2Tdues6D6qKasWMUBaoBu
yJ7KWfd3cRajyR/ogSu/tTfjDL3P0VKyiuCBZyRi1JJmgoFl1+DPJFNTXFGsBQSI3kV6/FKWDdMJ
c3j1kU2sRGokJPlMjK7n4CVO5HdRTf62WVpP82wf45yyo0mF82gCOHZMTx+HamNVJFU1nAFhrX1t
Yq4Pg/NJq3MWLLUoLn2LmcyyXhyjO+rVl0nX0UsKH7ZwBvaVcCi9iqqda+jHOcFoSRleeT5wSEq6
uttpufsSItA+VXr22abQq1pdwLd0KOF92mXDaD/N87A3sIGtGs7QZMYeYMOsK6JCeqEaWM9mzEmL
eNzrMTmyaZuyoPdfQxnqq8RsewwCxSXqSPOlgbtVwHJWk7OjKfqpN9rolCjxHaYmEQgwRUG3CC/y
ldeUcUX9TV8YPDWRC8oiHV0QVIMgj4A5sbVz1htuNEGR6Zp824Mcx1UKGjos1pT5UINp50XJdB6A
uK+MoQg2ftU+CpueRiXTp6bbaraGK5urJ0tV7K1pXx/SWBgEmy9LvKYRgN3ap1Kxrne7BH9VafUb
HOP6LpJU/NyqAH6qcYWDjPVgHcEZI71L0/t0b7XBD9+ZDwhVnB2lCJflgcn23NQsIha/mk43cbV0
qAYikLeq4Maph9NpjDMSsPpDiZVa4ufgwmmnHa6CBCGeRVaSTyPTI2XI9UQ0XoWcnvIlMb0xo2Fb
6HTzuHwPdu9Br048JzCPGgxVNPkEViC83oCftlYJuUb9cpLqyk83/MWJ3IUd81bCEAmil26wT+Iw
Y8cCju4MjZoGsP9GNwJrkwFdX9OsqBnDrHLGdOcq+J5HKT7D2nGJRC+jDT2hx7jL3V1nYDtwxg9z
YeZv9MXTKtQ9ZBblEfRH9DFIgo8AYPFmoKCmAVGdtJExel4e/NmiBqrTneWr+R6U7KqyNefESfRm
FYHLXISIpynXR8jKOD2GLNwQT8CloRefYBtu3SOkSLlntUOjDvos7PVxI4ryLlJWfEec56GOMXBS
zQ/bxtHzg12ZW6KkWijlxzULN3vtZrpzUiK+TGRE7Sd9ehx98ooTOGZ1vbPjumc5E3KT+CJYI6wy
Yocndo+BEbLQGAnhUlzjES+9tJQvlRoep6J5qULG2diLPnblKLYAsTuJDVwXLbGelCTgki9I+E6w
Pq8adqmqHhzMHOG9zenvMXC/i62etBmr8tfu0u9smo9+Z49c2Zy1HKXhcSUhapb1GMeIMXrwNDZW
g2jNMXISFoNzMbZPzAliD7tZtqbvT97Cta3J/ZIGiqeqXdLMJ3+NUaZYdaWzn7Uax1AnNz2+vRW4
uKUUr+58vQwvFpjPzoCTLQr6kUzeDe1+bNWHrLHbY75kZtG6pSmdRzYYqCWs7eeTxBjw0RAHAUxk
sJTiic80reQWW4LDFsyoukDTVk0Tk4YyDBN3oyJfd4QBs4BlMb8HjwCYgHSj24MTaCPyO0qnJWvq
9gAxlaRYhzh7q9M7aIc8NALAE6B9MlfIBSi67hNKP39V5g7mvxQCdNuSDtAOTXQa7Oc2CpkTaOn8
GXXuf7B3Hlt2Ml2avpVePedfBC5g0JPjfXqjnLCUmRLee66+H0hVpqSv6q/qeQ+EIDDn5AEiYu/9
mnWkN3InImSZc+xPt56enWY/qnmhqMhFzGsMVxahg2Ev57YIeBwCvB/WU7UvSWVqmFChsU0RVXRe
vc2EuTeqAV9Z0lKHbv4Lv7b1JpGrwbOpuGJW2BzNBpHHNscZcPg0XkqDSSxJn1Voatt70nB1gckA
PS939/NnprpfAf74/Phg8juA7LMLJ28xUtZhsnDSsdw0o3JnNH13qL5RaMYsa9o/HwQmHkl7+MWL
UXfpoOtKQRAi6lBdTs2lBRsdbX0VTRdRUkZP/ZRRkWxE2Q4Dpk5wNnV4wGkRGqs04GHEgrDGNXKS
+NIkul/qtIiqBMblZRbC+dDXGR0yL7kL/c6V+G23cFkmAZ9kit+5kRQK+9fR1nNqYJPxXFHr2CPW
CX8Jxe6bfgpr50XIULHqSVstNJTQKFyh2JmEIexk8xJaGIajuBGumMWJRetl5aGfFhGasDE5Crve
lSE0mMlFLhiYbXeKrX2LzLHe20G0A8ttHhBr/F5YhbLWsZnw6hp/3AEfy3lBPnslGslUuSuwyoxd
jCUmDbN557yGkUJ9KG2koC0IDqCxKXr6ysAgPuXWZNs/VnFOKadAvWzK4Gh+zuTyIbP0gVRa/Y0x
7hs94FvaLQBAAaJpY1QopAZcAO6l0qo/vYzmse1uUACIXPXRiHHzIK9Blld9HIlrF0BWr7VefxKa
eMRCr1rWLsJ3iXXrBu0GchIyIlqzZ078Aw3llffimc1zkVAO1WMubabplVS6GxCYjxVaBsB1HnqL
GYhsv6utw2cLBDqU4lUaxnfAlzd9aRFs5iomIgNQMTs9Qt6jT+pImWuanhz1GgA7UzP0HipKfZNM
HL0S4k1yOMFGIaibmr4WFfkoig6Nv08xSprb0fEutkpIzD7t++tQdAp4+OZLzrvVppbrskdT/PO6
H6fhyMToOTXO2+gY2xu1QJYzSqgKpQmCvQPkIkoNPwuzOxsxaJfCCZ4xaA9WJdmmJB+QQGYGsJCJ
Ux/aUl3ZyjEJXftYNujUWoio9m5iYdqU3uDMeuVCrgNkocG+nJxxPW4IUrKIDri3sDMp45jKxosc
YliV3k1nV2VT2miDgrJxncs7Xjmh/mzarL7K+2WQ9t0anf+zoPM4WfJgdOj/ojGCTUwb3uoJHjlo
cvbLFLnZg9WHx75KeuyEea3KKXfnxSl1jLx+LYB5bjMgn4WW7EgkaDvsMO8J+yVzugKbHoPurlY3
GhjlFcKTI64R4k6ERb8zGgSDTZexGDt5UNaJv9Wti146O9zYqut+jLdFpdY4C2p7hI0lcipOuQ3t
HhM0YhPHB3HtAzKHeagS69fip5Q976gxwL2kkhTq4XOOLHfpIrYuGfOH7kkVdntA+ve7COJ6o1nW
WxXbZ2lVNzWEQav23g3sF46qr6w8uJYM5Q9dpG3VqDL3iCouO2xsuwG/DFwn9oSzDwm0VWrDFOrQ
9XnPKvux0HRvU0yFgCqTF96Oh8DxwRsID1Es3cYGxn8Nq+6Z3p4/MdsbukYs4fv3htNfSxOQE/X+
MUZrMYl4z+ou37RZgei7HFGClM4P5Z04C6VY27oXltetAaHKFdyJexgnNXZ/aC8qdYxugyd/5lmH
pA8G8GkFbK3UD9QxUb8BF1y6GzMa7wyClcTUxFYkT7plvMkUZQyTvOCSuhoK6WCha6qxveT76G4w
YalQsWgoIjWtm2+DMrkm1cssl+Bc99edou2aqjml/ZhtTAUbGsVol4YaXCu6eJG6f9157XUIGMCM
CSg7w3cmRRacBJyC1DWSOQoacCgAjHx2ZB2H3LoadYpXEUgSDWEVEkj9vScoAqel/64gBEB2QTmm
RQUwqTn3Sf8NAn+C12OHpam8QXjhotTmrdq1T7jwPac+bhRmvwvJ2Zth7izCIXmxJfizESqqrvBa
YE11ytL0O3c/gh3i3Vi4oTDXQuw39ffaEJ3o6FXqSu9orZ8aq/uB/vSPhpI8HfT3PgbQVpkdtROU
p9OkXKLAUy+hB5xkMrwmlf0zB2ieAyRwyhJ5tVpc69U7GJjXVlgv2n3dVCHpHTrKscjeBtXi1/d/
9HZE8szFBhDN/Yuf6N+icUoFaNQsqvZxcLSemCgELGB7vKI1GQpdLgC4f+O5DNahKkmyZ/pl8NTH
2rZ8SMVE7W6M2dN0HfAiJZN6L6QyFB11u7wTNqyHimoiqRM0SNwKHSa3m2CACDxZyHmqqUbtFr5A
jP6oLnWK9HzxqFLzlWp092FR59t0TCn1F0e/qb/VsZpS+n/C0T5CgRQbboF4pGxd51hiUhiVOYqn
5pXf68VWpBppUGzykAeBKdQ5q06gndxaZMGQvBuaaNuWxcnqKWwQXF/5nsaofpVPtCGjeChJ8lqe
eaoHcldy6rM0s8LREhVVH50ValKk1ow3DMZ7ICAF9uDCX2lew9xXbe7tKrztqm5RkHntkV0JG9SR
U4XUL0weeiseQBjZpP8QEVJKe8dbOuGE92FXIaqjfHcd+5ZfeGAmwtjeXg8eXU+Sr5XBWjVYqSpN
fdVEWBZ65i7TyHx1+Osk3SMJJl2qPwE/pw2aII6MbrNsuGvr8SnvcqZjIj60QXIqYwogCrenNcE/
ChJYAiVfArhYv9ExVCAF6rzCJqiWQdvAh+/0TRWoIGrMFo5qUG1TPQPlWgEl+e6BpVs4rfsyIk22
FnwPVBM6X7nGBA45IHxRCuqVjf5KauI4mvCUDDd/q3E4McjroBiBkcnwAx9qdVlaLrUraW6Vunr0
A+uBqgVJtIYMchB3P2qMzBatsG9UbNma4purujhiS/WCB8w5FOObHTiPvUcplEohgLi1W5uTwVL6
iGUq7Aonf5v061vmfgw8JXYcyGFsKhL7yDIRnhrVM8UkY9mFNnLxmgbNq23BtWkqs4d+2Gta++7W
xC9RM16XFg4K2PyqWPmpJMvTnyppUQbX9sYrXV5K0ARDWGwIk+/H6k0JoB01EZ47Wl0fRYttA5V7
8kfJXVIKiGMFoLYMwQmoDEyBk/b74MngHDjlk5eKamFVqnPlkU1dUEt+FRQFdrCfkHhJsmTv05cY
CoUIgAkJsvbFsBoVfs/QFSNoUFKgo6afspE8qyqHYtXi4ehMMHo1dw+ebV7s3jLuiuEO03qQehnw
CgEaz3TrkDqFteavBPczpZcaab25TGqOxVjxE3dwRRq3g1OOjplOILaW0SQLjiLTws2Br2cW8aWq
qoLyc/UzwpoidoA9BRGq4r6m5SsJlnExlkCr4MLVh6C2jU1v5wW6Tw4KtnF+V4fRpGdXtVummwG6
BQ0JaLyWjqk53BTU805YlWIAHhTaBm6JD1DMzE4icXLcCLQzpkSvXivHkwuPYj+74DjI4TfTws6C
et0Lbi/cPeuAWYlE3CI+ZiiNbVU0QY4BjterKJoyS5OFcRk3zmaiYQ5xInbkz66sEPTcvLCxQlM0
zGMLHEQiUw6HoNLBBJHW96zOZGrNICqMJgGOUJEfYyi5zAsxgNxTHJDmxnhtU7i30E6YWImAPhei
dpB/ccGKWD3MwjBBrwDUr1ZkxqlnMFziC1AujAzLyr6p1Dvmqu2d3Oe+Ot7ZJrxjfKK0o9VMTO2a
6lc7eTPUok82sCKYJYahtrVDHjmvNpUbPXvwGnjU84bliWGDKzuAbiVbtIbZGbwGQAoMDUR3NFmo
+aPPuGoxm8lVnZGu5uextNQ4+W36ozJwLcZ80zrFI8wqUQY7iwrd0iqqcYnm/Bazdv3iSPzXwZ0q
+IZCi4jJBKOL1RnrsdPqraYR7tXhaC26tjSYWioU15Oaq7UUhiHWr6tBJedSO5fe3nZ6PtxxlZUW
1ruBQf0qCguB+5ZAwCdt+6XVWVxzi1aaOHnDJDShRZPjrJJzk3sFZl5DyOCP+3Fo1J3b6nvFgWLk
M52IQxEem75lwLKQqC9u0fLzSQSKjT/xLCHRUcQYlXNfms3K9pm7Ww3IO+Ax9YrXzKBLdTEaDUce
0mIAMLrG+ARib8XJuuptLH6ybW6RiFeQayNHUdurrgV9AXgAEqVxQLlNIR2H1tWIk11sXGdtuBck
/phBKRXspUdbJfaYCb1NbgRL1auW3Ujk1+kN/DwG0LWB7YYwvGEP/eDs9YU8+2Efb8e6vMpH4zRW
SbrpZfktapV3x+gMsKSoD3oTvAX9Qhi+/BDgdQhd3eiIDo1DYdpN0IyhhxmbV2MYLjgH3GVpG1Hz
7N1FVnn2ymcOp2cMmymklkAqa7P0grU9iVjGrfETQaVyV5PNA+LUX2ToHqd/o8noG8pu6RZO8eQD
EqOs6ZddfLRd7T4fguHK7hSiT/p/PceKb/C/Yedym1WolgmU9no9AuE1oOcdME0xqJ2tgoCu2kAT
ZAUAaqkM6eS/3KBgaXuvOB8CqNUHUgNDNp7D4C1OTWdPsE8C1UKhayyHfGukwDADFxKaYpnnKC2I
iFFz2XgOSbAyOpB4rcBqhdjOu9R4TFelRmY9wZIJr2uvey5cph9+0+xSj4Bt7MKTg27auk2M44CW
4TRs9xCOEbMQdbbzcL1kNlP7O70nsg4xr6Yq4W20onMPuoXWUavG9a0utF1ovLuRg6tTAuK6p7R6
dEP/GuE4Ze9Sk649USwp9MNT8sWxCnHxyLAiX0Zxm6zxE6XyqRjqutFJDY9OVByHyQgtZcAYenvv
Nzm2wpCvQtOg2NOON7GIr/0isXapU2EwI0VwwjNFWUS9vGI8fFD7/BuvkLr3FbCe9lg6e4kLGeBO
5UpDl0WjCrW1mvo1DcPu0JjBLajiiW3Sn4bQOFtNYBMFM7+o0u6xRFdmtDpQJ9Q8eovkLH4uXKvG
TyWkQjKOL0VbItWUm6dKhT5g5ERUGk4HC6rILlTK8MDzFZDLy6/R01v2BSo7lcxhn2PI1IxAabyb
NG8N+OPm0c6VpQlomaqE+RSDiNDN1oZh0kLoTo1XMQqswyKbHDoViXUw2V859etMjZ9/sSSt23UU
XPkQk1AIWQXjQ27uVJWsXW7LY8VPu0rLDLlWgyliLPAmjZhZgTCH/QlChDwwSQrbCNFnNW/aBvPQ
mUIxk/3UrjaPFg/40jX7ZiFNc9yZIPovuXE7H1XWJQhNB04rMgWAvVPmIOjWgoDyC4ebjjOtWQNE
0Oyt7CxnCw2DWQHelEKvspVTGEj4pOFZqtRNCgvgSGQjwgY47pw5lc65yAvUxWamZqqe8uoNyT2x
PjWzEcU83z0ifcVkEzZNFr36nafuMLC9HdGeXmNf95oagFiBtPgfXHvRGpuuAwOfJkCYXN6AHBXm
pTXW6dZf0zsgbTVJCUAAh6QJTE8xTDgLL3reQfMGNrrOhmjBPLDm3kCe8+S3mGTckgjzPjS4JEo1
LSKr7j7W+cXBRR0SiFaLCgZsY4GZDeJ7o+j56AiqMTmTnZG3143OjCuuON13qX67Zb6uHLdBqI4j
ZURAO3epkVkkS0SVvoWte+/VAz0dNSTga0S7zYAfpaP81NsWB78iTZYIcQIyhEBdQg0BZ4UlgkLu
SnunP50obNG1yMnFaV2qY1rPZ0RFuPJ9oBCdlq2CsD2hzvRdCvqjSC0vuPhSNkZvzdPo533qx8AZ
eRfMK6XDsA6XotuCh2TgW9mVct/HcMrzcPhWN8RiVk7VRwm42Qa+BP4QMjFSQJlV1Wr6ZShGhgvu
OyWJHqm0HoQHCc6tBFyoYwmNsYH/Oo8nYyH3sZfuh/C6xQPMzwkdcodT5vRdqU8K7f4rzoxI9rXP
/si9E5mCi2WWQocGhBJw+y4ouhpCT7dW3ifHEEXIXQmBoGrqfpP4BLm2xnTeRgTuwfLr/tAJY1eo
6mWsrOpcFk19zqi5J9RM9zJKe7ReEoqFXXGNGw6Bw2B8a7zOuG6ZRqq9VkL4i9dYy7bXUT1VeMYV
tTZ0C7s+3KWN9Q01/Pg4L5S2efF9xcOJNjfXWBijCtOo7pLMXLsSBCH45Mgnv1OAz5qDdh56Ndi5
I0xw+tFbiu3tdtTU29ysrQ19iXnUG/cIGIX5UF+tckL8XWEX6E0KbVlU4gbVYGQ4BmXdWQyS00Ol
TrIOfmM8K5JiYlhPvx/pNawtYKYZ7mE0SILyV556Z0+xx9lOMf/QI3sIwEnd1/ZOFrGzJclvLcAi
ULgrVOTF1HI/RDCeZtitaND0ExrqCA13j4lBu3CYJnRTpKaVmrfGUQzmIqU/XkRvn6nBc9iCBI0k
bAbmjzdmlF9k70EpG1cl7J4Kz7mJAsSz1CmXjJkMEAcmTbEV3Rm1mQLD+QHDzl5ZOgBsQbS+kGCH
+G7otGZlsS4667HO7ZIwiOmSB7onrYrHkpnxsujpg+aOiPRKhriCjl1VxXDsxorJy/46plM02khi
/yC4qgvefkldgto9k1v8gvqA4FZP94mk6k9mrV3LBPtNJEs6dyh2KioRzBTBi2BMvaUKzHzPoTdu
qvZJKBCuXaZl2FuR/yY8FGjz1XF5gPUC2rZlUJ1/J8t6VjqwaYaAM6/BGJq/cD4i++ox21I772Fk
Irhi6spYjwaKQIQ/oIi+8XkEAKaIH8Pg95NJIrJJBmysSVPQ7lwmrT2JTFh1ZBR4VwPVhJ6YhuQM
6LA0QVcTAfdB8rVh1kPRwc+pmco9TqUSrVH/UEr/dSL/11X8mqQ8TQBpAXsLZaWh979U7fbOE/Xj
wGMFRwkllV+PoFpS9A7hfOMidy9WbUSPhVQ685VNmRaXyEGqubT3gfCfYdFXq7SDiIYqBNMSDspq
ic2mSeiLztMkjvlDhcBOtsxeqSVdvntJxoE+2erOpK7RhEQOZolmGFYpgEzAB1SLKe29tKG6iOSW
OP6ieBAEpQAwN/VXbbVpAUWA2ad/rgYCvojDkem1KVnSi0ktfHWq4Tyn1KGRYCpGFA9MIiMFh8WM
YlgnOeUp6drHjTuJoRdRcp3L5hzQySyU5LUWTQGNmL8mR617TA1q/ZiuuZW/MkmfoyLIffzoE5vu
oIio2zhd+BpTtFoW2HRjSbxC/VI/xiEACrNzljFGsiizo3Zl+ZeCKtQiIW/71LZ+AVsk8zYxFmRP
CZxDtUO0LtObHwEJnV3Rm+q1nak/+v7OczLthUQFiOd0HE+BYYU7Ux/LpQdZfaWQoMpUNUa3NNsH
SHyedQTskpbgzxGGdm6Z4yTxCM46G9ytYzm8J3hMb1Pgm2D7eZxxrEUxWWLp63XxKiirgvpu+oqd
KwIeWFdSg3bvS9G81c7woGnpGU2BS5chB+KWLYLGjLsqGrTkvglyGkFZjzxzNz09plrQSTFLVKee
oMduDhFS+rJY0XmleOMMz34Zm+EgY3jOlhE9Tf0h7wmoA7nO/eDVl+59FhU36Wg814P/HsfWzu9S
erXQbBZkNZaAZlC1t+RdwfRa78gQ6sGU2Y+Z7hrTS1T0fBCi2UzuzYkKmeRXXu4vofryeOdMO+Dd
Yss3kHxDxR6ZpBJvSLmbB2yX2FbVjpDmsPv00OyHg75owmN71Er7NVftfWQ4sAO1PQbZ0LPq/M2t
bJ5ZHi61Me97mzq5kSzhM6dOgjJpQRc9QGYZUwZfu+XRNiikMPiFrxZk6slcbTe9uxo+HpuEr9Mr
yH3WdHdI/EYLRakvjcpcsZmmE73ubowCtrKdXbk5LwO+zJuyItVtesYlA4e3mL952cLSDq3hCvG/
u6Y1FMrx0N+YReSjc9EmbjC+bCAgJfTN2qGTQ13O6OWliHj8ZyGq+XXxkFWFIHFWwE6TW+T+epAQ
miYMl2ZOt+QCjoew8WhNzbwP/aIt9RXEEnoH+LWrBOGPTDg4Ghk4NaOjPxqypANT3Z+BgS7q1I4i
PxLQRWKv4haoEJAhhCC5kwYV0+FsdG6zmj9rOraig0MeaZGhOLycw51cqrg967xJTXCGETVl6Rl0
/LSKEBiswVCRDkkVqiUWnW3e8FDYcJpiq+TmJYxhTRK/aol+KCMb+tikkxUGaAxLMorI4gGws/iz
Rycc1kNyNJHlXflTbJ8o4znKzDczJ1JxE8ZnnxS09HNnGyuI7TLzeWwdd62UBHc8/Ys4hjIwU3Nt
bAJ5gKZMYZ+u3chbFBWheBIzRZC2s5KIH1HcgZChdPpdoZnBAnibxSiODmtI4sRWCAWmYZOHI4OT
jgGh4BaPBeyzCNZGWrxk3DnUW52HCmKNCJSboEJAKUCXmwgEJTtwd3imGOpWFAF/KMaLRoez9hRl
xaU81i12EIHHMG2rlMv97jqE272Kx+C103jpS8PaNs5IxBYxrS1gcUBAKnceEH8wliOQktEhZTw9
j92sj5S1Bt/259x3w6Uj0SBAsPeTTQV+AFnGLet1/c4u8vAiB+NHnLwiY9Y/UwZVB3mCRQcQPwbT
C5N5ryO9fCgEfuCYajorE33iJbCG6Cok94DObk4SxsIPx0kcauCZfUc5Z5l2vrbiEhuIwsCDYN8J
3qC9EcZrZFUfombwV04ZAcIZKkr8ah0sSR52KyA9a7UT7lkZ6bE0dEptHUwULz9sjZbSSuGMu7aq
cMSFFhFKgGyDWe6NoEP8cbiqyHiN4Jbs0H10UlHuc2g54HCsbevBGhxz9DTQjBDYd0M1dcpNrTeM
sR4TIMgN2dL203HTF/U1skeQWoYovhU6yBs0q0maozuyN7QmPFdE8EudJF6qqOl1T7R4OwLgbMCT
fEj6/H+Pww+Pw7esSesSx0QvyNLfDQu1STHnv9YmfEiD+sf7/7qrv9c/qn+c90ud0LL+hYoYFW7E
N5AokGizfNgcCqn9CxtW6VhIAqLPYSGO8kubUGJlCBFetyj2Co0zflkcCvtfIGtJlyORJgVScfL/
xeNQ/0uyyLBsro4AotA1aTm6/Q+ZAhGWqegi80ehZ2cq3fpDX6BXgIeGsxWQuh46owDBSspnO+9V
Ed/+2KuVwFjmvXFM6vC/PHe+1Hzwf3aucL4HHppiXpsXx3lhx3GB3N3nttMPxVFOi7/aQm9kHvvR
qFQnC8g9oshjefpaECb/vglEVDli0+wUjo41apycdMvBAWDaLMAJrrvOhzBiFcaTJuv3CEGxK495
vsCbKpMl9nBjN7xAUMB5WjhPLcYQ6PzUdOyqHA2Uk0f3OAyoDM9rVu64R2w3LPrvac+8HblCP7TM
BKJBxUdDkkGscYvwVnY3YnoeC9isSJyJ47ztW80Vxu/qKyLH4Y5cWnoKRz8j5GThu5QTsekyqEz9
sWPenBfQJ7NThOwAJadpNYdyBQN/3hf3vbL2/D7EpGJoN70+2pewKtHvzl0w/9PaiAn7onTMbJUL
NMj1Cmh2oVzXcRZtIwUv4z5vswuMzewC6YOFBF1i5kCM6rrzgDgaiZWs8gKVG72uLwAexouXK8ad
yIJqrbUuLEMy7He+l3dnL68eAAu5ZKRUs72NkFI69EC4qDLcNlNilL8D/mkAsmBumxfTuzK583r7
edMaNe/23500Xyg2251eYqzcQY8EFB00w7Gzo98Xc1uuSWRmPnfMba2RP/y65zbF87DdGQJtoVIP
/DvXxaC2MtApYKD07/qKMKjtMAYONRQDsRDQj5C6m0Muuxbb8iK4mH1orVN7zG6B6iJLokT+UxRT
me96pz3mKfF9pvVIKXRViHw2a/HnGuF48NH2tYbAIsnj2LfWgtntUiCLNCGoKfrO2x0Y4K2XgGlv
xQBgavSxZqg6H/ZFlO7GssUjvVft27xqma4pSfjuAwuqYR6+1O4gVr6hBGezxo3e0yNj5dag0rOG
YTFBS1iAkQasyUOP9RjEkos/+NlFlWUGHZ1FISmb9U6ZU2JhB4I8MCXn3ejwkBYq8jfZ9OfCjV80
KFvUwpxCOUybQJcnp06EYw56k73wevIHfW6WqVHeVONe6GNCnaEGCWJE0JfDNI7QtsL6c613I1W1
qfFjf1iJV5Jm/k4mJlQfX5nAK0oIAER5U+qkP8+1rKR3ljZMpPGxjaGzgI/3mG/aHoA/Yeb4ZpnI
TTuj2X8sUmPFGcHvLV5vM2IzUcNiZ7iG+7HsDW3YEgoGNxmO9QsI6Mlb0Hm7HkmCJ7MqLzItUGGg
t5gX9Hru0Zz6kXkTyR06k69tbuCVO0LClKUIT3UrkjO0FLliuBmfPVc9WZVmvfuYpRgk655gTHZr
1XRDisdlQjUaXYD50DYdT7gvZE+/DYXXH2I3f4iaij91eQwL4iKUDNOa9L0YsP4WxJMiCRrf8u0f
hOLxPnAiTBA1BzNJZfJRrSON7Xn17+2/D/1t+x+rf59bIZcC4KlHdVEf1Yem8G4Lc+ivkiAIHzJK
UBjuLl2CZHJclCznhbBGgz4siU4ppgxzU6KRlF3Mq/Z0Rq+U7no+7uu0zzO+2k1t9BA5/599RpGW
5yLt0jvkX6F0tFl3E2hleXIt4hC4jPl3WCYHr9e9R0BaiC/hH7bxQIF+b4914EXfqwQYVB1k9g5B
qOpRgYCYED4iMnDXe2N6rVhAnSA/kiyRzfNgmv5utCxjLWTdPKctlYOkrPyrBBWVXelJsRQlcb0D
ffaldStwibCNTm2K23oSFddyaq/wlFiryYjfRmCmTyPz1rm9QRRoM9RUoN0k8l9EfdUNvXx2h4nB
2ZQG4RLNXksZMsyDB4RK62NtjNHK7bzgRdfC/0aDSdh/yp7x9EkJzIjyta0zw/mHmt8Y6sR8qhW8
hyIieFgydIVqNL4YoCCWHZJ7KAC5+i2a+Qzl2fCixg6qCV5dUTod9FvfU54GXtgNrBBgwLEbnUpd
jU5JXv5am9sUxP2idPR2f7XPx/aN1RN0T+d+7Q6t4rpEHGT3n11ublMrSjV+cyNNA8x8A31CxX7p
FJWkchFX8J5rK7yS08ttuuhdWob6NB+q+TjGz4fClvrt0EzG8j1T0PXHEe7JcodsLXIgTqVfe2TV
FUMZ8/Tabro9ryR+LUZIFYs1NTaIUz1UDj7W/tz793FKH2z6KOOMP4/L7EoAx2gQik4d9aQM4+8L
NFT3oW6V+7/av46NSEqc5k0LLAjkQBeFlGFoFl+HfJ07t5lZeqV1cb+bT513zu1/n5Y46i0uxN2q
zxAKG+PhnsETXVFblM/WQBoBBEv36uX1mWDO90gywgwOFPLDmAqS+HPKWwzNyqVipohw9+GV5qva
w+cWXBn9IQiKBw3BqisxbU375i2NkerryP/ReeP0CZ9X+fo8j0+Ytz73fX3etO9r6/ObmYh/7imr
QZwXaLDYOXzqHiuGVSIND/TVpMsyrX0tonkHSAWYOTgsfu3462B/AuX8+3FE/imPZxA76bqB9olu
IfU7BT1/akT2PvJzyM4p70Go3tVjCXtPhkS/EfDz+Y1mSvDWwK2+YeoTnHHP+dVu0159trdjACqr
0IZpCvHWy8D57fi5XffkG7K+MDpvnToeJ1RdIk7u51P7sTa1qWMFTTmwcEbxK3ih8zM2754X89M2
r80HMjqS99ENrjg3flzcFi4ks9FXqQswKSZRli/S1kmPxTQpRolF3fqqHqzmTTW1YxxCUFGYdmbT
QncpnAc9RiGB+TLCp7PdwTzGRV1ddRqEuxpg1lth+iDHrP4lYZq8/jrCMt9d81C1SGdLHbRPLSwm
WV/buf7fzAZmCfMsHjysO97/z/+e7+IU7GqaqaKrp/99F0mHZ5ig6va74sXCVBamKLT1HBhmYhs3
mnI/b0TRrgN8cJ8HVnYXDN/bBPRDFXpncmHMCj83c3cCF4Wd+7HXCWR543hYDDHemGOB8DNk7V2V
q9rJnNb0qW1em9u+9ma5q2y/jpvXuqC7FekYnDoJ5EYaWr+ZAD5X0ej9Wsw7MgAeBIX/0TYfQmmQ
2em0A5cK2L7ldJ6YGufLzEfPBzoRDjj//k2x/vmmSIJDqKOOYdoaMf2fb4oHK0NRe19/N9PaI98H
Mqr5XFigPsFVTNt1bTA7JGNGrrQ6fDUVKTcmDlp9PQbIQsO3MC4RvKAQdtDZGBoDwC6LuT0IjXjt
DMjE/LVj3ts7sGzQ8VyDIlPqfYZafXxRQTlROEmeqdyJvUmu/qoC6HalT2tTe2ZYw+7j2Cg0oiuj
iY6t0WoPo5Y511IGx7LL9QedXPX1tK9Q7d/2VdOWAdYYChgGkJpSIIOXh8d5LeyGX2vx59rX3q81
r5PhMdJAYv37eyP0P4XKpxfAlrYFCd1GgxSRiL9UKn3pu3E4qOU7ZnIjGUKZO5vSH5Qz5rXXuUI1
Z976aJJo3y/KtBlWnm5TX/rYno6e94dTMrSTlH5TbJ/0xDfb7eBkv11m3jEfG1gawlZZB8KVkv4y
zEblm6mlt1leguIhQTLUkv9hE/YaSeTORYEjrlP1TvURl0wzxT0XuRrutSAt9gCZdbRGI20turC8
05MUZGzley/TFcFv4lZZngzXi26R3Cq3hkJ9ru6K5M1Q1W2BDOdz0CZwz5BVPIgYo735iLi0uksc
hpQE5sd1ejx7o1Fxa5ueWVR7kCGDuIVG0X/s+TowAxy00r0W8linVzdOT62z6P07o3D8O61rSAA7
dgW5m7bPI5A8JPXau7fFFD+aI7oemotOYzVtzm1BLBOwN8z95Bxxep/bKZHazXzg3KY40MRGEVY3
846vayVz4Drl/BGuqg+UcNYFVoaXxuuJh6c1qSXZJTdTbKELb/1X+3zEvHM6cz706yRzOhM2kHn8
vOx8xNw+Hwbz9+Oyc9Nfp/952crJ/psx2/7Hw25qloE+p20h8KyZ+l9jdo24TjjgyvcWDSkpbmlB
FB2RrRlVwnRL2Mlx3ixMZFDMiTuXjcSEi3n3XweGti/l8uPw+aB+usZ85Nfh8yXnzfmSqPRexRp6
AkFYD5fAwAQRtn+MN9Jxbhk7fbigCkUzilXuxusAosUM6gACpzPm/WRtAWXJONqOIhhQ05x2/7qK
IIsEAysBD+Ct89KmANOCuTiJMCsSuMGszotKid0jLLB5Q+2M8vTbwV+HDdMeX7WdowIKLc+53Nz0
seo2AQOQpAzoVrDkqzQdNtjhIShG7u08t80Lk8xCv5hX7U6echVNEFA2/q+2rwN9p/51hbnN+b+U
nddy48iWRb8IEfBmHik60YgS5esFUSoDDyS8+fpZSNYtVqt7bse8IJAGLCMxkXnO2WvDNN79y3Jn
fjr8O6rlqWiV5vM/K5TxGcobeFNseaJRPpIaej+xCwP1u1sutaIdKFfizXJ9l7idN9y5X2RHlAum
ynfKmIFcT6bp13zZJ5+cIorkum+sJPOnXj/rr59/+UOj2PkJWPwuGbL6IZsvnXMOVbO8v+wZ5o0D
R/BrT+Bmyb2IDya8moGfy0PSpNajp3RgR6k33QS+Z0FKsuO9XVI3IkcHbbCQxerIIVgHZBcRVx7o
qfGv63wj9zaKl5DWtNxiK5tBVrZLHWIP+EiC6aH/n1EZeb+Oyti6HFXnyZ+e1XBFe0YvgoEqlt/+
qGf3oRrml4sSdN8nkWi3sksOtm7a3cZ69TPT6hxCjz6RsdeNWSBR5O06xganm3eOcVeDodBH61SO
art3akugEvcDLBkUKGih8TZNqDzBPG/8ocUWRFThI5nu8FFLBsAZjUKymq4hGgo2siJc9lbMO65F
3kJteb4OlQj7a63wTnCM3JMz3wmqRBZEU9Lb68CQeOaxVIBgzdOu/fJDWvC2fwwQK5wWwBrYbJAl
nPaogohuJOzmUJbfq4r9rRmd4Q1web52oEVSpibGN78tTnbr9uckDP9lIXT+Crg3gdoZ2C7MjgcY
MHCE+QS4b3vfrdRyGj7m9Jyh4seErtw2B+vIPu0BpLwvbpzGpLYw9OBLqt0jYdt6mzgZNqVzU146
8WTnU3mWDR3Pt6XpOD4G1kwItdw6BrH1IFutn3ePXeT/TNKy3eudIu6IrZqXONdIsrnoe2UvY1iX
WFXqeuEaOXByc51nyCiWB3cPSMBSQWc0b8IyZPWbRKQkeuedVvHXpofsBgcJsSbtZR2NtHiUwX15
ERTgBF0l7mTL50ewSg0Hc1qZDYgr+zq/0Ebo1WxQd2Y8GEt5B03RfSrH6tDPcRrZj1ObufMa331q
XPG53+hVtkNxVOHqpAb+v+3krBne/edRRsNFwbQN1fZck7Tv55+pW+p1A1ax+KhH6l0A1VfU1rd3
8TBC/BnycDgiDh+O8q5I8vrWruo7znO1tZOT52bW+/FIjfo5hQ509Ioo2wrPC3cNVYxHOJP2ysmz
4ZE3i4ffdZR9dbIBbwFBhXaFiTVcSv27M+KXkKt4jxITPBLEz4lw4fZjcjwmGa+6LuK2Mb/PofV5
zrRpM5+ye6w9ox86mU2AriGVq/Or53qxw6g+uPPl2tcBH1I1ZL4OLmsrj+1dcy46G/pVBWQFRbgR
w1MZhWndWlQ9vDa2e/B1TwCtHvtz3Ph7lsAEYu7JcabkwF8FH97fFwrKR2rgumZf1Km2lQOV15Eh
0gN1czk2k3h6SkXtb64HbXk2vzblwVqeu3/PlV1yhq2IlW91Ddy3YNxfL2g8x32WZtsMv/etYQSi
XFxHL22A4o8aqIhb8GrmidJ1SI5ZeTTmluxqeOvs1WY4yhZrzK/+jurK9Rir/c21T04hh/NFa9HZ
9MR4q48Y/97VzJ+7NXJMa1MxBu8ZkACMY6JxX4xZ/qpRBiL7C59KiDGM4xWRufCdMmhiUbbmncws
tx80s3kGkRi+WwRI1oAo/E2uODlJpDFEhuKXgzbuu6G3H5H8RZjVrmXgyaw12ZDxIzN0w3lENqiz
JlQLNXyOa8lpQbQuYy/8F38BQ5pp/fUrxdro6DhW6ewcbHv+yv1hvTIYPXiwfDI+Mop4cJlQ3YO8
4L4Wr4HVNYtrnxk2lHLqBMIvc/I0VQ9886zfT8m5n5pyvqXCGE8z/klO2TyGyjTu4s4jMDpfRgtB
Carru2uXHaFzHUs935Z6YV6mhYadrG0Vlb3sM/pEAzGJ5Ev13AGodZ3darDpnoDRqCvbEGR056aY
4PkmjRty7KAZjzn5wELglTw3W9fSTp1qHmULekHxFFiXB2VPZndbP6YgN/Cib7Ga5fvMJujcmuhy
ZAoM6DDbm7/2qXNf8n/1KRaZ60uu7dNzaJfHvdXrVG4pwXubZAnEhk5ZYevNK2UM8MeeoK+mVqK+
q/gKq1prf//rVCCk7d6cp1pl1+GmNfRYHuLj7VN1dufOl5KC14OKeCAEtHBnU3+vLuSobPfucMdh
z7xVKh23O9nnUap8hyUP8ulwzFd/PFcqOpaelEgdyjBMT8bUfJkcT32JbbZpZkZwTDYr0ZsbJwnz
lWzCQo9WBrW4m8vkFDyoDuBpL5uBUr45Vtie7KDSXsIEiqJh/cBci2SiZViPo1VGR2Frb/ItJrvI
ze0530Ynp/CcQ5Ag4xgL8pzyQKZlE9bcGrGk60nteiyToxR/UlMwH+2uAwD3i1skve7Om+CaL5t2
JgVGeDcN6Npj3SUjONZ71HI1FrCiJmHI3VQkBaudt7x2yTs5Tc6QTXlRGwD6vq8BgE9i8FRB6250
3zFWRRFFbzaiYwqaRyrf+oBypvEUOl30pvoWui4/B6U9N3UPejaeWOhX52bR5Psu1/xzXMXvfm1/
TTSqlgPbH3ZeWGTPWODsq7Qbv8j+aO7XTfUf+x3Wnl2Esn8h06EDnP6VbMqcqMyGyoFr2vTa107N
VkzqLcR14+irIeRGPVFJetO8XmCP/mr6qgU4qTSjjRwNiH0AypiHqxLI0xTdzp6aR2QN5SrAiH1l
TIZ7HDiGL4K+L98JHEw3UWj7+47I5LNA3aphRAyCQDE3sQ5iop5U8V7q5jHizf7owju4PD7N0z49
nlGTL/vZKpkrK4oPEZWdf5Q/GLMBH+aYxk6WP7AT0E5oc/g5UDQx5k5zYyGZWrttkJyc9jkafMdd
cCrncECycTlESrXqYhJYss+yNTIYzrOHaPTPabn1lvScfBahULwHczxPBPeKG80D/JboRrSGIB8+
ql7pz4N4hlMK0dmnfzlPWp/SebwbNIy5PFvVDMu2OFX+9Q3hZEpednknvqC/7GZ9jL1XOwjiCyPS
uF7ubR9lRucIHEFC27yx5NBlghy6XCpLbGIIJwuSn+UGcEt6CUSLuQmPI13JIxeG8GJTKHW6kgcy
nKp+jcZdVjx4fFVl/YKsZ5B3kC6eK6fFZWuueJD911KI/j+Dsl/WRFyneWr/HE/1udDBMuQQ3JJ4
WDnYSb3pWsp3Kspg4gfV+Ob11F96xHip0+8v05TJ6Y7ZgLO33PCwu1BxXQS/eM1CXHdCnzIa18mf
tlOfmtdP5j0VXbIY1w/Vh+7QGLF78obmTuYls6h/gPPfv5qVVeK4kDYHT0k8NDdjuFKUOHurDbzm
agL8rQwQ50ETnH3epQtNANw0Lfa+4MN3vLXHN6O2sm09VuQL5qacplPKdBCzsr1A60FYe8jur7/L
CNmeOzGou8svs4EaaWtknHHlFHnBF5OTsl08t32h7q7917nyMy9fGsUqLp8XY1J9U6OURtaWJmci
0RooS8tbCZhxZ3nRs+jLlJnjXrb8XnPv/eRNNuQz1LrjNtB4NcUyPPNPnzPkifovWyws8D6dWnSK
CT2iMhQZGXNY7tNJNBmAZ8E9FF+aUM92xOXCo3Q4GOoxQ2PnUVNLxS1UWNMLjv80LAcaYb3XtSn2
8qDZeKfWDrqzbCQVGmjdd8ONbGK9oR1R850vh9wEqUhZOMGhq1xrO2oIVnxc1fsllijB0sDye9lX
o70t4/YVZtKwKqKQAp5p8k4gWDSH+KHximYT+efcB+jCO8WjQi7OLzeyNY1mO9faUdvUd4IVsCiw
DstBKT/AioZtwMk404k8qIkdruRp2Qfh/0Ai+8Yugv5RzqgwXaeOHRKPbJaO7e76OdAjm5qBGLNM
on6TUsp+EOawbNgt3dlilkvDONEpFwRrHrRKcxO6bW4v5VCtqF884Zrb0QPnHQRBuEVZ0S2DYdDO
oVODDCG4cw6SsVsO8x0WS92y8F39qMhtu5NgR6ibEan0NLzHUJW0yXypS/JLsp9D371sTZG6Io/t
7V07ce4npXuXS0dd4P3ZCSXbaFWPI1MT27dh7j806VAfZclao+fJbehV/sKel3R5UTL/IUmc+ihb
1xmy5E0+9fsz5IwowBzH4Bu/uK6LcrHTtTo8Nv73T92y6XQ4whOqko3rkinXRznmt9+vi6W8K81j
V7uVfTe/rIQbJzBnOD5zbqQYJoayhQc0xTJuOhDvCyP+U634BbYoPMemLL7CHbhHV+v/tJuP2eCG
KghNrLDh07/XjfYlRz/zHiQ2nEkSHjuhc6DWFcM5jnrsHGOncY4R1oi3aGceXKrhp2U498mB3H20
Q/aAnarMB/AB/U3e6cHmGpob0G8UXnfkt+DBDULz2++bNIgvPah2rkON5pyUsEv2tgqdSkGKMC36
itBiaykVRxE6PY0KzmXZ+Lgs9U70EMWWtRPqEC3CtlHBtJpWAHQ08dZyc8DqUz3E4ylV3A2l7Nbh
uv45/G+s2e9lN5elr6vPTYhSwdEos+yjJH1i/puGK+JHGwEj6jSSPRZQ8x1wP1yCK3JITgaFY55R
tFq0bKoqOUKidu5sH9ufpHT0W8UteOm6nrUXnFz3GJLae9m8XqpSBQKRgliap8lLayf9xsA1dXrR
KrgbBLxXBN/CO51s5P1AJvveVcBeawNA1c4x0UTBAu7WYQmhSA6b88RoCGNOHgGJzDJGGJh6C6Mz
vA0cqmmnZXl+SBMk8y2gwofONPF9tnzntXSsb8Nk5T8E+ibHo4xvMQXjVimr4SNRqKXQ29pfjgTF
UfwU1WMBCdHTdfshrd3ysYhb4KhtkqzloBE1iOsVby0HZVcA7H7REJC8lU0FMdUebgIHfERWEL77
9DmNjfQ4lSJfCot63DU8NJCiGemQEEvHvWra5FDkreyUl2QevtyhIy5AWZJ8uc6RTZZbe+Oag7JL
cFsB12xW0S6M4rehGLyTX2beqZvvSj1SbtREjCs50GOfvvWrALIJwOCbBB7YvnWH8U3XyZwNzqvo
dH8fDKK+yQnxoNyKp5cpn9Xolh6f5SXAAxXlz71C0PmMoBQz97H6ch03KtNd9WLQl7IPfM9Xtxhi
NgpOPw6bdJxRcYH42liZvfRsvThEvercadqIkdxcX/kPM0SgautemG8Gx7NzQPzTmAMcshVbwR+t
eYydBinneWaB/PDamsdG205+ZARx97NQ6r6lZu7yfSsx0sBcQ7cu23VZeJzX3d43KdjzRXY3Npry
Yrn1TVVhaoWArTurWn6bpoXyYubWcCiNVFv086xY9M4mLtF/ytE0DmvkSILqYkEJgfxovUjTe60B
4Tpv/eWl67tiU/nxr79BHBjZpgkQ6daJaxyGST+3mYNPWz5G6aqzSfXCkq/P8kK+9G4QhbVq/Ppk
ycKVqiZDFkaYmXlzPcylMx2tYtPppFL9AKrzZMP+jyCe36O3yymFVfpTHN7Knmv3dWqoWdm9HIDA
M8xTUeZ5m06gjdiC99BXxMhRANt2+qOmuEwr/B9O5uKZbDfNs5V6lOxr7XQYhKbtHVAh7Q2bRBTp
c5GPkUY7LAa7ZzVwql0H9+Tabw5GfCym4iMLMuPMywfSsuE9yUgLVIUbL+rFWbZi33kD8ORf4jI6
QdCbri2LnRzsAkDmJOLSjWxGBkCaOHL0pfw0iPwoHnWM1y3XR9SqFTEhTY9csY8PE0a81qlyNGA4
sHw++O49dFoSPJvgG7cCbdoaf5/yOM4ZLk7TsFmU6LuTGtmCJbh99KdA2bThOG6pQurOOP21qGeZ
EiNmokZN/YLEnp9IF1K8pmfdv8TAzX/YTDqq42jInvhtMj7bORvUdQaaJ9IvSJgWdle295qh1Oek
0ZOdqJNZnF01iJboE06tsein7UY25cA0w+j++tSgaNuxwHj+0cKfAJqLO3hZskC39vuG2orsAb6O
viIaRUmAYzT1Xl78zAJjYalfJ0Wp93ngwErXHb3eq/NFTpFNsFE8J2+vD//xjPycYaze/+X0Kos7
ij+qn3SopSrqH+qgqUz92/9XXal12GdG/653ebbOAi1eGPN+Qpsv8k7AC8MaTG3OVeTEONkzAEDE
OfYlKHvY4l69cRQDIe7c2eIUcsx0wzkkncMRCImx6tja6dNdB5vl0jf8vvv/z+t1FGpWMG1kntKi
IHiBY0i8l8di2QzMOEErSxZTNhPcWP9oytHr5OuzTdG5i0+Tr82grviDUsUH9aA5AL6K4uSOyTab
KznkhXi9geeaYWwIwIaPyJ/zkw0R39TV8qNKMKegRrl5QKehb0XCITIE8Mu5wEDvOXT29wQuDD/t
73bSKqinh3gnNJZkW9Ri5iDlb8HIkq+Eg7aRzXxwnpTCyR9ynWQc1Xl3hmdkb1Fa1NsQjt/q0own
VM4gCI593I0vRv4jzqb8rU/zfG+Y7vybzUejNMD501Vr6MmMjqZygx1GRcEo4CT5N5AfpmZRsJZ/
g0vT9J4Kt8sfWi8vz3WH5WcQWivLwv22pbBuWQ2ORUpD+PcRXMSFC0Pggy/He+Ri7WaosXFro+xf
11Zcwbn8UBooAp8e9Fvt9b///uvSwvjP339CVLbuUAuCa4JuurI46o/4/mSwaoLfyl7sgb3Ii6mB
hqtDxMrrAGusDpaGYhs+hpnlA9azOCLOLdlPZg318LWNmobIO2Vg2743s9vRjjnjhSaOkY7eajAx
p/rW6KzhXJa2uC/s9gYGyHiWXXkxdOtOyZulbMoBU/ce7aqlYHB+yEGcc6jD6Vm25GXwNYG4i6hK
R8kv8Hp0S86Ed2jR+tNqiCmVZJMZ3qD5TQ8WxQivQ0RVAkisZyrpgtsyhh4Ydp3VzOVQ041uOtCr
5i/x5Ssvv8oISzemWe1hkiDr5rWEWe5Un0ySXpeLSOBBmsiJ/xgI5ynyCWd+Qk7Ohf2hGb59IzyB
Pq4LWpJTHhCo5vddJUdkm0Sv6964rvNtEB4F3/NEZVDvGtW+/xQHkM1rH27CE1VsB9lT8Dr6I2TQ
4KJJlg1OWujm4Q4FiPISxP4Xk7Uf9BctkJepWbjPGa6/D6oTnkg7KS96Gw57VQV3BndNeUGkhBkv
oda6pzr1jAAnP7NWxw81P5AwUa1HXGesxzLsCzTcMVjRuS9DjF3garHxY9HtFQxn9koxdnsv1dHS
Xtvy7jrHnWfLJse+O4woEahpw/ZyiAsJXsAdFlB1qKyQhRPyDp58iZGPR6X5KDjsBYSSr/OsYgZh
KPHE9kAzT1pkgUGv2EEZc1Ne1CawTrkpHuaK3t1YWZGDW1viHwFULT5Ni8tmxP5hVsepk2/uk7oK
T/KSD1Vy5473skE0kLAzkeWXotWn23zqM3MhR5xoTj6ZAEJk0+OXae828ZEVJz7Ddl2kRZ/ey5aw
k4z8RTSvRvFZXrKUFNeEvortxX/6TDE7cghwRbhFHPNq/F77nfGc2MKVLRHFxnOsTH+0yLldWnWm
689J4v8x1iGKWhJ6zZaBsKedFcbqTt41/TBd7mQfOkz8EHogdlGbljvHcsXOKDSfdJvTQj+/3Gsm
OkUw0zkC/U6/BdQ33g5Zmx5010ePp4z+HQYu00oh1XnGGQmzwDxsnnNIkAsodvH70EU/Ys6T30Bk
8OuMhw2UgHhhdhGHjrqqFiDdswB5R3vISsX9sMP6p2837lvu4flpCi17hunK3thFjPTfF9S/KXdd
g4oqDo8sqiymDH+qJk1sP8z7snawyQNQKl+9vWhLFIJxupPh60FBqSpmZIh89crRLKp/japa+mv0
+qwc1a0Bl9tCPPzT8/Lj5AOhToWxVVX6CGx5oK4Fk7CFlAVcFQF2S8k9h+FuhvfOuWc39vqDqYOO
57zcP4vKB0bi2f2zyaG9pdhVUfSTaUbidXKjaTc4M+JvbhIpVFduYIwskjQhj1BKXzblcWq04tWa
fUDGMt20VuOtgia0t2h/oI13uv3cTtZZHgTHBtdIl4Lnx7i3rG0dqOUmaGLnWemMc4RUCluz0ITO
V+7UusjfLYXS/Iht7tE0cn0felizeKCTXnCueJFR7t9Tszr/NRV+MbbP81TXG16LXihLFJPO0XSR
JS+1FO1UXLR7GP7s6VpsG446Kdij0fQuQIrpbPOl/FCN8ocTDva7IbJ24WX+9IpqDUkkiI3nwUGE
kXl6+5jGUBTKliCFqkCpc8vQPOUz9YLC4PDOr4S6GVqzOdi96Wx1ZfB2nutkOywRh1unxyPOLcti
O9qIAb2oiDbtIJw7EVvQO91xutcpCyYF2LdnHJpAokRu8wTNjrO8DsePhctYtNmgvQGBhOQieuWL
M01v/Euqb2wAjg48sR9Wn63Ntgh3AUmbbYkXFezRPD2NxQjsRZQfQ2xo71pgqss60Er8HRBCainu
AHN/BvxqU1Hbth5wjngPA2sbYiXw1LengS/37eSN8VYglUYpVeNAVXfJN7PEpatM2h9j6QaL1m7F
c4TJ+1q3FGMPsiI4uoGFK5VaBq8JbKrem9ofShKv29Yy13aBPfrImeamMJL2nBW+sQbN0EGxhPON
FY1Yt1UoHussZrkMjezDKqe1JqpmnxRRCk9OuHvpQiMvsmlzJGcPYoVL2ac5mCMv5K2aYT/KKsIz
l1tvvjUaWLUgca8fI+/cqOlv8NlNb3XFq/Gqgxvnq5G+w7BcXwdULT5R8JjzwjHzH0b43k/h9C3n
xXwzVLn6oJdTvlVi092aSqDfKyFIrqB0yo86qG7kM7nr/mx1tXgWmYkNOr96ews031HR8CvSQHsR
jq5UXotxtmM1fIzk7mO+GPMuRfZX7QTH6D9d136yko+y1fs6oog0qi+f8X/2yQ+Rf8LQpW+ZQZmA
HbnWkir74Kntyvquydx7HeuGJ9llW82uJpl8wqgpfMIYIENACeVaDsaWm1FORjJANj19JB5nb0xH
jeubeuhWaObujHRqTnajNI9NGO0D3H/JvWHSVGqWsermqBbS6XjR6V59Kg2jfdTb4I9pkB2/T5n3
aiTOuBWE6TKvp4pXL93qMFjUrsmLbGawjJaDZeVLwkfGPXZywX0c7ZDmEq+UXUpvfTFUnCAufZPN
F50ygHIlR9lliP1/f58QZ/hrdshFMAJ6Tye1ypdT09RPBTilAbSxiHP9mfwnyZg1ay1mGZO7sYm7
PcCLMZ4nD89kt/nVmseurXlMzmzm1/rwl5l/f07OrOfP/P0n/H4uSpRq02NcBifMJ53itz3pFe+g
1h01k6493skeeRkpisK+A3bqp4HaTjkFyECx64L19qp8FyYWSoY55cYXvLjDfnkrW/Ji1vi6s1CA
57fCPqECEcfuznPHTYgJ2kTdEhrA1js5IOR3MGEfojz2TrJL3ilQ95dtMCm8Mf4zQHSrWudZMN7F
UFnMbNLvYUZSOJKVAttaIIwTCn3qN2N1z/4BF+ZM/6iI8z5FmvtjavTwudK6fj3mvrbTfIxoTNMA
TJ8G9S1GDt6KaBTqrcY6OyITj4nIN0lmF692DorWaokNyuZAvSKrloXb6ZCL13HSYQhpO7sQ7Z2S
5tmSmJRO/X1h8zXvreIuwFRRqykZrRXllq0EzLoMEexmnDBZ1It+MSZdsyIy7T63Qj8bJFu/ZR0p
lKFAEkJpEHhAg0z6P8wgulksG1/TNwh5tPUkGpIaepYdOQOLVQaO7YV32XeEIv4PXX9vm7a+T1EW
m1vfqQKOTmL2g0qt+z4ttF1MpGSF6MJ6U4WyDgcr+6Yp+NrIGfzt1d0sOls5NumrWsDKCTNMPGXJ
LyF1QOQVZ2WsF6I3ak4jxe33lxI5P2yDQzQOh0ENSjDwZFEanH7Y9MVg9cde/xlo5h1h5uSjQtu7
6CiFfYVznt+wKU2exg5Da59/zH0aec06p3T8aIXZuB0aSllGCMZ7f7CKbeEW7pFwY7qOYSg/8BMD
ymCQUMbq267X7MGno1GOaCP0wrgNVGV8w83+xhGDR8zcxw8V/cFC9pt+PUGsG5g2L1xDOfwxTU0g
GzfzCjZTkpdFY/2aluBwniXeT17tyavJfyEQheo9AHcAKssND01cVne4EULJRKD3oUEeCVT7W6Ti
9j7h0EdllKfv6qaK+Mvq5WtSZHeZndjfsjT9kSvAyZ2yFP+29bU+KQtYqjzNMHVshlzVMpG7/bUS
pBkSzUnbYnymWsc7V+aLa7QsvOAydlbnoRhIk/I9i2KxsJWmPXV9aTwMugZag/5kSlbd2C/Bm7o3
hhiSW3kQkc2otv5sylG7gI8fiQcc51OcPzHQC6tBnFM4xjcD0Y53I5seIlmX67m3wnLKn7Utvhpj
6r4qSDzxJtOyW5I/P5umVveKWpO8acX4JXTycw0x6LGa+0OK8ZeBaYxfukOJrdqpVwm9yxN9kUzY
F04FjNz5zSrjAiS4hmOkCwvjP8dsNlah5ovSMuKNk3bsLBGOk6t08+pXMN3ptSXV0t3BifOADRKW
kQfZ9oOiB0RptWQlhvjzgJxiAzJntz1PbLxqWGXu8NyY9r2sLpS1h6jc08PcpSAaeAiFk4KYcPsl
4kv16MIYXznqfBhSVQECJBq+NxHKVT2wfjpuecblSHkDKADjL660+wmxOuu/Rizu9+ORT82YfJz/
ucvjNuy7n1XUnSdjDGaHvH7rREN+qpEVQIqz87eqihpMvuxso1R1/hY69nvrm/19VE7Ro4dsVnaP
Xu5ugSeA+JkfykdOf6Ze+QczVJvXqNiahp+9eYXAfMam7EM2B2V8RH9zimcgUF75gM6t8inom3Tf
4we9lP1BHpwoqiufjGYECwgxWE3F2mwatuDs5A8Uj/95ufapTtOvTNx5FnLKdUA2qRTtV2iWHMCc
9QiTNEsfvDL3Vmw3VF6UUYdnalYegnIsbhO2hbuMyoU9hjO4OsRtCyMk09Zq0KGliKcMwF08nNPU
82+Em9fPSVP4MNe19k0Noell8Wh81f05ByyKH5Wo12Pi4wU2WRvXohZ1YYz+ok2CKFioBUkY32m+
tUH0aGAYHP8E8892dc6fDTV5Ab9NHtS5hffDzmd9e5BjZHQuY8Ysiv89JnNyf3/OSyqMKftcv6gH
PDOyKSr1wq2swEQba+wKESLOmjXSTeAoa7NPBaWu/Ea2j54a3LKND36iVLzFTTF6JxaC97QyJHcp
Dtg7rA/MNaBO59GtyGJHoFl+xDaAQhAKlVaqi0nPlbOrTcWmYTOADxy4pKBkv1nq6fhelME+8tLm
WKuJsXGI5EHeVoKflJxmuWn8xCPrvSC5/Oq0iViW+EycDEeM28nQxa3ht+Y6UdJwDyklWqdhre2N
SouOKm5UK4q+klejT1/gALQ/qHJZt4kZfh0TuB3CHsN7hBGsNGUeboOqMx6cMAFXOurWh9N/YcuM
3CDNjf4YSZmCPYh+P+cn+1mvIAeoCPp1Z2rjAN+gmBbqaNn3mGO/V8Ib3jp3HDFfwGnXnAuxGs1c
qq3i4aDRlwd0TaApGzN6a4uYcjV+Pbay6U3Vsa2D/lz5TfPQF8mjPs/yCiPdYpkHlGZuErwj8qmE
33Krb+/IJ/BfIRAjXYukpmh0yDRHxPJ/F1thtrdUQE6dZJeTO9G2SoH9FgV01mRAcBE43sYUNSuD
mirLWmvbp8Qe7IVadf2XJhAPMb8dwUIoK6xBCuDlsdjDhA4+mgninhJE5rM63V02BkryjYX6BRtk
41U02rRtsRnEmYam53UtsEO+aZdR/ll9HtgXDt+34X+CH8U/MHXsv737bKyGUdFTwa956t8U3lo/
IZG2S+WphytIbZOBzWM5dSe1z5Jd3ePihVyyePILtiWmnjnfBXWB4MyNr9e5I7pGmNF3bAuYHon8
SZTYv4rCsK/TMxUilfzoFIHr7jJ3/mhrVpPUfqPfXITa+dRSUp+m+4aI74+q0XZDWyRfmhr4Y9TE
+b2ZVPq24NyxDQotvgfmyh5MKYIvGYrsgE25fKjrnYQoKHUaE3UT+rwSCCuLnhw8qPQ5Ow+aO3pK
epK/8woix363xmT6PDY/R5WL8y9YGUrmPh+UUJwYMAxUyulU0CqfyugI3/gm5YTOk0FqdwlBMhGv
qeUvKDFLNhSK1XtX7dFmylsQyPUeSnu9v4zk5ghHU7ax78bPGRfzAJryWrWnoyxxkeUw8u5TTcyn
Zt9bI/SIxja3iKVgA7Vdxwa8cx8dTWfT6XbtXlNK59AkdreqQWs8gyrBtWH+D8/EARiD9V0+lCkR
Dzlxu1YNzvzyoTrBSE4NXePZSQVb/fSEv0/4ve37lavXfEvg98OEphgGdd9Xp7GnN09raqjiKt5q
eGauiiSyj01sKlv0h+ptoiZYwVIusDanXtl5ofmCjx8gdopsDoTovD31ofFayab+KUcTx7uyH3/4
lDc3Jr8g1ONR79HFuO951gojpV8PEQiPLg9xbC1/PzTKSoEKVFeV6tHloXj+k+Zj0+VP8nWlf1J9
mxQJBUCbzvQyyORTGL1MTfBVs1zt0IM030HPB087Rxlrn71sPQzB1pxjkKWhFgurHL1LDBK81GI+
bz6L1Fr2KvWbiqLZb6L7Wc917s0MwK+Ip2xdK3bm7tKIi/vATN4yJ/PBo6HVrWv9FYwhCO25S15k
08vSNYH3+PCp36x1/abFBGiVj+ekNcZ9OAMQyYAgJp7vrhfZlwTYoyb5gRXK7Ti3qY95Mhccp751
0ObkrWNTT6u7uX3QO1t/lqM4f1iHynsMqqG+1bPEeE0mTN6DwH5UByd8qML+MZ1FYDhgeFstS2ys
c3Tjf2k7r+XGkazdPhEi4M0tQW8kylSp1DeIqq4ueO/x9P9CUi1oNNM9PXHi3CCQmTsTFEWCib0/
s5Fa9IDyosr2Pfn3tfjWKjYy4s5ot7emGE1NnJyVcWcUzS+jgI05ANTfksYx6aIpYQBfgv989PKf
2mhJGGmM1kVscANlG1pyebnteVXbxINb79RuTXKa7QwWFZtexn6G3R3oarZqPGX6a+QKgnOBdfWT
MUUf+zG+Og+ZkT7N8UabOq+6ek5GEP5pA8c2boONLl5RmBYHtv54+midvDcng39AGkyrtGnsSxMH
+Rep8TfiOXPM2uKQkh92+1htn8YBq6TC1qKtKBR6cYp8OdrS55i37CWLroWsjF9Bnz3fQDBgvbT1
pEnylr2xdUy9VrrYHZ4jXtSU33DOuvpzrrOLiqOJBvxrHw8RQHEnvC+90Ds4Ul3vQt/RH5MMs1Ab
rMrPRt3q2HdlcB1es/yRZDBa1+8nkvS55+NQBnoBb4EPMVnZWK8y5D5RcgD7MteILNKt88cpqykZ
qaHib8UozulAL8cftrXKRp7VPf6dLlSC5i4JrfjcGnmI9lptvbbY7dZJo/ye5q2Mz12MRw2bJICA
pr1Nwt75kjbds4io0pAH1jD50hRJuWttTHGUpC0f2zn5JiIwP9kVRjdeCu5p62bWG6nmQy9DppGD
VFnj9jfyXG9GdFqm5iatFX1Jh/BOU5PyKn58clpMKK7iYzyPLa1G8z+03ud5Hh/Ev8/SObL177//
M9yGyo9Coe7ftZA0Q6olXx7G58k5VpLSt4cwBZPkOHq37vLIPAlihDjDh4sHIB2OEwaUngSWrPO2
bYbsD+QUePjkJk6lPthUz+Xn2IqdjcmtajfqTbQ1vYys8AwtFiDjaNa4aXL0iUoIayGiRieTO+tX
S3e+Znas3ouWjBK4lkXPcUjWRjEzLNZyhKj9zDJeYVz/tADKPRROLd3FUzesUhhmd5iAleQghoeg
6WrIf+1PA6XaV2yYZuxCN75EWhui85xc49Hv7/IIFnpo2/ld5VjePlL6+oDJPBYAIFTHtuyeBlWe
zknY/qZMavc0lpnqRk2HJZdDVaHgt+7nbAKm8d7tYyWS9qXX/BgrdOBSPS14P3xt3StO9V3h256p
hfWij7q3gw6c7cyyaB8Cs7gkQHlfk1Rbi7qS3KBLNPZ5cLWi8qGXAgxYhtA8eRlcFHHg5xOEYo6E
O2pq/ITCq+p+9Sq/t1RowtL5FuQeQpuaXJ1sa2zuKYnxU9rit6oh5bytYk+/r7g7ub1XYhjbgyhY
wdpGtamNrUfbk+8Rh56+KwBmVnmBO6VnFdgiTuM2l+2XwMi6H7YdIhreV/UmmtpoZ1YyZgyy0b84
ponSuB50v/vQ4Su/7IMV3rFdpju/jE564KF431CdX48WjIUxxte7QVQed157F+uNg79ePexNWzri
pp5tcDQ5TZilrGTQ1S9T1g64OWjmNvdansCz5l4twO/VgA5/tHF/tSm2/kHJiZyN5bg4ctpb5IKa
YwIsRrD9CPiTFpjhUQFtITkPGD8+iENZyspJioHwzV2xJFWondvGpjBy5dJbI/yDvviGBeG1NLPi
GVTus1I5yT0iSvKXXFK+5r5iYVlT1DgPV1eIAED6cf3mEe6PSG6zM74wjw687oNvpaEOERunPokE
tLOZAjN97U2yxkUrV1vRxNHz3i54PDTVrr9rzdktUMqyV12K8HmW2+CkOu0FmKYN/hkVMcGgCRzO
SjSb4iLwd+nYv/WLwZgkJumaOUS0URv7TbKwMey88QuVkey+TKIv7E7qu3GI+CZNvYK0OA6wss2d
Gmh4uiNJ8pPf3f4htTvtMgzW3sDaO3QR1CKhpwNBnwfl0esfusGyjsUU/6DGSESPQsLBCdElu7VD
FHHxV8Xr1MMCaFOQWf7KNqbdAL3nZ21umpqJ9YijtIcMfeZt6GAD0zc1noOtqWWn26ml48yHiHtq
u/3cG/v8QNmqhDfpXdEHzjGrx2s5Rsa9nWJr2uN152g/815hhxc1P3rd6K5TkxaumtvVtgpfpwqg
b8STzthG9a9ef+ptq/9Sx4FzLr0J7nCZQKuIW0gkEbd0JPy8vdyH6arg63xNpba4ZvOZpSvXlJv+
SXSJwS6v013fY/QqmoCb0jtJqX7ElITz2jKeK2ygDn1tVq5oWqE/kXmLv0dSZj6jLdw/pm3uJnOr
yGFshn7XbgYM2M7TfABN9naWxFq36wLz+9K1hC2xDoxiShtc/X2mZdYnULy/Sq+wj0NZRwe7xUaX
/GW6DzGuufRhWO+CSovvKCViN1Ro5f1kV9bGSZH26Hv/6vDLvEd6Pj2hR4zHNl//fRvm9llDKXWr
jvJ0jx59vsFtUX5spxjpab2Xn4vkoaoMUAf2lD6gax3tO72qDpHvNPdj2IbkvZLqVfUwEyn5pscJ
2AIlq3+LqlZzQeqlV42y6x4glbzvsI11y1yFbkcW9YDTWIQUnDT/ZPRYlVia8t3kwUKVK/MPu0if
FPYQGH7I8rXXsFlC7v+XDqks4F746ne8Qvya86uB09q+Gps7m6/SLlbtfjcYYGVkyya3gA/hi2zU
P1QzjX5l5gWUJgILfJmvJrXnVyvQCrfslPoRuZd2WyZNfraH6uRE1AQ9X6qvMIxaN6upBJT54AZ5
lfwhBzxmORl7EtPWsy30wvw0TZpxUcGRrAOnV77p/XghB2JTqHQUbtnbWjbL72FgTBvMdsojaUrr
Mav7P+BWcKOkas8TcW0+pHUbnTQsGjZ22o13qTM/vhjGjwjfOWgZzbhXgqbFj5ItEpJFDy0o3d8d
YHIrJUvHxzHVexDmlYzRT9e+kJ6gQEJEOG+c7TJPH9S+zsEB1HvZ8pODNTkmrpRRfuZ/Ge9GuTHv
HR3nOWwOkKsaImc/quF4zgrg+EPoeM8GvrtXqxqOMczUXusx46bc6w9NcgkR4NtRQW42Atzl816u
zT4sDwL61SJsDlLEbhC1AvpVt/aqRdP0WZa77FH2clKmeOUZWJy4mt71h7ZV/M1kK9krRIw/qLoM
19KB2pFrwc9wvuca2LwWnYRHhEoednRk89CF3bgbujh79NXeIV/Z1r+bToWYZ6v8IVGyKOXQ+lLK
2MMrSvxqj1WxzjPNuabzAYI9Pt0RH1TPlFRpRSJIWU+VVWwCnJCuItBxTH1nR7qDu9CffSi7wW8x
uLHMq4iwxBjMK6aNc8dtscRUdj6ohq6fXkbJDzZ2XmDA4pMAhB/I/rnTEtwlnd+sWHMuocbzdVA/
TZoWuuqkIljrwHKvvKPl2MqlgKDiTuhrAz1BFN/B9vCQdcl4X8yHcJ+NOIPycBzuC54U1rrZqi/I
nX7XqmH4RX1uAqnMRoWn7UpKcEZsnBwXM9LGK1yAp6OE03OgS8bDwH1kL4+YmSWlqXwxI9/ae7GU
IdKI+ZClJN8AwiTrya7ZcMnFeJ480COpZljbyNQG9IDifGvPTh952bYdSkrtk5Fb6V70LQeltv8M
qW2VvJoF/IvdCIqEdf1i1329yiw9/Noh6r7uUkO7Yp7JIypYCPDcu0jDTWmAkAC+ByHIHsPN1RQ2
l77SeAQkQ/WUUmdaQcoeDqJPSXFY6/BRXcHgukZaaP1BLQoXBLfxfPvR19glh6r8XZak8QjydDrq
EkyTlYd2cjjOqYlS6tkIxt+kOkxeezkAsA4caAYu2yTAgyOo9A4BNM1048GuNiYYeiMIKUj6aXiW
iyE7hBM+q3YhS+vSmnCtDBzvcbT6R9/0L3CjfUxEIokES9zuPKXKH8inQUmWymwlKQ20cZNdE5Ta
6ouZj9FlIK9BKqSpvsRFbt85sf7M58d8nkbYPNDB/2SIW7NazEIFK3mKW5cdBWBBEBcDUVl7d/gf
iYYZBPImt/p4bVnVdI2RxlppSjPATNCm660PtY+dmthgL+YQMcDTAhopEhow9BR9FLuykbEBnlXT
BmHo3CZvZ1g+xhtkIw1kvvq6oQ5LzO2UOxGfKzyGt0jmo4uIFeBKkqF2p4rjXcSBj4FzaGFaaWiL
XIzK5AcgjR6aUsJnMue2yA7WelCmAXEU3pmDURnWg+hr7PyoxvW0zyMbQz8dZlebmFThB9Tg5AxN
lXK8o+qkXeVxNFzNC3ws/5JqN1pjspd4tCxVf4KNNs4phHsQrOvOkDGGRZbq5BQYppIbe+0g9V2C
7ueo5RRa27HYOjaJ2yLEuxq7UfZi85kSI59z6xRtcWisO6q847ZrZ9trU6ZEUcCE7KXk1YuD+DfM
BGZFFKn5yv1ecZvI85/AooQbParw35X5UITxdx6uKMC3FeD91uCnZW6KQ++ooGoNh+wAvDaG1AFT
7axfS32iXrX6MdRriI2yifSKxxuMJALKybJTJQfPVHv4GwpWRcVEPkCPMdQKJ0l7EIcSC601u612
q/jyW1/VtC0FG7U8DEml3+J6RbmjoGeeMVxytkU048QtRT82IZkWBw3rZyUw68e+7lcyIrjPutVt
nFiWHuaNutfWyosGYvVMgsC7NY0iTd1o7KNtqhZRhdYuDhgF8v87JJgSarH577YX5TgH9P2R71rI
E7M+PBgoaWApn0w7w/HsU1xJX4Mojx97GJJ6W9XP/jhWzzlopEJrlLvCl6pnR+sNt0OjmjssTVxY
vJ3SkZrBcf7OyAFVQd3y7rLI/KlMU/Tip1F1CLHRXpeOH7+YsGU2el+HezEKI2J2p9cL0CuMYjOB
ym0sPcm2Lj/y+wGMhe7B6uAtBjnOYzxoniwsXN2iMzQ85OpkjYqICWMqrhFsAj0GD9z8kpJKwL8C
iyfy+oyOOLsXOT/vUmwZpFgC9DuBiW7EXNXp/F2hFO3mNrcFdMavPXm+OZgdXr3NJ5DxYjTuyP3p
41TemsC0+MHCUXMrgrM+ob456MgZzteV/TjbVC2JsdvcYfDWFgXtnQjWugaH58D2bqOJWbfoW6Tl
/jY37Cm8dZSExJ8QT4HkUmGNd5jx7A3L6e47pO+3aTgVZzs+gT4Jn6Xa7RS5f5YUq3tOq+ErLCrn
kuvZsC87yJuSNvT3bYMEXdg5cIdmD3fR1yjfywk9tVtXh1jBnU6x2ZMLdG4jnpgBmgdHe7Z7F/FZ
FSZonmThzs4GPPiyni1eiHmjHCUn34f4Devt94zk1PeiCLCDyDXjPvWMaB8O9rFppvTaGvGXVsZJ
Cj6yesTCAmVrZ/BfqrhptuTax60YBTxQu9QInaMYzfXqKa3z7uqHtva1/V6Xqb9Xg1xeF71RoRhi
Vusa3uqujihy4mmBDJJT4A6yiQys7m+nyXyqK1hQux8CPpzqqVJs45H0gW88epAwv5r8eU8Ornxg
Tf2vGp+2By/Jj6Il4Th/H/njo2hFU4YEatb/LloVfzT07bCk3FoGXyd8YE/2QI1OrBphzr71QKas
I1PS7kdPfjvo0sGSev9+6WbDXxwTz/8igpb+RG8VnHGpFH8awDFNXpUebIElWISQj+BZBx2z/v1y
XscDo1Epyhf48Nuwb8ZXe8KsdmoANY9KJl9klXQX2Om1jdYL/HfMj8PZ7EQc8FV6O0s0w+brjZnk
ZKETIkaV97MkT53N0EEo+TQggsVo30rYus0ri2mQfbBfMfuarAS519uqNf6EuB4D3GshFZNgwfz8
iFzY2yFiq3BM5oM4WwaWuGXgU9w/CFmWnwDExyux/jJPNJeY5Ur/IOTTUsvcv3yVf3m15RUsIZ+W
r/0ZmPdp+NOVlmWWF/NpmSXkf3s//nKZv7+SmCZepdKN5bYNwsflTxD9S/MvL/GXIcvApzfif19q
+TM+LbW8Yf/T1T69gv9p7t+/L3+51N+/UuQdKnaHWu4iEMLWLpy/huLwN+0PQ5SimJVhPXubdWu3
epx/bN8mfJj2H68gOsVSt1X+W/xy1eVVy9Sdp80y8nGl/7bef7s+DzM8evd6xO58ueJt1c/vw8fe
/9fr3q748S8RV2/gQBhl322Xv3Z5VZ/6lubnF/qXU8TAh5e+LCFGkvlf/qlPDPyDvn8Q8r8vBaa+
XY84/Kz0aKzv2iGwNhWIeFc0g26WDNCzGuQOo2C0DFcubW8t2XWu7pIaU7+6cthRzsMicBh9MHGA
V86Q1KujmuPZtBbDfrfR9cS5gPmFQSe6uslJTqXDLrBQC3Wnjpq11ikqufD+XMoMQC9nu7abmZvw
dRPObXD2kPQUp8YwxZK7+Lmp1tvEpWuxgvM8LULluE6+e2EtHXQkn90sTeMdNSnyUXKaP4LK3Otl
1twhtpQ9SmRfzobTXMWYiCr55m4dsxrW0MKzRxGmxliJBSRbjiJE9WS2SBlbU1YVAUmRg+HSI8CC
80XEwD+8ump3V8tQPZKo/+HKzojykur98DONDFxm95cJJNa4MtH+uIg2ZpOBOyTO2/AyoL+HmLpE
SI5BbpX3b9PEXHEQcc77KkYZB9tch7yrFDBatCqiCiBOxYEsISKlS/tDUGzbF9CX4+7DHJCnf4Z/
6EVcMbExkZV7ZPrQ8MflzbzrlNC6E2cJ3hVdl7WXT/1siMI1+1M+Q58mDE1w7mIftYY/1xAR4lDw
eIsKlNntlj5xFiRWt4cG+cenfrFIUdunqpjMoxgUXVbSb1N57A8leHswk9QJMXIyeIssNzMr59Yv
BkW/OFsOwOvMk2hOQgBPnNoUU7wqepsrptV66K1DrWrwPEuHLRCAzg2jSXVW6OvV11WpkCTB1Eji
UwuEmrSdOWwjJ2+uvS8310oprKPV2c+ia+lHfuvZSBubZw1CxSEFjrw1db9zx3mm6LtdQ6y0dIrr
2JY/3q4jBuRi+pbmVb0TNF1xhg7Uwxtf9xN1FxE+p1jdxm7ngrMr2LvIwoJ2aNYOupwBNdyj3Gha
gq55mdZHqZRMzj1Jrv7lvFG0SnZFuNdU3XBqFNVc+XWXrutIe+NOx1Lr2GQ3YEcvB62oEeskmy+6
PoR8Zl6LcT+yoWN/CNUkrxfTBREb+YJViM4/xmnkrHUNonSd2OYpmEEROETKv6U56kCzk8YSEZiK
gmhwn7rq4RPoJ04Bn29FpzW7hcJ/NUiArPN3bBCaRqfM9KkczRlAvimPIVVUhCuRxRMHBNlTfOWa
7iaaVwg96TmuoRp2iwNq0W9QPamRjivqh1mhYBs2VbQOkHoPXJCCGXCQNFr3nlM9FP1YPYg+Ze5r
IXVjOUSOdivaYvjTOoMc3det5x86s+7PHdzns9NTIV6JdoQK/clW7/I2H7L1bYDkE3iAwWp/BJjb
ULjHFV6W/GK9rNBm0dtan/qCeT1PvfvUbcqhtJPU4aF9NwP98Lvy5iJaeZNLDkH58Atz+9mhBHi6
xYj2h5m3H5neC2XXB/TkwvBDH1eiYpom4UsPL2yXzWZz4pC8n43CVG5pi+Guj28zPvWLJk/Q3Q7k
/7e6b+1pReIT1pQDiTnVQ+myHDKvfmvqfrNqgYmcxaDov83tYOO4/lRNm2UaWXVv3RWl4t7UbnUI
h9CgesQAdS0MAQEr5Uay6ldtbFP/2GRWf86ijAfTsC4P0ZSUh1hLbPmxN8gdyIOduSKmmgNjQVUY
HZDRLVU38pB3ossO1NxlM9ojD1Ircuo6qole8WDhy616yj1kVvVenKX4gKpT2F6WfhXrtnOqGmgX
EerIgGpXylAYO4uXDcWPzuVAWo+/BNT3OpQQsb4Nh7qDVOX71UR0PV9yyCVKMlxteQFBldXnrtZv
V/vQnyUl6Bh88fpJPUxJWO7IU8tPTpsiVCl55k8VO4+gTfsfdpP1bgWp/+q9x4aaNX2K7a1vFZdJ
SvSUfYUSQFsjjpY4NemkzN9r6DX1t+HSDMlIgnR468shVuVDicPOPOM2WazTB3NSrwzsVT2PVOiY
KWuxojkEexHyecq8NtTaENV3ZojR3CjXiWpZg3kPZj3b2DVCw/zrzJ9mAE9EicvvgRmh62HUyX1Z
xXj/Yma4NeC5PItYIdfyr7FyNxmUaYA+SGolrSyFnyTBGahxPYAME9OcYcSyhq6aGBVsAzFq2QAd
xKiYm7fUIWVH053K9VjH1amTr6rZ5YB8PRn4EvzU0hSj5exEJUbTHFeZSgfQVCuo/DrtSvcSiDoU
U+/F2TKw9AXzKAgOZWdGsBVEnDj0qDHfBuBu/Jyo8E19TxF1mSAu8WklcYkRtRMUoVlYBC/XTuYX
BfqqvpTAmjRLLzbmCBwvNIfoFR4UdjDyq88bQLEwRGq4b5XX0lAAWRXj05j38POkOKES7iuvViZb
FD9l7+Ink4wBIh/YebpYNWuy6jCQ7/1nq3qDijaGJOHvw+bxYPS2sVO8DmY2+KwV+mHdOVRD/yUo
poNfku1v7Gh6zsvcHWZhNPhz+Z3aYhvlz1GQFtk7m3jMiFEnVkv+FJYUo2JJWHn9WYyGuvxhyWzM
KBSzht3kPykpJFQYnBwEvdU+ygiOH1o7MLeYXZlfpSm8E7/DS0QC8PNQhJaxDWoD0WUddap+VU1G
uRP75CkKtZNuZe6nvTKkSnbgkyxrJyN6G33rEyNhXX0YGQd+fla3rToFn72W10/xbNWoJQkqOnp9
bORe6u/emxRF/Ys4TJl1gBxdXEwJPzsWyve1YoeP4uAA8ChisHiihbaFein15qR1OgYw6ZgOu7Tt
O26yTJj4/j9aadK4s//WLkeKDpOYRj4WTWtdRMioev2daU+7ZYJqTvGeOyisejEBKrPhNsin32Ju
153i+yLPg9siGvKO98FI4VO8CgsYPrbtnrESseIARDpZg23qt/q8/CTZhTvgivAkJWs5whclb+v+
afQr1Q17jG9F3wDi9gwq6qcz672KrjLXkQpK5Ys1d/Wg07dxZbKLnJsFD32PmvFNjIlwPYJH6qRQ
dhrZ049j6r2iHdKfHN/vT6M3gEIXp+LA7V2S8LV4D/gcVb6PiBjR9PLGL1eijdRZuFGNqbutucSk
eTR67jJbrGtU49vruC0h2kVqPct95e8+hZi1zC+q73wJjAonldbRj3YnhWAHJ5lTcVjaYlxEimEL
qay3SNE2l8jbkAilIDG6io/OiAgSa4iz5ZJ4E0ia+x+vJiJ5Rg1QHQSZKKv1cG8hMLiOBiXeiGbn
BPR12nDf2ZO16tGg2H4a8PrkZ0C95fC5Px+OQZEqpyqrEhM7FRYZ7Cd1LPo7X/UbwEmptXV4snxA
1L5aedXUH0RTHOLWfpT1LjqLVhlFykNrDOsMA6H7fG45uu8/QMxcppSocFza1th7Yz2FrtM2qAw4
6XcF+nfoovEy8RVREfsT0+cLD3rQb+swBadUVi7wnv6hsuTgCSIAuErvSRy0yGxAEBneMZn77Bqg
6jRJmLvMTar17X3mq8dSd94mqB0QBgMjQdEFFS3dWFOHbOwcD/Y2O3e59WuJhxoIvMvE3W4OKLty
dP0uGPeiOTVFCxjNDF3RlOxEe8yKr2mcvF0NVaSS9KVpHbSkiUHd5BpJG3v2LUNLNOIvi/w1Euv5
RfSFuQGIeGnrBw2iHFr9BHjzJBElmuKghWYEjib3158GlibeLfo2MEwwgl81xcYnZ9R8rFJsik0D
OvYGwMd109fTlio80vV2GDzIob2KxiL9t1ExV8eSR8Qmmu0/ifmQ+z/PFxEB4rS3iOUK79cXg8sa
gILR8gWE7iD1vzUCNLziCgu9lQl552JLzQZmho+QgNH/XjWRf4xmjPVKRLdmaLljoA1XcWhQTb0U
Xo2sfTNeMxOSRxp56U68JiSmsWQwqvOtZVNGqyVjWMXi7XgfFa8u/Q+jCSmxD3PbeW4/v3WZHBt7
atU+DKcE6k1cVEfggtHjAAD2cQjcJJwL/nNPLkfO0RyyX2LoFlR57SYp7XCzzPH7PFmNnf+2jhhA
zPj/4zrLtYf//nrabpJdzUChrEwM7ZzX6q6LVOPQeBr7raTrtPNYsgxbr0Q7J6YWHQcowNhCamfR
1YvRW4wILyHlbJTGgUsyTxGRYm3RlAbcI9alj+BTE5fjRnSK4dsVRfgACWkD+apahXYYv92lixGc
z6rQtXGPJ8YG97tQd0lq6MewTA2g29zzG5+fPCwmaDvi/i7GyeWM9qYom2b/tq/xhvBAlk+64wvi
39ttYm+HvNHQOv6zT54H8L+DmVOpt/4M5R3MkucQHMy/dapRHMR80SUmKHx81nxSkEWZ54uBvkvt
s6mO0jZKB/gcfXEGK1GeJ8Uozv+pKQZEyIiqtVlNUGv/e6xYKQn975aJIlplPhWSJrniTAe0cjvL
5r4ikTD/ex/9+zj8YCVQwSQz7WTzSRtLNFVgvFIWApj9V8vtKuj8DzbcCdCCxNOQbUv9i2L5kM+o
L+t6CsZ50DUAzNGTNnd7aRsfR56lXdE0Sqj3aCRJAJin/EVVSMKTBUJwdA5mR39bY2JPc42s4MmH
rPTCIeZrq7OPweHCTPF72+WF9Vh7Jm6SSxNyyKHzETTZSbVzG/URK3uITN04IxE+XCdkUoxRa0+I
oI1XT+dQhxIq2GWorq2u4OY1RGZ8nuy3CWKWONhacpsqWmL+YMTRxgJKsy7sMiHX2Y67XAm1hwKi
1aYtyJPphoGl3tznSXrjFrlZ30LEwMgCK5TZsmOhjn+0vqEcSQ1rD4iaHuUokC9K29ihm7+McMUe
mnlobBvpopjDvtEsJ8RIOx2PsaT+ukXqkLVAp+u5K665vJjER+s7AhZTgGE/if6kcRq3xOJjd1tq
eTFiWLzAyEpuL2RZLn9RnNg6ZJHqI5jAg502P1naodTtgfrD25J4pF8tnco4gbsVz4siHMw3kYjW
32KWJZaBpW9ZBrefaDXxPcXrfvhKCu0FQqX03OSjsctbvdg3aZU8o+T3QwX4+Pu/BgwhhheVT1pG
SAGNMjwZDSEvIQYoB6a2Nsv0Y1OfmyJYjIrgpSlGP83NTeDpDRhrt28N7ZLG4IEGz/4GvlXxjr6C
XDokHlS+qkIaSdNE+oXcrnYR0fXQrONK60958yvJDf0YIPF0gknKv6qU8KmEGZpXiIjRi4/5cCIl
JEbHOUSciUNVQ5K6jXxum2GjHc3udyzNTHjRc5xYTrRJIrVQoctjNPrItftxl0KD5qBNSiDth5KE
/cTviNsZZWb/ShI9PYEGLkh9hml6qkFEubHlKa6YVNuJswnbNmRvlVmSfsGrGdZ6P8IAnB3S5yaq
UeO9E3gtJuTO26ghd9XDhDXABQLeC0+d+bc2jaaVkofeS9sCR1K6fHzxytBYOU2dvXgWtoN57ju4
KNTSSjLg7LYajCbKBs5RwZ32xtPWo8i7NRUh9YBazYfmMip4df90bpL4oWv1PJI3M/tTa4HHaFWo
sFdwrIs5q51QPgPFPlIzPPV+uRF9A5DLaX0bnqekXa5sqnkFHULXxlHUamNXUrFHPsXexNB2X9U4
+lpDMXiQu1K979MyWYn+LO30dSoDI3dmUC/0Z7ZmyjdvKpsjb0CNU0kav8Juq1e173h3YAGnx0Jq
HkS/r6blNvF0g8QYFwnrZtvqwIkadDZfwt+0IBp+9pOPXQG3tYeuaKY97iflXtZT/5HHQTD0Zmb+
DH9TG/RPRCTyZuODGSEL87azRm8S5hOejmskLBI4UO/286ITqkGyGUcruYDGs+6zUpJcyTf4NXs/
8zNSpaIvfD9bRm9n0ZBf2gxxrNA3HwJ2rwc+i9qdOEBi1++MyMO1EefA1acB0Rwj76EoUvsgYpcI
dN7JhBlgTrvEf0TcL3tSqiTaeDKw/7yGOBZJReEanZX83gyRO+nj8JuPu9hmquKPEfVcIvnbCKET
lUShm4YBbqK+BOEjQ2pzh7pNyrdIkoN7T/gsB461NmQ0wW4myoF4OLEWz2UffoMUGicHzdB27cwD
YtRJbL40SXUZpaKCFDI/03yYNq9NDXg41dWlma121Y6Er1Y6xeMIMPHQ25K6HaZC+koG6xahQfpZ
pSPCQ2YEJSqjPqzM2upYxX2n9KycUNZtHtFRHO/QPt9rGS/blfMx3xqj2q9FrDhocvIdCTvlJFpl
G05wKrs9eu71lYdLt5sqypIeZm7CKLepycPlGtmRqW7GL5aarQUFGnlUHoexU1kLlrOtWsrKNk35
AkHRTQKlk55Cbxw3qO7nJkwZZHHFITBl+SgZ8wGsecpdhFOwtboKpaD9kXJvpFIwj4jwmdP+V6eZ
jwlkBR0W3ms5Dg/hfL9G7MughpMYPNZDXMj+mLwm2y6WnhO4W9z9SrwCR2sv+j+7foqQLNKGUzIG
+mpChWMtAsXAspQ48+N6F70v9Skstu8lR0nrcIfkihqtm9RYN42ZXY0i4UFTj6NdpTbJulZDnjTl
BOJ8K+Mzqlc/+iJ1tmonT1gR4E8tvKtFX+N0kztIQ/0gBv6yT57nwvCDmrrEiClJVfduOw7KWhQe
F4HoW9nyQx0zwL1o6/X9F1G1vA3ftKP//fxW3tQ1LOlumtNt3prbLm+/2OEa8cuVoQ7JpR+7LtjE
ElRPK/u3ZjyzjLOeDF3SNTvReg9tZi5yNR/e+8WKoiX6RcR7vOjXZ4Ok93hxSRHq/GaWCDAVs2q1
OOSFZ27qrppWS584m/UzL2ruIGMrYgwbXUL4+m/zGruHFCQi+7j0L0MfW5u8jD/GLCs2CK/tqEb9
xPnAPJalcXd7P0QT1Sto0bwBy19Ele0WJrrszKIK8D711hQjn/rI+H73/KpcKWovb+qGO5tQFyhq
7SeA+u7eB1oMhlVZCQ2C2i/Ts66jEyqixCTL71BfmKXM/31SU8eXt1KJEio4fesZdLciHvGQwp55
FRfmcBFtH3ucbTdSShR9/8falS1HqivbLyICxPxao2t22W672y9Ed+/eiHkQIMTX36XE2+X27nNu
3Ij7QqBUSpTLFEiZK9cytM9HR1Rdr/G08ufR1I2YsIXMIuJvwF7bIB5KfznIvO2MUtn3dJi6wV/5
UsTrm61FeR1SiGa8KErTwbYYUu1Si4TRAdFq8K22iHmXYwQGRy0cxr3Mhhj1Kzl8MPeDtQGdbbEk
220OxOSAexK+P89BHV5phScWY6mpL9W/Xw8ooHwzTY783IE1x0+kXofdbfImxM+gdnrcfCG7A4MS
KGG0aCtIDdurzSrUWfvORZRQoYc4ZHvVDmQiBzqk/kcTueqBACu788Df57pN//tcquq+hklq7QPG
F77nvqnIpFYFxXsr6t90bboKpEhsCp1db+bdwzAU4f1QcB2jgpaMjKGvGpnwntsIXCEXX1pv3j7K
ce4rbGU+e9+uRyNMPT/ZlDOG9yPmp1ZfWy9JwV/GLPGvo8Ryr8lsvqMmle6Ek39AFZo4UQ1PkYbx
NbUO1CAnDmZ61DI6T4mu+yE7vKNtNgA11booBlv2kM5bWQK/HBpBPqhAfrvUbSp9KR9BXMhu48NY
XcWvUYs6Pz2Hicqro8RlilBntsyo3MSaOD4HTv+eF8O5nXJ1IBMdarA6baGHzUDmCDdEHsEln8LP
dAEeyAy/2Tejk/pQEobs9h1tJTJ6xdEpHcDhGK06y7IWtE0hG21L6Oxmu434ZKMJHGT9FmZQ9WuO
AlBAhsAX9oE0DMWi/q41cygzaDoxlLu+EYZVql27LgNF5gBxwY2B+slNqxOkU1YXG5QZZJtGZ1Nv
vSpmP0cLCBqk9JIl6pT89SeYPDWpt0bKce69weQJTo8sLZ/HfuqYp9K92YQ7GdqGiG6higiaRs9T
DaauyAKjfzBY7nPUs9cIrEsX6uw7tgBJHntqijZ8UIxvycwLCPHZEnW4I0u857Eyxa4062xFvW4s
jHUcpsij6QtE0D6eLzBPOfqfLoBk4ocLJIEINqAyBeoVZS7d0eXZEk2EXahZuAD0KYst82zYg8Az
OPaRSlbCTZIfDQo5Jgb+UwjBORvJKg+kFlX2ZTTaKzkAQOmD7CK2L7eRkAfkPxoLm+Awcr7mU+Fu
IO6C28oFa30+FuCH0ZiVQYNdbgeylRBeAb1tub3Zw6SVmwZAScS5IA72aSg1DQJT6rGo04Ve1PvE
6iFNcDO5fdzWi17rU9DBq3oEqui0TQHB6vTh1k02NcV8NUkEgqjj8xTzPHWLRDGi0Cubtd7xdpD9
IPZDDejSuz0GGulojyDaW/1zipLDYRIffKouGbdZF/4Y4rE6gyuZnVpjQw1QQ0Pm2dPKzWRvii3Z
yUJnnR4jM8FOWNvczDEEJcFphyTrb5N+mO9m/23SGIJYQymSwF8yVE7pPQVtQNwo8LbjmL2S6Xb4
tP9AofBXiH4BT6tHAl/GNkk6IlqsmzdfX8/W8OR13gFR77yfGRq5AqApOKR20SCkU7aPIkcBn2lM
KEYpGh88wo3/pDxUpoOw5m9I2AVfLDw/EcOzouOUtu2B2QBCQr/IfsR3Lhfc6My/jO5COl96jNuw
tzGRZURHESeQ5s4qtbakWqqiwq4YEe3XDs/nxQASl0srBtB5mDF2X7yYXoUP7gfwRaplLsDl6EtV
rZBRSS+AHo87L1DGlvmiugZW2GDngzosOwTdsiYPU4m8HwfBvn4aZHWtAbZVp7p2LXgPAsX8nSND
VUB1AgtI1Ae1/iZzS/s5a8dzroL8Z2ZnqKTE6u0B/JotakzhwQ3Tfm7lcKb42Z883uf4jx4oYguW
JaqAV0GffQEvRXFPQId+bSK79ewq0aIAjD8RoKLiprcfwbE1wxyK2gbUE2oYG3sEe1UPvt1tbZfD
sqocqG1rJERaJvOkNL5b0aQKaEmalDAUKOz050l7S/XrFKIlgBZjmWL68j42m/IIbQPsQCBONjdJ
pJ54Yy2YEDsBw4pe7pBdm9rULI80xfs8ZIKg59JPDQtfM+j7PYAeUXgFko/4OHksuwgtpNdzXv7s
ORBTXRi+qsmMVjk2WrOH25nDggOkEwJpt/FEigKq93gq6ADEpapzCx2QkVMUP70ZXfBgQ+bSwNaF
RiNp0ywYOB/0Czn2VtU4IbymiuJS1OASJV3zvklHAKr+3dF6BvYSuiNGRG0ekQ0h7mLdEae1c2Q2
eIhPI0JVRSVM8fgW35G2X2xGJKhJ724VDcr83mUvUAotfiLSZy6TUE1nC/imIwrYQRH25lAOybrN
DeD5jDTYqq7fuGbnHzwVuf4K4ZJsU4JIESgjaMxTd2Iw/5Dg7wH9EPQqc5Te7XKGInb6ywCzXttA
/7/0I5g+bnZw46ydPOMvf/D3tJ0lYQVkowAXWQV6jzxr8SvVMUlqm0HcLpA2diFoh9hFWFvjwvGK
DpKxjf0ikHlpOwQhERw487avF8SyCZ4VUFoZ4DukpuM5/31QYzkA55XqhCBVBfpbfTDAUwl4IfQz
uukfm+5IIVMGRRgJ2JPprRXYjWsraI6pUOrK9aEc3bWoK7C76xYdAPh3EoFFp7aERW9eeuSKqQVK
R/BxANkHSeT4cDOlY1sc5GB+IxMdvD6sdoHJunmkSFq+K1v3FyR6+gO4PyFj1I/ZAHHQql+CCN1F
jknWiLdrI/WQJ53N7tR24uJXmZsm8DLZeMSWyVo30yAXhLW0JKpvsC5HD7XJh87oAJY08BZkx5sZ
9L0AcNZ9/zagFZDYbibzkjEfUkZGF/p4JhsM31zfRmvVxMEqzWz1JAaOOKobXpkJLBcfa7CHepZx
oM5JmiYKKiG0Tr0B6J/uIFodLak3wKvm5Cn/OyqL1ZMLLuhHyAFUbdv2y6o1Lo0Etxh5Vi6qsxtV
mjuah7X46QhXqjX1MtHLvYV6V7Bh4hMBx5Hep6ze07TkASQkCPuM5oFaSQkiSmw5myPNhphVDxL7
RoFGy4PeqAM9PNcasA2bOPsSoZgVCY8ENFFQIr2TuJF3Nmh0T6jKxqO5jeunBuQYC1NCma3ClxYh
4BNDLkiszDgd7/q4BOBCx1SxnbaWScIbsOKhWbCK2wugGbITXkrga6kdFNsYjr9Ku9Ra5lHxmyP3
IQIQNcXGLBuoAOsUnKFTcJFOzeWIAYXD2J3JRJ2eAIGNGTpyQx7U4fUgcqLxZLtNYrk9MLpFfya7
KQwJSRpoZqFe3zq2fVPe1Ty6RpPhgPqLKK3igoHIygJH6hSlPwu8y0Guonu4CHEKLZhs40E7eEFG
cDfDnU5nV1BXluu+R1oK8tSrMHzhVacutxCAMhyUBUSJcUeBA+pIhDNCCFu0Kzxg7XvqyJlAzruy
XkCQke/9qirx4AvZ1in68Fx30DUo3ASCCtE0Lc3WT186GVQLfyqi703QnKVEQH4xTq81Nnz4VqsO
FSRD8ytzimdXZuVrb+Bfi/pl9QX7gWLFy1xc+6FCQMBxrVPAx+lOxX6/b8xQQpWX/evK1eh8vLKr
r2zw+lyrCnGWKn9F0v7jlYc+e07rwlympTNcpqTcgMQMbNyTY2ydShnfbYn7POwzBjLsNliD4j88
ouZ/2COPbm1tmZr3GQjNlr5o6q+u6F80aBvj/wa1ETKdU/bdsAzzJR78bMXwo7+P88jYon473SdZ
Kk5jl05rN5yqJ59HIIzmjvUDQhpvH8PCxzCiOP7R2wgCfvoYagr/9TESJ6h++xgtFjYnG+vkZT/i
99xIyFcgCVE8gQq2utodHiu65YQmDsDylb4qz2TCakusQmH3W2rScD4Bq0TNzh7n4ajr9sVSD0Vh
AGrMQYrsT06yGmzuPkaVVVyx1QIwoXMfoSfgPg6xDsJABOlAtjaONepXc12B5PgRCKPi6kVvwyEJ
hnxi4iKa4PTmse+ct4PQZxng754xAF2qW14yTIit5DYCp7oH5DxQ7bHMnQmWyhXpOjgWogtIgUxH
sMFCU8/8SWaoi0IqRnuRTg15lZNSx7oxr1i3RMukrsGHqaTTHgfNoEIH1g0D1scgg05A/7i7dUAa
Ad7mu7ca23XVRXeQ6+yXNuJnO0re5Rm4r8AwEYAMFThr6gXndbijxF/BJsjxBqCX9aJoPQMHJsn5
IopksK0Sq7VXpPduaSM0FYItCbuTWDydUS8Di9ui071NB+xMLzuoroMk7DJx+4kRS61uKc98Igpb
6tOtW5/2NN89fx8HgeHZs7ZbG4VkgIVF0lXrrAOHEi0B59UgGcekhk6IXixSqpwOs7fT2ajyRWr+
dgiVodaqxupXcu8udQwbIIVEvQLYtarzMHtRSVuj1A924qbNkhBMFk0+2wOlGcaCSL1q+83fYs4v
LN8knmGIvYyasZ0OXcZQLSL7BOE22G69sfYr/G4C2IF2i2Ve8HNs4cXVdRKVFsofv4ZhFK9Gu2B7
yu741f00KfHyyUv6qc4t7nPs4K8G/mm97SFxESS+swpKjgSnFmaVthivjcK/lNIaA8OejdJro234
19wx7Uew7KwNvG+gmeL2RyPHfo2UalhuYTnHOIqItI4NZF9KQNO5OFBvl7t7BdqKhzjmDs1B5gHS
okdeYA6a0kYcDHikrFgUvMqgYNXzx1o1Deh3AFRq7IQ/ViDuB1lLsJxGsM8uG3uApmEU+ZvG8d56
M2yraSiZ/jRee1CnjwK7tQtNGtQOtH5X6z9FzATmfuU0R/wpYuYsN13eHql30plx6kV2HM4c/Oa3
Xvo1UZP77OPYPznTbw1PtewoD2Xij8vSC40nI1b/OlMje7PJ97NPfkYKLfdRtONWlJl94GMA0h19
0wIH8aDqUT26Q2cf6l7lUDXEzdmC7tvG7uWDnW7m6B9/mYILdBoq6Znr2vMRIAKJyWESnB0U67wV
JOHtBdluHX9qIpbAmgWNu3Xb5eStOg6F7E8dlp4/xxt31QU2JL4Mi1/oUFT5E+pXfSAe/zHRGXjd
wiU45fN1RXqZZKxTAdoULwAF2u/eCQfYPfd+3My2ipPbFQq/eruC7wK7pVnjwiWLeb6mETdnzyge
Y1nsDAMsm6heShdNMaabDiqf0JIL2K6bzOZs6kyvwYvwYPaAGOhML9604kEg5gSZhQa6rdqDOgrh
7CzUkM2DUF7crwTEzZQ1RWfIkXYLIw/rb12NdKTLCn4ooqF+gR7ZbG8VVIogSOSsm6xtvtVYq1pW
VT3YZQS2okIBaaztgx6OCqj4NryB5Opj7PXPELmoVtDeyx6liXALnZFNapvSNjr7//EzKoQXShNc
0+PIrWVoT6Db1080dzsNqvvqMK4OygRmmaxZXljLUeKJUnMb+hXrfgIJdggRHgMEeZtWpNaWhC4m
3z67VmU+ZMWY3SeC/UVm8gqSwNyWjqO+ai8z9Ld2ATxMZTiPWGuWB8vFQwD5ePeRbBXnqxFFjlfb
td3HFELNKx+o6y150ABHIdypBWAfyaYHDB7YW+c4QMDiBCC+bA3Wbv4CuHS7i4aWrbkOffmwu537
0V5hW/Sq/f9kl1MO9dkmWvCR9+eslMEmY0O1rkpefAFloX0HXcpwyaOu+CJ5i6JlP/YXRohmOkUI
StSgxyRnywafz1DIM3VmdTo9ZCAhi7F0ktDZWhVxxZ5YL5Or9Dt5N2ReYCIM53X7Gi/LfCGtONo5
9tZyhRj+og6jAt3VoWBjt5/dIdsHvRmIUAE91YCFZarHs5NU/Uu38kZHvpiG6CA4NeYLasZ1rxkm
DcjA6l6oktYQV0ApCzWLEQpmsSsfkZkOr0HvnciMbxcMRTFA7nXWYsoAKmgFhGDuqNe31GvkqG6T
5djf3V63iI7kapEgQgItgA+vYXrb3l6+0bjWRb0fHKiPkwILOifIvMzvahrIEINOQIZ0dMDujj2k
JTeDzrIV/dg9JFO06XoeX8jUmwH0jnn7F/WR6TboZvt9UDdOzcHq5V/k/38dlPRAi4HtAR+tFwHi
pP54CdMYUI9aSLv5odr4YKRYbT6WUVc9lVn0t6VXXY3fJosAi8kT6ATtuen93qTemzMiVuJ0a8oM
FWdWHjer0NhFjq4sHu1gukcrpjrj4Y8t2y/Lhcy95gGQELZ0C86uAbPUBrLS7RFEcMNeCojlhH4g
Logv2ysDgIkvUwMhDVU17Y+g4TthAW+7qADnBj8BhEIL+weUd/hXj/lsmSHdNk85GJr20S/fppQT
AEu9dN+mREn5Mca9m3RCfjUqNoCaEWcKNXgL6BzIr6XANelMatsf/Sp7Ak1sCMLS5dgVfEPaYBHC
KifPB8VFA+LkNTXbvoVQOBQ5SSmMNMPqgvmndztJi3kIYOBlnKVYC56CErLBC5w4Ed4/C0h1zCcf
u/6LjwnAz36YEnsT93a/4pMf7ZIwVF99yFn3sqqfhVWlpxwM0YsRuh5fyS2B0uMOHMHQ2XT8Rc2G
8C7NWLTlKFZcoTDZWSeyxv+6zqd+ZVc5dD+orTqnB62I46xHiApBF9Sb1rbpb4Fl+ityVbwj3nqA
rroLnb3bbyayT641+xPFPZlcDRgZYcdbNd6RnUzU+b/aP82Pe/zD5/l9fvqcISE63ueWzN2EqGrb
WIbn4Ib85zCAyFax/tKXGXjfGxkgdVGmP1rbj7I1sO2I/7Q9SEb0gNnHnlIIvaQ+VGFSPKX/PdXN
8j7dPDwFpa83FlAI12oITuXqu0jUy9AK8g3ZSDuhB/PpWebmwh4YeLHxKrWd2NohNWrOuDEZ5M7C
FUF/8sEy/yVp7LcXcFq/uc0wMu0WdlV/AmuI9yX7x23qxn/N9rsbDa+iGP9iD3e/PWFjDAWmS1e7
0KS3G/+aiMS5Au0pUT+MG70yj3kHZgvyFI7d3XmeHYArkWFTov3bKQHVIW/BdUs+ynC9RSuApmPI
scw++gpgX3Y/XMFcze65jKYjaCPuyZumHUM8t+w5OWSKcT/6QK04kVHc5dDBfDZrpCQiP4pP1ATV
37YtuuTRgCLdY6HsldI1rlluM1Q9iWpBzWmy7DuQMZtzbz5yAGHGsryjXpqSQ3DjRE09pcrByUdT
lqDXyfu4O7lxBFoUI0Swgi8ZxU30QbQFYOKQgztSLKWP6wmaeEm8oaaVcXlgJjSLhoaXTzHyRo9O
PodSyKFtQPl8Gy5EYy5Dv19bnQ2VwjgNr2ODUjWm1UJrOYB2wu8ANO4HsD/820MG3aEd8ar/5AHk
FMLiOuXxhzl87N9XY2JDHx5rloKtgcRBSMWzHRwnTbs/pMaGiPRn29wPUn2Q7DctWGDd0rC2buMg
K8HAaoo8WHP0qYmUydwkhA1harh0Z9MNU/M+iNA65PVuoha5vg9kKEc48hil1CmrLn2eHSA/6D8C
Guw/+ow9o4yrPYEk1odkeROsEd8e19TZ+UZ4UghZdbqTTGWZnys/Z2ClxegscdM1SurbDQ0PTGFh
J9r+mEfrQZDS2ALen9yTyQwGLKpA/LylTzAOQX/g0ANeUC/NwZCDK002XMkkawMVRNLP7ugjQF27
2bvMMwEA+ecTgfQHql/GA1k6s4Dq0/QjSpNhRwE4AYLc7dT09RzAk4ndnfGivVIn3WTIxkL0PeVX
usF41qHs4/fhoqjrFfcY6JvLLNgleA8AuxvsurApnlyWlk8F1kn2mI2XuLFxj7vMWbqMizvqBEJ6
urNBlLCkAe/D8bwqQOKq/HXgVenZth8JNMHwEloB0juBfQd891mDpHIrx+QHaHC/ez30fUA0Eu4K
DjVGP8+tVwykfhqoaiNYuSlAM+XKMFO2czUE3zIadYe0uKWhF+KKvLC7iOo23wRgLZCQQfraZ4kN
ttMcGYxcK0lpKRdtB7KWfbD/7o+c4YmFLe93KF0eAWHNgFTQkb9PMcDaT+qlnSChcev4ECxsKRLo
S7Bqlgme4cNQgUtDRleoeEVXz0KWBcvjcDtAxvYKjgDE/D2UfskgPJIHi1Lrfuy/T8p102Ueck/T
h/+KfOmlS1ezA7d6SvKlOWhKt2mh2aev0AwMwdse6t3RgKI3vbPDc8mDjF/c7ajZMnPFwQr7JcHO
A8uWf7vRq2JwoaAdFt0f3Ro9GwGZ3930Pmaejex0UaN3xO2iNFs/gFF5yCSAExAm23ZTlh2gC5Yf
CstwtgoohAuXFWDslRU89hFC1w1zq28s4d8SLutfTQq9u8wf+cIeAYFuefWrD5tvyuDlt6IpU0jj
ZP6jYvgx1wbPLxCoeLtKY40fr+I5SbpGHqwF/fFrY5tvrDFQmpYHYLaII+aDGdqQM63Mn2w0SFNw
BLEFiY0wWOeIvT1CJKbau0jZQJjHdR7JFouvnXSGB2nhdRC6kB1uJ3Bh3fwhfQVIozCxSm2t9jof
XoZugmhp5dy7avT2tl6sesBubKxMpUhjT+KCZPsItOvvxlk8noy29kzXzn4UQfBXlZlHEywntxPf
s2ZL+M/Jbz5VGqrnpGteaY1Mq2VaKKsBYvMiMndkl2Fw4XYA7EM+fetjyA7cwrsUBtZ2h0Hs3PHi
DVUeKPlcx1CqgFSEtUqQZ4TkXDqd7UiYS3Jww+esa5wlL1Gs3oo4X4rJjDdT4jpnA4jb+WCFjB9D
4ayHIkJ4izrIRUJuaVniR7Yh24D6v5XpJjGE6XpxGSToQjo3GzdVKfD9NZWBAKRQeywa1Vew5/qQ
qHSNfa+bjG2acPRfapDXHNwA6n1ca0dbxeQvewEK/8k3SjBh1b9qZRuv+iTI6rcTC/y4mYAgiGsh
u1haufXcBF234r1wLtKCtkDWJsUeCQMwOkRTuK4ZVBFSKyqXeQ3ynVjL05X6rA+A9gaQB23TQtIv
HU1r/Z99yJEOaQq2E669b5PRGS++l2UXYrtlH2nLOVR8umfGdCQZsixl6l730Q6T+lqGu0VvTt/7
/ts48KGA5X50XlvIMixAfMQfuR0FGxUAYyNBY3hiaZis+0ZYz5XRfy+qEWrmCXjwsKr7CbpnezHq
QQb7ZxDAt+MJBT0pmDUN83kax3kQZFXnQW2FgBbgJkY0ZIekcY1lPsl0iZhTdoijESTt1NNFqXo7
pa4pMxFAcYtpb49IoJW6rLIyUAieWBBehxZYcgwjMGgYhWgfDCetl1Ut+Ksq5MV3Ueu1GOT3QQTd
L5RM/c0DN3j2cxs8zMHoXDLfzKD7JPge32x9ypTN1sIJ/EeWipckireTzh/RQVYqBLaGo26c2rmN
dHHmjnuLMlAffN67ecDVnlqdCcX5ToXTliBB1Qid8qFFRG9GCGn4EChZ/mwTHhgoSJSanMlvfB9L
qCOaj/z+43xuizV6kHVH8G+gPMX0jdUtwjI45hNY0oG50UGa0gEosHI9UJVpdLQ+0KAI2k7rm21K
w7NlvDbYdu+TIKyxSzaNEd9hvJqboyy8i5JFisrdJES4AMRJiT5QB5jsooXtlnz7wRur5VWr8uF0
c3Z9Teyd1Y8f3CDknqxHt2jBBf4CgpjwJKratRcd4gG70I5easaisxLYt6wAv994NhjIZhfUXE2L
NIkMPF1UsQKeCKIGt+fTyPIaZNZrejB1ZHdU75zLvCtWUjtTT5QjA7cwBQCCqZidPz38aPaC2RbI
FlGWrtkOPU2PGLMSdZl0ahLx4a2LjNJKHaD6gM3QQ0gD74MfH6yKr8jRTSyUB9m1b++YI2fbPIOt
6rsWMm0OXxR1AbkJy3Luk2xq7tyky3el7arLBCFIaMSlzbcRco++ERu/AtnceRXzXzu/GJc0qPDS
5k7mFphHwl5dbEw5DypM70RPBKfs7hAj8uZBEXBt92Gq1gwKfYtCVyp4ulKBDvXYLBG0Ck+2Iy3g
avTWHlwbHPRXKD0AIeObH3ZNYC4RdQO8OUI+i/fBZpXILfTRIG+MdM4FmOHxUmSyOTEPCvWCFR7E
d0CBYiat2leheaWWp010Bt6S/K73dHmCHkqTUEdpxNnGrAG/86O2fJslzPNuxXpEUhMriJJ16WCj
OWYMhIS3SyG3hE8DBM0dzTaq9C5KU3EWIFVYB4FM1vSLqvTPykzKRyi5sSO12ijsTmXTg/cPfXQI
G1OuPSAu1mkVvtlQuXqNKiOYf4uoqi1P9WRfyJ9+iiCPF+uYy2Z9m0hG4t6GbPGJ5kFwGPQbyk8R
ZAKlSq35r6ws+VvI1L93B4h3iwis9WQXnusvrdZihzYuxy8s5dtOBda3XFpQsi5btSW3DCn03MLG
vp0Gtv9P007MqBeeBA0XTVtEstzbBAtsjd6+Q9VgtC7cqdsQCxk1U8TWPzS5bhJlmdk20frWG0kE
Jczy7xivhS8DNIX2IsNfSU2HI1peeQEKEXRv6mqOSF4Dl6ibZgrsodA0/dREyiA5ZXWXzc1YSfMU
18aveSZkPM5pXH6nVixc9zx05rM/TdOXrhTdxYCOGPVxy+b3bR6eqW8EcvG+VTY4A3BFMGo0Vyyw
7iIQrHxJjMkApkhtqK8YmPXggTCQxvVu3z6qLllSXz3FyZNX/F3jztvKFFj3PiqHR1mUGWi58uHg
aXInwIbtu5Q5NbR0wBc1u6CaprFd90qttMwZMICJtaHmYAHDXWbhmVo0qMQCfYEAwXCgJk3pB/3V
z9InpWlP8qHNHgwdtS1r7myxwBggd8Pr3Yja/TO5ICnDz9Cg2N0GdIUwtygEAIJCT0KHvkjEPElc
NMPOBnR5AYaJEKns2lukTQg0c+04xoIZLofIlghXTj9F93VeRfeolszvEsgbLUzyaRjK7Mq6P1Mv
HchZ7csw9u5np6zFw6XFPTDPm4VgSjLdLL67Dbpdq9SXsVJQ2IZZ6a5QcAUMSRib7ODiy3lfCxQy
AVqb2h/e/mOi8nXvIwhed+Y27fPhzkO10GPM3b94OhU/SzNE5sCvvhSgS/uTQ9b6X0JV1bMDXrzD
Xa2w6dIz5NgsPfjgkVkkHjTtSyuuT35u2C9MbKaoSF7qZmzOYxIDp63NfSn5NgNwfINklP1yG/TW
xGo9RSRrmqrD/GYcWYjfSMIrlPdBHunDoY8AeOODgsovOlr9bqUzyLz7Z2x4EnsMV2QJGcM6J6uq
bZSXUMNznRCyrrlYu4KlX0SBpWDSxd1fFWJVBnOcvwXSWLWv0m9uh6BGDnw2dto9todYfu+tukWx
nR4eQexmHj4FZvsFKY9hneZY7bcaC+FpfIRoHbwu/f5MLd8Em8LUZWJpKQv4Dt3bB/KtN45RLt+4
FRBTeuj7+DAYy40ZgsE0AYU1YgEohB90jUpug1YFP5BH5O0DcEVhLzD4zHzt5RP1R+B2WzE7nA40
MNcDOypumcanJk/U3tdlFU0XlGdXn1Ez9iL8TqPhaE3Q2gYLB/gZm0oeyY08JiOutl0PstgdwEf9
MnCLBhlPZcy1AVGeVovEMuW9NQT1GdgXA2hWpE49WVe4P2stTvrPCDvOwisIAcFhnjs/fRGIA72c
+jYJz5BB23Ycb/ply+JhAya9dnVb6ukBnsy7A5kkaPo2ZmADJI3wqEi98TXK6x2Id4xflmsdIVw6
fRNgFlj6qPe/gDfLuHN7c7hDeSlQm3qQ76JuMTWb3TTy6jJFTrnIVMlPua5KzRLAoyUkgebWu90V
bilWhSz2pQ0uRSKfIZIZwEKh62P0PthVzXJPHTlur3WVO8jxswhKrr2pTg0Y0l76v2tp9S8xG2Nw
5IIVLWxC+0WA/2uTWnLckBNYW9/GMK9xXqyfTpzfyaZMrn1j80dW2ADG5yboq9o0ecxF1R7xxPlG
nRPn9QkU1ady9PKjrbJ8BWVcCCzqZtjjDbigUzpERopHmO5RY4YeH8KdWqjHW5NxcH8AEpdfHeU3
5xz40UU3hOZX3o7GqmpYuaNmhowF1DHll8zSWzDgbBcczDBfo7QZga0wg53Pg/SAqlNvieXQos+E
eJ6KmJ9MQ4Ug0AUMAEKy3cqognhf6aZ2E9rNjBt+QrwSmmhxi2QYUFgrUNnwPTXf3Sw9G8Bi4EYj
UMHU/kBlBxi26up76CGmriPmqdlKIK364DyGZXVERZy3evdASgIlAKmUS097RB0o5ckDmkTV97h5
m4M8DCjOgYsIHMl4IJkPHZJp66lBDchYNdYDSumth1yEmxZRygt5FElqA3EQjgtEp8Cz66fetMDT
Ru3I2bFRky1UC8wVhtKIVs+JcGS7dio5FcvaMzbj4H5j0NTaZaBjWnSaGcadovpATYjU2F/cXrw1
41ElmwSlyquxEd5dXUIwjPbqHv7qO1HJZEUbeeqlJu3Wb85OJ6MDgjrpgrJandOBKjgth03SBgZA
ykW/F44dHEygtubsWBaBkmtEhpUGkJ1SZ60ak60CBmie6Tbg85yIFEGVcJVxLHtYDqAbL4bsPszw
Rhsn/9pEJUzAEBxGFrzeTEPqQRLBKeQy7vI+Xfq8EKvU6LLN3K7jSXOWJ/ZublsRXr5NVZ5piqrw
sns19tgf6sHA283z5yixBUnduM+TQxHL7IjVztthClKAfT63eVUPh6I9kJ1GdFFog0bVJKoZ++xr
sPk0RBAM9lFLaUcGW5DN1R3491fLEqCo9Y0GhM4QRkcaFUg7nhSPk6vcp1EAJqOSSy8M94kstjHt
QB/R3wttGmyzWaR17x/Io0RGYtUKKKG1RuthRYVSSdGAQ4qGckjJ7lGMFS6oiZJY6/y/XMm3m/4+
AcSlRRY+7HMXldJTUxw6fUhGG+1e8QKYoak40Bl1V04/gpzYHsHb+D4mJnfqJ896qsHn8/mU+o12
aNaQ0kq2Th5nK9IN3xW6OqzGfbJirSlPPQD4JzfPs1VuMvswetUvEWX90ZL92+F/WPuyHrl5ZMu/
0ujnEUYbSWkwdx5y36uyVpdfhCqXrZ3a118/h6H6rLI/dzcucAFDEINBKiudksiIOOf4kd2cyMYd
8OsxOzlS56g8GrA1II7204V6eiDoQOkMXrVUu85pqrEVwVEfipfqJ7LcRpqBTJSmooNWg6JSeVGL
XGngGNTTwCmj9ddc8/S/zkX2n1ec5zL/uiLNbEppHYHFxuMTD6MiBvKWKnidn01sd8zHqMZjZe7F
cuJzk3qREA8SszzbTOvOvVl5e7zaDrUZoWKHbNOpgwKVfWQYB7LRQfIceGZ1AMwAJKXPQY0dBHi7
KjE8aii/dyLtOa+L7E1azrODH8IbqKCnE9STTie/dOleL54glXFQ3VKN/A9T/I/7QAIMKC/wd69Z
w9ip6Lm9IKKHNEiCTQmd2okdwhJQdslznV1q/MlPpvMQjqb1/KdBnmOWEzvE3wf1UW49+5YdnjoJ
8GWTav0tHepQJNDKXM6WEYG4Wx6qBXkcKNFXXbFZytzYGiH2qLwzhk9Dk2apeUXmTVO2Brg69F4F
JdQVVEzvtvACYxt7IIIlm40M5aKshQQ1qMzXLTD1e09UydOgjVtZmChqVXbdit3Z3vnZh12AsW1f
oL7uiWXYQ/60z/6/2rMC+DXKXk2JL5W9AuUlNJmHKVlWgLb21Ljlw5w/S1qz2LbM6Zdz/qxDChNR
2NDZzEmxxvZfEt/uj2Sa7MEy84Aoo5zbqHnxKbDyh/nSDR4426IIhuU8Tem1n6emjsFIpqlpIh1U
zrcNN5ejAYRgxUcEBhOUpFySnPOlVlYpcAC9d5l68IQa9sC1PKbKRn6l6UFBERUkW5phGksT/Jyl
A7sPAE1q0p8HLE+nmWbTPGcRxlu8b8SROlEHdhexpDm1gPGv+lRgxa0WMtPKAy++fLCRmlUmBzzT
uywZQNWlmrRcYdJHrq3z4iPZuAOCAxSF31Dn5Kbm5UiFb2abNH/M02qD83laGuRqCGZFXRVjH4Vl
EE3bgtGaOulQ/5zWq7BVGHKsqvpaY/u8xsqO1jOOjzoIatJ6hprcaTsAkZCamJvUCywb7pf45PjY
9bRAEG+9fnx1a2yJfKG3JxCKY41HbaGMdEaH0JOQiI3LLQ31wLKO14YaQu15Bi8Dwb/Vlne/2aeZ
P11kSNxwIRzZbRDiaPe98O9Nu9W/Cgixuh4Lv6VN1C7LPnIuEPytT6DxAJxwyNxXoziTA4Mq8TIT
4JQv+jw/S+iIrKiDby1oTL1B2blY8aILz27gp5dgRO0BUlvhN24+tLkxvloApa+gYyvVstnbIkWM
2EMF4U68c4evqW5XizC2/FspuX2hDmwBgK1QHRogdlNHroF/2TOBo+iLgzACUCsyVQLVV90d2bqa
ocpuaIe7ApHBjeVr3Y2XBOaNUerXSi1qI6SSqNXVWrDRwJgPRWCIPPpCmAdEVfYEapmBLtSEujM7
gPx86iR/stNhQGrpwEK++92upgU7tHbIjHr3yV/Z6QLxqAVHAHKmzt+GA72L/LHeTR9vxtuQG0oi
5XHMk+08rYma+nPkdMtCq/oz50jo9KjJv2k9vK4BNAvvqthF2W8GxYa+dOXSsI38WVQlYHxdmXx1
HFQBdJ385sYgT5K8+dHYchXHqYB+6B2SQRF2KUm1zF3L+4HUGcq4k/itD9+B0Sse7aYZ1gEejadC
l9nRQHZ1Mzo2FpUgH1j4qVN/s0x/qY1J+gMc3E8NG+xnV+sR3Efk/cI1Xd9nNqD7AnuyaySddtnV
uvF1sNt9x43khy7GQzO4xVcUbUKgC+yHoqkWQdeO97opo61nF/GhEFV8YzuBvzLctvuKSvrtkMfJ
d30IvjRJNDy1XT9g92nIk2s09gl3drYWrcieRYNwoHK16nEfCic4FmXIlrkfNaDAZtUxdIzxvq6M
e/B0sK/QaIaak2fXJ+iH5XegaXsjO/4YRGXaojtL0NZdyypAIXXorDQX4DoQYPoXLZXhuTACbPYt
q30r2ZpHofyG4hrIZCkHs+LDFhjKYB2ZsbwF+EXeZh4AXgg45IjXs/TWgPaas8hTfOIxuSETMFwa
MtOdawWLXst2vlZHm04VfeC/WruaThIuEDbuDpZ6700dHtACo5fdUivgXnZOzeA8D0oyvPWHIASJ
58+JJBLGK9xM0UajEhEsqD8mJh8RGNUidcpvRPY2Kj7OPG6GY50uJFOUbxPx23QkHzp8aue9Px4r
1Lo2hnOAhM2CcbB4ZIl1mWoWRkhjIDgQbajGwZdmdQZA44k6ycQD42xa7Yd/hQp3pMl8dtRKhy2J
jsLOyi9ZaBt3JoJmpz/Y20J+tkdm/YUl1Yd/gQKgJbFX4HfzxfUi8673gaaaIlnSa6sPflckQU6C
gxuUahIIqpaCf6Eua3BPePYtvpjssYUk064GhHtTD5bxZcSD129E8IZXGOhTqlg7DQ0bb6BS7YAo
A4BkNRI53eyxVyOrDIEhn+fTSHJgHkBgNNJCRcVNE0F0XPw1kq6pC5Qo0kgWOPqXCsVH5ICVHrAX
/jr1S/sOFeLRBv8Z7qmLQ/ANQ7x6Z1VWjrxAYEEtvNGhR22BXtUy42+QLtoMuRh9YBKDNTi6jG+R
DWQhKmajJzbq3co1O/Mm63xt245tfeBFPZyQZ4f4uMiKuwKPecDzWvmCZcSDF6O4dxHcjU0JxrBc
5EpVxH6pNF0u//TZxsb622fzc/3TZws1DSK7CvtF0K2gr9JlZQX1YQJnqSaq5usDwb4qU7sDjqTa
510cdwtEVkEhR+E6pxTF2grBGDAZOdK2a6cPtAXS2BK71lpseoiZLYPew7dOxioL8Y722WlUKl69
OshGF5vKh9i5yPut1Qt50FAScu5405/pjA5NlIGhzON8NXcUhfcWVrq3SEvRb6zIt/aOyIM7Z1CQ
tgFUv6g8OQHimT+Tx2BbJvKb1iPQP90Seuz+ocejxJrT+p9i/NMpOY1wohSAiEK26foA236w0Q0I
7jLhAIPiJetClRVXVlUvjBqVgS3Kgh44Q4m0HY9fyM3TQXPK8hwRuBZ7jTCs60ut3FofWD41/E9u
Pe78rUQpImSsRPNYpukWUG7k9XDnbUwWjNtUNbskX0bQDXmOZaEfYpNDdlwb9Red9d+HyHVukWju
b8CmDcS68rcMly+rRiBzpaZNG7kl/yESH9NmiBvvxhTIdlBrg2F346BmbInsYrinrS01cz2K9tPG
V/UCsRF+aiKWGe6jQkcmugC61KHCVT9k7cIwWrZ2paufGFW74iXR8g3gGbcfV4Q6zdGvEadJRrM+
AWQCeokURNUnCHR65sbPASrPRN9tqJ8OmghfI56b216aDTAsOITSb89ZVWSA8icMDDIO7xdkDLPq
w8fiTbPMqwrZX+VNHY3we/BfQmkhzpG8hdZ6c246D8WE0Jda1hkkGrsY1fxI3eMUK696A8a3euEg
NNkvyFiqHjpzUCmzzwpxM9tzwwT1x9TbWCsjR6Fhj5UBw2v8WNGNhlsoONexjXuOTgPnPreSCApn
iJvTATmqpENI9692DX4hCV5/snwaSe0xDg1oli9prnkMhIQQilcHMxXW2u4TnlxAD1ZvdHCBX3LD
s85682ioci86kJnOxqCzljwa5DrESkVgD+I5p9FPl+QSk21wZQn9nsBezzOUof6I3UkAmj6nkQsN
qmQHVx3ozI9ZLcGkwGHEfs5dk7UeSxvlu8qLCRtK59WwIx8y2Sz7azRNObfJh5pZljJ7OfdwQ2Qr
g0NQsuyQMOpk+HGIEI0sgZdHO+mdAoRD/vfJllAPubNSZJs21X5QBPJTkDIOQ6j8BCBPr1HNfsLe
8XM087fgJg12mP+ohdoTqqCts6mBH7CzggFK8UN0LoZEgnup0a4AoZnLog5MxHgSfwHGSPne+/Ea
RYoStR8hhGuYF3xvouIt83n9pRyQt9d4oN9hweOAe7LS8f+YxXu8tFqw4JRA84t4zfFyxf3AJL6L
qBtO06lmNdrBKLGmknEBJJHqoQPvUJk1gBavx26wDk2A9kCH8YLCyyvEOst7Z8zdE8CC5ZLsWgPy
xawMipvYs8Zbl/VYv6gBAbgCkDHK2NEGvvjBySCn2+ny0c/GctGDke9Eh6HT0pOuDrONmk3XVEuW
mJtsREF4J6tzxf3s0UUV7F3leEvdLAPUtaxKLpNH1tfZIyKvKG/Mmzty9LPkgiop54ZaZVS+97IY
pkmgVwda1STAfajmzNSGFg+ibk/NZGTjCrVA9paatZMjPYgA94aaQ+hV2I2VzspSFwVXaLhHdsNa
Ui8y8dqhyEBvQb0Ob8NzXWOFSr16b5Y3CBlcqRNL13CRs0HfpZpmjWBbjksAMspDjcUBQklp7J3x
2/LOdKZ1+RfwZXc708jYuDALr0UAfgATvJFiY5hCmVmd0cGHKsDBC3GYm3/ym4fRCHKhYXPzvz/V
fMnfpvrtE8zX+M2POkTVNfvWuPcCiCxrUAnJFnQ6H0D8wVaZlfcLCCUkx7lDhKCkL7L0ryHUnrsd
NePcpLPfL5DUyEgaAiyH/36aoPj5wegq9Ekm43xVMvKysLMFt43r2ITYu6kPMQ+h5uRCpzQkz6Nn
KG8We80Ks9sa0pAMqaCTVIyddMgHhioQzcuXg2l92Do6i+KNBlGj86DuANRGN9WmbGJgJX6OpRFZ
hGq5Xpjn2T7qwG6PCZ5EdNW5YwC9Tse7+CKdACvzJmj5Os5Ddzld8efEiFIBuA0O746unTQSu+TC
iFbTVDQ4aF4S0QU301RJY+TrINSKycXV3IsFEqItGCaaA2/05jCdiaT9OPuDjVx6xxYJbmyMo4P8
eTbbuJpmnpU6ZlsBltBlZOOOB72be5e3AtxUAZjUqemx2L1rTEhod7F5EyiPAvJqu6Bm7ZI6C9tx
7zLEW9Ki08/ToK6BUiBAPIh8oURUNpW8cSzrApqU4j0f2UXjev5uN+ISCJxIWBwvqk4iTMDN5Ore
XpT9IxWkUxm6r2rREQmY7LOJPMieFuMNUOYLfcCGIGHRLQj07GsURuKCB9KaWnTQRrA5J1b93g5+
jExfjYq83C2qpcM9sBiI1D+Wia328wV/qX+exZHxYaOzNrH5SxAMyULPUvEy9fpb3XDv46aJr4yx
+Area36q6vFIJohDxNcahfg3Hp5lUM3r/SW5te01ABnTLXnRoS6rXWxl3ZlafRjF11Jmz5mQYNJQ
M5Opr8BZwTXT38+2NrPKpRPp8ZZcqCNpUoAuMoB4yEZzBgXkRP3ajlfzVX3RWNu4BwP1PJ9vJeZe
GD3qtQwHHzjKRudo8/pKw+hPQl1EAaXS/NPsRgEa3mj6CPOfEGNH2YH96zKbpFfe9q4ITvMna4QX
LgzQJAKTii+MfCteegtN4+LTX1WYHspITdBVkQsd3BEcIJVRGdNfRZOK1oXoXpo2y/myei2dnVag
bn3+S9uy1Q66032ZvzgESMH73yT7+dP1krk3mf9Cc03/h26fq6jrcDM1x9w+gGGjU2Cabi9MiCRo
Wdq/RlX9YCZp/BBBsvEgdB0VusoOPTtLy+rLiHU4ij+dalODymjvpLn92IDojpx0bhrLmuvlObSY
ttJYli4aCPDdt73x1NWDPHeqxXN33KBWBMzJhWvcl7wvbx2QXtVObNyTqTVA7eWnfngkW9/6+S4N
M305DWCmf98bG69pDDBxokQP6+o22tPk4MSND4iKGAtq0gAXPxaNG/2VTO2IUGLSt+WWJgfaJD1F
lvxOnfRxtdA4IoXr30xXr60O1WYhX9Nkjoi7i27nF/KngxtFr1ksjBO1eiwPt54wW9CJ4A8atd6/
olJlRZ1kyiCRubBLrz9QMx5zaydCBOvIhT5CB2ScPt6TQRPQeHGLUd/RBwCth37wmx5bSeypuvBZ
D632Otqiuc3H7t3rXPcLpN2HNRQBh53foxk02gqkW6jRjFz3lJcpFPiAoP4CnkIblLhpfczbEKVr
5nUyt1Dga4oCfCGI0Sw/dtygUNtNdXpzbX6M1MexlfniU6GeFVUQEzesOw0fO/e9Z8pf+7p8a6om
e8iRZNs1FSR+EKV1H5QDpbaxBnyzq68agpxvEUMBZNzZP2IruamTwXxponqAHqgpr9wK261TmP3B
K3iMOEWsgzXQ7h/iAcq4EgKd39RwaJTaP0IMFymCwfiJehvPSvDTSHRAEhSOPHQ0MFsYMcBnSdA/
QaMCXM6wz26dQp8nrkAaEQG1yY0De09uQEd8zDYot3m2MPrmEdEBJI8H0HwD3qEt0uE9FQGqS13z
GbLDBYoSjXRX9XX8VLT2SeRG8AY8T7LMUR59aYSpnzNjQGrNGsK3nyO7BGIUNDLjPsq2LUtfaVGE
BJEvkyc6kz6Pp7PuD7Y/+fm6oeO5mSef8mwat4YjmMF2n7J6U46NDfcaG/me0mtTr0CWbM20AjCT
nzk6cqZZkqLakb2PkoUckdi95G2ebznoB57NNJ/4rHjiGOvYcso9qpAgzptkE58V1tKwRzUItE1X
e1L+DuJkQKmhTIENGXiUzbwz16p2fhlwFzzYRRD/i3a3jJqFFzbe0Y0hO4JSmTi7pCNDwsXoVtSB
PGF2CaEhaK2isV+hhso7zm7ewILN4Cdi2dtAc3Yo1Dg2ads+BJ0p12Ap6zdTcwQRm81LfCRTtA9N
Z4wgcE1O1EmHToAwDKCuK7Votj42Pmazje5jNt/S/E3byBoRL8eMF8SZBfmhU+cY5YValZ5Uu8hN
yyU16YAgL4g5/epiFy4KNpVHBQKxpa2kRMj2hzkmDzXg1zn+dBWrgPZr3oJ7Mhjs/F6LjSNxM3hQ
J93FwFqte3VTQKMvVLHo7qaAaPe93Y1HHeKvazwcxTGo/GBZO6N9quLMetJBlz7R1jUyO4CFMl/5
qJr7Qm5eUtgnQ/e3jpm1ANXzN7pjqgrCFQViFtda1+tj7bfOSvfj8K1Jz1lhuV/bGLSrYz2GBz1N
5L0aSP1lnEFDx0S5kBXGfB8nmIdXJn/3EfAJgrp7Q7a0W7a2G9zGjmFAzHUEy6iVjRBRjj98GRRZ
GsgxypWB5GkLhl5wf9j6qqczC1vVTjYOwgU4m3rVmRW8srqHirsDmJA6gBSz8bcVCnq3rLaRlG3w
JKqxjAC/vxi3Lp4z10Igta740qb/jKAeVhVH0JX+L5Ogja5QllMaXLfM1dnXBFy7EFPsvppjry+b
OOqgped3u5q32k5HpvOmAyR8ibzc+FL0/Yk4tF0J9s4w677qRQI5SOAvtC5KHySg94Bu48wvc8iG
4pH8oEXNh23upTOp69W6kyWYgWw8KAHRSA/0kT2eJCdelK/TJ1Z/Cs9B9kUeadDsoFgQPbppfsoy
zX2IQPh0wBNF3YXd8FXZEx1vCzMI7AMXoEr51T4ikbHIjKrY4fHXn7Hg788j4x30oe1sG5t5uCj0
HiIE1COCcFzUBQu2WTdA10yDDoLjqqCWas42ESfDDrVt5bVVhwrE+shewEZN6phtWSWqTeGZ7ZKq
3KjeDXvgq7C5t6f6ttmuiWjc6qgdXiRE0zorW7lWeUVurVrLBk8PXzPMGxkzbR2qM58PH2dk+1Mv
CktBn4NayW2EX8/BQepgU40ifyxL+W4hyvgeFtUGgbjuq5F68Qr1U8OlcRxE9oys2shE8KUpR23h
OalxcogRgQLF1GaIyGGd4x/IRAehosh0hjQFtFzzEUK0KF7dRKIBWlkB7qiIi2wgAID+jcXPCORk
F1c9fmVjvphjre8im+GRnGt9vLd1DW+JIoYGelv5NsR0jOjdw13hmJy95m4QrQzG0osb684xGLNq
3TeyAdYbeHGoeb7bVfpjyNr6wQnCeut5Wbr3UwalNDUZeYwWFNfDir0itB+tPDHKldCdYQcKQapR
p4MrZbH2BDPX1OwA3rvjHw62xbY8TVEuPtT3o/QA7Y/DdI+cBgCGUHi4Qhnkw1aIs+ZFexnw9Z80
KzwLr1rVOapUvJCBvkLJYqfdI7qGb6EL/XxF2P8Yqasdcr0mXmFQeQKRYnkNEIyZbNSkDlS31ztr
qQkQILR2az4CBt4ebDNX3NQOwoclpCHmJgeBIr5X6xxZPiqkHe4uY8UwDqnWJ16V/r1gdXJqh9hb
EqM3/8veZFZyyiwlz4QI/BpcvglECfMFblvjDXwbDWr+zeRWNHwA1wv+IxIWtve6U4JwSD1qh+DD
tw3AaGyZTXAXGCCvbjwksrA3HL/aOpR5+mZ4hlzMh50KMcCROdnJf5SRt/a1ERiDuo53dhcGGyQ5
kNdzRjwXkSsHuw1AIXGS7Iw4rb+QR1CH9jaCON8Ci610OVHP15reb//YJuJ55MuAkmGOuzM5qOEC
XkH9jL7SpvzcpF5E/Ls9ff9F2P2t97exs3OrpiocrdmO/njoBiRdIYVeHHtEADayNKx7iZIwyBzL
8T3zbvK+875bY/HDYo7z2CQGdpZ+751QBV5OY5o019ZyAFKJ7jd9sMttpAUZYk9qDdSoBU+nDok7
Wktdf50x0zOuOgeZxD4tIO5jA3nd8bSCQPHQfCCxZz9oMmBt3qaPtl7p+J12JbhpUmuTMBQXh3GR
nwGCl2uUPRVPpTC+EbRR49/w2Irf5zF6OAYrzWMvDcd/JqHWUGFcbOamW/XFBvLIwSYRvn9iA6BX
rH+m6vcsayFNF3jDxbGd7mQ22MiEhWe8VvHkYPX3em8skC0oUCGCWyLDChNhYTs/kQxNqppMNanX
aoHtpF7sFc1H6v3T2JgHyFykEgSqmrxgmYB1JQRozaJ3jkWjY6mp7F3JQRgw1C9F42TWjyYWzh30
aFdguPXTa+ArAEMTnsDUzexvEhjiFWg17Bsth+rfoIn40U+ycg0lqfEMyFdy4HnMt2OeWbdWlLNl
y3jw0pryLk0y+weA/ahvdJv3oPhruAgalG+0sQkif7wrwI/gIhTjpidWtx6qB/onuv3JbtqSb0Ve
TupD7mCmt8B2H6WEMNIsSJTmQb1lTQAy3BGCRHOHkdsQ/NBuwWADJqocVfsIriwKFnZHatZD9tEk
6CHeDp97h1+b1BvpgIf9y7HZiBqdQqYrUNueWCXk3lULLFQjQpHNKdLgTG06KBcvG+U+ikV4MrD4
JD6DqOm+eywLbnnX23f6GF+IDMGSnbVF2Wi0Ia8hHb8DpeffYm07eZHZHCx49Qm81Mr151zgr5i8
ZJXzTeNU1hoRShQI96X+HFrghsN97V1lUIGPGw//MzAyyEF5bYCgS2edR5SKQxyxsu7qrKqXmSH7
L5FrvbauiL+bRY3hKg/FkgJbJT1+5y6EVnuf6RBk83FP+xW4UboBaZLWCM+eob0mmmdPC8o2NtJT
FgWvtEyjDYIDlOvCsdr4QIs118ZvEGD4fE1sXsTr1fRectZKvCoU8xfZ674BtEPZ7c5Zzq5kh0xn
gheDWyxA2DtuAZpJnwXkxaXhBG+pBxi0ABfbJUqC7uIAQI1Sgzp4iyANwHRwb5gi9La/joyNcLyV
qfUssbI5g4JJnrHqlWfsQKId67UnxwrDoxWFG99Mi/skidpbHgsUtHRQBu0Rc1mWnq7vqFdrWX3y
fefr1KsP/L0C+OOIxRF2LdzWIHmJCBn50gHEdRvWSe2GWmHh8tU///G//9///db/H/97dosyUj+T
/5BNepuFsq7+659c/+c/8sm8f/+vf9quYzmM2eCwYC7YRzh30P/t9Q5JcHgb/yuowTcGNSLz3q6y
6r42VxAgSN8j6fnApvkFQreuvbNcxaoAJP1dHQ+A4TaNeEfqHOlz+a3VVtM+1u+C+AjEyjamFVbH
WLtDqRlLLnwM0q1DvHKQS7UXwVCE20llMA7rX9rAEV8CFMLMy4woZtEK2ZgUAiFgJqKDH3ufbeRc
pMlKx2/8AHliVM+qA5Npf7bUoY/qcpPhoQdGpr96k7L5AjL9dMdaHSt2lvIS9UhOO7nQWHKmCaCm
oC/+/Vdvm3//6jm3OX5ZjCEHze1fv3rQ42VaVwl+X3fhsEMS2EfVlDGuU1srXsoYSRO1nOhG4KAL
xy5vyYMD8wSoto4ysT97ldLTDmngfJqn0xXNhtU3ECvWDoxVwUsSluYqsuLuLCCJeSxy8GQMyE09
jSB9xtfL35Ur+KdR461cdQ9KI34ynOg2M8rhpgki62DbJp65gDSI//C7dK3fvxxbR9QX346N0hDO
OPv1y+mcuHBQOi/vp0U6zxlw+Zn9hAxFdoWibHsFVP+RHodhJbUNPfKoqbxQriWvQw6tYjNwXxED
btacpRKsaXgwBbKCWANj9RezKc9CrRHxUryTkZ49My2HZFDewXXI7GMlbgMtK29RaL9Bwp7dZ4pN
vwC3LegOYu9INlCGxds6B/8j9dKAMuw3TPHyI2oG1doytIHbs9IlglPRfhQSrP2eBOSx98CZYXVx
uaw8oAiD+h7a9ez+N1/buK24uXeg3PHb0p4U5syGuQfVSfJzY+sDndQh6IHlr34y7PB72bnpQ60O
iBTmJYtAAIZGGvJ20QJ6eEjdXD6YjVFuNGPM1tRLo7sumUZnIO+9meKNdm7qa9Ou40/k8m0t1FPZ
qDfUUZh68B9+Ebb7yy+C6bpj4B+DYrYADFlY6nb69KTCk8UcQCXj3zO8oiAfp/eXzgC9MuEMw+LJ
cCvzlRZhttb2J595/UULXCzRtBJSkFF8JlXZSSWWxGMneVg6Ld08zxe1UnsLUQQI7Z0igrhMXBxp
EHVQ81/apsl8Pfa2VeWgymawnGQnutE46rZjHOnM7mOrWMhwQLUVEkX6znai/dz9N5/JYJfN9j88
e3597KsvEwRQ3Na545ogonP5r19mHJS6kaS6dyf6akAqNnUXBvALt2aouSj6To11m7jyJdPZmta6
5FGWAVB6nd2B4RbEs0gj5g6wx22+q5BnUM/ZUj1dPx0AMjq3DcTb4EBmaHwg6GQECKf5o1yWsQF6
V1NPr4YbhwsKtlCHnmofHcjOhIgSgNZdsxu5jPIcXDaem1w56lz+/bfiir/9xCxb6EwYJih3ddv6
7VvBisr2ZZ3wOx1yuWdLCWaA2iRGCZtSuSVOVJ9H0arPryEfk9Un6uUMggZEl0w28OcBGOuASp6o
lT0xoA6u5/WqKiMNXNxptaRSwIyBngNSyP6RqYrByN+KJhfPs1fFUZ0mdEg3dio0lHsRSDFCzd9R
s1G2zgFCKRisv9nIL1ehpslZ+ZFtqBwstW3tpVT03gvhj/Y9HsPQFTH9CExdvNhTT1hAY8srIcNF
vZ+8XbuqIJBru6egMdVPYPiKn1O+icxq3EmGQhVl17Oe4xmBoCJYU7DjB2G/g2J85izayu3vTQUg
yQFERuoWOyXVUn3dAAWlpEZYDhJhgS9B79wZ3h7i3vmlqUPQzI+1d3RS8SWRTX1HpgyvrlWCHMaG
mtRhJIBQ6cbrv/+NmOxvt44LvQ3XgLiAy2zswlX/p+fQ4Op43Q1WcRcEhoo6y+eoKsM32aHo0Ou5
fovMT4jyPBQAg18veMvBiIH8vveSI620gW4qWDIEDx9+HemWrY4NzHByUy0ExhVcLLyLSsSkQFdL
TScc10HejPdtIMAq4stNqBTx8kzLzqCJRampamKHUe8coVhuVDMtQT5aOKzfURNAo48pqQkp5HWI
UrO1Y+FXToig0DOrdTjy+hP0GmhxrIzKcgIOIVA17hMbULcJes1SEElACcyYoNdQm8tuPIt9gl7n
fl+tmy5tpkvQdQYAc1D3bcbixTRFc+Wm69/ELfCvPUA8L1ZjQilc19MTKhTEg+EXey/IjRewitQb
PFO9LblFEfjPc+S6utpBvVOLHQTZuV2/ztNa/ogIsBpO0+ZN5iMUn5+qxh5RNwrpxqFogwdwrtuo
z0G0rhTVfqiQEQCsQCzBfhG+Y/kkF+lYeI9xO5orT+uTG4na0F2TteaeZmI1MoDzTJ2e+ndu3gOc
DJ2s1uuXJkTjEJwGNtlRB7Kzsh7WFbOapcHHDxt1kF+PUZauW9McTriFiFV14/iIoEi7Sb+CAP5A
ypB1VB9ZP7ovKGLky0gMAfATkE8VdWns+hABe8O0LHwCJ/3qhNWh8uQjwAzxjY7H4XXAxgiaFxC4
Zln7gDyXDzk7P3vI0rGCTEDebqnJi6TZVy0Kx6kJEWbrtqr0TdRY2RURdmOV6Ym4M4ssudELsTWG
XtyRqQ+9euWZ3rixlM20iwrKHZO71yXyYuZyT8FaiAaB3TDhewoYBZQhU7a6F6iNbnUAwrFYckDd
9qJJ4xqWDEG9rNpbXln8aM341YpGB5jXyltim27fFoZVbe2k0lAPNIKuASjOTR422d2f5knifZ/m
xRYBi3ZdtJDEk2F+lys0CsogoZKsgChSyyDaWCUStxRsdGAQDiBfPuIp5YQFcvL98MXJstU4ZMNj
FAOg4RTcQK4FO3asbm0ANDK8SBW5IUvyFYBF/aEr6xIZuK7t4nMVZcWyMnT3Cn7SYGs5eQjFmWw4
xSai8yhJFPfcRKKAZ4HzBkzVOkl9+4ffuMf2/1N2HktuI1safiJEJDywJUFbJMsbaYOQ1C147/H0
8yFZ3dTV7eiZ0QKBtIBYJDJxzm9aMjJyOHAA99EIwmgHoGne/vuTUP99tWTXYAhdsDBYqqryTPnP
ByFhqKrVRqXHMF4lxDr4pJckZQC5qQc37NQ9UmFERGRdj3dU2PYvc2tVGN6gkm/ZpfoY9zn7gaHK
fhR8KwGXGe+3HmD4AxLVfrS3F4kVqbPSIbLK+0/vbqSoSrcY2MozLBwxxl0HTZNd9xE66ON1Z0zJ
pQtb7UE2CDIgD//+Mai/70uXj8EU7BuWf5Yl37B/WQ/scQTn7Yju8olpt92FScpPXuB8jIgXYQBd
m9HLvP3o00D3jFGvfn8YyBFlCshf/vrDEj07MmXx+t9v2VB/2+fYqqM6Dn85h4eH8V9vnjBNVYwG
o/hy3dDPvl2jhB5EX4kJp0tQHrWdZFe5vtj9VS3X+FoFSvXf1QG6jddqoXfRV6w2br2buLU9M6py
NJo2MsyZ2W70qplouRTpZgobhINJeXh5ooZPSlB9nmGEYHhDB80jD1TDm5azW78ci7z/5XVcvj/c
IiEmazqvwQYvFrrlGoLyf36dh2keo3o2k/3kQ/Uy1zqmLP2M1bbNRpMAkv00zAOGugvhZOiSB0Bv
9duth68YM/khbVwNgY9rowaVIRpHrJxCBKZT1hxYoEX4bIqsOg5LqyzKQ0AieLLG4BQaAq+qv8fn
g5nAE1bV72K4+/fvgLZEF/7zv8uP17FRCTE024aT9Z//XagW2UQmK9hfOVx6ub5GZIjtu2ctyElc
oqFSL4dkDhp0wKnvpxxOGwLVq8RCxTHoeoT5hE3YOtD03YSWc8j7AtTdX8q3dskJc+r/5dvMH0lf
ogG//GdMofE/cV1dI8JjOM7vUSyBq29hR2GzS7vEOHbYha9BCoFgG8zgI8pcJPAAnjt2DVPSGKOV
rAcBZG/RYiQBHeXhhyuKFLMj07qo5BxeM/KisltemPldEBJ2kcXCRJa6iQeBqGPEbnlsyyMZs++A
reKfWXlh08iKlAc6GSnf+bJIDa+JDHZPhp+220xU1alNe/tIEnnYtbUxP8DNDjwe5dr7Mk/f+tHP
ef6cR1NQerRIJpblRQ1CFhAUJPsLQPuzEyTFUePXrS7hoQ4FqqA7z8prje7GRfaS1bI4ddW8h/38
TdbLKtkoD1Nf+Z7Ktn99vYKsbJYpG3XsV12eBztZ98vFHLvddVPc3P1Sl/V5dmpF5ZlDhd+kHCIv
ZUL+2mlpnf1aJ/soZl0sHmg9AYv/vmusqHkndIS7Y6dVHQKBCmIKcwwXRxV+ppPmHmw/zTzFpUa4
PlF9ZPI6pb+T5cIpgnUbqBG722mT+o2Fq9qcTGsElFlRrDZ7trvQPs+Gf28ZIaWlqkt9ddW0wsQr
xMzI3wTGnWJkP289BlP8RATb5tFuJOwXGUkizj60NjbLcg53mQjhdEQLOvMsexhpleyJjROAXhpl
nZ4YG0JX4cP1Spk7bbNpmr3rHBE73niO7+16FzUJSnHLOK1x8o3qqvbmOkPhV486/pa3SW11jjyI
nuVOzmrMpX+J0uDomMIs1tABcaQo/Wmfiut12sA3Tli3vMvucp6RtP6qRUjzKIt+6BgLawdc53IL
8lAF6GmklnaSowInUPZ1yd9E3pWs0zXoCOS6L7J/ZESIc/hq6MnPZhr9r3rRRCcHbTieMf1WCw3j
CaFH40mfkcLCT8LdtJYZ5utRSVY4tmSPsgsYAx0KG26kkaYVGy022p3boybcpN/SIU2342xEB0PR
yrd09tmA2Ok3EJCNZ7WFdofr6Pik9P13tfKTb+Ci2ErkrXpxAje5Z3dqrWRDbo0/+8pWHiO/SE5z
06aevACR8TtngTMW/XRBqg8Z+5E/hbxI6r8Upaujvjqmu7Qc3F1jKOUH1tvrSdT+VksbqKUuaRyl
vRviitxDRzBwzdMlPqiJLeBY85EReRSrcoxEtfZ5iPlqkD/KVtWKes/izX8ni6HigmfCePU6Vc13
uCJGc3HcTjxjiBFtfY1AnixWeS3uoTTur33bEX42VgHF1m/0H3I2u7SVHSa75pq3cPVZU0bjKdPv
ZNu1JocJkYF4u96qo7T5kXcWrFaWO9dT3q8QEYE21LBoEo/9vOclJhqTrNvJ++gKYZx0I/+858Fy
7oET59d7Xr4OW7QNio28amqCYJ9tm0z6coHlIO+bePNwva9/u2c5aGyU/7rnIKkR7Cfvdt/m43ZQ
EnPX1e6hJDcHB60rAXYoPVsLeTqlXQ1slZxIGdnm3pUtjlLAVsxTbN2uPVtIHbHpBLi2LbiQZY4B
RPXWj5z3RA8xkpZ1AnnR8CRPr7Vlr4kVUDs/VxIvjFgA9OQ5bir4HDUqb2xB0md4l+lzleFIObiP
sgOgAX0joFJtZLEUifbEYNlRDsEBzPGGcMi3sq5xSBZ30Ror1OlQ9On6cxjzNmELLqer0N3W+vRZ
BGZ7P6nW7tYjq6aO/2ZX7OVc3dy6Zz6RvF9XZXkn+8mhdTBixybG5iDr8lEMp8mIv8zV3B0cvUo9
IrvxzmhH8yiSPDsHY81OffT8vDw4SYG9lcizVRqW05/hvE1zu/k5pfMP3qC1N6cguRDXfg4mHOG7
uTF4sdTa4HH00ZHJey37qqkOuWIGAZjlTafVvsWmjhB/O2dP8srjVJjHOB6tA9KAu9KxkBfSZvuu
jcM/9UGrSJMqiFtajnmOWDW2RhmosOmwzJ6Syl0LH8yD0mwqA2GOFJTFNycQFyS0l/QnURtn5EOO
AQqEkVb8oXTBjwpn1w9rFMnaGCb/uUGf0sOGQUD7mD+vDYu/PP523agLnEf4ENDmwnB4AyUMwVkF
UfAf18OiGz5f0ZRbdypRMEf9fFujAeL5KRY6ea+y4Z569RvEvJXfa80Xt4FqH6IatxfEMt5cwzpW
2TJr7aprZ8boSB979T6PEnI5ciSxSD+spmffVcujjZn0Rg7I8t2sxc5XqCUpBjlDcwCm77zMrvUg
22crJqarVsMlLAnPw27E73y5UuYGCH0Z9gs/u/YwijDZVlrtf/Xr7XWg7vQbrZuLoyqIcGHy93G9
EVCzKyXng0t4IThr5G/WxTIhwKVjEXX52+yE016DCr7N2q77kpTTSnZQdPh5ePdld4gvVU+ug/mU
vFRjQt5u2DU8BGAgThYKmJ5sUMxm6/LUfO8c3dg5SJXuwmRU3guDv/xyTSTuKm8OnZQULogfPJKr
68dVYKy+Au8SPFkKDjX+YiIsR9QxiB8CSV/a2Qp241zWe1xIpre5wGdl+aCTDF0FBDCzszUrLhC8
WFvNLEmvJKteqwkHjwg8wb4IEmzDrolvst8m2gnEsyxSl4sQjGxQA/tZGTHnXFbTWonNp3I5OCl7
u0qPlY1cPiO3p8H5EVpjc11QyyyadwW6P2s5SPbqQe9ObCfPsmSNnYvrxsAyXBTajm2ueoRBtbJB
xbymhqI8JkF5p/p98D7aBR8OZM9rLLKuVWBOIhs3stXKgtRTSN0dZPARJOnPtHTERZaWGTVQFK/5
MiPydAirE780K677F1k8DfGbhBRyAnvqnDqzZ3faV6O2H+zuXlsa4LpBIvulWRnLPQ996zCXMR52
4LKck29qf51OoYXLzjz+EahfByNA7LvrM4Jgrp6sQzts1w5r5K7ShZGssWPcab2jXxr4Jk9zLcKz
non7z865QsJv7DLvWtaIF8LQrFqcbpbJmhwfUhE/ppGbPpEaJ+Afun92Vkqb1jnZRmsbvmbyQo1R
/OjKVt2ARBcb8M46SlxW/J4GirXJFLfA2IZiNSDJ7odJeZLFUdf2YNDYRRW++ZzP5aaY8uQ9CGsy
GYupFxvp5B23BGdXC/+zNU7HxEOxaTrI1l7Y34wirO/lUCXYzLqAsZBW5QPBl1d5nSw3qqO8qWyZ
H8r4P9+UbM2IPsqbUlD4ZLOQVDt/msVJojyveM+lmJMAX/m8yVzFAmSXq4zAL8jQQPEJsC+dbCkm
cJvo2knOGS2dzCybvaoNNrzSr4Elxc/gQOZXHbR70sIOliUxFGzRUGOXJUfVD/oskmspLaeTHhTD
g2zzW/cevS7nXpa0QDxXSEteS6Aq37vRVi+yLQ+y72poRlfVcIHDPLkRYzhfLyHqdMVvwz9JbXAE
VutV7k4AQpab87sCzQI1de5ka846v1IzgzyNbMX/nd9UCtK2C8SrZbvpOhPn1qqTA6mx4mW27HiX
KEL1ZDFIRXt2av/DFlbEtxif0mBCbUw2ipZLFXrjHvNGKV7GpC+2eUyIXrYOvp6dmokn2nVsi06K
k77IrlmOVDmBejbuy0XDbug3OD6kZN+ZyEWB4Qj6P62H5pLqWAukSaZ65Nebi1nh8wsoh9M4BGMx
4diwvVZWoUtT1agPcdYbB0IPE5ZwyxwCIEimZx/1EB7GGYw64oj5s+oO2aWKwotQVKUALDrzwqbq
2AktrWbUtHf+BOLMz6riWdZhdPXVzDSAWEtV5A6Yxi8vQpOcYFJhLWhFw9OX8aMKdMoPMXeURTlC
K7dh0osnWaOG7PUmM022si2ckuGBMMi1u+wxjBhedyWRJFl0CHsi3N8/zfb4Famc9iSrWwVYI1/Q
/iiLQVMZMI2gC8iiPAy19qK3aXqWV3Jn6BURqxeUJW5UHoTp4b3h8UVJHwZjFBtddP2GJ021zdvC
9uTAvlCVp+HP6/+2qdzZmyCbA8tjljnWtfskjXdaOOXPsruZk5jVxKx93r4TGLwDme9ugt/UGr4o
fPxgjbMTyt62rj8k9oLMVpzjrUqeJaO9Bck3nmXpWoXhBmnDcdxBqP0cjs6/DnR86tcoHRzCcrQ3
qQHPYQIF+9DHTnY9+I2zGC74R7crkJnJGuTuxjH/7Ke73bDtbIz93LCMvCEJ1DP57PYMEjDzkjEN
f/gHGWa+tQuj/9d2OZ6lOePlLy22ZLlsryJFdNe1cPOlO/qtKEV0bkWoQ8jPLJ2hKdKZ7ffrrVWO
bYBlerUrxoNDBuu+0dWfMiVsOSESbXVt7WRKmF3becKI4KllFyp7+bH9Og3oFQfZ4G6vHkqa+tp3
UfvoGm71mOrpm0TClHHgbO2ydLcdSycp2dVkQauEZFzsbjpbqVJnp5DXliSJwhIU0F9dpMZWMoaV
hxTOuJmGIplWtps/oHsYHyRA6lonYVLW2Dbe1dwNz28AIuWIArolHD40hJTD2QCym0OcQfdPf5Wt
WIxhcIyvQ5oMwXYMiNOVyoCapqoV4hwm7kYlO/agL4cJ9YuHICu/T1qdHGVJ1jud9jlU1smDsJTR
m3hpuzd1tI4jxKnvJrvpX8ykazZtFTbbYSkaimofrDiI1rK1MGL3vqqNo2yUVWXfe64u1EdZwi8H
ed4pK+7wYP91NqFuo6C2HnHKbp+U5Nxp+fCoLvbnQ0YK3fVbsZJtss4KFGysooGA0NJf1rnJua07
7dTH2eU20JpGsZLF3wbquUlanEHwwQbCFPPnleSAOMv9faE5TnrJ2ScguqASwgrsvaLk2l3uD9Z/
nbHD36q2D/qrJXpEJI0oxcJCAB4wVL15kqVuVMw7jDG+yZI8APmf1jFO5zs9GxDq7p3gqSeeugyW
0/hRqyy/7sjrmwTV7WXGNjTN0zAo4ZMVApJKczwg5zdN/pdiZK09I7QcJFD5+OQhruu7VNeVsyxN
AzzacVDfZKm2h/5UF868S8mcnaIgxFFyOSR/n5mR2+3apPoie6Rq9dlDFqc0XZtGGWNLaLRI0EIC
mrGsXbmoZV+GKnXvxdKQLQ2FAZgVQVho+sXg3kM2/hwB2/XnXGrQdcz00C8QBV2djUcD9ctZa56y
BaZg82jfNyVhFNlB1g2LGJACFvY6qCkU49F2t7l9tsxxbSVaBFg6Ny7yMLgjNmx46G57DJV4oach
dBag87S0GPAXR52QmuwnWwEXvvS4su2lslbuWliiWM6dFNZyVTT2V7JBlpdWxQ9+gPmEfx/iJZS7
g/Z8OwuUKfTKpU4JaDUS99fWW7+xME+Y3XwPh6H6QnCWdAh//gt5V+2pIhsp62s86AmbNeVejFH1
JeQ1KRtL663v2PAgwckr91J/G57jUnNXA81+aDUUa2Z8nN55kUAAfTmrlzp5Jutkq+w39HX4e6vj
Dp9ji9qv1+4Qajtl1iHJtSEiSSjxHwGgbGTVrV6eFVYbnDvHaHaumcwvRuqfFUw6/lhOgEwO8gRT
+GuNXePke7Ui9/lLdHEXHpVafUh93iEi+ZeTp407Y9bjTAMBEv6m1nKQDfqshUf3rxEO/9PLlQpk
Y9wCxkOfPa0Y293gVOoLf0plN6RB7sli2oA0NgnbrGSxGRNe09gpBHWkdWtd0bbDEMdghxjqgnBc
Vfzy7pRWV1/kxHVcEVhdiqHFxG5OrN0nwotO8OQ8IDC2KUNtvLgLOSgZsQgVZuD1sJ5IZfutob+j
GIakYZKVa9VNjXfFyonWKnkFz63S3+uy+TKZevoQEP98+YdBijoJLy8065xjq60occJeyQsCUJf8
YrxIngyzx4pl7S3dMreZouW7CYw38XEWX1nUG4M3q2XxlcUWP9X1nIXV4zSlxlFLXWWNDNT0IRBN
WvedmZ0IufTvYNJyA88E2SssDQW6mTt+uA6ivQg+ZSe9V2QvOfifeukKXJBctUKiIUn/bihnOUPZ
dp+XlcXfLkuvJh2KbaUMqkf+MLvcDrGOHlwpzreaTGUdX4HJWte1WZ5kA+4i+QXye3cSCPt+5Bm/
ZdaZV1zCrH02VeY2IfP50deNly6YpdjGxCAoW+cUowR7P/ZYnl/BTIz06zh5Tav2c6TqZ9eRskP6
98hKy/TrSIl2wmLycSrafYRXxbcm340IVv2scaJcVWVvvZqodGyKfojOdaUkd7UyalvXtIpnIi3k
tuze+NHN3UqOSorpSxfO0XtLMN4DVRZeQoPUqmoSv4MEmzzFjR+ugyytvkeDg8oDmbPEZ0VVyuZj
jtwKzZYmvEcusj84dfGFTX/mVaNBLArjJfSeJucrG04wtV30czE6SWC9fckz1V77hRk9qK2v7R0n
sfaFrpIkAn+PTe8wfjGsAhsb1lZV8b90LAidaroXv1KLlx4KwbrEI2SvukXxIkhVQfd053VphOXL
MA3ivsUtkd9d8SJ7mKOzD+YpfZBVVu0269hxwoPsPwe9uasyNfVkK0H89oI82qO8lKxywtHDaqd7
lKU21F34RviYyLmjqFa2Fp7KSMNyM1agF4Bgy6+y71hk9SWLTBjfkaJjphNlL4SuLn2aF1/1CIy0
gaTPsXYcsLUzpI5GLb5O/oSaZ2fwpcDL46MU32V3RQWbNDps7GURXQa7aIcvhd5Ve5z1mq2sxsfU
a404g0uRaYdCC6uNnLRXzGPBj/HFylsoebpxAEOWPCWFgW+PAbi7sXv8qYreZymsWKuJJj+VLSij
cOoheeVDsraCutuj4qWQIF3K/8fB16mWq/3jBGqAC2jcFqivLIoNLcx+9CxeYxUxsk4tzZWsz9Vx
9spg0K/d6nz8pVvrpL92s9gsHQT75PMUSUtwkoh/REnrrhpbxS+hnY13gfNujh70mxBueG9ZVbia
l4co+4N+58LN2MiiVZnk4QkUnGTR11/7wGrfQr02LmMWJKQxmay3TMjEHRKHcb+yyPn/gM3uCS0n
OAGw6S5WXferoeMmh3WieEKspd+OSavc+W7V3UHudrZ6VCqP8YTgWwjH+6vZdxdNjp8TZKCGqP6j
zLGoGO12QKEV7+HSd/OLXU7dARnraR/7TXufTQqqwliRvJEg+jOL+/BnIPampnMflaq9Oqkz4kbD
b09ZSGZxXKk7mAHdsQ1n3Fr73NxEaH++iOVBwdv7+F2xGrSsiYnhF9nvE134+0mpA69tNP01j1pn
X1YEIWRxAlK2T5QkvhYxOdX3mtsk1+IQ8CvNsD7zRBEbr6kYyZbrec76SrE145GiVVw726Sr9xVG
itdWqw7avU1E6Do2LGz2eWmI1eAytrTInjSTiv3jclfQezJs45T+2pqZEEk7R6BCubS6bhntA1WZ
rq2p6yu7oFfFtXVOY39Hih0yxjJzbZMIwRJcv7aaKk7PpobguJwqjIS+Ey06qrLI2qbu5q5BtmAZ
m4/DvNNMH9OU5bpqr4077Nugak3NoXHKdu9P+SveQ+O4gmXZnOWBP+/nWazf2808nn7vIbuFUF5X
JPLSnSw2JSbDeWhimrTYR2aG5pzduQVnVPr3LL66jTiKFW2rAPFTWSn7yUNQxN/tCGSpLMlGS0F/
ssuGbbyMv3WNU2JRaUwu7FYnz1pNvGg5lqa3uRucWe+c0Dw2kc+KJ7v5MZzbCq0cT06sZjx8VhHs
8QyW9d3tYn6B/UilFA8JL+S/XB8KR4PIUR5vZN/bxWwtOZhOU55u9V2gZEe0q9/klW9zR7nmrAmM
qdc57GffVqGKLnYr8qBEOK2ELi7Z08Iq+6s6TUOzXcmyhlXG36cmqTT0W5Ac0JXMEwAsTtdT2bUt
U2UVtvjxyZZ/ma5No53mB6QWlktOyzxW0PFWJMvGpDhIjLjaRo0d9mbo4LqD6h6qgG+5LFpmYvPe
FBZnYbrBW42Hm6xXR0c/VLVgGwv46kNtoIJZDXBnUM7Ga0Y0QNYnmTse5nCEHCgnx5aHHAm4QmIg
bGhVUgHyULaxe6qXgyy2rVlthQ9RXNYNVUWSmhx/uRKaMIhMxfY5tlv7nKSN17n6fMcibBAbWxos
3+43BL5YV5KcfbbsKFvUCNvGpXe4jL3VyzPXVz+HyeJ1bB2YR6NAc/V7lTa7adKUE5CG1DGyszxM
RoRg1XKQZ7IuImHkgYOu1781IDUOAXEZKzvHSr+bRFkcf6uXPeRQ0uT+tma7fL3iP11MjlVr9zsB
xCUyR+g3HfxpKxZ7xGk5gOv6PJTSQDGFVnKwArGpZfHWZ9ADsRauMuy0xo5XpmpGGErXwcEus3Q3
hEH6FvnJo6SUzI0f87Vof+3hAkb/9x6+UrXeNLfIw7ooiLpdS/CqDfKTJuyNoeO1e6uy0xhxhFv5
NqLWkm6vF9UZekx2kvXXzvYkbK/PcLQzu659QGseZouBY8dI7MQl3Vfbe2ypilU1me3DtbLMmx2A
vkXIlbpiOTR1Gm14xxaenObaoNr4xySoac9isXFavJ1GZRLrNPW79a0udkLbvpYL6d10a1JV5FRX
cqSs/KVdlpsGLYzfpvvHjuNyB7JFHuSMlup81t2K/OpY2GUfJ69whNkmENA8l4zLuCqDqTyPuDGS
2SkqcVfBTRF6SFG2dH6jdV7Q1nAr+StvZaVVW4spyKTHXlKjfaoPzVMVCZ4lWmQfHDchXDLUyaPm
fMg2WQPiNN7bRB7XtzrLxMcjymHTqYlZP4VgBZ6KJ9ldHlLdZdsuHPt6DVlnhCJGNCRs9lrhDHs1
E2Bgsiw9E4xLzw2xj32ICkTlF+rAd9fhKFtkH7CcLXjsHh3npbdsgDupboteRzIsS7VjYSZ98+Jn
GP6aFVZ4rhM8Z2Y0flEzMOu1mbXkoStM6dIAgETeTMepglTPxjF4QEgTg0YFBmbCq/NqyIzpD4j2
a0goQ7BKuwGske6CWTIQFEij7kXxSeL1eo10h430tkiT+KAs+y64S8VGH6fxpWwAk0cWyvqqkxyu
M2F0SnDFR/Cx4+eXZvnFnzNEVNvyTjc18rj2lJZkh/4qyzN5aKKm2BuNjthTEJytvw+E1uC+jzzW
ssjRdsJpvsjGW/1vfeexChds2z/OcRsaJk5/xJNvI+e+1cuzW91cOtEpQjZ7uYPfrnSrkzeTzEgv
O7gQ/t3VyY1oV1k5QluB2ZwRhsWo3g707ehkzaaOZ/D72aNrQ+RUitZ5KXPtocR+6V6QSH1pOnVe
zXab3vVD5r7Mftd4xF1sPgNajWawtjrb/422FN3FS3dWgODImeK+VvGNCb/JRhOpoCefnwt77lOd
mCU2bAE/dbzXOfqLnC0ZKLAMsixPkUkfjiBaF97H6L5mPj7f6ThcZAkq53OWi+H+WgoNAlvO+HAt
WfY+mwvxKEtuQoTEQjcg1+138OfQhod2vpcHDSDsJvd1AUSBurwyPhtqEJVYrjjOphVmZ8HwX1oQ
VVkFPKH2txkqdALu4yDc5WmEGf3fM0OOdze5DvrSxYQTulNmbNAesx5aQDcPRmHH+8mwYZb1JdCS
5aATFTlnWM9rPm8j7Eqp6/Rgp9fzyPaUkuwbR4a2qq0Iujr2Pg8dpkmxMp5ENA1eRmTrOyo8lWp9
r1Ha80SSaSddKe3L1JNWkw0VbHN8O8WXfjDhcM7tnxCynN3UtMUxw6wBEcDbaQw8+0hat5nXcaAV
x1a18O4aFf+ApQMxZwiVllmXL2EPDJwVvj4Q3CtfMjY4uxorbE+2ZpALz/WQvRGMTtt1N8wrp4ua
p3JJqqIyM69MGxfHPnAxBYAhha1Il4tjo/rz9ZDkw6/F78psZQj9KsEdUSF4KcuZPxfhL0XZ8Ftd
uvQrnRwLWjlEndsNzxZzXwMHGsOQjMeUhRs7FDWs2Ch+VM0aJkzVVN+b3npxR6G/JN1o7BPb8Ldp
2fvvCjSCESjN92pGcjTvp/YSi0w/j2Q711U95vdjFIpmFwQw0XJQXuhhDP5BbRK8IhvNf9CWA29N
1WVYiGwx4f4NGFg26c2AawyNshtL9J+Er+OjnEMeQisCBB5soaWCSwuNGW9zpAwNffqqlyVKmyTS
cYXq4l3Ugwj3ezO8xOg4XIoqRPO18S0iERRvDeFSzIwW6JOOCdOtQbHM6qwA3LSrHOXcvLE/9MBH
azms7TsLYvH70H23lmofD6hDtwQHyRJUKxDMwV6F64oC1qDgjmopJ8jDxmYIMhI/S4Osk62mymsu
Yu30AQ5brdEgXCnZbN+7LQhxxzai72JKn5qqUl5KoF37Zja0bVrlykduKmvZYcJh2+uqxDjJkX4O
VEdar2Az8pSpgvzupxVEa6asdol+H1umdk9EctgGmYKDyN918qyOw2q9hDO2kzv1cAh5M+qn0eGL
yVh5MOtUu7jFiyzoBQ+IVQbo7zAW9h92PXXJhn13ujFg8Hm3UdUyPtDLftVMvr2TDfJWfLAPWPgE
iMwvrtg2VHyla8K3Cc/3+75UgxUJfQLO9Tzt7KqxN7Kb45MisAyXdXdp/X+PMvuoeu0wX1J0rX9A
nKh/gI2A1IeOTzKZpNOtvotyEsXz7PA6SDfZkKRCnAixHuQgWc//F9GHdlhCXLZ+T7abCPvgWO/C
FB9SVCd2d+gO2H8qQYN8v+qUb3ajWF7vgq/Tg7A9NDhG7UFm6fdm2XyO5hP9AD38Uw+6P5kuOF91
/qQCoL1I04QmLk6Rj6HnTRpQNrT9eJ+nifC0VAUM3DjnSUVVTSpSxb22C0TknGVJ1i9Vspc7h/7u
mvjV8gLAn2GFz+Wk+Y9K9gRIGMrLcpixZPLiaoy2sghcdLFRrqZdFc8IWzrdqVHb6d6cM4Qsybqv
oVTNB9kY2eO0xYU538hW/G7HuyzHh0e21hmKXhM4Ltkoq2BaALU1pntZMn1iDH5z8nm9yTVv8ZtO
FzuNHkCplwJIX8viza/6anQjy+PSp6mUdi09rYXtjHCj1enZcZDt1BSMTNnyzs8KrB5eJsbXaSnJ
KqFpb8jEpmfZv+Eru8MmnlVn6eEAI3rsQ4MAPpO5kCkQ2QAppmGjo0UX7LHYAo48fcr0cRIWu0cj
OpOXEh43NDwia6exsV3x3Hwc674EXKkl6ymb8NtTelwCuo+gNd2H5GjxsHm04Xan00S2Nc3snUF0
fevYrrU1ivSjjEsFkL6lrEPSk3vSsQeEgKNH1+fhrsJR/OoQ6DZaFJpVzdDRuDDGizxTTOBGVYmA
o2bxZ42VIcO+vVxEj9018SdWaUKxRM5Ykgfh43bc+IbnFBpR3GRBku/t8XFylx2Ri7RvwPWRwJiK
o67V8/pVi2B5I59x5Pc/roCx/SiQ2HsqhR4cAif74vbBtzAO3J0fqe4+8RViW7wOs0pGfIvmVzOa
0p21oBmcZjzEdcn/Ff0cJ8Km2DBXE3JSDyVMxG2I7EHigz6v1JdOV7+6quasBIgwz+h8op2Kvap1
EkRiAvgzBN26H/j1ECXI8Zxqse1CM0Q8uK5A/pw84UqbQwhAJCI2gJ5tiKfl2HhkOjbD0LEuizS+
G4EtrsKiPXeE4wMi9n8kZo7EbKW3m6BQq23ZKtlqMACYamm/RlcSoFP0RbW6+VtbdTv8Cw/NbN7r
ZS3u3AZsK4tTv3GjOl+p0fTT777VOerLvPv+iRQ2n0XzBZXBXezm730GmEQrO6i4xZMGWm011JjL
a8p7kCdrs65YVqoW+7HQ+JbmH+h+bXU+mdzFNG+0mz8F2wTPNN5gA1RHIMe8nWD2sjLinpCBogxr
bc5TAFbmVy3SZgDf7CndqAjXdPgCmXRT5iywU4bZVFX+D1vntdwqk67hK6KKHE5BEclykO3l9Z9Q
K9JkaDJXvx/wzHhqap9Q6gbJsiQ6vN8bsltiw6xeYup2VkZGwVT1R9iiP5SxLF/76G+Dhe4REdqb
AjrKOmG51RMAUpGshlNTzuSxODtV02/wMflPlgZXJuAFKJLjnzyN5U2bDcLQ8td+GLQ3wwkHGJSB
EolXDV3IrsLZYDcxBoB4mmfixW/mMoWVUEniyorb2JH5pCGR2S8ZXwaF3uGYwCcNk/jsNd3e0QlP
jCpJRI45PvdaIll8ds0xsTEdHIb+CerHzpTzCAvZDLXKVXw1SQqYdv3dWSoKlnO17PqolKFIx7Ps
4eZitURpFvq60quncURjVpklxFd4XdjWU+1PHCJUaspEXU9a3EAqQxLZN9eB5kxqjugb+9j1Cd6Z
iRrYMCAF1gunZUHHYBIB5GtRqYVsy91g7BWW7pE8g2H7ZtPNsDjUMPUE+vCmSfR9Mzdt2GcYpz9u
Dxt0b7n/X+cWXaWjrOzh2Kr9uaoBumBH8qztVbTt9OcLxGQEpZHuF9MyHhF7lKidTekT9T7ho7G0
ofAS/WD16qOq100IkXzhDktc4lLYH+/aGZJJr89/mKtsZDKL99yK1U2elYHP7BeHto65QhkHUe2Q
QZW7v1/Ic/qeumzgZqdJ/FL/qdvOXUS9r1PTO8doVfdOOvyqW74e4S1PtWlj4Fvj3UwFvipXk+zB
e5R5luAfTPCqLV7LZGn2eQ8RWfZ/CgfPEoi6Drapdb1flMR9HGR0LhZXuUcY/EZzctGM/q20uuqA
c8n3rsyVvRO1fHkYO+L+Mzyothgo4VOo1trq3ibDP7E0O5wME/uY2RRU6rE/RIMsA95vdimK6egl
fCBFjWeLXljDQ1PxYWm5eC1G6vp6w9YlEscsLQ4LgPLJFu21KCqsfbLqbazVQKzZMORUEhNFZhoV
zezQVdFV1rhKZNyMqjY81ZH2kegOUE0rLyr7jaBfhmGPctEKFV0RYPaZec4FJheya/4Krap8MqkN
Vf7FpSf1JzMlmrzNCUyNn7vS0E449Mq4t3Y4IFdOe1dz8d6YauJ7xsTW1y1uiWPHB2mM+AvHcFOl
V5x1jUVC5mYfnfQWv8/cOXDaa93lvmvPti+8ksD3onYPFeWeWw9lUcZtdyutHjQXOxLM1NBhdULF
k7Lt38D0U18M1odRxSiygJweheqdxhzPE7cNK2X+4zn4X1ned2ssiP80xnNJ5clPBOViJucpmC3o
fJXuuQEw9HRi55VTXcPNJi+aSzp2jMHuZB4Iz9D9fk36NHLtHUH3BHdVXs3Z9XZpPZCdkSFOFWN6
2Q6DsNIL1dFLXkgb6bBdQOMd7m6GwAJkyS9sxe87+Tc1rHdrnH9JvaMGlphXyNiXGhWiM4Mjmrbb
7PBB+NYSNrp3yvwVW3HrNjHd+53M5amO2+KpmOHhKUn/LPrFN/si3xcs6nY6wixMsVISvrQRLm1h
B71GsnKjCwNDIDc7ycKNr8TSRLj9GMll8QrrHLFSC0WSaWE6Gig0k3K5VGk2nkpMkK9Qw42jJsT8
MCRFzGIWWSv0mOYwjAQjUmvS9nWaOU9FFyf7WD40PbIeU9gUUwmAxDuDJXHZkHOYYP4brCzIoMtU
6uYmlHhLCOvVNjziAhfRvLXtaVBs8gbK1H3rKNoH0rF63PYTPIZ7aEDGTCQTFvnqt6Vh56Q1Q/Wh
NNREvaybzrVlWjskr63fMVx+TBZKnwRdywey4g5yMtwHeKqk/vXC+GACI1kRqdbHZPc9Gb5CJVvT
Ij8DXOQjxhDFZ1gfP8DT2bBlzfChedHgF7CkPjwLKyRrceVHXDFE4GPYfCAhmzDVxuItVoyQwEH9
hv+kByDhRLutmYpFv5UKKqIp+Vi6rA7QJZlwuuPu0JgTk6xphonNnjiKzeHWYeJ6a/lfL5MrDxDO
2CszAe1qr0BqmTvWA2ttECXvSVmk8tplfGSjGQw27xKLoQwr72nEIxlTmD42VhQUNx+oUdB+YxL0
7MnUAhvK+EFVlZbglPaHO+SUmPEGQeNf3anpzIcBP5EdTCE7IA3L8AfNyB8ba3T8WWTGPgMC9g1r
OOpV5pFJno6Hpb4NWTOf+jaNbgv/i5LaVziLb3kSiSeA1N7Hk4opSyrqI1boOPqVy5NtzkzYlZwD
gATYdTh3U5hiJ6sOaR8gZugOxhqC2pdpgCI+e7THvjp7C0mrWDuSwVIv/1R9Rc5ItRwbUvn2c+29
Qw7e9XJMEb5w/0cLjN+5cQX/ig03hMDhboGt7dj7KEtiP8oBWluJD47g4SFNkQyJCI8vbcyfbCW7
6evQHecAV3bRy12Pd6iCDxsTt0D4ACCAF2tkBb1XOL5aVBQimR66NLJfxtoDVLeKQ9sbtT9WgBqV
F7u7jAA4v6WyvG+T2t7NrhxCjDrsh1RoKT+6Bd5CC1ymmQyoJUvoR6dKr6XRQNI1rjPWdPvBmtML
2o7myMLf4p094pvWnDQcM4TSRpeOWxVzqPqX6Sw9QWzCOg1Y0SRJCoQ8O9q+66LqWMUiD8z0rbW1
5imeJ90HUfuH0ZsK8yjmsLT8YR5qP2lj5dGu2/422ZPil5TrH1oxigDPZv5x1QsTojfKCpgn6+QT
aDfkhh7iTyVxoCwtArQdTcOZHs9LH1NaV9WyG/LGAz+J6da1VBuJUfTCOHJJTC3cB4zcj0Os5P7g
qo8mgM7esOfZ1zol7LzqTQjbuZad8kdOfFGTpRkPZt2U+3bOfrcG/B2JqTjJOU9VL9NrPoyTr6Sz
40+kDHTM+7hCMK2odhES5B3t54j0IDGglO6jiNA1rDuEo/wxJ3O8mBH0ralOgqSfrKAV/E76Wi9C
RQxIQA2A0Xmqzu48kAziVs0Vz7GbKtlSGVBFDCIRdSI3IMuyIhOFfZGTR6LLxOJJk0N7RGS7TyYF
yVojllNh5S3Uyvq1a6tnRYXwhsF2e3Ta9rsmcj0wpGZyh+XcfJ75uPQTKrklPrsxqUUrJtoPSbbH
DpoVfKzNO5XdR+0lIkSjpFK9Wv5pWwOuHMuCHTcFGgpy1oNlmkgf6r3veVSafucMYB3YNE053tCt
/UipdLpNkAzxLGoPuRu/O5jV7CdPJ81U5Ptlim02wwMf0DCIgx1H6l44+TuBQNOuATLbY7mq7vME
NmGlxBit6PW1nPDDaiOmqMI2Dd/BEu6gpIMTdEXaBSJKjmBweZhhvWurun1hjX8l7LLDxjx9MjRN
OdbcSH40P+UQOMYiFc8t+9nYotBsuNRNBLqSrmnZsapSZ6XPzq424ulY1La2SyHY+MLFTjZ9jMVk
sbxph6CAIbmznOw58cTFtly577DIpW5dqIcBOd5pcVQPxS8mJ4zhSGmGrDj0GL8vvV1h55WSxYCf
+iGa1X3ruNJHrpwfIs9iJIlEvMfl6buG786+6dvxrhXAQgXqm0bXifryPDJLDYy/miiddoQ/3vmq
XDAW9wfwZ34QCkkXs7FzcjgyMaAcbH1HkmgiMbTTowKazyTeE/AZdK6BAjcQUnsng4ElxaGxcDBv
cIKAHV51L02OhMugEOhR85cTDPp8MmdfZSVt9kSDMf78xGZhvIg0f1aiZgkGVYseRGt8t03q8MtQ
h2mfiXM5M1ybCnSuimpG7VwcdplITy9k7+40UuiCptFwRKoipHMRPKWsDTu9hOQ15Xg6xo0fYbB6
VBX2LENjyc+DtcCCMKuCaCTbeo68bDmg0SQMI0OQ2i8KO/WpSCECeM2ZyMs+nEYxhNujr0Nsm31Y
pFCn0NQwUzvA7fDbj3OZu0e+3Do0crUObfCuQ7dUtxmz3xBLpCVMCzZtHrqkYHs1t6MY0OfTsaHA
iA3NBfTC9YH6b0LzZJg15bt0CwCU0hzlaUkKtsgeqmY3n7El7udwNHq8zJ2WLFxbKwrfsnBn0Uvz
PChrIF59nOalDJlFSjZBU7S3+urdTmAFdENc8fpALS05u4VZBUpSJeyl3CjcDixfWYcm2c0Cdj9E
iirDpZf4ZY3WUTIchlLN4C4mLEv9Rlavadb9aruy//ystkfbx5QsFt7nc7S4OL/04hitaZTbPmN7
5K7NNZqP73sn63LiTXOwp2gM7fgNUVPNQLfXsPpnd0FV1nPSd6OMSy1o1SY7d91CwX3ZaWP2rCle
Spo9/xjFNwsbSpwgWMG3bRQFDFLrG2geh6q9ZQrDBRa6QZLNUeEnahQdl7w5jW2DsUJJKmKanMcO
XaLCYg0a7GSE2zvAzIO6sLO8Ubaryasw3CXYHrZaUrP9jQw/6SBRYhWC/Pu1Kj22VqMJXkMgVQjR
QQ8FGvOgdtCxNT/dJf8J7uLyyUZ4yA265bI7pk0GFjGoiThv31WtT1Uo18PW3A4mZh78zNev8v87
HRFE/19Xj47XHuZRAC6WR60eA8KWv7M56YPWxBVubysmBiNldhqawqOowwVxTf535aaYpc++9CT8
TOE0UO44DDD+DvNvQaYEFcBJU7prlPfJOVcK7Nwfe2ICD30yPJdRfc0YB0JcsklIq4sf2MnFAOUt
Mq2ejNlFf2zxhgcOV9y9k0nFhxhNOSFOl5eoKUrG7qU4aGP87FAVi4o7uetvUnWN47DCBKplFeEU
YxMppX6ZNaJtjggRnHsvuYe9wYUvWVSv3iaDJH6gjBFSDuNZqeyMW8edb2LGkM1ylJZVEzijh3lD
M+RhpAp8uTuFZRVirAsfzRkvGMXyF6rOvjJB0nIN3c+82LzjeFTWdRZ61fKbL5t8GkirZ3MsydbU
026XUCLTx867jWIxjoDKNaqxIGULsbNkWz2qBaLGgW1UIPI69fs8rh6tlIozRlaY9pdHhPbLjiqM
x1UYPhsTzrZk3Ojukn3A+peXqEzNgEjkctcqS3PNMM4wtEp5rxlmD84k3XNOLtEz2ZnUpK2l+zVl
4ugsHdnznXl3HFEduQXKUwSO/l6VEY4JqfKjj8w6wJ52gDEq8puisu9pvWFf54n4EdfJG0hSQAK3
+X2IxTOGqM6fQoCnMS/opWI/5hHLlzJOG1+qxLaZrf0TZN4FC2CMctSuPwGWvFAaROPSNwitQEt2
VdxmZx3H+Z1TmMsJF9PluFA62MHSNHaL0rV7lo+7qh7To9qseIcHIlWCtHait28Q/YkrFMNLiZ7E
SKvke6TUNkpwign6PavVahWvJHvVsJeXdlS/d632UY5dgzs5gkmq/dRhyGpJ3dTDB2gsd3guZ88i
zQrErdnMILXv5iK/NEU9XqwVvZuh+o6GbE7eIJU3oq/3wjOAVFHs7aI+309xGr/BFPwpCJp6MKWu
vBqqpRCfoY57ty9gNlpVcsjl5H6X4NfSc+HWt9F8AfiMd7mJndJABfmEI//Oxcn9R+uNRuBkjvbI
DsA4yzppjy3as3tidqjeqYT/kdgHW176WxJIzHpaM569Kq/X7BHz5BmDeDaaCGhDEeWvvP6DrUBC
jTSp/UXa3h22cXSIEwfBcLOQsbVkyyMQw+9Z787LLLr72Hbuc4+xRVLCZyZoWh5xAmc42urfOW82
3GreGbW03P9qf57ertw6t/Z22C7/evZX3//7Ettpe4m2cR6zMuUcg3yi/lhDjT8fViNxx1t7e7TN
N0OictHW/q+HX+e/Lt/6tsP/9G2vs/XNWlfuDLWefPZ2Od5vZVkzqa4PVYclDHDqv3uNwWRBsJ7P
FSi7e/LY/tX+fOrnUcyUARVLOcSZaMLtUK/T7GhWmI9tbbOd/93GvZpV5JBeq1mPXyxN5XZwCyOA
RBS/bH11YTO6p+Z43Pq2g4o2XU3G6PrZVdjZU8ww9vWkjuTGs4mb/2ffdqJsF0l9Z/U6Xl/8sy9V
Wl/TBvX81ceOM8DM3niszFzbJ24dH60aq/FKaaybWpvqLSq8hKlv6n5IV3svICLfdVWZwiUSxd4m
gOi5mhe2T/HsY/FWfU9gXBxTAiBPFEZQLaNOJGRvp+nesBtkDpYSlQ92NbRXM82PLnPshSRPlkhL
lp9Rjh0ztvyXEsvWI+Yub6XMnRvyQ3WvsO1iWInth7GbUlb46kM2dSFmKMWF9F5BpA5EblhUy97w
NJvQkwL/uGr5IRxsJ/mgvTuA/kPZSfU7fmvlTox2uVcX7Ylyc88Ws8emscqmoMXd8GjKikqPiiGT
piOUY+m9y4ZBfWucEcJol61qCpCknHwoIqhi4yOtfxtt37JThtDYx9b7Mpr1rkA795InmBTUU/UT
LH++bF0y1vublxfnrbUdEArHhxbp9267fuvrev3NswZ53VpDUi1UmKaHrps9eGqd2FVFNr6UIiqR
wSbjXonH8WXrSyoWu5CjblvLI5XzkjTFH2xo/nXBMmFVDSoJB2V9je1Q6H+T0RLP28t49ZKcVaIL
/a8Lhp64B1OR+Xnra7hvr50S3byWGv5c7fBLjJ+0pVAJ8czmg+PGKzzBsL31xVbyXJRUULcuqxpg
3ebVr21c37qScZkDtdb049ZM57Z6mUHFP1+hJAJbh6i0cV43kit00Ke0Tp1T2jK+Ytnyb9Lt5yXt
wvpci7599f/vdUD8JXRIQz9sr/d14aAl94lqHDubYgxwcKoesAw0z8a0+uc0yeRvfdthqNTqoVsP
capA59TnZfV8QprznxNfF2vZ4pxqXX366toezXlUPXz1uWnxR/Ukqx+ZeL4r2/Sh0ikZC8J6Px99
9dlKB4lAeuF2hUKF6fOyMm7yk6JDhul0XMfT2iQMRS26txggaB+xZjhsTU1UBWkIPbprx2rfRBSt
JJ8VK1wvTkZRnFIhIFWvzVH0NYnB8EywamLvJew3w8vht1UmCPPaNCmqn/QW5n439vbbVMrxJBRW
bNvZfGqzUyfreRebaOWHznbCSLIosTPQOVXRBCZpuf3qDCVbME+8by2r0LL7WifYWokb2a+GaeGS
1BXPW1fVx6wminq5bk0YU2ZAhuP3Bp+HnT413quVDAqWYImytzzPfdVYGp3UkkXd1qywesF/jUXO
drHBcPGEguGynYxgdLx+0/lZD8E4G9xXdf2kri+adSx3O88rr9uFxBKzppt7kpEILvS3vpGZZy9a
XKg89vdeUg+IaJjypm1i2+YmV3ci4M61jNMNyEUCw9aXk5O3B+EMOdzPODmWuIW8xuNzXcvi4CkE
Q+fj6ns52ndAAovir9bvK1hZb0o2gE7l6rc+zpjd57J4s7RpZp3PKEdoTM5a3HAuS4LcGR/R/G1Q
JootXvSOHTQRHBPmz15vHrdWU4/y1THOjI7J3ibL0oEVFDq67iHfyrCiLiPx1k4gWXlDSQoZjX7S
ytgJBDWBFeVzggGmyz7Jzf4AjLViYy7L+eI+90YZmHoRnzx9h/mo+2SveTDbQc9Phqk8GqX81usK
UTxuMz/yprHhqCbw6py9i2Igi0wpHgexXSM11PEQxDWr+tGVw1MUNeorSYYb48aXphfdC3CtrGGt
rioNn8+swS5aD9sjsa4x7Mp8iMs4/+zSpigJFWN4Sdv8V227xqklxuImLPzhZpa4l6IpPlh7t79c
U9yGqdD+ELNxyLzWYrP02M6Lz4K8pIbdddAlrMz3MFf+Fq/8a1FKPyYb481M23MCkfeXVmAMpzzl
xJi86HZ1wZm3PFQaOG2ppOXeHdOaonfyjUVfcxxchAyi8wT+9Fn3ZA6VBAiwk19S/FDjxT56rbay
80t3N6tghGUqKoKzXUBbFWasvejPSzqWr2OfrurCXIRbM2/wG4U0cUV5bz9F/Uwdqh8btBrG9JRI
c9WXpe0BVnB6ahs8QiylPBH3RIhDbssToJ/cm6usnJ258cLSnz+/UIOkQLGDBLVPFQr9FLVyP9W7
BPDG9k39mdTBl3hhBDIYag9xpFekfZewvhStftOdDs/aony22K29DYurPXetftjOYX3qXXoytP3J
/t0zOL+ZwvHuRY09PxEZb4NlzKRoE8K8npswggNrJtV0ban4Lb40A8j92hooFr+UJPFuLfyA65fW
yw4iqq23rmoI2y2L43au9yz12Ynk6bNVm81zNy5nU81UbC30U9bky61YD506Xpa004FraNV9OxwG
V7HxMtLt26RrDnveufBBdPAM2DqN9UxqMcfMc3EpdGnf1FHjbDR3y95MkgHD2rW9ndoOFDCJeRpu
W+PzpYqmtSiqVsCoxShO41AAS7aCwDTXkgLBEM5hW7Na/wBFAJtnr7RnqhbQiWhOnc7Vi6su517M
r5/N7Ywm6yFMrOxW5MOHWaXVuQDxug1D868DDpjOnly5JvifE6PqTQ86b+Xr2s5wNMNvJ63xIZBj
LbK+StIBBk16imGAGcWPRuZOBzEgptRyNX7kTkIkYA/LfF0zjLa+7TqXaKDHrek25hOKO1CG9flf
/UvTYl8kbQVfxliylIu0nZgjgeKUQ5l2JQRjJJZjXlNEXvsSk9ETI6AYOofdvRZW+VZHjbhtLc+b
o5VaSSL5enLsUuWojHbKRrrsX1W71B9scj9gjHSQXriigZbK5vi+NYSkxoRf/XLdmloHlQMxXn7c
mvVcpudo9GAOr8/ExrN4XMbk8w9vXbY1B4nM45etZRUjEOuIJ8rWTMh+39vmCkSvTxe2VYdoMWx/
a+a6Yz1JJLhba3t/XayfcruQT9t7L1ae12SlCnma6/teiUWzrtX7rVkTLs9PsyTtZntvdoENUooR
1NraXi2Jhqe8BuKlsExpzdJKNVCaVoY2xQKA5LlhrDar9qTaVIZiwj/fnKma/TSOnR8QiC+SR2TS
cT+11vIX3OJ9Bgn9XvfIRSjKizs530z1LA19MjrrGwyO/FRXdhR2xiIuUaQkJ+qQ5anCxPNRL9L3
HHu2393svJgzee2OW/8ui8omcjmbQq0m1NhNYd+A/SS/zxTiWxB8NgZa7Ka3fCpTmDhxfKFEekyn
5dVeSsPHjhP6Rp3bD93SV4tfNBo/b+7UIS8et4Ni2/kjaCgW2dEPB4fHYMhQoLtjQz0tbgYIV1DP
0dCpeGz2qFi8brpAll/Osm1+EpupnC2tmF+tvuFnNz1p5MG/k7v2q1zcgAI9zt11dBC2+NP0RfaY
pAm+tbmjHJDpq++1lWosWruD5ur2m7CPlMTyb8ayjAdDSdK9q+SXWPF+sVxXQ1Mmf8yk+tlPwqS8
0zgnDcYoVTaX4CyMxiaZ5jgwIX7whJH9M1IkymfLhYrUUKx0uLGzZvJ2uqC81EAEeKmqI4h8SsmP
0POuTAl/wZ2YKoH2rVli72R5VD4hvuf7RmCPaTqQlUa48G07RFfrHxfV920stRdDbUOE6I1PFSo+
qBWImIXdJcDLBN6rsjaXjvE4Tf/oJJ4Yz1Vnu6e56LE/nCAoywCcUTlpCnU1NE3NAe28jj1IZIS/
oHqotxwEbIe/kr0r7XLNkV3OTI9YbNrx96Zw5X3RmbTp0h8dCveQux0BYspBMSdxnbz011wSujiN
eOcStfh3QQZTd7pHGmDcBtYgumeKt9rRaiwRxlYJKp/U7i4uVeMd5ufP0UrrvyYumNSC/iR93yD+
FoD1VY05xNj1vopJ3ZnkvvFFrbTkqYGlsrW2Q2N12gHhPODYesV2iGodpsvkXSLEKi/YqGjQ/tIT
3Ih9ShbD46CZ6n2mtLr3dGrdW9PCSPFWpHjBrycH2IX30UCMPdnDdesyUB8cncRudq2baXdvMDpY
nhCI1tbWpRkWhm9dnoXbE9bZ52wwM7N2SU6VFq1un3V/nyMorWZSP28tMqnife5GROisJyd2NtSr
u3BrebrW3xMlhyHgYEm/9elkhJwHr7RR0fCE7cCi5MCtQbzo+oTYVeZ91mQqbASuYFWdPvU61Yf1
pLIephHgT0E0cN6uAOoew6jCBerrJWM3DzFfzT7fc5GMVZB4831OgTtmS9PvbUQ0WilFmBeCma7q
0r92Z+MrzdrpxRH2Sz7+rsnEfQXTDGbDmogmKY3Xeqp/iQyjie0cEK0aYE7pnWCMmq+2Rp6hMnjj
fru2NPQ4bIipCbazo0qlh/h16xiZT8z3NWQYORehJ1hBIEVLXrYD5ijVvsmiap/9p0+fk8KPGw/z
bltPXuZ4guUVeXh/m8dcJMbdrXrjni0Kgz6clvPWTBWvP2sL9JDtEm20jTsT2OwUyef1ZUsZecKl
9WSvT29ieYDuHmGIjratUXrnZTtkacto147T2YlT56XDG/02pQoycx0CWmXGqKNJpDluF4MIime8
5NjTRF0ZwPpt93xA0x5i879eT/Z/q0KJ9ij7IUYRm/KClk4n4q7tP5tbX2fKndSYz7YWIabVcWkg
2H029YhnLcUxgrjxuHVNxkI5r09VYj2a+L71zUsUaiU3xtaSnTKcOktWXMEf3Q6DPT/WkEMePrtQ
QZJoNXq+4ZTJk+Nym3d4Z9mzbvrUdqkUG2P8sh08VRzVylhuW2uK3PaWSPdY6XmSBUu7osCycfzt
bJUwy+eWDnTWZunhq8/wsj+eqjLpDXX7rCWoyv44ZItOrfqyHfgd4eAxUK3+6ovM8U0m6nTF0Ud9
GeIovUrN/vi6IGOfgvNG2x6/+lziyrrp80XbYcSwAhuhwJrs+aon6VM3ecWNObC4UUIPB0QQ4dYi
KNNW/e2hl4sXrTO783/1bU+z2uqn7KJ4p9VNAcmndJ63gytBCR0EASjU6atVBZIutRg57jI0qneZ
RvU9ymrgNS9NjltfkZRglSkUc1FWdTA3kerz24/O28WmQUZrhUuxYUL/qVXisHKG2X3cJ/Iul/ql
Ayh8wO9V3qsMk1tTKFGgIgcl62G8OL058AFwUkCf2lFIhSml2fKuzjJ9bFP3vJ3cusgZ0wDvW++s
zWN9m83pYksx8H2OxltrjnXoTbKHFTTHxYOM631Z7xV1rHdt68idZsULxKOoPZiK4TwMGRKNdIiy
NX5sT47bt9aIKvTwwzWqhwdriHFsF9Sk0CX8jPr0YAkMDzKLnU7FCsCrteY0JfbvxS1hsMmzOsQo
JxQBp1sd9F3HGiRoWX2UHvlCeuEvsISDKVEQkkbM5lu1D34M6noTDrqqjCGMiTdNOskxZkIA4Fah
pENSHgb9oi54zXWaYlBcQJ3kKsd80t/ZdzHYwF7Y1YZ6K/r8TBi1cm36GnnsMLrnYkAAZxhvaTum
bP9c9smwPYtBuPelsLRwpqIN3tEBJhqVX5Rzh2bKVyeSdHEnpnw7kwbg1UPmdwtzJJvhB3V41kTr
Pa0mfDMiBntuTHSPsXE121Q9KASj+FXyvizLKxWhXdJp9aGyO/cyFKTBAATw8OswjzjA20ZzwbTs
GwyLiRS6bjjUjiDHVdej21D+5mVEiN2K4eP7PAaOaVC5rRTtWrBWLaxJfTZyXnlsiuViYTgbC0gi
hULkYqajyZuzU6uNMpR9JPfER4671nHia+7KZad2+rd4Ij8AxlS/jxckGupSP1vQP54b3XxT0qQ5
Fbg1XrFJhFfCnLLPW6e71lUFSqKP6LeWKIibebhCJDj1EkPGTmZBKeujV0zeuTTmZpezbmBrZQrf
IE0rkEN/spqVERj32t4c7ewAQfgnVk0/1jDRk0mVPODTGgLocH2AOxsIHr8bu1Wg62Vdd9E44pMA
XQsvCXbsvcFsb9iobdSfTabP6OpMeRkhGpyVFfAw2udtRa2ty2qWKPyMeuogucCYpcywjEjGTn3T
ix+DrdzyHJ0v5ihBnj7DXv67uEYTUn9TmQkzieeaGs5Vo72YKDxMfvaUe205ZvBvnCYwSpFc+7KJ
w3hihVFo3L+zIJcn72vs9sb111sXQFbOgCeFk7wR1MsCMwNDtRspj8Kef7qm6l4nN+sCoMBOAIV+
kh3IVqO2ZDvneBAkQsSIabSS0LJKrkjJN4QAZTCmye+2qEnJTswTc/mQwVjB3koe+ED/ypyImAkY
nuoDoRxdYz0BjOh+CrtsF6Xt3XNbNGZuS/qbalRnIRkHU8UMlnFog7oHE5DlE56m6nVIEu3arQfH
JLDSQYSZl//H2HktR4qsa/uKiMCb0/Ilr5ZabU6InjZ477n6/fAxa6Gtf+aPfZKRDqiCJEnzml2o
B/7R7EDqhZrODEVxOvpeqzkGSeLuAWWdoiL4pbDzgBJDhKIQSxk/e2so31pkzfloX7ocGzvHhdOk
B+yBqCP0VI/h8X3QAOSZn5mRtHv2PavSfMDWPNvhBvA5jdWQyzvWAqE+TJCLH0ePBfZa7yZ2hYNP
CKvw+WwrEEq+2oHDN+O7EeTlDtssRhVMCrtEhcNjtixez2lwsr1FfbbqfwWunyFQZgBvdPUUEIOZ
Azz0z+GMVaMOYX7XaVCZ2t8DpMEI2O+x8YDz1bbDqrOzM/NW3SM0XRzVogOh3CkYsGiqgnwkejFB
4LOxULovUzV9GkO7uWOpMdvP3YQoWtY+wl7+xEpzs7PQk796kw4KVPetq2O7N4rfezdK4rs31oLT
qeLuR+N6d2VEN2s2Ct1YWlWXGYUlLFS/DwBRz1XXfcf7wIATbAdHpUym+wGvojuHxeNiIRAHqf6S
Ou4t+IeJUfbocweH7yOzdlY3AuBLcXzUjc7fNQUkiiyuWKhoA5Ndt9K6VG5V7KzEbs9A1wtAcZ4F
6IaPwQky842TsymlF2huIR37UlqdyypPoR2SOD6XU2ue+7ryvqbeK1ymTm39n7NdH+C88y31FoiM
8jMy+n1uZcGNPgb4I1Zqc2Cm7l16gGdnCxwouBO2pBSfyVsH4d6xChY9VPPAmPHeG63hKR3QKHJI
ISaTHFszeM0zxb7dgmoonDVpM/K/2jUUMWy+HiyfsaM3WOAY3QygZ+V5Jz/wvX3oob6m0fXtmTLv
dDXgVfRN43auY7ZNGX38SnP9mAfJdKPOyDchFPWsxcFva3GIgqpzh26xNEZmZ3yIl2ARzzHzUbtT
zbp9Hvp2emjjpecm5ZVB+1xHDHWrOj2XgaOG+9ThMYIJuyot84+uTxl5WNFbkuroHJrFk2WM9mnM
I+bfS+C797PXwUNrtfjYdM+p0yQ3IdODm9R3ooNRQACAjR3dWrb5rAcG7A1vpEVh9ziAuGJ9Lz4O
Sv08Y1DJwh6Ts24RONOyi2DA7GVHGqowsETTWryuQGD+N1A69ot6tE0LD7sMI0RSyy9BaoyZ17LM
gl+Dg+z5shGgzPpR97F1xXALjgRmoB4c66AHjTUFw8SM0+dYlkbuEJS+0lCL28acntRwHqF2+PZh
RJVmPy1JZAqmfW/ysMzUBWjmhCm8kg7pyVkDXeSZxS2IjMswwUgBrvTQmd2z0uL/lJtxctAx0Zz3
gpkLFwK/Bf7s6AxTDqdgdh/GVNMYCnbZo8fW3E3cVG8zcKPPeG2ANix+hEOUflZzXGK89pdb+DRu
WSVwlqWCetaZ6aQ0KMdztXsJJj5hAKw85eBLbTTAsVcrJVQAe/ogBaY6N2/kNLhWvkZ1kF+zuKTL
HjvngGE38BC2FADBFfO+QDEtcgqb98Lem3R594MGpbcGKID/2nBKGq6H5Ih/H7PAeknm8C1ECg7x
0dOEtdzBcUYI7gveCID2IdF4uuj/pso+7es/zGva23bIzvVY85kEFZg4WFqrCSShFh5nXV+d8FuR
l8YXJORR5Bw/6UlgXdJB+TSzCLDQW9VzZS7GA/F3tTMusTeG7NYfvHj2rmFkPcRspe1THVmlVs0R
/jNAjNu3rqlPd1oav44qs9SwCpBRDKEMLyZNlY+uTdJwPaBAb6sCRJDV3clmwxssV2mvwhHp9Kcb
HO0F2K6LNLYyMREw6ae1BVefp31zKFLbe4IF4Dyq0+sMgu/JAIxg50FzquLkS8nAAPnKCGhlyWaq
JOdUzxjzlRkATUU5J50bMn4yUuAv1iEPOmNflUV/gR1RvHZm3VxG2CJ7SeqJ04A3ri38QpXmnuEy
/6ft7INeBr8mW5nORZzOtwh/PPUzYG/TtZPHACmXx6DRanaGkcJ0eic9WrVdnUto4EYAO0NJkJjL
+HkLU8MdkAp2QjYZi2DnzGN2ZBb9aLDOQS9+yLLHLgQs9iO3XzEta6/ZgpkpF1xdCMLiajqP0YIb
rY1JvQKMCBckqQSTHr0piuEf4/9mSb5Uz5bXrr4pA+6r10Kn22VFSihAz0YHOa3VVXDwTxOOkBcr
fI0bkAL+y9gE6SmAzmu3BtyiYXxBqBx1QzzvVl0NwQgJbigzmTC4sYOS9yK4IQWdn0KSHP+a3Ca4
AZdlzUcGq/wSicobbVVwyS4STWZWkGBh8feGugDt67Y6CkKlcp4WSCFj2eym6IFbBw1eD/4uUbRl
HYHcACzWkV2Vb46SHxI1wCH3l9kPoJiXG9csZ5TYhk+0tUSdjwJVlMxxzqbsIjUjp+XOIIsY/H18
u5xEammhOu1sJ0sP8isTtKbZgEX4bHH1OweNehaFEcfbQ3IfrmA4f3bL8xvNyLnkqFHLHrAEidx/
icZMkdnSwvhOkllWncNS0fGfWX5TDu4zwDvjIpeUn4HzchhVA+IkfXX0yvKXHJeOARzz5TGuT1gy
BS+V++y6WAtpdMsbS707I7WCJxOgjxX7K60B2i071OOUjkdVr38IHliCARh1V8OvYz0VyZGsGmzM
iConpY93m6Nseq84r1ANvvcwF49eE/JEbSRET23SvMiztxP3cWDd5zTXBt26NUTo7TF0Z3uruEkd
pn9tiGbb9tDADutAqJvgII9LnobESjw+k51EpRVYoe6zr9ztvKLPb/B19ECfSXQJICLQNpRzhdc7
fcuQzAARgDljNYwR6LuoHO3gSAES2TXymzU6pz1oKDu6yPXGpmGNujnEbfJlHvUbuXPrXYJauius
dDrIvZa7krQF8/9WQ3xlwQDIM5EjJCZ5a3OQtARGimNI04VANBF9HLpP8uDXpim3ZmsNUlKz8rmr
wLAf5FbIj9T7mvvTBoW+ZwWdUa5V/dUutiHIXa7318ydfgZ4ZZwyRgO0uhetyluYtuEpnyE6t/r0
SV+6DvlsZ7HtnOdgBgmMHd9Ohc6JEm6DnpCV5MX/c+F3v0Gi2F5BdtdDfa25Pj3UZHAo7Q39IF2A
fN875MYvNoCs8VMKl3e9uSuc4t1b8w5U8fEOGmzjFRGsybk5GWGuzcfYDb8rXaYetztMJ3ijOy6U
7q1zUfunDBPLk/yW3q8eU3tWT2g09vO+ycK7dtAVYB5LP7S81nKkxP41z+vKGeGAMDlIS+jj9MQQ
hqnL0hD0EWknE4711nyWCnY1U8HU9wMSbBdpwWNnDZcpt5iWVMfcGTA+chdw5b9e1y7Sqx+CFfZy
A7jCAkjZ2t4c37v6AmA0Crte5G3o3pZuWVqSJLe8gtWfpUey9Nk5+k41gFlJn5xAoY+U+hJsb+u7
JrpGpXyuvOHiNeZeWsJ6CLYCZ+WtbdggkL6QCXtzRqH7ur3hW1uWPEkGSytU+/7UANI7h050kjJT
GrvU2I7/2AQlLU9NYusxkl6jH8ol+SFvbbZlZdt/dz3YyrHBn5rXAK7cLgUeU6SA3HobhPPy4dA9
iKaBzkR10k/4ULBPz7hAnvhg6xiDOo/53D47jA2YH97prFjMaoHHdvKcA0oZ6u7WWrCq81g+54Pb
nUxzZijR6OpBDQrWbnoEZnZs8J6EdzDli12kOQ/1IYjKRwfz4u3By1Ulub5OW1oyt2by4ZBiSNtL
j/2gNEYJ6qW7lpieQF8yYzhPcvflJAV4xgnMCs2u96HV7+UtgdVOrkTf5Q6u8TW3EFGSecuEa/AR
Ut03W7gUITesi5X0yjo41JB4wTeMif456oG7I2NylHssgTz2eBmeIJTLHHlK/8on/caLjeykzuNt
YpYIlHndRToZjV67hbNbop57CItg/QIY7S9I+dlVTihPXmL09O3ChrGj4dc8eE+YxbkrZtlP7Bcf
z7NTLi1i6wxUTXWuHLf9Pr0dtUM/Qbzf7mKZOfSkyfKZydzMOvgWdCEhlcAL+Aou2WAk7iE/KlXY
W4NyYqCLMmrWcdUxk8EWeN3qPLnOdQKYw37uGXokGsWRvc9wDFtHV+ssKtKCgj03XVs7YbjUD7WR
GCc5v/wu347Ga6s/zkbenlTTeJanuj1aieVd9zM2pmg3FgVK/1DI/56gbR2HIt9+Sa8DO6anJY40
TB/A+B+1zM5h57f5cI8gu3kBmlbdCGtniLrqhrbwpwyzbH2+8iS2PmZ7MHygf6fQM83Jqw8WBGlk
MRwDh5OCl8ClBz+gEHgsuWXyZKRZByprjxbwYL/AN+S/nblU2Hr07UmuDXrp77ebsJVKTKr8/0/F
WG2EvXS/dfXyYyS5jsW3tMTWzDnC9oMBLcIMMtBVOvui4rEoVeSy65BLojhs8qqtUfa1/4bVrx9K
+Z3vRhnrsWXu7oEF3LEhiD0GH3oZv7I5wtK1vCZzgRzMPpjM72itsJ4c9smlaMJQPUr1NeovX9AI
MEgXpOs4TlqqjOi2YMub5owtBw2lSA2Y2DIIk7+zBStKUtLvxrLrry/nESbO/Vig69YTb4Cnn2x2
qeY9er0Fm1B/ufJDzPpGd3X1KsMyGdRJTIL11MuwUJJsBKF5HUAA2SpLlS0psS3YHuOWt13jw7FR
/rlDqIM+jD5TOs4OIEB+kbS8edzxhGn8Ur7++LnUil2kDOq7YaQ8wrXlzT8CiPZXaa4RSrqAppdn
EHYdkhvSUv45KkevXRWgnObilunhIxUkgCmyTeE+cEKE4CGlW8E2B5QCCbZ6khz8n4NW59f11y8t
eSV7bO/MOp5ZG7PkenresX/y3/dOYmstiX5My0HrWd/V+niBj0cpGhsbrf2qzUjNSr+yjR7k2H/K
26pI6TrOlugWyPPYkhKT4/71rO+mM1JbKn641D/lfTjrhysFS4eP0VzdhTD6llccD2f2Kqp5navK
Cy8BSymQM6ERMXlfltm2YMubMzxBod9Rp2oNomsl6W7l5FvVdyUS9c0AhBBb8GuLlpdF3pPtZdle
qn/N2w6T907q/VPe//VU/pwv5P4iBu03Hlwc2hjWLmNh+XBtwTqT3dLv1ir+qfqHvHU+sZx2vYKc
50Od9QpD4t1pyvBH7bxwL12DzEEltn2jpQ/ZkhLbBmRb5Q95H5JSz+8RDOh/ajWSCElhQ+Tj5WTv
neGtNOE1KrmSnlnKZlqdVdlJ94qXrXsHTAVtfEsr80Ijl7T0/IyFAlaUrMxy16UjP7DaeS/dA6v/
SLI2KAP/TVdbOw1bZQ1BepeinCFhIv52+KfudmsKjkz6tzpbM9jyPjQXSUrpGDQpSxYuTK9Bnc1D
5+jpvJf5bwLAgOWiZHwN2iE6rW+83JQtWLvVLS2361+TUrC9upIMWEj5u/uW9IczSN6cJWAntITX
aOvs14H1Wi7PZzuywauEyVt2tVgYMZYVknczx62aHCuBDAy2pMQ+1JNOdMt798el5MMhg1cpx9m4
BxX4VEOlwDVAarBSbmggOZYPV4kjXvsiXZefJVl2kTtTJn2eXWbV2TWZY13kZd+e6Pruv1vMfDdU
2KpKTB5vVPSs6K2V1kWu3EH0xIgjZFJ0tLKH2SvZjkHNRZse5BVd1ymlBYyzHjdf5UX+e1WrVoMj
1tlsnTRsDuZ5dk2QCIYlDmlNgrpht3K3pX0rUNA/C61duegOO7OFARkd8rbyYelacDZ1/1Y42xYb
AJGKdo3cVXkudQaVSa+K1zKGZyJ8cn15wHOL6E67rmd+uP1yU989onXqut51mbNIdH3NIzYnZ8+c
jnKX5bJbID9gS8qN/ZC3zuqk5COZc6spxdtf0sNQ39tY6+2wMcQqLsj9t66Ix7OBEOBRhzFLEuoZ
AqTFFZ9JSi2dvTPDQaZnKfU8YJ56kuDdVAcvkZadteUcalJn92VQtzupNXfZeFHm0jyofQZIbxiK
XRPxqkvgZa65tz0AnhqYors0cU9qFFr5EckgDJeZ2R9ZlQQ1PDnXRg+aRzhZ7DUjGgvxPHNwL4rV
u9QfXxdE+6cAGdhP8G/qA6pxI6ocJCUvQ/AoS9ieqEdUIGK7Sj/FnoOyoNndTzFaCA6whZPO3v7Z
s/z5Ka2an/AdL72plW9jbuKqlfrf85IheY0P/I0fqCDFs+a192brh8dqPTu7fsCGg9aijjMMu6Cp
6y/1DKaXKXn5WVdTe4+iDvCqCNkutVhsAUyWkufcqtBvUtVDhUQwylAlOG6MGKuHcSlhKQkzgQFH
gTDRzk1hlw/zlFQPEpMgKwoH3bM8R1iYRXiriINDWSE/5E/DN5PNs3OrLlJ+mVoZ2JGgxHFYFoB3
rs/MLS5iVK9VCJ+Gj5GoioLhoc0KMEFeOzAfbgr3BqQG22sei+0tql9TP0VPwxJAdImefDX5jqym
cpWsMsOkG91FVLkKhM8Mi90aJ3hqUMN+UtkJfUoVTdtP4xgwg6Agtj2gVanNvcyxFMVDdjcNQ/eg
JZ33OC9BnQHbs2lbsKupsRWEepbutdLBFW1gd8acMJsbRx1dGP/3lETzw5oCzYHyr0Ob246vIst7
RGUm2ldhu0P31Dg6mmUepqnJ0XgDTF8YmnljO0CdgbVqB93Wk3aHFTwyGDiAl15Y3lVQ7e6aJdiS
tM9zUrCGOiBtZMNNK/WbfDZTY6+ZhnYjQTEF/8ks+krZTx4sdy9MWWxG1OC19wGMuvbYf0uG/KvB
Vjq4cOj+vFsmfGaQiaAVigqVmH7+zXbnlzBP9G9Tk4BWQBDnNRgzYNfoYD3OGnvJ1pRYt5Wb9zd6
H7eXNI2LBx6BBuW/VT81o0LjylLzXjX61xrVoHs3Sh4Hu2qgvir1p7hn48hB7PEoSSlgK/Qz8uv5
sR53PcYdu2mpHmsppnwxWK7lOHawyXIUaLf0GYd3B1v5dyedzVs5Vd2Y2oPjhRfIYTh1Zsiinfjg
VIftF7RB8icM52Q9b23M7WPTtcdcRdZm72Ox3AfZC0aFM4v2RcNc2TZvIVo0n+Ce9w8sHV8lhdFu
+wnTOshQ2YhY01JD8hyj/HhQ4r6qLnpcuAYC1Ib2w4rFElVg0N2hn9bf1QPLymWK2okUOChZXJHB
TECzcSt0U2nPiG1qe0nK7clSdflUOWDClvtjjyNAl2oZ6MVne/yz/p00yf2zXdRwzpb7h+o0iLxs
8vCnp82Mg4lyikQlqIIZhvuWltY2tkhIvsuUYinpIHcchkeAMyDwgmEHrgtLhbKiU9Lrr3UdhJfe
HgI03sPqe1mepDwewvqU6qg2VbPisGCtuLiFsx54bYIouOuWYEjQPXEN//yuoO9T7GTeAt+Oj1AY
4ttyzPAwXAKJSZ7JLBvLBhtFtViLGvwG/6WiHLLW3o7uRswB/y+HpO4AvkLVzh9P03YFIrfP40Op
shq4//DrpLZcZCpKvblL24VHwbajabUwYFGkvI+WIEdg4l6Sk++jWBj5A+R1NWZxfSkuVZTLd1sl
ieGgd8uHr2MfmYNjl1WVsKw8PDEmRblx3iyg+ChLSemHQyUpF25RHb04CIGvh8rV3h2R6eaxKwFo
fCxYftVUxpAdn+fC/ppiTwpyaXbT23aq0lt3jACcaChvdhn7jCq7FcekCLUXtQyHO1ev/8pDTX0Z
7EJ90cP6oaODfWBvGqYLooN8/XoD/S+nbvVbG2jJm5txKjZzyvsUNYO3qFK+wEcOHqXQLIN7v4jt
JykDKXxMIdR9ypeaY/2WDJr5qvlR8VlLrlKFb072ojYN9MuHsE6nuz7Q0vtxCRD304edmdRE7Wbe
0WeDxluSUgeiKRs5vvtbTQbcS13WLmEupW+ZV6OjrRntXpJG3wwXA9fUQ2laKOLvbKvrP2FjhXSR
NerHCELlW9Nji6DC1zsv/Mo3oGDlwc588zJimflU2uMrEJrum1X+mN3G/WIpbnuTlRHSSbbefWtm
gBSqY+VPiOigpRv2fwLHbr8B2dIPc4yLuN34rxrgMzRs2wG8J7E4bI8z1rDwhf+TBS3y78IPebrl
gIrN5rty8Oojfm0lCnNO8Zopln3TpN2E5nZfvOowpj9h/b6TQgUY2ysIjC8wedV7ybL9hv0FdyjP
khxRk7hq3pTsJVnHrvk0s0snKTljN6j3KlpvOozo22CawSUUVmjc1mjFQIuufVTY7PyeRfe4O4DF
Q9YTadlj5Q/OjZT0re8dTW2waHe4ncw+PQ+CMdFbr1b9Ho5PdCNJJ1JtYApRfytJGyMifCB1/06S
szL9cPnmP0hq6rMn+uv8yYjB9/hjcAmjQXlOs1a9j3xoxKGPXdWQV08AfY7ITvTPpdd+TuJWvQWs
MDzresurEqMqXyXunVSQfHQRT6VSZw+SJYGJylFkQ2CoOx3D1QL32MwOnqV6DB3tKTefm6Y4uZ1b
YVhYH5ExL2/tySluow6y3CIWXN4qKkHTVS4ys+p0iL0e0XE7ah5DzcEKfLJeUQhLv6lW5R3RzSwv
koSjA6ReL95Kc0SS0ujBEizVtH7yd2j6garJR9yV1RageJV+A0WdnaHjOyedvY9vtmXc5q5ivZhh
5tyXiQXAYqnWTurvCbTklU+bds+wTsONiJi7BLOW+ntW8Brwu//J26pIzFLa31Wva+d/Ol5vAcB0
dvxYj3PzMCoVcOnCRfoOVJfJl+h3rvqfzXGw3xpnRB8o14u7LDRslI2rFETcMH/pK/dZqo5GeldH
hve1bnL14NaxdZ+WHgYsdY1aCrqwn6Ej/VQQvzrGxd4FNnSnlrxU7hj/6DQAYpbhNo+e2QU3iu0k
5ygN1RdUVeqdnN6Zv6ql1/zs2DcCRmTG6DBOxoU12xLV3dJ69mw0x3ndHYQttXyXZHWBMi4aVXcl
feqdXYaH3tfjmxpx8r8L1jpSXG658EgAPyPjf1DnQI0PUh6Ce7yTs8WOS6ZdQSesHPO6JqVY97Rk
PPFqR2vNQNOfLTOxzqo9wN3eTmE55q0NvPzGCS3lmGqFji3V4Fws8L5XvG6aO80wnZOdZNPThI/L
oW/V5jNvowr0x3W+M3Z+RptH+dN4r+6QMCQdC+v0/GK3hfkTTiJikSb9PK2PlzZLHEgqwXysq6p+
iPW2vphGNdxEbmvh7uuX2BJ0DvpYgFXp+GBm6iWyWH7vf4uD8XMSmcpvBaTleqEs15CKK6xfUzr8
CBXF+arZTYbasTa/hDba4AxRgkco1O45W0TFVcVPb/s0ts4sB6SPLlQgMM6NxfoZHZntz+E3OuDv
kA+VX3qADzLoJEbYDMKTwDV/Zygj613/GmDN0bSf+g7MMjrFzavXMifs+kp7BLfRAc/BYQnelXNg
cc33L7pu4EE1OoukgZriFqd12a3EHKdmCxAJhPsuQdYF/5pPmjN4r3nqfdWmWLk3e8/jHiDfW4dp
fSPJzkB5Lnfi7qrHPcJUGuOya1cCdSsa1/scQEjfVUOo3vdV6X+O6vmbbgX6g6TmBQHu6NajVPU0
5zbSLP9JUmEfnNu0TD+Zhe5/9mf2EgureSkNx/nsn0c/c77FfCrP7ai2Z6cdgu+Ffq6H2v5egsjC
MqeqL0MwFF+xudv3VuR+Yh55h8lD8VD7CuL5AeSNrg+13Zq3FEQFO8446y5MlvGM2NHES4TwmhEZ
v8Xu0EJMLXSC7vNWoTFq41DZnXUasBR86JaAhjEdGryRD5KUAjZsi4dmxm0Ly+pbwE5cOegq0A0Y
ju5YuysejCWwkeK9dRXjPneq+ROrAF+7Mpq+T9EC9Gjhc6ADheReqn+N52H6PtaRtR+X/GjJ/9/1
XSSXtvq+63Me4Gn7JnARfPvP+bf8fzv//64v19WrAea2Zx7N3Ir3AxP253KY6mfdMfWzveQhl1E/
S0HO5HfNkyoIRTbP5ZL34Vi+nMhZKd451vkmSmAtbEuvatQTLSP7O0/FPtrLzdNWTQrH2PN2dQ3f
ICgflay1IEzC+Rq1egiODu/6oUfH5pCNWvEowWjyvIr+Td9pTXXUw0S9CyqIeHRSkkChXb1rl0CS
tqFAul/TWXXoma6h9fifUsnfknKE5KFtd5tHANq2rPVMWzql05tH97Hkdv3osf9Akcz7lsBnolGV
+dXz4ZLqo/Npsnvvh4EAHauF3vBouS6Gowl6K0WqRuy+wiaGeHxtSuVk6N78BUWG4dxxVhE8fYOW
dZVrhBlwvr5qrXucsL0Hv9PY6FrOjXnFo85d+wxuxMJ1wDBOetOON3odotm9GO6Io85qrmOFBeRc
Jl9SIEGPVvfRBWQFE713rmZqlojrtP5z5iTKMwLR3UG/eNiIJfOMpouBdgwi5I65YwgCLyYe67NS
Zf2ZyR+y+Mafymy/IzEyfIlinOCTru0fo6bXLmrcZld/TM2HMNDxxFDK+S0N0z+ADrM/HBxiB3+j
mCbqWFj/PuMnczbGLnioiqZ5LpbAUBkehgVyiUsFQ1+oSA2QDastH7QUXjySyepx8IruQepLNQye
jphGThigIU6TLJ7sQObxku2T5wCxDnzVmvQJ0SEMIiyM0YxOHU/4oNUPVtAl5wpqzX2SQaowRnO+
c1yQxbDj7VsnG6JrgZTxrWdG1pVlj+LGm+bhJqvG8aqoUXmbGQXGPn4f3SWNj8TT4Lh3STnh9Vqz
SBJ1iX+K21bFgUGtT65XjBBdEV1GAKp/Yn+iPKax0z37qD2hGwx2kB4HNFDV9y9zh9UP5s7ja2Qh
j9yZu74LWZQKCvVzwx70PhxV4210XbS80T39gvdMv6uiabz38aFCgjpPD9UURihhoR/HtwnCh5/O
fyWNe/TxI/vK7nWDrk20cO3n6AUs6Z/IVue/lMT4i4Vf6OVWwEJ54OqnrOXj7A/muV/O4Mb4d4AD
K7F4GJlQ2RMinUBM/irAJeqd+cMDa8AUMBtu0UYdn2qM1Bc1/hnRtfres6YOKWTeAGZG5SVrNIRk
EO8bH2LUWhiUj5fcVKJXX/GcB0eDTStG8KHZQ7mz/OHSp8P01bSZO2la8OoWvCnalBfIBqjj1wgA
4DEoh/4iR+lxcq2NQbvJHW04sJZY3MAIipmqLshgy8OQw293a5Y5IYgoVST2LtNeSiTzY8lWfcxE
n5ALbOeRvKpy4aGxgbfPcAx8sMoWK8dW6d46DCxvRl/NkK/glmTobbNuOcD0WJIo2nnHqS3wuVyS
ujlBWjKt4ipJP621HezEeIfJAyQ522FSsAR6HuL3VJpTeTt6SYWDBTEJtjoSkzycxqnd6ECUhhw0
1v/huBnBqBKC+v86tyTfXdrBR+DKSGj3Lm87RK4/RuV8k6VfmykMX+lz/V0RO9ZV9+FW9LnxonqO
fzaGUNnPOY/Z8Yr4ya6Ki6TkINPwXtou8+4tS7kgXTQ/eF0DpbDN2y/96FQ7Y3CCH22gvEIo8n6Z
mnbKXboDdMD3gZbrERUQ5e2y+A+LGY+og8R/VVEd89lp2q+L3f0+sbrynnXuWxUR93uIAtV9rlXh
CTnTeZeYanW/FUgpA6y/65lY8hSts1e7NyAyODcvZ5BDpOKW7O3R2TlDzZ7lfy/y4dTKmMAX0v23
FIwqgpnLRbYTSDId1AubX/HNwR0U564bAwyIsA7F8UXpQygkuvNkouT4lNpL76sVIAzM0F3zYPpi
qZS6F4elgntHxbgkVpH6X5NLHk7dw320BJIHBFM74ovGLshSuhVIPcmrajU7mQOuAJJsbSM/RsjC
HLp4Ynm/qv+KIC54hVp/04IJ+ltfTm9OyaS9nhr/JZ/z/gBUrH/Wuxg1TGfMHl0DUZUYEbf7yeqH
SwGqFgXHCMw+tlVXK/XQBFl68cFRo4c8VatTxlz3SUVrlxUDVq9Tq1ZYWC+yz/y6cM+at/slsVFA
sWbT/I6n6Fe/Se2fpeXfqCxkBijhwGtK6oSh9OeibG3k+1hkYEOj+zNO3p2f58VPo4l/KCar1PSW
AOhBDVlWjxuWidSChaRnNmfDZ78eGjTNmUBI6eiE5W2YQQWU0hwLzzu/n5udlMZpmOF5iaaclE6t
nT7Uivk9Wc7Ejkf+mNbVi5TFpsuaE0JLjMmjx7JVlYcYJyHigTVHjxKTQM2Cb7OuVtctS2K4oYaH
GB+f9aitVHUy5xyzEbWTPKcJkZt0G3iniIPut3rbddQhu2/Mwr7xZ526c4wrFUyklzHxSraIfDZP
tFS79dxOu1XhUcFZj7RzOiMVIwUSjC6qQXtlqVMrylSdtmM0X/lZziXKdv89zbsqlhPDIZOTb2fr
senY985UHtbzSrGfxlziXc3ZVpQ9dljmwbA9iGDL6ZWhhiIIg/XdgVKwXlJ+YJip/skzzbc1z5Bf
sF188hKaoO906rUJ28M//qet9t/n1X5lAboN629Y7oLE3v3Y5cetv0lK1ot2ZfYYI+wKVfxsta56
WyzVpIJv1izzSFRKJJjk9kvUdDukG4a/PHaE7pVuODHawE5tbO6bJKr2NQYWQQTVLGjyH1bRTGjo
gWns1asd+vPZ8brfwHKnQ4qwohr97PUE60jTxo/CQx/MG7prmLa/6sz3ToyZbl0kTKNKjw6aPS1S
tt5PW8EiO+52Sk1HjtCsiRy+67HG2OBu5dbJG/PMCyS8z2bTe7ue1w5dj+m19ivAxd1nLRg5GTQ/
FLGTh15t7pwY/mUF6okFnWPK6lZh6j/CYrhT2PWcCiwRJyQYymXDr1DYdEjg+17gETNN9ZLbSNGe
6zZRntSYKW+Jn9FT5d+ajEWwl1uyhrGHJpUm92uehonLbi6G7LodFbCSd8hqJJfwTVWepAAO2o92
hnFVtT1UzvmlqV6a1ByeBgZCrVOjhZ4zJR9mICOIl8X8kOCzUmKygkMOtgdV56Ds0I67Eaqp6YE3
tNKHXhtxAFuCKfWf6wEef1bcOsFggfonKFgt3sMxG096gdaY5OUoMJxnXNZYMP1PXjczkEDSVD9X
uOgVruU/ZkuAHIVXOtVTayPXlLbo4oyMYZ7mJYhSo7y4kzPtJEkPYjzFqFFAGGrWrC2/sc0vkdUa
N5LlKpWOLtk4YxfaFEfJk8DQfZ1tIjQbpcq7AhTzjKlZLyzZll6wvzsV+VUuLHl+OOxsrzUO7VSz
Y738SCmMEjW/tWwECJcsi2X1B8dRDkMQxs9FeSwgBD+1mhY9s2f+Z4wq/zpoxj1C5OndiFnVkwTu
jNY/slbWactLpz7HxA1l/kT9H7bOY8lVJdq2X0QEJkmgK5BXuV2+OkTtMnjvEr7+DbRvvHMbt6NQ
+RKCZOVac46ppRqWxtAi83o4ZXZm39Pst//97JDI7VKFpB/FfUeKlsumLczJGFrs2t3/+5iEpGbX
Vrnw0fny9bi2zfNaPKede7d4VAfj0jAragZx73mZdmcn52j9wErS/3lQdvs+0LU8zSJft4X4fUj/
Q5jx3/epDMpRvrD0Xn+Ro1eS7IrknsC74bau5uDfGbXUSYTWuN9ARe7uqraIHgRNsgczrR7rMFLn
67ddHyjJzA2xQPXh+uH1ew0o64HdoBy//tT1czgqciwJ2Q17OOV7euTd56Xl3cPlXk6WNXxEYQsl
ZP286RQjSVLpJkxdnP/Xb4OAeWRyH99cv4PK715PDOucLJx/1Zz0By3y5D1mUeeeBLFma8QuWQZq
ce6vXzB64J56zXDm+uH1CwBTxG2TUzCSvKFBjo17RsmW5Y8J62822pf/vjemd0qYWefsc7NJd+6M
YgKcZfxQ44YIiGfJtpYDGc13+ibcWZ4FORx+ywOo5+RB9B3eUCujf6Doh7pWTqjQmmVyfaB2WUjL
Is3TXBTVRh0Rh6cRFhKupL4Q8PD/PFs/hK/3WvZk+ZGt4aG/W6NVQsKhT9dnxDUXzK9P/eoSGlYJ
4/XZ9WG6CiXXBza1CCevnwRdO+w9k4m3SgG+VPNT/E94teq8dcru9k03F9osPbvY1fjw3wM1MlaH
68fF1fUwiuJVrMajYXXStOu/QDYRziN59R/ZDWA3aJA0BeDunq4PZtOrhYCjduVv/P+nZu59JZkJ
A6MrwT5evzyOCw7R69MU7AzI/yxlzAE4n6EdlL1/R8ydiSDJ4IykrmSEeD2K/74M7OW8dmX2sE+I
O8Bhhn1BbLXZ0rDYDT/zIL5DaBF51ewV8V+BbTxG5DqeqmF8czis54Q4sF1viI94Ft5WrarajF9T
eWdWnGJ7fb3/He3rs+s7wAwr3oqIY6WRknbWBzNos0gceoLaTtKq6qNkk5A1abvR9GE/Cfmc86pt
W+HQx9Sh8w5zChgtNbkLkH7R7CBtMTGvprRyVVw765t1fVYAbdg2YEG4747GqYNsETWSQZdVQ+LL
cnX5XwcGizLHTXodCEXH8DWtCOn303BrYvtLFLG2texLNbXq1MVy+vdgiUSdQnM9csX8URhmc8Ly
25y8sgE6fn1aut5obK9Pr9Gr12fXh8wJG9ROHjSMVTtfrXEstdVg0KHo+D9PrNpzymNSAAJYPaLr
y7w+XF/wfx8OhQVZxiA3M1w9TMuqUbwejurqOb0+7RcaXmXhzMF/78z1PP3vw+szz5iIt8LAy+Jd
wQnkwVplf/892IOI94Owz9mqvb+eB9eHZP1wYsSxW5Lucv1UHdqEO0Qu1cg11mC8JhpIbeT9Havq
T250LemjVokHbHWN/XvqDOZ0zIB8YZLnmK58iEYQY3B9uH6YJlCIjUT7bSkppzPBkP1m6ZyRVBQt
VWfHrQKLmK6+UvMmKojWjcmnDnS3YRdj6uGe3s+3l6sno17ButQj5MZWBM5hpZ8ZnW/NYsQ3mt0U
VRNvYJQxKF3q+CLRwtxE4eAzb+8201zcFga3iNJr7MCDsnrWm95nyagZodNZrJvhCG5g3dou+gPu
e/OwTCQISZdMWue1b/tyJxjCoGIfRrJYumiX9ARRinKjjQXzEWSCATdcFo30TpiG9Gdj1rah1hML
M5o72P/g6ZZnS+THsq7p3xFJlHTivZkaMgvnfAd+KdnaGP2qfrjEUatvuDniTI6rKugwZMTDBfAr
epKUka6mM3qNUpoqeKl8oGzJbmrWjOjeQoVLi4LhtL/U5kS+sdsFNYiKzqXXOKrfzuHAuKNHVAo/
v4zeJZqz1E8I2ArLVIdrSkRpYtCuHnXAt1YKHZ/QzGb8TUMc2TpKKl8ttrsPYd1odX/ozZiDAIcu
EZIjLWK84t0k0MVML567ti4JgqQe674dbt3r2mIYsGMceSyzvaXNGIE19P7DpO2pKBaf+eMHxXO8
dWf8+7UmM9hEyHTchdpT4M1xwaMh3+SFR6U3HzL3QYFAOjDx1C+IaUnPcElg0Eve6BqXLp75IQIY
7EauTtbWIGBO4XqKtd8+JFumVTfrGWSmsr/J4+XH5ot+2XGjbNhka054W5nDV1NARzK5RH1jGglr
mifmjbFDYo6eioCG6KXKOhJwJT4xHNxBTjvBEpjCl0zPfdmvSBFYyxtl9q8h94sAyuuGXGbyQQtG
OC5/SzZeAhNiGX1UOTNEL/tmaLRdEXXhwwxxfWncv3VOql6kR5/zqO16l43gZIzBWgCO0orPaOV2
thd/a3BYN5Uim9hQy5vX0LCgAWloPw4RiXCNrORoGXTyvFR/gLjg+tacB2E8Ps2GuyMIF/lIjBRL
EzrTVnZIWvaVNcawWxo1BHOc1zvNfYm1stzYaRFu27ykPzOWO1tq1WWJ+YVTT2cwMYy7SKU9aMr5
OOif7Pxj35udcTu0j11GVGtLXhf9/K306nejH8GzAEhyLUKP+/EFRa4F7CiNfVI8iw3VoOEv8Fc3
HoGpm35WxSZ14oMtNH0zguySqXgBJNYIRJJgvnLqo0YPypT0FRdiqG4MB8OKbL42v0be+BlGTQvU
qfpOl7fFzICv5fEX4twi6MxnIhSfR/SSTF2gpU5nD2TqOtvo1eAG9NrUPDi0zBABy9D8pX0DwkS+
p5N9WymG9rl3ESbfVhjTjaVT/bOmp9uR1OG+7i7hMhAgW8574nkl6bJlfJj/kpxNv/opK4cPYyBQ
Xu/ne5FS+Q/LiuutaAQSjc6gT7BCl0AmBzTDgA0jzgm/rQaAYOnnyEHatDWhwJqlHWtFkRULo/H7
PcdeD3KHhj+RAmer3rWFHT6QbdhvGe2kvmqcZ6mKwCoHFgINDG2ev5FxnweGx8C7a/tk03XFK3pR
TI49e2iVJeQlod6ULUHCa04symi17bT8BZj/A+g0d9O9jhICXZNk+O6no5uY35WWfReJ+dU1FmGB
LWR+nT0UHe59OQ3zzi0YFiQGWnY3R0cUz9GbQRdUFcD+prl61NPmtlkbVeW8DmJ/rM4hemHiH46R
ynaj2MC9a7dKk6vdub4b43STVJJuySrUbSJ1rAxuCgUaIQm8D9YLq6aM/NQ4tkVy5yDE2NR5dVtk
1W9hOcemkZ9dwsZLifvYzYtA6PkBoQr9oLAnr2UK8dW706knzSwCVR00KNC3g5VC5JnGLJAaafSm
1s8bzS5VEFralwvZKA5HhOiJtRWESpm9I/ezap+IeWMMXYg9XYC9vdDJjMvnUuk7Qar3zo0l+mE0
K4nNaaZVb55epafRj2J3ZYj9Ga0Y2nj+Mi99HsCfeYrb5atS8tWs5odR+mYhm52M1M0CmjOTkOc6
8icNKW8qMNZu1cEZrEwmaqI7ZmGITFvup0QL3ISs+/c5qT+8KH+S9XBREk2jPr3EfX7o0OBkinMi
7bsdSDbQNOMlBhyIoA0wWpvbQVazA9fawGq5PqHK2/mh6aqJJu4MMw4+NNAAsisi+2Pu1QfZ1MXG
ybXnzgVk0yfme1dkXxM4PatR7/jLfpDtoou19suYHAdRPM3YyP1cr/7UA/DyBA7TmKGo5ng8CkLE
9hVjADR/Fr2jbtkzgASm1h2jYXgg04gMQZf++NQ7P53oQFNwhyVjm6j3UoD8BaC80cRE5KVegm3K
L2ZfPmSgeTbGMtlb4Xl7Jb3je9EB6IM2dKyU3cPbzxDLz8gjYnI0SWM/E4pR3eIbRsLngE03uSLr
kM4OXeHe/tKL/pLp09vAP8XW7zVBhAHpM3/xWu3MyveIuKzeDIPDoY9uDZLpK9vc9+l0UFW46w7d
VO46DguLBDt/Zodqw2wvof6fQAE79W1Cl+rQk6emdwSLKe+SVbA+BytjnlLupoSrd3LDnzwnQjlD
n1aq9lUO/cX0+vvBzX3yHB7qPvqwC/aNWMiIbpjydwdPPXzSavQZzZDyIIj+XDg3mAiAjS8pG1pj
oqJRW9fSERgPe8E+4+ixW66KW6JHW+qARKdXxeUyvMqepvKSu2oDh+cuT1W3aRyIgLpAcGQV0VMl
85+6V+2m6PMpaLyBxEhMh22sH0fd++NYFJFzDDm7jMaz1VFl10P4MfRcd8tg7iQwb6cbbyy6d5BT
sgDEndRypqFNCEoU7RTI3VcYhAidIlpoFr3DdrQ4yA6HkciThQXdKILBdDwM/667GdOpCIrHroAR
NWaavjMtmA1dm/whAL4PYdtzg6OSfPC+dTUMFwMQGbsx++CG/ZMmZrCb3vAhekjjs5agexk+2s7b
RSNI0S4ho9jLvCCnRdAy4MgRxgelrnHxUIQ1IvWbiI7AoOsFHevsUCyjeyRk8tVJgPdwBx/G+tvo
qY3nicuzgq+TJhehVSTMTTAUU06XJvljsPwEuJNQNZHfsyTNJUqqX0JG440wBsZK1nPYuQSVlH8N
yHXu0uKSMEgECxOXfM7yZoias6RYjPrydvQYGpIvAurqBgPRC7X2i8vQwrejNSvCVF+zzQ4gc0d1
63rcauQcZO6wJgxyN5cESKUdHNXmNTMbro7Jl+2i39ljoSjG82wjXGowmaPbiJLfkX52f7arlZBl
K3hvanq2q2lrmLaisCI0I3FgO8jhXptUfUy07N6KKMjJpC1Nu9xbdKaaZpkoaONxj0nb6mQR0BB6
lnH0F74V7NQMzV5sNFwBnDTaL02/z6TKjqG0FMnAPdPK26IGYwbiXmxy1LaHxY7aoIOI6U2pny72
TTt4aFOHH1s7EbV8SQhmLWlCA3xEe5fVW6yM9+koxE4vm3cgC6ehXCA+Vyui+aMRBFcrz8CsX8XP
tXCohNBAuTQJNo0eUXdWCZhJJOilu0e0ZBMN6Ux+KjH3yBlXiP2ZDiAgx2kms12aO2HNT6YuL03K
FRhzhDNBqARTyR/bCccg7yEOF9vYkPtEqo9FnVDOPOcoUjfkgjTbwuA4ESV+ixMD2cjCfl3iVern
tQVvv2qQ+VZtmw895M3szpqxkwQebTxbexSV2I0AbtdFqtrAQcUKNSOg3q90OdI/MhY2zTqDDnwf
Y+uvKbV5F5ojsGQspBAN2Z7mOXg7KkLb4+yvNLwDFCbEJsb4V6jx+ySGkZRZv5bsy41UtPttqEms
m7QQbfCCpv6QuLoJVc4JMlJON5rHWeLY5icNlx8ylOvzmDG1Nhncz0QVZabxB2BfESCVwUBpGYGe
Vfb6A9uEHnFgmgz23WwvbLi0hlIHxxhd6oC09kHNddBT+rfUaMBR92ct4WyrWrHp8vo5zUvsSPIE
GDNYKurnqfdI9aVJsZF5vJ9IHIfaudxKJOy1+J4N76suljRAyFZzmg4PTjm9O930BUn0sMyzL03j
o1KJDS15AtGL+SJUrQ2fZCp95iB6LR7HzHkYOhdbRlrcjO7AAKXRGWR776ndk2hfWE9h/2cQOqhu
GKIkiJG4ozthoOLyJrfFRRiSSzfqyXNijtHqzl3NrmOsyimIE/2ewJFncyQV0xvKXRTPf+LQHtEC
Og8MVAhwSUOYzcub6/1xpYZIxFxZfEWv/L5PKbApMMHXRUFqVsEMxZaY883YDswb4r1Wlzdl/gw2
z2PYGR44J/22jq2tSg12YqPBt5pJudVMafnuqYsAdtL0Q7tANrg3oDkpne3U6G9anjNqGcx9qGDu
qZAwvBwMWuMMfjT2X3GD9N62jtQXXZlTYEzOxqaqZPc13enZkUrahjqck1KVeL5RjZI/Qx5C7ml+
iDa3bCzDd930e3bit5g55TwPha+NsAFTz5yPzvxaiSTfhuY+FwykS3yoeFCjrSQHphLDW1ZGa4ea
nX+Y8q55svW5ITAraQ06reTVafsUE+kss2eluHvbpHrv6omSY5Q9Y8KO8XBMSLTneDCUv+uQjIws
rm/7KN5ZBInsvFmd68z8m2sYduMU8vvKG2r6LxRJzwzEq52GRmXTcMVvPc1hb+hxKU1Td1vOOw8K
8DzTbkfP1QRhFkFnq7AFNjgRcqZaaYf3Lw/phSTJdxXmF93RgJqnNclCoc3oKekOMYCNDaIlZ9NW
5vdkgZ3Knw3plPuoMj4cQzs4i6J/4qHmservqgJ1Cq/7G97MJxX1tGvM+HYBOQzZN8t80mChECx3
bUyE673ibsqliOGw/EQSg/R7/CXf8jb0iFhOWKMMgs6L0XnxDHWeW2AkcObIkrfau7EVnyVvFkiU
hyTzzL22Ri7H9XzJbR3qe1IOuyRhn6ZT+9f19MI1igwEUf26HMptG817fo4p+BABvo2PxAo9Z4ap
BSRg7V8wkoabqQlRD3176rVxrVd6209OMVBtIky1FxRnRFdjnTjnmcc2lSUqtCh4uTYR2dLrbVrk
Ne+6ND8aAy1VgWaChu2fioO3KSfrQcszWobCehuZWxrRNAak/6w8FS+6xLZ4ihZ5MHIKdBERysfq
RAUAaY89rGvCbm0GC6ExJGEaVvdeHD3UPyy8IZOfCWeliseHXLBTky1+mnQiFkXob3FLUMNsVuRB
TU8ASPMdGq771BkvjBUw+mn5rcijPmATeJlWcutsPRqfUel+OkP30umcmJn9QvbFoynLQETkFBIB
DAWcINn51LVcLdi6UIgfOkt/G3r7r+aM9JVRunUW2XWpTjMm5f7vLImFY2I8NsNt1sABZwFABrfC
m433cN28ulp0WSAVgtS+ZKZcaNx1X3Wjdo2jveREEm+c2Jr8qaLw1m3UDCFnC1XMUFYeVnGhb2yR
n6qw/1sKLBTxsAClRP7UDo9OLs5WITvf1AZqqhL5vQ6gWqWaFog1n3fwjC1WcKLo0+orLuID4IpT
m8Q7PbO/Y7elT9UyBSRJlSjFZG/O9W0mCRRtm/xYj0SmDnq9RRX+mRkdclGThG472aYZg+e0R/8W
loCD7S3/wnmI75ykRCQ8XUrNgO8kjXiD6TGcrD9hj4UiDH+XUnsyiRJSsoqftOwDZmJpL6avRTpq
rMm8nWGPBVZvfDlDfzS95LGamKzjAPzuw/Vgx/nHbIyvWYmvmrQF6FcVrzmZbudsuqlS5Hlh9EkJ
8UmwarxxqnFn1/PHUK++PJ0buVZ4KAKXCva4idqO2nztVKo9U7w4sGZas3piEgBv0k2IPzybRIqs
Ky9FTpxSZf8p3EkwQdfel2i66A0Iaa+8MVnChePu+6py/WICclf222RK3pK8Ff5vY9dftpX/Desa
raVZPRTQGnunYHGRLWlLdg8e77yU0zYkPx6VE15toz7jM3o0tRFxOs5fXBaHeQJLGJMNmqY6Tb2h
HDkb0Zwvwgp0ZqowuCK8IOXk636/qJSkxCTbLZFzxkH5KUXzkS/L3Qjni7GavOEKeZUZtDZtCLyy
QoPpRnuzTX1nGhAca6RFpcst5qUT1Npl39jW1gZvwP3HII8y912Tq2tc9PFApgMUfWTgyh2ArPOi
asv7oxyaNw79lI1FRcdZXN5Y+csgsoAA1fs27t/ikRH4egouMxFTCEv0XSQ5UfBP3C55uKcj/hY6
/S2d27sQUD67BHxoeWNsSSE656J47GPzvVBSsNGLKWvxU7kelCfRc2Msk8erVCDSacrQPK4P7MYe
CdV+q/v0i93vEy7Q/gg2n0zlJQzwvbzZ9aWtw3fKA/QYMSVKSKP+ojHIaQ3CVobZzrZuYR5QGdHW
S2eLkqGJyIfULpVTa7fsNV9VQW93GZwdedllUNlyYk+vvF2xgKJZRJ4dyvamrDQGBPyCrZtpX+x7
NzNeCJGE7kEtGr7JAmQlIVmRcqPTmExsGiEnMNvX/Dq1iS2e7f3cFcZJy5lgNTgRmEQ4bNTcWMee
Yezn2WuO2OOSTTuTwaQMq/ijzR3QeCfr9tcP/30ODH3KddnlYeBg4QDEX5vcq3rCxp2iIstgTX9S
b65IgHETYCEdNfuNNx8rB0s6JqcPSR/ZEOhPHWvQDrye3WJQqA4ipNMHxJ6tzcuSt91+pEJvJ+5h
Y0sDMukfyRf+HPp8dXZx91m06SiM0ds74a9DZqc/58YnOjLuNR1yt1QXETnH+bs2AFStLEp7ORk/
Yely0VBhF2H410rF4NMicgOwAcKzgDjrJa9Jsiy5zSmZ1pIt1s6xg4YvdL5iz/waO+TbM4twOIRH
SMwA0ulY9Z756mVAv+1dPWs3zfrnknUCY0nkUxPke899gZ8H9rAkWWIp/XFOL4su/xT1XZ2KcZPm
02MZMX3OXffY1oKWpnOXmbjJHfe7VTYQ/6i5n+38IV1HB55W0DZU7Vno0eR3rcUV4ZECj6vsRD5G
GTRRo5jh9wHF9cRlbR3LURCoY7N7O1hRLIBNoOzQJUQCw6lhomaWA6ExarepXd+16fimijVoUaXj
PrSK3ylZupse0kZEe1u32SlbkccNdraYD1jW1ov1t2R2brzo1+wsZrIteWguG846cUuWx/SxmF5C
K4Eu5LJHiyMr2mCx3qgeloOqlO96KXtnx542zFT3aaIbr5nHag07lt0tLRZVkA9lJGcx0H2Ro7hl
j/0k9eK1K9x8q7UiQWgRvcEYwcLumnvcTLqP0INlcBUdOsQO0TmkSTX4a9tzO5qY1U3eY3Odti4a
wZB2lu0JMuWnzLPFLGynu/JzwclfTLQqw5HhCggVLO5M3KdesYfTyF1yy9z1MykNHE3jk5EDBNQt
kC9jVSOromFl199Z2sB+KadDPtNnNnLbO5ri2Bf9sJkjBlPdQvPJcbLPgSYfd5tK25SIHrq8io9R
Oq4FtPluY3HZ0K2MwJ2o9l4vCgYrpv23WkdP4UdDh8U3Mo3atb909CyRybanCGvgQDHyEErOyrKi
2Tno+E7G2xF/nY9Gpd56pQ0lfWbsIdfEmqGh45csw8S8jBMGMkK2b2MoFZR3G9Vmw0NDZnrQEW+0
AvnP9OVvIrvx84G+jYKoYUy0Naml6mM6NhA/uCPEjQj9Zkj0m37SdwU15WZ2cE4nC4nlQr/zamHt
hT40OwiRx6VJnY3Mym1sEtiyRNwcokh054l+e+YicE8z9SJLRKZ6/8zUjPe/XJD+0JENky495RVt
dfatcGpTSfTKuIPFAEWiKZNL7zA/bVqa9rWlNEyx8CBzr9guvcXNeOreQPRsS3utPyuscct4tDNW
0jypXkq5WAfHrFAzi2o+iW6dCbXIaYjfQMPnZC11bU6eON6NrYg5LbRJYMDuaARyobHNkvZLkbeF
7xhl6INcKdFy4nqtU5/IthIA1HpJ3uWKP5HNXMJW3tq+EGLNU2gutkhfe8mxDY1eHtIkQ8DEZY/N
56WVvOLG5k/iJ6ITE0mWNUYy0h1fbc9GWJwVF1Cf6hxVDzotFM6ochPyrmzjrAP33bVs9/jbRj3v
CBoZmTpTZTnMerbSrSs/jcaDYONOvHBBxOogyj3DYgtGzM4bb6qY8Ba8sp+6FP2fwgy3Yzq/WhOu
y9EZn7sQrycyoHZfEkTDEt3fqWThm7RfQUoQbZ3ob23JIXDc4RQxQ6Vx6JmAUaKZtrmsv+E3c4jm
9H7UB43waRcHzOgSu1FiTGhq9LQmHTqTsJGBhM2SM9kOwa1xIeH6r2/E3LPcqNI8AiqpFsoKm3NO
1Ma3iuxP3fwd1fINeoZwC0DhdnO/dFKHjBPShw4/gW/x08KUOz3HQcHIEHpNh8mEvoc2jbcTM2ZJ
ik8aj9su1t69VrjbwWgJXEuy6obJn7PNF5d0PMFMh7GXrxtUOuxzMPdSsbKv3QP2ET5MjCzgtn1M
rXA+yVBntsHWR5RIcpyoUjsNFjw65Mdey/Vd697DuKAw1OeXURmHpdPpCqv2uR+ZiMip982o7Hw1
eQaFYr7w30c3cde/55IRmfVrjsm9y26fTTB3xXFUSI3YDgyKAXTsadTshxbf+F1EHolWEWZNuFMw
ddp3W43vVkSuVx7eZAPaSjF8Ty4N/TqlBY+68qmnKUDemwf3t5Q0P6znMWR7mEJv2GLQ+dRW91rs
zGflEF1QpOmDJmro+fbMKbfU1aZCihIYI3s+Z2Xid3X5o1vT337UqVjkdDBYe/YrdHuq8r9oN0iv
hH7KvJedsem0f3hFKWdVnNJ+sfN9DAIXsWGQaemh0Al0bkPrvum89FR1nNtWE0Qc5M1ce8gDGYIb
jWdv436abmt3a6GeDVwlSNsYPue5uuMOm1IFWxtRY59rqxIdSL2b09Ww27PvILQNgfxSf6eYrNgq
pI+m7oV+3NB6jSs74RmNkzyqhrtS4szVvui1Tx9adGD6qoN2Erdjx5htUeWX46xsFsHWqO0Q1o28
K4a+7CNv6e6S9cGm+1agpD1dPyXzhigjOg91Jnm13RpBE6pDgfwRTa7JWkqwuqt5UPzbcQ7qhnU4
rI2ndEhSzgP9tQMvERim6fiRdXCltAOxeK9REgtcbvS0q66Ytm3IRqaY8EGkm1ZVzbFR3dPo1Mve
TK1kO7b5rUIyxuyY6ZzV5s2ei4dgY3fI4AgrZrVM4ijhWGNx6YOpoDu8tdpuuB1r909eckDLJd8U
tdHe9l5fk+G9c7npuzVMlp7xBtSxuzacafLTZuxj9XcaDCjiDmP5dDBeLImysO4+6gaSC44uSqFi
67XOXcFELKgX0fkUrdsQ6+DIiBVmzhq0Mf2k7RyEcuyJLzxl7aB2gL9RLoa33hLdRJK9CtuyXWbW
sT9pGf0YYzoZ5A9Q5KgfllzgUY57b1jtQzNktGFk9JLPzD8F96UIgnSrzb+K/OA0tIzbxLbGoC+L
aKflJCM0hvvr2Gg0i/5F9WO4EWCQfWfWfaebWZ+t5Vso99BaxGSnv47kBF2K/KtReGt1p6f20wgx
KufoPFn1c5shpug5uczuCR/H2WtR+ERhvA2TForHYG4cT3ytjhMKcegknWdafmg6FxPldc78ZTtG
8ugh+TlhVHw21pjxqNaYtlccAEd8dzlmS3xEFc3XnQpdoDZp/uRJ5tSmQ0YRLJCTrOa70WJ6YIvw
Pb5HgcKq4ofTsh1MpPtjezMPWb5HlnGcx/COuBCsL/QiMkMh1XH4ndE8vxal/dMu6kaI4Y4qFWxx
fM5CvoOzU0MQ1O0yMXB2r9UZc5Q7mcaCcrYr6JxYh8buj4YiB71Qj9q8GDcDWiATHfCuSg5FS4nb
e9aPmVnDppTdq1b1C32ujJsBx83Emdkgemrd+NwzS6Pn9mmKvr8YhMWmsTvvtL73gm6pfE/EnC3J
Qw6ZwY9Y66t2D1bpiGaSW3mmm/j7649cEicWKovEae0nsofPTGR/+zZeOPvN/dTwvoiE8ELy1ndy
6T4iiyZkmq52+pQJmkXGk1m5kS9AlNFhYGJrc5jHdtwhfGKFPaV9+sz7/8f529atF0T0C2jT0vTv
PH2jTWyr7OhHdepPZzo/dd6/unP3yBQi9M1Ug5PvEJzlQZRqQrYDwljVO8xRNVKDpUCSTeSBuxmK
pWHLrzN1dkLrDCjtrxFOrt+U6MTWaVbZY89np5YHxO4cRyWBP5xma947XEFlVO0LFu5Qam/WkPwC
NyvpPDdqX+nI2rC/x+1P6XSv5EzRjS6ru0bsjJA7J2s6dGXvUIgR+nH518xctOlqO7gJkjpd1OQy
4Dut1/gZbUZgFxrfjvnDQNPdxot3o5CkBaUBGgHpddLoaHq9+KTsxdikSXxTVxqplVZxkbjVsrIp
9v1s61tkczbVxeQPpdwbk4qgjdUNESzNH5NfDGGNyz8Tp5ZNaYSjk3THGOO11/Ss8Pu5Tn/iqlmh
U/3RKjVeN6mcQtLFobxlE7ZmoM3Ti7HE3pnOhq86ssddOzG2yimf4rq9twaCIMBU828kwVSgdXXp
luP3tm9kxlaoYVzuJ7NOcJWVXWDqPSD/BvqnaiZWiiGGItwJ5dS+6bV6O9V3/aIb57IYd1OpRUGT
UZTV3aEqDepWesJJmfDuqXLrxstNUrAAhXFTbvW6P0Uuwe2RTuwCiiPD07qtl2vYlce3XLXbduwo
AfroXjMo+qey+o4Y6DUpYZRepCWBNpufsm/uhN4fCi+ft71BvZv3maQfZGEWyiGyhNN9H1l/a3GO
LFZNcgIdxmG/HhqHStjY3Efvh4yUT5pfonFfmKDsFTFweFrOFpvSOKKMUJF5h2HlLp70u2QaUHsY
xzrKi51Be0AW8l6Z3irl+X+Mnddy3UiWrl+loq4HPXAJMzHVF9t7elLUDYISKXjv8fTnQ1IlSuo+
HRPBQCANchtiJzLX+g3L0aLESHEE61pU+lM9hPcgLFmOokMlmg6iRmZdssm484zo1mRO2Th2u42r
aesW2sHjSQ5ZdNnmJMiwplxHEdFIHDujsFro5WCsgFFScnwWOwW4mDolag6XO8yD7dhpG7tpWJUQ
bHTxLFgUSnIyh+rVi7rXuCZXEU0LrbxNyrblRwPlz8s/6YH1Gg7ire1y9Pr1laEmxRbxe/JlI8IK
Jbt2K/hCSJaEfZFVBM+UKyOf7gNhP0b2sFN1Y18GLFWVRj8hvwPdwwSj0/JAFLXTLk7fNFNZl2rB
AwNpiM41N6LkCav2X6oM2cD4i2mY+LDFe4K6N5ZNJC5p8qfJc1fVOJnboNEeXHxYy9J9DtoZER8G
J6UHSAHQDheIdDiJFN/TXCfAnToPKipurZdfIXjUgbzq7sqOWEzjQ4bNbesMcQxDO6+4TSEyLNxp
PGWtuwongYsSXciYnAx0UkizOhvhVLeGSF+qGq8yRbXR2geQpnb3rkl42XChFQjnrm80FmxixZRL
BhqNBGC45kOMQSd0E+TFhFG9ZGq7UkCplriGDqF+ZWk2nqHoBkbE3NvC282PPPICT1MWi4UZZHDT
ofp4pbgpjfoiqsFZkmtk241p3UIpjeuktep1Bqand0A+Ds1Rb8kG+6RTKuUrSg5YPRJbXfQVCpLg
UnWbf21PvjxJNPal9p4QPHNjqBU816Ztq7WPqUoIDFWkmZG+VSB2167FooSFYg9bZU4DoicVIjuh
+iPBAVa/Xv25dLRNW5mn1rbRQylwhoyZsxG0sHMCmm1z7guzOWt52J4JQEyk9XplB3ykX9RKMezT
2ixuI1OJb9lWz+eyIq/hP6JTxGPT8tCC9AJfW1ZCrbffm+moDN0aW8PySlYBByAPIcznj0Gi3o+Y
x51hLaa6uCUOU94CF7srVMQ7ZJWBveuldNXde4e5V4KB6YZ3G6w+BiKQDku/15W97AfYergZSuzr
51HlAW7JLoBQSdqadybraqtuliDsBDIuf9clobPUEPW5kj3Q7hpBu0QEtEXcX5lD9/3A3u7GMbP+
8Fu9ydoAKZ2ehNbf/bXSQsXCPJEn1S8f1QnWahcfhJEcVNYn+Yj1VCCu2YtsCr30riM8Pe9LD+BU
XvTNQRYtN49nD7hpHQ5Re+9WfnLUS2KJmd+3PDka5wYPhGUC/aZZZvZw7lUmX3npWLn10gest5fF
KHGjLcQGc/U+sO/1J7wKCZrNL1slqM7F2ntX+VKOWzyRdTHP8pX6EMvGyXN8AhJ079sy3bGdVpay
GMI8Pfeu/pCWCu9DVa+MUqvv5DgaVxLKqMqTHEhkgPrKzPU2srWJxHIE0wurJslv5EEkZbWJK35a
SGUFwbK1crQu+rReymYQzfkNLxjuKjyYmcXnPmk4BaCuSGp9jBPX48B+INsSpNA3TWOEV4TYg03e
D8k1KfgZOVAUN0jU2avcD7vbGEnNVY2qwt1YldbSg31zz9qrWvq9lTw2RN/43Yn+KZjQs7MTYX/K
BpEtEqXNP5tV8YapLHTJKntyuij9OhQZtMHIeM0mgOyJk39rBlYUKTkVMhz5slMLJo5JvfYGVjSL
6kS0CkhuigqNaUXAD7AmZrnT0XvKtwG5kDcSEUejmcrXpLJvbBD+X8I+enayoHpR2ROweqvdZ53c
7SKOknETFj7WKK5W3mAmj65mYjMFzYbLss6PCyiVk8LipyvLG9mg+ZrNJOEVa1mUDVVIcCjyE4Xl
DkO99yv8YW0BMVvJYjMPkNu6s+4GB0W9H6+B13MOfJo8mujLPFhOla1uFENDhXjuI8d3yQluh1J0
729VNmS1126zmpyW7CLHHxQVnH8XkO/PS/BsMNJ3UxdjF0kK9Aq3oHTXliLCErQIzvzMlHWjDNEd
IgbhstJE8zlNlIsuit4nR3wzOV7wrUzFCwBv96m3dAcL5AbabG8nRFXc8qhkuXG09d7ZsHnt+P2n
Onlxo/vUe90nkSPlEog17AH+QVM83WR2YT0Plp4vfb+fbl0tzDeulSK3k9bdAXS/s8W12bvC1rRe
GWWsPoIojBBMCq5LNb7NJl2/GEWK0IJh9aQmyAW2cVBeuHFIFPl5fInZOm0NtBbOcWwm27ZEJSXJ
SHClcT+eY2E0WyMDVZCZJP9bU0vPWjvqW5Rt/LPm6taWH4p9imOIADkTLr+yQwboZFtA7d8ZIgpu
WI2wpNNs66ufHNCVsF4b9uGLuvHHW9k1FJNCVObvrkNX/9bVgOZ8q+Lxve0awezbxnegp6IT3mfb
3kPbFLVlwhmyjoDntiuLPlj32IWuikol6+f1N6le46wcedNaD6f+Rh6wl7WXBnISG1nU5n5aBxPX
NwqxLZjaMO6OiGWj6uPv9bAc3q8LIoLKju5VB5LgrxNufghVEekH63/dFC6yN/CU2A06uxwXFTCW
PWRgeAk3BqrCK0A7w1rW9bnj3bC6B6OP4iY5IfrJOrs3Vv2IPJMs9YGXXpAo28mSHAh+mruLcM8D
zswY8iBM4WHczG/oow48Z0Uq19L37Y9+5D9WOtJ2V7KqcJ0MSbdql1dYqA9J0qxUvQddQQCl2SiR
yf8OO8hgDRsRPqYyxcSy9PrK5rEAEGCuJDYZL9/LdVkhwEcc972nLCKcT6hpPnwMIRty4TdXFil1
NKcdZGD6+krzRnUnA/eZkvAmuDH/P5W+sNSdohHilxfKjvIgG+Chkg6eL56mAvh47Fp7f96AlkFl
XDriP1d+WgJrQTXwM1HDmiSPyK/1AqEKMcHHyVsSjoadvWV67t6EPsQbtySeLutT271D7kO9c+fl
bllCi1GClv5ZfswLVKHEiNu0N2blWta3ATuivi2eyOLYiBMN2KtGpC5TgeWsFvTKsba5mxbytBlx
Ls2GDilzoRxlVRXFtMry+6ms/WjvXIhrSap8+61eFn+rE7qj7dMyXvcOMVR8r8ZjoI/fD6pa34Qt
n3UywYungS0+aRHkA7WIi88k7V6FWVgvip09NprW7E3LMLeOFgVrNzVQ/UAD/tHMNdJnMDwy3WE+
9TV0maokfMLxElNjJkxQGcq6Nsajg8qWN0bGClQ48182XMayTN/GAlHPttY/+aJWQZDmDjv2Xjn0
Tztd65AVVUndL9Te8HdemrG1bqB2OXr6UrjaM/7kyi2C2fkx05EZDO0JQMLQbsq0SJ46lSTaqCTa
RoHC9dnylgyQrtunrvKLg1ZWyUaFILbPWz99dMZxTzAye9F6I4f15HnHNOiiW8/0v8mXm3SH/2A5
5Fd2nnYXzyfLMMwXzO8DBCU5rQhsYGb55hY5yS8RkqRneTCyoT2XZgu8VjhIHCjs0ksAkmdDD81h
IfvA5ZxPgWnDgTOP34s/hpDd06J4StMk330MnRjAgk2la9ZtCTVgGKY9ui3uRZayGAKa3SF7L4tR
BYoFeOq+d+qLTUKw2ddEQECHqeEyL5XqaezIq0aZWT7bE3nrcEjqlzxJn4B59F+xaD63rEff6s6C
kpX5ONjn0yJ3oAksFDbyczja9eG3pAMIGcc3Z7p9Ck+8gac8i8vldonCnK4VixBr6a0sfjTEiZLi
gwzOsiPcfRU+Kh024gaC1CfHCkp3UxdAfPvBqveB0R5kSR5kFzH3k8VyZheZvU+8rLFvwkFV9pkD
ryuFpc4uvUNEQYd8tQrnZtmnUjx1mSTERCsh6MNj9StbeuXwfomuJctK98XVe2f+TxcNZwlRCfsG
whCD/HiN9+t7L624s3iNGkjBcSiafrNswGHf+nGa3XrzliNUK7A6P+qcum1WMSEwoDtIwsFc0a8r
1XFOpR5VJ7gsT+yJxb0KrQq9Meu6qG0kZSPw5DY34kk2ClTtV+BAip1agBNsOqPYZjZ416Qx/IfQ
y+110SGOoEcDPCronZjndFDdhtS6nxJQNm7uK28b8mveW9axJDWqRtynjLUGIBufBmEEqyJKIBCB
FLgjmrkeGOvaEIa4myqPwKmts8OEZMfeHFF3w2yihWy1DTKdY2N7J9LzCIyGYXIpaqu62CDWSKFX
4ZfSTg9VFonHyihsOBU+ciBTGj4VCgGEuYP965XkUmuC6k7wBbzI+5UWM9ayGGv9mtwSEXe7TO77
BIYSAp7hTeR56EZpTU6KJLG3/Wjpx4hnBHCYtCWjHeUn5rdmO6aqfTH5ftZ2HBs3eYL9Xagq9v0w
Sxahx7soS9PZ1q03jYt09mBo7VE7k+pMCFyiujVXZSD4z8V8eO/XVGaOt4Xy/QrZ0owjDsm96WFB
CLmdHPcaRGJ7axltcFdYaFaECL2tZVEe6GDaVnvLyn5mASE89NFB1tFBMwkHEgHp957bmjjTdv7R
ypLq3Ad9uo7TpHnUw+ir/FdrxrdQ9MFrxL1KMH3E6GK+xkGq6GjO1yQ2MYUqMuvHyZjTB733Zmbv
12Ruoi10J/1+TWmBS4mT7Ailyj1qzegeSXmS3+p1EhJllPmbmGdDhRs2TZls+v2URbCxUtpwkwxl
2mJSYMLjw1V3UfPpUXnGR330EWFYCNXhmM0VH4cmCTEABvV6P0GkXbcDjut1OBinPNPjdSgi5QmS
/FXPXfgqwu7arHvjCd5CRlq8/peuXtpeyaWrGQzXhRt+7/rbqOak4rGelzFhxBe9yowH1auKe7/7
qRB2L1pn6e8tmvtTy+/XFG7Rb+vKA4QylR3O4rU68IyF8U9CVDXX8jTWEAQI50PhRihMOlcqul3H
Kp73a/I0Q4NWwVP111pZRhm+OkwGIWt3VA6Z8I9QRsxtQqr4QFZeOch6iO8ET2Wllg4Oushzb5J+
braQvVpLa8VOdqhlrTyVh9IR5MrsNloUKGd87y9bRs3/3LpVcByZ5699fhq7ZCAwp6Vldu1lWnYt
z1iFPjYkUw8f9YPnazvHIHEvL/21L2jT730btHsXaBy0yA47/lkeBEKf3EepubbLFO2SpoX7LU8/
+tQj6Y7f+8hmSxWItXQYy4TADP17BfH3Y5Y1KvHp+VRXQHzJM3mofZ5dwJOCxUddpztjef4ox9YU
b6IUHTN5MRRHlJp+G4dwJUmauraYrhxyZD+NwcLJXmbjoIKvKeBqIdfXueE1QgbZta8G2XWZjDYc
cc9YuaOe/tywazoE/D5qC8OwV2RajZW8UB6QVs6u610195QVdQ8+zGLJsYWnkeI08zSRbjxjhlAu
ZBEqU76tDZSWZFE3oYwqcDVPshha4YoHpH5fuLp+HafmvazuQ7RbGxMPuWjMxqdaI9XLFsLey1ZF
qFc4aU43GGWbd3U2vQ/tJmZ77KO2QE+Ji8h4jGt0hdiPzm9LS1ATzIViXHp8lZ50D2eSf3235vxu
WYYFGzJJw9PHu5VDxrzbtEaguYSlv5VK6CmPi02T++CiZ7H0d3X0WU/9o1jWAUw0FwiNbJUN05Aw
s8tyombPiZZkO1ka0/LIVAnFJ9HWbsRaF1pgGF6j7TasauLZ66G2R6BMQbr0ECq45CyFsE7yBOmH
Cvks2fv9QtsIwE6XzuzrEV4LpQ6vwZv5bC36mxj/ixMC8sdWGZwnVeflR3eAdeS612UXP9RzdebC
s6li0ulNGztPQ2NESwLx4Um2NlaEJ8YYP/oa6OnGxGJn6BXnqYI0tsmqaNjIq3S9JxzZRtHFVRL3
cYpO8iUdpVNPKL2SAZxfyosiErlVpmxlcYzH5wnfWTSs6uK+9r21fEm3ITemTThft12iP5qwxuLQ
OTeJQcZDVSEXY2R1xinbPvelIPcSaZYHLtS8G8fERG7oR/OggGH4uGSappFJFIl9waPVELBOgu7O
D9ruDqMlQocJ4FDPp4jkDQYy/fjy0UNrvYc+MpKz7I/rSb01OoiWsljNA85Z3HkseU1fpWKJpoi7
dQ2xbdqxuhoy+PYsAIDaVwq/VhWRzNaw/Nfgpg26/BUPpxScoD97DZiwbafGgejfRw/Cqr+4hpK9
xp4O/MUqPxm6KNcNyoQnopHWuZi0Eg8k1/4cKeVKdi0d8nx6rzq3U4I33KiGPElE1d9Ohdst5OtZ
kBSTzipfvAKoolIOLMaUWBxrSJXrPLScJ4ADZ9m1ifTnzlHhIOqWxpsioiM/Q+715dJmH/X3Z4jZ
Q71/hjxlTSU/QwVr6CHMyi/Ad7uNV8bmJlHjaQc4IF3pCHs8yGJXxdlKD1T9wWzq762T6xs/FdVY
L3ckjdINbGfyJIYSPar4pK/UUa0ugOH7fanF9Q7ZZHRElTBZ2ejmfRrH7gkItPnNqY91okxvTck0
gQh5BKGcqyfXqy418cy8RXChN7KXPi2DLXpZKfJ3SV+ciMxhGTWf/VZsEXnGZthsluwD6F2W/Qg7
Ahtor0mtS6IZa29QwhNpI2eZEHddy/rS0cECQXTOTobI13nTYxnht1xhuCHGL+7gvA/Q7w3bxFVL
m+31bFs9mSZY0LlURj4onrwa3xu7KtDWVdWhSDA3yC6y1e30/EgCARX9iAQVSmCbpPLF2SS+ebbm
gywGSW8dJ8wlZUnWyx5aSv6IpI+NMnUWQX2fr+1zPI4CkW4CXG+WUoAdputDgdD/XegDmKw1cBZS
CN2e6gfLdeI70unBe32R2MtW0+vPqG3ANu9eURvnGQb85cYvTG/nIx20dYIku4t7khyNonavRq8u
EYBuX1RUm1bIOGoXpFNxQGuTcDOUSv1YqdqDX8U9kjoYZY2Z+yQiPFQizY5PbVH2eIAYI6r9o3/N
HgMydubfQCvvT4beWDdiPpg6uEWR34xRaM2KYu0ZCOYR/h9Yy8qMq70+saz46N/WdbhRG7Zssk5e
1gWg8MewTbeyKBvUsHpDtl4cPrrZIKnsOk+vIG9aN0np1VdOpyw/OqAsw9IsGr9+DFMbdrltJkh9
8iLZ0LbhsIqTwINywUCyTmuyAbPrMN3LYpd71iYLC9AQKt44ri+eHLZ0x94FBCCL9TgGa5Rq1J0s
2nH+0JDuuoZM5d3BUN/UTSueitGHwObeakNknkldIMHvq9+AYanbqCrY0sg6eQjDrD7BuYK2TF91
yo2NN1XFvumyZ7DAUM9dT19pqhPd9mMmrk39S0tsAeIMdhV7ZMygvM6NeZXHt6oZqiuV7NBa1r03
eMWzMeraUZaQUhTXbvZFdpc1odDUPYvWn8eJklwFFdEo68ruOoikTf3sw6F6H4PNBXDtcnqG/OIs
K5fMdETqX5snoBC917uPkue9l+RcNaBy8dHW/VL6cZ2c5H70lNeRc+rv9J5c9TwB/uj5/npz2yy4
82+ucwcf9KPf7/1+jM8wG+OziL3bNh27HXIs8fmjXp6915UDCbMeZAPdP6qzipl+Icv11H1NfID5
+DOcvVTkZ3kmD3U5oqmiJy0GYn83eJoaDj+VTTvc5aqfHqIeH8r3YT5G6GplXGvRrN03jy8PciwW
Bd3izz/++5//+3X4H/8tv86T0c+zP2ArXufoadV//Wlpf/5RvFfvX//60wbd6Fqu6eiGqkIiFZpF
+9eX2zDz6a39V6Y2gRcNhftVjXRhfR68Ab7CvPXqVlXZqA8CXPfDCAGNc7lZIy7mDle6FcMUB3rx
7M1L5mBeRqfzghqa2b1L6O8Qy7V2pncdDxjgtbKLPDhp6SyzCrxvuVDC3mWhgklAsvGj2LxUkzDe
D+mkXUym1gO5Yb5r1JLMC6j8Yqtofrv46CcbyLlhoJmHSCYXIUFRke3KzOnPIkuHszwzfpzNPVBO
yVjGgTsN2JqcPV3bN2Gb3xQhUFrPHH8quZm6F4E7bv7zNy/c37952zQsy3RcYTi2bjjOr998KEZw
fH5ov1bYuJ4tPc0vfasmF9wt5nPY2zX5jbmmXIsRZzJgGwPSIfPhe3VUucgGlrV3VkhurlJTFQje
DPWNG9oVEgrUDZ4lgJOqXQCr7+9y0VZfy6RqcZ8JHkvg+lch2fBHVX9M4qZ9MCBN3cZguWWt0zbR
WfOgGMpiopFUGQwF8fz5GgH3YO0ndQV5vxWPYC2S5WRnyVG2Znn80/hD8dP4iqHu+7aCaOlpuJ56
XoNYR92diT7/5y/aNf7li7Y0lfvcNh0Nypdp/vpFt07msGD1szciIj16MXx/8hv2U5cvVSBlAbEP
tTz5HX809zmyqHWWHd77BXULUxgd0UNgTtWJsA582JgbLrXGFtPMubJzZvywPPU8cz619e+9CmG9
dSXrrtIv3D2aVca6c5rppWkWY008fMIgZqOmertvU9O5F552LdtTdjlEzPUCJqdnXSrkjZd150wv
Xh3fD8SY75kDfhswAX5wq7oGQMPlkKBbOonhurPt4NT2xVmWEAkcr7/Xd9f4PKPA1xWZt+gMlB+B
uRgrz/zowqWNmb1fqitmtZpYn+zyCJRHgHQIEvbhcKt65f04aBoGbx2xJKeZP4uvfLLt9dgK9VlF
/X8HWMh6L1pjeMngsN4ZDiZBYS5SDFO5+t+NOl9eGWghyFvjv3+Z/mo5HX7Ni7EK/aD5rfjP+zzl
73/na370+fWKf57Dr1VeAxL4j722b/nlJX2rf+/0y8i8+vd3t3ppXn4prLMmbMab9q0ab9/qNmn+
nsbnnv/Xxj/e5Cj3Y/H2158v6GcRZsWcNfza/Pm9aZ72NdN17J9+RfMrfG+eP8Jff+7z/uXfXPD2
Ujd//am46j80Ydua6Zjwxf78o397r7b+YQEzJ09qay43tuBZkqF8Fvz1p2n8Q6iWBj7ccEhsOvNv
sIakMzep/zBwmBWOajkw9Oar/v7g359f7/+xf/8800BR//JzF9zXQJsMS+f2VnXbMObp4Kcn2pg2
LJzs0DmURsz+nGmzAi1QZyy9S/huqodXoz6GJ0epiXVO9TEoAEDYYCeVGVuvgEfeekWOAcnUYWn2
OShH9hUrqAbhvPIAoJZ8Q80h3LGFfB3szwh+aUeC48t27FjyxaF+b6jTeigcoLtqhUUZHo7tLKaP
bkSKLv+m7ZN7XVWNm9EuTko9HMaizw4hEQnsa5QedyPPPcS9c2cWWK9WjU32L93qfuWcfBBsXtUN
e1HE/oYtIjIPHolkvzJQYLDTZaHZIYKKNo58ifUUuJF6lespKEIoXMW81xG2toosb2YlmMZNmVlv
tpW4yzro3hAySdZTJU6h2wx706kfymHyN3ZSs473gJqauaEc0XbatX3z3IeGcgnbatX1OmygHmPU
TMPHTImWhWGedbNNvxiudczrcOfn03hD2FjdaxDJHQO1IviqEzpaerT1RuegQTwB/wVsjgTR3imL
BNsTAuwa2f1pnYWovJSA/VYdIQpjREW6KuwJ0wgo8PzwJ0K5xg5JTVhIqwH40xY/RTew67URknaN
i3CF0e0XJJ7009jixGNj5rowhuyCPYuGblfCFJsBJKofRh1b0NYztzV2BlvNE69lhsMQBgs13IQo
gQ8Iu83tkKkb+9ja5/F1U1f6obWQrNYmlpYajt9Y71kjTlDCibZJaCNls9bR0Vy6Q++sbXR+FoVp
fjOM7Gh4fXPMlOpEfglrhhny8hg3GQxEdzgng2IvpyT4Yvaw9CtdPZhdrB8aX1zwVEkh64fDLszf
FN4e4pZg2uMhVbZq1D5ndt8D5BzTddfAN8k8op7sAPpSRXzc9oEVGVWGWjZIhknUBlQKAjCd/Zrl
IlrbJsxu1fdeNYAHOyMmuIShzhyWxM6l0VA8LRQbTEbnz5bdzUL4QtugXvw5U4Nhl4BxjDEMPXoe
2IS8b/apku+F7QPA1pn8x4WT594T3IXCr/0bK9oZnbvSggpOCDfYttTMlSicTwQmJ7Q5nFWn6CjG
6MUNO3YULvO+O0XaNxM9+3OgtN5aZIEK0NObBVJrlNTM6mhpfXbkF0e0tFKPKZkp3KwBYjVN+NRi
Ubg0Y8tcBnZqndT8K0umaut26bM/m9iS/QPZVBnBoXaXumuLi4rjZqUU0CXQWeeuG58NB1BR0iC8
i3juVZ+axGGRsyJvOEaIkKWOumo78y5LeGrCugYIY1n9LnOtjVWYgNVHeNCm0wCv9L2lG8ftshlr
sRNNuYGp/yUDfrJN2sRfhj0gdzeKPzWJufDsDrkl0S7Hz2ESktzNQIoHzm3VM3Fp4whBE5a87iC2
X3sYqXjcNVH2WZtEuOsxGSTLbKyQk0/W6MbeJPr0zfSwkIxT5HgR4ySOsgqF+uZY/t7KFYFGBBoJ
3ljuBkB1vG+iLrG9h5OFsyo5JXwqETmz8/w4iWmZ9+OwyluAUk0IGstYxF4NhiHt+AfiVDeowUPK
pL3AdymdaS5oBzSIfVV1MS5v2Q2URGyJaQtriC/KrV/izZ5l4V4vkivSTt2mFdbXDovsJStQHyZl
ic5oW5AhhWyDnj4s5yaBf2VF11VtdQDnUdQio71FebxcpQItUktxdpF5ZcHVWUYYoi273EdGwIuj
9agEG7dErLBBkGCqYjLKYBPSKATWMcC/K6cT+nh4MeXTBJ/gVfhWvBpiz1novr9JzdFZjVb12Rq4
f8yBT1k2yMnUk/2Uvg1un0Clq6Z91aTgOHA/DfPxRH6sX7VhhjKje1I9G5RZS1yg0RplpRKPhwG/
DwPect6BmzOrHE/tFBBzCZBu0ypvE7gygJxBCe9SRVOxf4vt3mUN5daLOjT8R565m2YIr6cKLrEK
b47MwXiKooA5KUu/mJbyoKjeUevrleYDL7Z8vQPn2T2h7rpWVBfoXuQdWLTZazxnj0FS+3du2t2i
Oio202CAMzBRYOjASWzIwdoLvGjvRk8FxJ8rEQEbVb+KiZk+jqzwDm2EYjikmAHMFs58daGNuBCY
6QVuFeIWMIbWKOaqACuyep2b07UXVw2STeVJQ3VuPQgVQltkj9exlubc7IiqhtF0alhlLDwflSM0
EdIFrjcNumjCWOluUi3tUtGWplvqOHw1O4CK2O+0e2X005XqorVf1sjaZvh7Ld06ag5dg4gpVvAX
wyrw5LNSHcnk9ojVNc8EZyg2hOsfkCNOZj7Ng6qO2srxMQ2zO/gAQF67Vavq3OE6ZK5m4nurgJAv
RJejfpPj04idz6a3KpA7xQm/XJL9FSboPrB4oPnkQmAlX/VJs7V840LkuT/o8ObqIMQVPkQbSg93
HdrLC0tpYK/glLbgyV5imJ5tTUzeeaLnysbBMWyIcLQW/dQsEXaZQcrZqjYz6IpleURWdOeWYQ/z
o43WTmW7W60Nt0oCVtOFvEPeuWjY8PIADtN8iSsjNwLW4otAd+B2mcht3Clhoeyw8yO5GPr3HrZA
K57w5dbygJH1CDvtqrbjkRsvEmFpJ+EBuQiiiDBq0SF7VmzKQhlOSJQixNyJPQahYm31FQRnM0uv
6pBlgBsLguxbH/DrHfQjf682jr1QFOTIrHZKTvAxtmPpo3kP4X9JxAbmZI+uPBZw6cFJkqi9ayZu
AL/QCZHa2rTsEtQQfH8UMISsGpljiGgVpNgDtEvoz6Oy6vQ9zJ7yIGvlmTkLmdt6u7RV+DoJ/InB
9qaD044wuHK75y5TrEOho6EKFRYiPrfZwSqMz1E8VoCCOgjmhYH5c5Hs1AZsvdqOB3mYkhbhFNN9
ibETWfui+6pMBNSWrA3yA8ID/LdxYYSsVuSHVEztzhPKyho0xIECHxHC0EX2uI2zY6Q7xbapHUQr
SrMxErK5PAdi0YXI1oMHBz6x1prmC/Q6kIhxrry/ySHrK36OaIXlXmgeBkLzS5zmVXjqD1VqbTy/
Vg++Uj14cUPytU3KgyMcAGBufYry0d/Kkl84J31CgzoyuBEJ5BKtmc90nAXez2RRHlKTJVcRurtW
66uDPNQ/zkYdEEjoQ3HywmPgILKfu7dgQqJjiRjlvmM+yVpHW4oMjfIsgtSVC7Sg0SOxNppZXMu3
29uGsw1if2dNON8ls7a9PBh9g3feRxlXVBu4h/U0zM4S5iyV30Ffynbe/LMfwgrnO/YyPFurbh9V
GUTD2RgCMid18rQ2+XpR9B5QjeF+Q0pD67Ry78xq/x2KPONSniYC4j9yMM5K/lvj2YzCES0q5+9H
WYHSwfVkoQ6Oce+zX2LFxf2JjP989nEg01Gg+MQXYwKRsnT0FqcJKUedbfvB6BDiF/NBFqsxflML
TBE+quKiQjPThdyjZbPj3/zdCPm1yO+q1sVJ6CE6afdZhcdHICoTQywTUyMMsXhK6cFRHur5rHa+
ldhCLIIe75UYoDxagOxR8qzsDkOH0giLnZ2n2rh8/Di4JBsOamLnm9idHtIZPFHM4IkEW+WZ/APl
GCXRaTa6kAenQ6BNteq3BOVCdTn1JRIXNbhQ1h0HTzqNzAfn4yybs60qOBZCYM1zE9jlQR5QgmC6
dJA8ZuHI3IfbHrO6SyJ0djOxwvbiVZW/HcypRfehrm5dux83srGbf+wGDOBlUw46spkThhFtMqDh
D5pxJeeJ/8feeS23rWzr+omwChmNy8McJYoKlucNynJAzhlPvz+0vExba+65zrk/VXZXJ4CkCALd
Y/zBnm8RUO3Lg6xpo8AAQba7xn8JQYBv5Jcivwv5RXUxZHk7cx6RcUkThPy55ZS2u4F/ZG/lN/Ph
+q17BESLOhqWtwEH0BbL5r3elhn6LvOFTNSOKwstWcAILAiE/IPwHP/97+UOBR4jadQGe7YT738C
+Snl5zVDDF1un5zbdrYRVbAnXL4quipaBarxDQvNDk+YzNw5jfagsSMm8JauLB052MIgXapO5ufa
95Gk6uw1ko4bKP3PStaGy0jAgdSniZC3aL6rfCuiRndmdsYkpc4NdmbyZVkS8hx3jVU1oll7Kwa3
goKJQE2N5JJr4kdjTzDgqnynOujb6KF17QKBTbJ7LpXyTve9S2Wzd1MCHvQmshcR6pAIQ+7N2rzm
Tf4I75UnZstebIKuHbN411IkuqDeD905yrKvmqO9qL7WwTPBPa7vw08p3IEgHlERKl79LnvVHc9e
RgY/AS2N7qogS3a5OTyo1dJCUnzTD+kp9HtwHxADWVoYn9qanWfF6n3BamfTOgjSqZMVb/wE5Lo3
svRxuqeo0Isj2ZZzY/Ri5yfBc6kBUZkXqqqJ+YQKPmSvqTxffVzuAWFnW8CVS20cLm4qniIjhdQe
h0fxphAnWI9zSrsV/dVCs74fRXeoTfgL1ddBfxDTtUjICnrI+C/KNIZPNbyxIUmXoaLcKS30GB3p
uoUPVMATMExwrEDqCYIsMQc81UX1GIHyzJLLKOJvOJFPqGEF3EATxLVbFisKHqlLtY1PwoK2NzgI
lEXFVVR7Eu/bUvfQgsBZmj9Xc4mddHYbQrDFxDfGw5ivzUtkmKLurA4vnuNAMfLt88gio8HsnljH
iBY9JEzWzCunKJ4FnFfNQM5CjVhXiTjcT02erhAWNeMvtdU91bb4q+OPMAUlTMMe3QJyIo9VEh9E
ql7LpMF+ExWwAr30WGdP3c3wraivH0zPWUS2TaYicXWkBsKXFvrp0OnPRK6R5IevC1D9e1UZADqN
ct/qgUNgt8WjqlsH+WYyh2MDCYwf/I86REjThRq9AlEfQ8xAgjdZ11YObh4VCK0MHTSiHP6Qao1+
FXzvcadHk08OLnyb9PgauaOxHGL7nIwmwK04O80SFBBQDk06HiHrb+Iu9hedOXzNWu0uSKtn2D9Q
zNzPrt3CROd3NOWTtVcNjESKUuBrhuo+mYY+7uFxVNW2stvXPE+vvEvSQe44+5lg+hWw8YJyuxnQ
aFuNqrcgUtIu0pyduxNOkF5XuLVdBhyHeX9rdad1mMwbne1sQhAvhtmNSwgY0ElS9xIO9Sukk4Nj
eePSq+vXigTqoq/jfaMjoZgKgb5j5TtQpePuCK8k3GaT8rnKUML2tNm/eN+y6XHy2tl4wmZzW3Zf
VL3l5qe0a0t3B9bg3A7sFgkqJ0G+vBZi6SmrIEbvN/BZKyP5Dc5Te6oF6n2ixFc1iNIVPA/UTquu
4uWRRxsIy1Vp1x9JYI8r0fi70cJipjYRrK16lGUEgl1tlP1ISvjKnV2gzqZDWQewlGvad6Cb9SrI
u7uCJRacMw8x4IQkSYtPEFKz5QqnlHEZhwDyg/HYph0s9w5F6oEYEaCQnRpjQYXzG7nCUjmpOhKe
AJrJQ6rRpWhjxIgrY1tbztXFu3mZd3q3QnBiYSaDs4lG+wcrC39ttEAd+I06uq/xnHgZ6/CBffF0
Avl6yt2UlbXd/jBad/ZHJyBRGV8GCzeHqVI/Z2GE3d1kHgEqa8sIAv4g4FG1xjcTLtx6gmCzFn6/
itHrGPDBCQ1xtpDxG3BVWZjTrDQNlMLFcntZqCSJcRx7Rj/1UmdEY9PY6LZqY2oHFrCQzf2aS4pA
4Jidah8bRsXpT3mrXt1oerMxuTnrGCWRYFLsO1ho96qLQGeizLD7lDx50+26uPP3KSpWRBlIGnri
R4Rg7JptiAXSJmxXkRMiX4ZeU2AVrzUR6xO3tVU48G2i1/2DsMe4qQZ45ihy71TPeyy5Bx3wC/oB
6GPZQJdZpGn1PSCKsij7HyIa85WSnYSaNGvfRDI2wOwh7rB1sWYGWtXem2XyjUfMqeZGNtPJWHM0
r20nvvNI75ZI1WOGYoHhStV9FH2LLXtc92iDnWy8ZYaINVlrGgjtipro1SbCZoFPTBjEMhEcVuKB
gBeE5DiHw+R2MGpSb5UL96J1bbiyFO4yrGoxDVZRwmxMFAjhHb45bYVA9Ii7s4o7l45MfRVb6Z2d
9d3M34dZ3SILwCtpCd67bKyXjSgKSNtQrjpzXbXn3BuWGvazFZhC1pltv81Ta6dO3yvBTz7V3I2L
k/bC0BpriVI8kpAQNyGQpcu+bg8QEj/napktp2bllhZIhh5/86keHzyLvBrmfgh2DL6KP/ogFqZx
jyYdys4l8pixjiONqiWbTrevdVTA6hZxtCutnWGU2GXa4i1wrbPCLgx8JFjZzHzK4gkXBzynCZZy
QwOzdsG2Cr2dYteHXrTUU2g1fmeeDa5qiG8AN/vxZBo9Chyj3m6CAxhwJFdq0prcJZaw2ZEOSEr0
r3Ifj8h12tQmunmIBuPIYFraFfAjIq4bAwK15fRfYyN+yttzncGG6cgkrJI2cJddq7NnAlc2pBMR
OBuNQdFsQ6BYl7FDFRLyKmGybNGpboEkoAUzv7IfwlC/BOnYrhLzU0x8eyGNyWThIJVYxpm307Li
yeTG1q96B6EOp9GJeBEcKlo/XxMLDgGhoKUexjz8/R/p4BVHrzdVtB6RR65bxIDLftgp4Pd4zC1j
AI53oQupMBmyx6h7C5ujp5fWGsgxark4hqF5bTxXDWKsxRgtG2T2XK/LF+Qiqh04wc+TNryxblpr
fvIXpF8Sp4l4QLJsZXSsW+AZIMMGntHpvw2BuSdSeVJSZD5TB5Eiz/xiWWNxaDIc6H1rP6lsr8Im
+d6azjUvs27R1Bg3GtFboZtvExGPVdEggzOYbDVbrjohFCwIOhyGc7zcBgwOlnwn3IbjDJ04n9W7
0iLfnaDZqOCc3GN+hKeHdUWkDSRTma4tkrWN5qL1n/cbPYnKDdhIQkl9+lJpOnJ/To2mT2Ps7VlR
I7Ha4zhk9iGwzXtHw7MhFRH+pKlrr+owRx4kidH7raCKdCbyWx1eMkMVl6cADEusIrhLQKXG0PZL
1nUINalfy6LxgCbn6DXhbQOQfFgXqvulLzIUMWadhyVRp2nJTzxdiDlg3mrjySnvevStYGHnT2ni
VOyvRkRONaM+NGOCbUnhIzgi22rpN4Sa2Hq9JLXdEP+Y4whpGLUH2b4VIXLHS93iTq9kzmEYtWIb
QP1a5AT+V+N8BkXlBUK5ZxNcb0EYHeCNNYdsyB7IiQwbFjy8wtx1K7oen0QPPaJlPr9oNFhJvevM
qj2o0Tma0s+CUMYaqml7EE7CJhN51kPWZDj4ZAKdiSjseK7ksU9EAArwoSXrcICR1rPHDE+T5mdb
2a/izKQD7ghRODsY7dATyWEhOI2WhrEqMP+hRGGlasiMyKZjN+5Sgaw4B8sQLJ1DG4EKTW5XsJwh
8R3tSXfVizCb+pUzh0esuSBy83uRzNj3SUcFR5k39ua8kx8846o1CSu1MHmyer1CtcLrD7Ioiwyl
ZzBXAOuUnTdvnKOoQQFhLmTt1peryLn02MtUDs4Q2bwD9z2cNWF2o3Uq27dOSA4o4CbaDptwvtqp
WVd4H+0Ui83RNBQBT3ePZFFlRdjKVE1zSOZwFugZlOjLKCLUFln6uiW7pUQcZytOfSjKqT7Imjk3
ZW2eUeqi2RlgMlZ1YwJLDC4C0+eD1bQdF34biYOqa3xEG01mFmz6IbV1/VDMtS4q/b1D5rOrBSIw
QFFTFBxdZePgICn7Ip87p6xpg6kv1BbN8Dprv2uGMaAsWbKaUALtgP+Eto/LN9mQ3WaDSlDMN9ao
mXqQRfWr9qHJgrdexwUyqvL9KflgcMlCTOYDq21uvBeye2wab480QltPFrqcdhDDi47u4N3STOY3
K99xzCIBQWacAYr5PZqoZR3suZBNWdhlE63K6hoXPInThK8JYql8/d/exPxHAnrpYAI1vw85MnIh
oFfML7yPrbUnnsyyune7sViiluSz51rkpfoJmRfiRk6ZYFlS2RAM2XiNjk2OwwATjnFPhY3JhNgA
a3pC2kpHNLv2mpOmW/A2RfQlHpI31kDLxAALB/LLXqEP8h0w1XPecJXESPsFOT5j2N21ZHogJE0x
f64Bzi/LfPYSCsnDLqxTOFfYpBujeWzY0aCGZG3jjtNVSrD6AfKQ/eZ28syQxQlcLL6DGclXhdpz
rnXflYRPYHco1vkREjuj4yzIlHLldqj0NfgYwN98VCBXLmCKhMv/Dxr5vwKNIAr+T5iR/5N8qeM/
USPyiJ+gEU13/wUqRABfdgBhAfb4N3BEc/R/maaqqa7OrkwHj/gLN+Jo/zLMGbNFCAlCpDZDSn7i
RiyGAHswCufGJHxi/r/gRgyHz/IbEHJ+P5quWaYGSoW3LYwPQEjhoHgEgc78jnbqj2oY2WeRNr3r
2iRZEXiavoQRYXUsmQEEoCJn8+R8qKI62muO04F+Z8cb9MODH4CHaxHDW7uWlT+Ssa4fiJyiEZfA
+psLv2VJ3CaptQ182IN+WZjn1hIXADe4xTSdC4o+VomdysmKGA+tCX9yQqR3SWwRi4Cw889TQawy
AX36q3BmsKhADRPLo1AB0dGX6eo2LGtyjqyR61dO7EVv3ZnuvVRO2m7w/e3JOpXaK1TGO6usuLHG
YN+0tv08VkO2wtEPsL4fJ4cYObetbzXho6l206J09G4NmxyFOjWvzqnulWez8Yqdl3vPty7ZL4tb
X4nEdF1a7kH2K6Fdn/r2QTFyNiNJWQzHbC7q2B+OssmVluzcKv2PfqHjmNbnRUJGbp4ti/d2PiB7
ROaaExGX3VfcXneOnG+9H5Vlwz6zUCp0KqxewITVD35PJNMkPbxMkbg/Kl1r4eXGreoYjz4q6x+r
XpimRxOpsb27NJx4Xc0oVHvGnsoaHmlED4l6Rsd5VA40JYLTmQV/RY1wKgOVWn5Gu1dHD7vzWS74
4rVAbSPFG9P1CiLVLHsctx3ugmEWRQZE9FnTcKHJKgScRdSaLyxKl05fYCKFm8YOGTast+dpuIA8
5LlpXJ0IoZPb4SV7nyVK28G2cFrLWWEYER4I9l3emxJha3v4JKSIdwJP4gG0MMW9beseP5Ci44oo
FWKsrmDBm7v31lywBDkGLbT8Wz8SD8R7dP9BdskCyxP3Hhn+bhWm/c9zBC7bp9xHAKLOov5EqqE/
darVnaa0Q4iatfXiw4CccuurQ0IP2Efla/bGzrE2cD/W6vKTbLWTiZaIrH5sB0rCENA8TBoSgiIZ
O+/VbSYIcD1YWZ3uHG+dYPrWHg40iw5431UWhAIQnFGcuzRrm2tbaA2KyeGs6R1967T6blSD9Aup
MG2RQCF4xjnAWIVo+NyjezptSfKlRy/qi6MT+gOUOrc9ohSt9M9B03oVlkGpchcg0IPy2ajthm4M
L+9FksWnLCHAc+uaa4pgh23FPszzXwPhzID8pg9D8PPYeSSNam8dgVlZQrLDVawpBYwQ96njA11l
AWRbWbU2+p+3vtCbTm6kGOe0HZprRVz+pArl/SAvjFjKhYR1x1w3T247oeUGcmpukL0PUVu/VYOx
Nk+jiyAwaLafI/hQmqcIricYjMAb1qOBVlxVq8GdIImvkvI8R2j1nclPBnfN3I+/HP2eQB03G2OU
N+S8Fnjt+3haq98MrBrGLmi2SmOqV4S5x6tD8JL6e9HrxdavR2dZlrH23jc53B0RGDlBXNaug59m
6JzHr7eDmgDhkw8nRZB9np373X3pawZfIzB5QaBoIk55lsTR9664rTdR76DBMs+QzFRJOv0199YP
dKjepIpC5Ijf9CGdsIGeTPilfYRPWTBY6VestBUlmd7UGfmitGl8xmOeCUSD5FPhv0+wolVe4PHz
23rgb8gGmvrxIYuHr6FrtuA/GE3940M2r20th65mfbddp901/MVP4EgAYFsu+hjoetnbMm2eFV1j
+QhqK143IezTYv4rtkJZjYNu3fstXxQiJ/leHbFBruZB2YcwHvvpIQsO+AJZZzIy+9SsYrHPougt
mchwky3cojX+Jda5QpMOqaJizNiS0pJF3+0Tu01/NgrcJ4IpvDRBrzxZjUV60XVbTIOYXsAqWWZZ
Ve1lk1gWjPvcXTjkuO6TxMLib8L4u0jU6NOUlBc/SKNv0EBewXqxiLVDA5ZR7GwINpyQTLGXRR+p
lzAynW2VGOHBqzvtjL4McmCemj0T0AE2VA/xdkzmICZCFAcdY5tF0HXmVWkpHDEnqlLHA10ezc0u
uUsn/yRbcpqok3KFujnquLVjXt+n7VstjBeBbsAhEbUJGBJrMbcJnWfLUe/tyu/ePD9GwVV3p8uE
UNqxdX1AcOmQv3l3vaO1ay2tndWUFCx/0Bq9++eLRtf/JEqYXAqOC97YtIRlAx/+SFFxIn1I8xrW
ZO+o2iqB+XjtMJF8QFQ0jnT2yWVHrH9qyost8JEdvbpZG9GQPqkFbqpO1voL1A+Ho1EmXAG/OOis
RV04OYqGrEznvVPSudH8JKfLvltTHnbrux37YeBGWr9NvvWxwtQX3YACQahn6wJp0HNhxsoenKjH
9sfsLpgRiWVgKubr6LSPrgENswL9VdSG/7UNUo2okW9Ypz6IjYPl1MahR/AEQ+S5HbBEIBk7975X
Za/dWPVWJwzyPn2eKPtdvR+Q/W7RQYmAYJa6Wu8LD7sUF9outHVM7ETe3I9a7n0PFRKM6IXtiWGl
GBr26l2it9O6jxAiqbuUZpOSQ5XVIUEEsbBjoCLMk10jkTOiaKgYccmnPBqst6GM3VNj8Fub4L6u
67yD+xmpMdq6FGrRqPSxKoABHD8YnRKjAgcgl8RnCbuQPjnPVEpllwqYFrIpC4TyEV6IxtdbF5J0
6dmZxcP4kwPt7PUdr4KqQYGnaVwV+ALY9lEWJkHktZcgupHNS4fbgKzJvhrQ898Pt1WsY+0eoNf3
64Sy1ug+4ht2bXyBkFidbNf/ToJGu8OiyXpxgF/j1hI+aUjVPgZjvk4jS7kSC8lPhWv4S60JtDfb
MXeeL/RPzoQ+XdD5yb73A/WRh8tXOUGP8cS1rPqRnEi5N0dM2ws4v5+qVgAP67U31/MjgHZuf2/H
osCfnRyeHEi2fhZv/UlPsTo2bBBBqLGzlQ/OyL3k9coK9H1f6/4dS+PgERDbBYFdFXEmFFW0XEFj
zYFeJAdl0SnVZaw09SxbtxkYfXP4fNSvc8gZekbIWp6jiXwEVvVUX4NdRVxHgLA8vFcjZGsOiiHo
/a06XADBoNfUgrCG3a68oFI4gcIzSQcEQnlRwVizVOVpIEftalgpjlAegzhTrn3abq15VodN5va/
3bb+3E86Kg868FuuUC3NtdnX/klD8IJ4wGc2yb7Huttdch1XxD7y6rcixikzroiFYHMaphWOrD54
5sbRn0Wbm4cmUk4Ym5AoCQ0kKzw8yDfy6SbixDjUY5Acwg4rug3RwHEzOTGREJy11v/89iX77MYL
NHn7M40CcqAFZ0rwKf58+2OSlu5kD943pY/OJY5kLwOxnTYRxmttgKbOel+sbMMwXyOVHWvXlWwo
2DA/lXm6n+AWvBrCCMm3GGItm16bf0swQbkYQlEeYL49vh9dZM7GbIJgK88NQ+OhVs9mSMqt/ysc
iLWhVVwf1UrHuUJW39uNUx9lLbbKIp1t5eojWFBlnY9Zt8rzPOruA1IrtRUQ52rR8idTvY+FBeBz
6GJxRNsWt7a5QAySaK6s9hEIh6nQtUWXkmWQTz/T89dh04hXUyMsP+j5gGx/UT3yG/omJ1T8umcX
OsQDJnSevBz4cA0K93MC6NgMXaAHNdYZKDHh2TY1+vPkquoGLxpjrXb2701zJNIVGcpj6pj+GbhK
cJY1WQQEj8lliBY9pj8Gwgkm6T9//fafJBr59bPnNVSePAZWB3L8NxKNZvij6g6R/Y0oa2XfWSHa
0h3I1SFVwWeG4xU3UArYOTi+6sHGmptyIFGadaTb4/s0v+69PYBFgoE9rlrwjEGENLp4iJTYe4gr
RNnVNn3pZt1Fc1Z2JKUQby0fR5UuyZ1oiRodCShEWbfyCDlx8v1P3F+tozxC9tsAKjir7Mh8U8iz
ypY8Qp411QJ9eTtLMFbI31vACuQ8jGQOpV9vyCJaBw3Qo7l8r85tWZNFD5P/0Nus/8k7Um2jaaVW
hrVrATD9F4ooanX/cRMh8GVqUPWIZxAt/3AT0cMMFHto6d+SArXwEDWI+7RKrq4Ik4NT+PG9LLpR
i2fdYdInBT4psk/OlbWZP7TuNReO03zEbWAooWZ0wfj6oX8kG3VX9I8fuuP51XU/AnI9BmCiackZ
ssB/zEAu3CBI/+ttvdeMLl6j06a8v/pttMZQaqc3UCNufbKW1T60a/Y3t/7biylknACRKUc5KPtD
swH2K6pkm87pj6kPKJqY9Md7+2NVTvBkfuRj9bfDAhSqQMl8PNncRuUfKG6huKuW7PcZgAXA6LkG
/QrW03Amf4L+sv9ozIytMq/xG+gR47WCZuwWeh6IkxyxCUOeZHMkPrVp+nAWDxbATpWgf6517dPk
1v6VCNRw5+TOrDY2qZ+xFsdcpYu10+SL7KlI9KPsZzMN3ow0/S4NQu0zyfFR76pXmyjVHn0oZSVn
/c1ZtaycVv98+9Dtmbz85+PDBXGGe5ulzwRzuRH87f4R5Tna6Z2efiPowTdsewPy5S0I8rivNg35
q6Ns5RH0/lWgA/ci4tosZedvI320G7ykPMuuBlkWdWXq5BU1LKZXt8mw1Nz3OXWBCxcCtiSckDFW
e+5betxuQ21o7rSpFw9oDrH+cZwlhvUu6EW6SCTWB5gM0cLMhHjQ56KY7GqTklxYyT45L25Ir6jY
gG1lH8ScY8rzeC+qzDpmWm8dZe1WyD47CLINt2goQPM8R4d4/V79u+N+G0bXfNyB3zhMoWd+PP//
+nK3Vy9rHomjjSHHf74zt2mcQ8Lf6Dipw+yWmSm4JVILw/qliy1l+6Efi5+fM+TcmbeA8iHyfH5L
HPl2/Id5vekXgKQwOfowkOeIrYOG4qzYCbQrFKBGJEt+dcozgluBMEwcLWgt8zgnAo+EqKLj5B79
Oq5qzGHol4MCTUl8oYzQep93O4Lo24PnqeP21nU7TJ4zMMFcPBLdVU+C97JWlaZ/aXTrszGHvuPB
XjXEGb7YHWgdggjl1iNyeRng0FW2KP+CD4LX9Vixw2hL5wRIGeaC6dmfXQI1cttvJ7jRK4GaPA56
H++cMmp2WMiuepRM7nVv2hXCKV6Uuvbvi6T5nHp5+RKhEX5qS+ALstmGwaz0VenL97m4lGyrdorW
8Ty5rwBKndIwL5dB1vYXY4iq/ajaEwLTSvgIkx0bBidxvqlYvIuhJqKukZJQwukqyknsuwhrCiiU
8xO9BRBqklCzI6SpZZ8V1dNlDMX7AbKLYH+7yYKyXfnQZK/yTJ5v4O6WB2c5oxvAYeDbhiSyV/ZL
242IEkPaqVbvd7zBGjqgYESBRq1kK8+dUhZy9HZnvA3EPFssnbj0rauXJ7ndUG+vdOuTs7GN/Xl6
oDEoufLcxhuC53jj4hEjn+vv7Xlk1CxyGpp3vnXdHv/a36wG5Lzb4uDD6W7H8ifANl22Ta0P/sti
wfhTyYMlm2WQ9NUsw0HtgLX7hxU7qhgK9uiO8dWHpGtXwLQXRRh3uzgVBWZkc9sNg+BSlxAQh6jJ
d++dohTFeZiqNR5XscDL0wgukzrZSGQRG5GHNLGGVyy2fmRj++i+NAG/Q90fEQ+zo3vZJwuIxPa2
RgFoIQesedSpdH+LYIFHwvifnzLGvPr54yEDadyy53+oCJNZ/KCgge9ZXUGNrL+aFcLjdlicksID
IFNG3wc0aVSsVeri9F713U8NpNUDzwb1q694TznPrRctMFQkpyz3WLtOfWZJbyJQnusr8DjB0Wk1
e6FDJjzDdnOfoINt8AkRr+guZrvOwet9cAL3FZm3L4VX25ck95MH3/U/E9Z/+OfPOudAP35WzXJN
B468pmr2x8ip5sZ4s+tq9tWOMMpDSc6+eiDJpziwL7KlqliyZkQuEKEcQdaldv7ga3y1cjSFdnZI
EDRfeGAyNiijB8vYm7zjMJYebl/UCqO/79SJQNTcIuNpV1A4qcrCGuuVPY3qofctj6SE7R1KpauO
ONaq2y5vmvsgHFhkEIV4EkGJp5VbmAvU64JlUAuF17VC/+TbFERSlaOsyb7J1KN963jbW9dtmpyL
AyK4UNmpVPO5whAe7BiWzyw7sWcUYbaZAKa+YCeNJrHpwSGZm6ahfVIU17qXLVVfQWdvXtxBNS5t
OT2wAo3+i9aI9jGNzK/Q5YJkQaSymte1j8FKT9HUoags5S0Eer9tM+UvI+ky8G0UnjUkJGiiC2/T
JawTpoh4q9muHe3sAbHV7KFCEO4eJObSVUrPXzaeb1/wSenCLsR/rv1i9Yp3L8+lzScUZksqwazu
bq9hhXyngiWmPJ/sV8IKC1e4z7E+PeC9Duio9Nxj61naMY+aCR8VW78mURrANu76L32j7VCvRAAO
C7osscUXvQea5luu/zhGU7PpoJMf1RgXj64CbWbaqNLcUkRTyVs1NIihv/qALV5ddHBOMkU0uqh4
J1r5tweFbQNIZj4AvppB2o/UkyKG9jy/ShOgCrksxvj3V7CU8oIib78syry5wk5oz1VY3YWx2lxl
Fz+KcV0GRryWTeDs+YYwCjowqxLwC04s+KHFRX6BRe0+DAYmRvyqXiu7njYt/Fp+Va39Wgbtuevc
6HFIg+S+6pF4xWLDfu3SIVzD/032mQe1HT1fyLYKnGgTXzu76ZXzrQhU+2ezagaYdR0x9sdA7wxY
fP8udM80jklruSW01trcJ1aykn1yyoxqPgZ1oG1jdUbFRHn7Sf9aOTBL1KYcz2mpkriemwqOQpvK
GGGcV6HxqWJJsOi7zL/7eUzul+ZV8wN7G/R4XQijNJcJH+NrbZ8ntVD/gv25gDKNsmPV5o/2SHhD
hUxejta4skLFPDh9Mz4Dftil5Fz+Msi+rBUjTlGGD8PXCBiCnI+YrMOvszBZUnI4JMT54M+ZwT2U
QG77js75Q9Hld0ErTdPVj09CfnWOJZ+BrkCo/+Pmw/L7okrbKn8TNXs4oxA2prsU5RRABUnVaCP7
8BpATaNSYbQKnhO3eYEo+iNmH6eyN5qjIPiDl9mgbX20Iz51fr+OsLb+ErlpvepxODiZOWayxpjt
fUWvLpll80DK7L0ThPVFdjVmhB+0VeMF+atPDliTzQ846c6ex5ElRO1FlebaxlLhO7CcBXZBuqDH
4ECgidCBI5FN3y+A1NvV2B/fq7LXtmskXH+bIKsFlMYkigZsAjlRMxfvs+ej3aqCB+fFGAia8H9M
xSsezSEId3UsWDmMmXr10ebCw8tBsxH2NfjzPDjJwmPiaSwyYP0h5OJbn6yJefR/7TPiPj569tNt
lpxKjgzmpIoaRFBga5AXLYBvpVRxJk5gYuB/pe+teXvmzZs3u8BAw9OAqMxdo5Pk9woGusbckl11
lyVQYsAQh7oXXXTMD59yNqKzU8pnjAz8nekb5aYt7PFzEAZHGGPlk5fEJmk/o1zKaXwx1iKDSnTX
Z2A2u8q8yn7QMNi0jo6/l02dPd0MVLUixGnzFrpDHh8jC3ZbNwbBUzMXHaRt0D2P7z0B9AQ/GQpg
whUq+VlaHAML47KhrfgKKJBZmhZJ0EeHSbOrxzrw1UMVwWWRoxghgW5Qx2KvCM1ajZEf3gFTqQ41
olDbJovbqz6p7oItuvfWlw2IadP7btvlJ1LS1ae+xmRZnQ8qA6Ve2r4dbRIfS4qFXsVsDWXVydgl
vhcKeXjcS2gbcCK2RYSFJTHsEp69ZQqyUO7Ox7VO3RY4Ii+Eku5kbidDB5r0AaY4MvGjplmPYsp4
EKByPrGIQHdlcpOzF4jpkRDuXTaHLnwvs9Zxoww44wogo8PkXAKzcU+ahevY3CqL3LnImlBxBlVz
+04kIVkJAb5YHWe36PnGK0Jk/ho9/CzvuxaqOj8HZDudhtU0Fvrxw/05tIxr3w7YVkRhwTMqxcDb
zXtMn8Cr+5UePicuid4mToPP6D5+c1B0+Drg49qJ1PMXbv+gxFO3bGMaNsLPd7IQpZ2eIs9eq05n
Ge8DimJ5d3mmvYaTQTJbDigt5mVF2W3dzFVP3jhRiFQ7yaZokgldwbld4am2K50CJcd53tz1Pirb
/DywYpkLOY9L7CJPBYPhPqySfKUFkblETbh7lIXGQh/Y19XOyUB5UZmsejtG0m2e4OdBfi607lm2
Wi/rHssqerMSRFc0g6BnISy8ZefCLaN6JYChrG99rR0r973nbnxkotFT+vdcJ3bmXWv3nVdS7nW1
ZM/JvXwWAUNMRnbKyWrWRfsqyu5iXLf2AEGS19Fwdw3smsecoDLiZdGb7I5CM97GadNuZBNjrNlC
Iwjv0VMSTy6yGrK/EU5+IIser3RNJK8x/r7LMQ57lBN8Nrp2rv2VK4VLLJUbQTaM7qXIoDwSQa2+
eDFpeOA7qNbYOrAFA6c0ZB/6jTl2IVp7SnOURazbiCPc2oMyZViZlf6qm+ekctiPivYY23pz1LBU
3beJjjNkpGBd5mLqUaN6/A2FWQdm0ldyvMPS9ML2Po9qm8xqyzMsTpyXIR0e5MxQh5nau+LZ+h++
zmPJcWTJol8EM2ixJZkkk5qpszawktAqoPH1cxCsLvareTMbGEIA7M4CwQj36+fCgaGwzU93HoVi
/3mvwMWDCMn3xeknWECp5lRreWoOiVEt5OlgRpuSOpFHFZze3u6+A9IFoe3Z3aMT2NVrBd57Zac9
LAo2jRD6IwwH+AVZs2wVr8Xo8ocMa+1BjnpZz+++b6krOeq4InmsbSwRZRMyMkQjbVDAFXBtiPXM
ocW/5NaEPbpyUtOmloZyOzPvwp+ehzrL73GwxHzhQC4EhLOfAwLR3Px5qsHNwM0D1VN3xQ6YdbDt
tSXwBi1NnBNYTsB2XqFTGDNDwZxyhHam7lthKF8S3XwkJRa82HXoXiZjfGC/HWOVoSSfvl1nR12J
w5dChZJjtWaA+6SZP5KCHfeFNRddZliNcdDI993OZLPVnOyAp9fvUdmn+BjqaqCTECwE41rL55Le
gQTXfCDy3ezNEEz9onFtElqZq2wUYbZbg4DBWR6o1oseu7z5eu+SZ5MitLUZ4RCgAGLGqMUYv2S6
d0aIk7w0ToSr2twfzP2xqpyVZHweOmFAtjXY7wYJ/uljWJwIKBcneaY6ojil3fh7dJybsk+OelRj
HHpfTB/mjCjUR9U6GfZQHwUpr6VS1tW3TijLqbSzzzFoxbrWsw5sWaU/o6n/qk+sgJGLbkOvEadi
jMVJngHUcCgzd+0lsTL+nRSXYTni2jHpvMASvI7puw/Ii6EnUbsLBn4jB2Tf7Q5wDZ4dlmgbE86K
x88YCt3ojL6OnHVFBZxsjlQb3pqwXgoIK+WhF4O/o6pu3DdlD4kENPIFm6yeCLTKfzrbZUgkQ3up
GydeJVqEGdgMD6XEqyImOZcj/mdTEXa/9scE9MtX3y14iKvMeFH1IvrsDHNYZjmKYrNJbQjNjbkv
IJ7vvXaMNqmrllfkGsZyqnBAN6Ow2PDNTc+4x77lEVA1UMfpWXbBdU3PKVYSS7uNBYAwUuH8WRjO
wqR6AJDJH1ZUR7e0wyet76ZNY+MLiKS5/QzxYskmu33Ros45lGqKF3ZWdZ+Nk1LzCeHxGOn29Nzo
5pEq8/ZTz0GQDZGOeGS+HP0OBQN5fK3wBJKJewIU7k4m6+XBCXPv1pQDFGORy7/PMVM/XFGl8aAp
rfmsmzGWRl3znvL93GfIrZa+GTbvsdGX6x4s0m2Uf0q81aveOchRNa+XuUEJvImT4iWv0PXFo3os
gP4hxSr8C2nZ+FjY5K/nluyShzz/HGFWzXWG/mVSvPIxSb2LmmBoXelZ8ehXdf2mZ5a5aDLh7GUz
1YevzdhbJ9nKfX2rqhXeV/NUV3kInKF9VnGtoGa2WhmljdXS2Nv4ErlltwAq+LstO6N+8BfYwqUP
94ly4K9m61Dw4deUp/65n5z23+b+t3s2FTlQtW9D1iHUz7Z6EG0NgWd6RGAlecC2x10C28se1OR9
tFtcCDu+VqYRBQuCaecqSpXP2sOXczKM4Kmfn9auV7FIS0si7xB41tqoJlt/IM49aHm2t0rS8YK3
yJfAis8iUMoX2R+F0e/+XEvPGEf5T3r3tcmi8FINhN3KchDfGqs6OfEQvFl+zWI9Zw9Wj+74Jog/
yAmKPSPSNHM4R2OsHeyphY8TBfU3yHiLAW3aF/xuqFeN3WKnUb/7ZA8xLivzvV1qbQMdK54hqI1H
E1TBuuYZ/5yKbiknGBDllkMzlSQjTedUGoiq8/nKPjW3YQFBidQmJl4xWnCpApcHqf+WUnF5dh/4
a95fTTm5inBVpJI9oESdm95v8Nf97p+hs6BHmTeVq8iG/mcV47AFQN18umJddG3yBVA3ElhQkIgG
3OQLQZ4lCKmRWKgxoeGoqgc5LSsaeGRW/+LbabTLDcD+UTOK/dA7Yh+pSb2/N7u5L3GVlgXOfCrb
t4l/Lrn3lcXQL4pE+MDk//fkEHTpVljUF2tFsYgSg6dA97SXto6/h6WVH825JUbXWia9NW0bxTf+
YUYXDSbiMqDEn8eCGxf5/wo5uUO0ryI7vAWZXI/IW1xH77cI0v2CWztWgn09T1anEje93gp3WHEs
yfC1s3Pi9Pts7lMoZv9lYoSOCMI7zGTTA9EIj8QZzfuhCBC+N9rPe89fswBCWFQ/pz0yNwgkAo+A
ZNbGjWiJkPM17U42gcGZLC5BHnh9nr/Yws3RXSmfcU84vzImbxkVqXZUtERdKYWHbQrWotKDaRyc
N+wy+rc8gAAN2hLjrszBdyuq1FUNNHjRl5my050MhbYPGSU3bOVsm93vw4CrxqJn17KxtTS4yIFG
6Zuz2q5lY4xnKIYzin5N0G5Xe4CZmgDKAxzKn1pD6aWX/uqi8GekumS3lIRdQThNx5Bk3E5MfQYx
ui+fkCZiTssP9Ld0AFE6X8Qa6dKUnv2h1ma88nJrPLc2QnJjMB+0SKxDf0Yq4JjzrerWUvEcVa5D
FTUkYntW9WmU5YzFVFxNJe3hl+T6t2ZSzmGT+K9aE5kbC0z+lhy6eDVd/6nO7fLL4Fivk5oVT07S
5U+q47JQqIx0I5tyQBH1NqMm4yS7FCcje08isDHe2S2je9DKH9hpvIvMp9jFqZu14QXDTsWh9szW
cKCcc8i/m8XenZLqR9ZVJKk9LbmmvlI98p9eQ6DUs5ewwYBYTqlHe4MLdP9JKYe9CiqM4GD+uYee
nzvoklPzaXXZVn4uAXEeVNaoT6UlbGC3fn8a7On3oUDetc8C7JH+9HvuEBNMilH4Y0udLO+T73PG
nnRBMWpQPhIL22cVfMmAeSVLPXVVDmG2vTXdejbr4H9CNictzqkjTQEJzZOtxFAXXa16e4JpNBv0
DbiOiKMcjRr/g4C0c+JVGr2xDT6Vg9Nebjci0R5kQfIkL9QMewEqNbuCXlvefrczUlh9osC6mH+0
ZV/bx2RNhY1fxz9dsh+RXF8RTW4gW7Lhi5sniovDDXLNr5BnkY8C/a0ei3T6jnB42rZqnZ2Lii8K
3mjVWztSSZgktfdjJMmsjwWildmIviWS/CXKrXyJrUr75PvzRlBBagteN997BC82JfCpK1F1FUfO
JF6leB+vbH9Ey1OhtS49K36SB69NH1WUUKdbK6qJ09rKoz2llOjPs1zFmjZG3IGia+DNUFKqWMlw
lAdfb9JxIU9H76Ob4vWEPdBbQR35vgeRAOx08t4iffTWeu6Ea31uerjSL3m8vEc5KgwgFbnpnuSl
VorrjUq4jMBH+YQP4W2S7eKQVBpYnMhrisBOt3mWBw9qM4NhWJpMvSkOfTF62nosneph4O20MGIK
edkVRvVBjQuq0uRQ4RXaQs435D9BNpbaKkixeq5nf1ythVMEyegqW9IF9z/7VX024JV9eppSGc1c
6aIru9Cs/used3fdIRr7A6Gq10LN4HWwGSKLpT90LTl0R8c6cZjSW3+mDjicYP726M39/zlf9nei
KF4ExeWKbfj7tmtRkc9neoaKXE+p1cEgCBeVUZm2RTXxYvqz6ISCYxymvtrLLtcB2CEfWeHvGjJ8
j1WJtSjplf79/1zeyQG9scCI4OJ9n/bXUrBNeo3YM2y02v4gaNJ/EgHvwAnG3oMzN8MIqwtIr89D
GuvHoCbVI/uNxOPBFhM/a6qdv3Ss8wX7jUA3XpUwiyhyM6kuyVTlM9GVL8LvrKvhGQmgCMFGYO63
XRZybM1LAlpe96AXnb3rVc/f8egR6P5Tt1FrTrpMk7HZSqEr6w3lAl+Cp5xCD1n7UcaqWE+9PmD7
Q1/mUIc+xW39oGFHjhhFv4hBWM/YbJYryxPVhj+v9UzQXMU5zACTVWKvKaf8uWBAzslWOUai6anZ
y6DXD5PuRFd9biUY2CyLLH6JlR4T7trZdTbGFIu8GfxT5mQ+ZUbZZbCg6KFz2OUYQu+7gDrqqWyO
4yzHkwd93ngllvPh9139KLvieYMWzgeboNYSxWdCgoYUHvhHBf5dMHqrvGi1neEPx1tTxg+h0Ryj
0qbwew4piknnheq6lGhX/oZFkP8sD0g6343Brigr8PznKdHAqJgGHNK52fosUcxS+WImDTyIoCzX
rK7Gi5xbRJ6HB1Gr3O5m4G6/m5wYjk5UKc+G3unP0/ehV22xVMZCxe8+6nbQbq21J7CNNuM3jHPN
X1gDv2qe1XwEVJ2vnNz+YUc1TtpxxvY6SuB0dKZ9UrW4vorcFFctbG9dObCL24xmaJyTHJTT5otc
n0J5dyy37ACR0FEO7B4cQB9iFWnRsyrUYsuCZkJcNws95PBtZqVN02owjHr5ryvlJCsIfiR9qywH
wmpPojaumWmOH5PKVp/wEaCeuUm9wJeUl9cFUPxtFnZBF8dtkJ1HbBTnA2saHsYJktO9Lw/y8JEM
aUUZY2NixJxOUFzQ9g4xy9K+jvb+YIcoj2nKAxwZYB5IXsGKliyFZacG5wc7w3kSzIIJ0Nx8Kq9s
1uQ3y22D8942DbsaXnJI/a3pdD+CmTlp6t03NVURAwijPmPM1O/g2BF/6G2khZ3yhdRE90OPdfgK
2jVLVXWXBVkbbNrOIoUeke13wUVQuWqyoOra6YKnVP8gHWA6Khiy1FIv0htmoJXMLTnWU3Ejx1SB
sec8VopEu4397+vkmDZroP9cZ3oYjeAuHy7rpKyhI+Vk1EZQyKjMYQxZQflcGBCOi1nOZCuAkYkJ
xnbz0GaR+a1HFwUUIdMvyiSKfZ9UoILRw3ypWJuVk/GtDeZ/ctx4yOVGyQmZKdi8eUAzwiUOnckX
0fOlEXVo7CKr4QGtHH4K53uncX8eAiV6C6GabfReK7Zakyiw16CCGoFp7eIqs3Y1RNvb2WAXW1/p
w61RZLPwZ55yH5Vn98tCs1SpJ/PjE8v1xVAZ9kfg6OOmTJJhM3ip/zFk2iLMzewrP1PNgw6qcGfz
en7hz3SxefEtwKeBpIqn7sXHzRS2R6uuMSHtXpQ4wV88rHPczhjt1Jp6RMIRRu74DTGwetm3RvJk
UV77Qp08gWDVnPb3O9UOevVivpT5EPAMsRd+0h4yzzNAmMXKspTN2uEffz50rm00C3l6mzh3Qkp5
A0o1bWT//VBNwRW1HaX2pXjjtV//EnPMgcqGHyx5u0UXeelLaQMctEK4yfUQqXszisH/KcMpEc5w
BcY/XodUsCRCKCC75MEaqqWOb8tZtohgD9fbqLwgxM4SwUuzvN9DeLy+02rY3e8Rme64B632Jrsy
XiUnrewRCc2lwAjUnX03lws38+HezBSwUGoTbQJZUSwH0PWrzdqcq4dlWx6gQSZoyCvY5dzg77v+
qx1HwVOlmy4F6Va21RARrzRHUd9MHRmG3WgdVoyN9gaFFptEb7B21aThhzAH1wMdpRJmesU6zcPs
NXS8aZNCEVqFeBy/xnmlP9qhqJdjr6avnZWEBzs3xOLWDKlS0r3iVbYqBfWuV4FPB7xZ7UVsVHt5
dj8okUuKRLZjclnubSYur9U+bnC2jkq4x7bSvvgebJQsaPrXqI7rnRhc8MlzM7atdDamtxaVmg2v
RQiKwTdnzOA86uBSeeiGFAiabfWvfeRaR5AS3/O5lRPuOMXx+CbHmio1zl5UXuSFSeAblzEI93IM
ppl1rRwFHhs3LcrSefIh8csxL+cXr8l/yqHBDJNXUPF1EEcj1Pht7mTmi5yXj+0iFkRE5Wc7vbki
ze6uwhbAtQGS5tXvx8fEIlVJtUDxOoXNu1p49UmOuTEyYD0ekoMc5GueLTNPxGCJuFJxomJlsqLe
ymbRESfIh0Fdm7FG3r9097lfRsfyPw/juOrUXjvI7qkVJRFqc/o9LdaonwLhsGqDSK9Xcg68AeZM
zTRtU11cfzflhXJcXh23sQoeFAgPERlvV9q9umM5QMyJn2wkPVZqHAzo6PhLGdWq8Q2Pf6q5s6+E
j+5UTnIjlNTqRHCx1yeM2P45TEDejnpspnCR9UdtbslB2Z+MxL+pEPfEpp9M4InzMB4jiGLvk4if
Rw+1AOHOIu9Xh/vDmpQvSt1eS1bFYKcHeQhxkT90N+2jPGJrld2G8FJ+ikZn5nH8mSNPFSXODg5/
7MIZhzNc7Q7IbFDuKjOu36JqZkN6VkA8hqbQqyegN/FFtkARryajG59ZvbDVKA5JUIFqEFWx8nUS
5NGkGPMby7yGVTKuR+juq9iDzL9kqZNDRSvgJJs8c8vMIdMeqOTNbm1NeOcwc6dDZurmVd7HLfkB
z43LNN+viKPmZI0+knM+QnZRcDXtxqT5Jbtu/VMKsyQ066X8j5B9nVtQ1tsF7UPYacVa83qTVRPv
yGQK6nMAtDcxfePYzJszMR9kvwKCItRU4yinmlUPM4+/1K3vPk1e9Weu7M8weQYsxHMvLTF9H6CB
VqgfA16126H1YB1S2/dl7ofVPX24Ymq2llq1a88E+MhCJTyYVQyTsarMTZt13dPoZP1TqG1DtzGv
sidXDX1LnBM8GL6l6TLOVZWcklU/KoHTPZmI+C4a+//bKIIgio8i0Hzy4jBLfuIHOiNEsfRth+px
wIHharRpQmGhTeEKLwoti9zX8KvsrCO3fQZCRPKFC/KBcEVhN3s5ZrPeP3vK+C7HAsK1R12HGts2
kf7kdtZbMIkful9A/60C+7m017XSeM2S270qnq8czXnMTmsHsG3RbOXUzjWmDbCSmpcFo9nke4c/
99HHWt4nTliv9hGlw7Wmn415Z1TNu6UyN561uDeOshWoDbGgZujxEWKz5EWzyyvz5WAxz1dr6+/5
xG8xv50HfWMSJ2eEeJeFiJZSP15M7uDu7NJKFmVfmk/8SJlP4AqsRTx6xePsyvSUa3pwHstoKwfl
tBCk16oOCMffr7L654Jitau8Ri+NdjMlo7W8XzRo4sn19fgor/GVwt258web82f+9cGyGcTxIRHR
q2132llYol6pSei/gUv5Bfx0+hkaL4VipFReU3msufr02UQBoMbJQHzEz8y6Eta0TwqfwJrCJqhA
IXmNnLFZ9o5rvflltg1gylbVkD3X80EEADU9BYVMXqTZs+eykIBYfZAtOcOpaoyFPLN5lFdhRxMf
xOh9c0wHNHDvFGyZk6pFqeX0j1QDlws9CZNT5w76Y+Z0ZxQRg4p90nyMfC84auqnnHHrovQyOcl2
RZYJZZy61+Yu2W9PbE7yuBpWatF258Ko2YKkSfU51QCNK1Ubd3Vt+O+9eHEx4vkEye5v+66Bsxsl
FTHIlKKYZKp5hSq4MXhl+VTMB9Nv1EU4heWj7DM0jYAv26DWDZ4oACyefIKwqDuKDlIoY3JWCeiB
wozqaPWdcTbmg5Vj0dVbsMRlX60lxhmYhHF2QufKxkXf3bsqozVPkXbVa9YFC3l5iVScL3y25BtN
Sc2PyU6sgzworkeoS54WXcVpYQbjKmN3tLxPqof293TyvRYr0H+aYdA+DmRmH00//s57A6uXgIzn
MAHW9cOIb3DRPVPwC8PYVf2vue1sNN1Qflmdt1YCtfo22vjkZE1mPY9h4j1MimMfYqPWdhE8pVlW
HVxBLuxiK0CnZa2MoXY+wzRz11psDRttbgJUQ9Bmzza1vvMYdxrWCAlJ9iIESZFOvrG1UsV494L8
lRJD66IPefwykV2V3XUSxnslzIHfzrMCw/dWWZeZ/+9FRpnkS2sCNzwQnC618JsdWlilNI3Bt2EM
zkEeLGiUH+wrP00VVU1nWtZTVfkH2S006hJGIeqHNkqrjxzX+UU59DYJ5iF6IxNzu3rAsWrNO729
pG62G0jGfBKKgeCBTmid4rCLq2148Xs0eQqv0TNh/AqkDv3QbrBmGfQ5uBmEn9W07mNwv2Gu2Sw0
JkD2xeCzdTFxgc4K3HcIoHTsGI+dpuObMWe3RU8IaOyM+IhyNnnh52Uv09wCwO96chtrI5Pj1Lct
e7I8bw2qd/whIQTKaQbVP9S9iRzzok67jqP1IW9bFUn2AAIJKdP8Ke2D2/rVZ53Co4I2GT/IzHo3
+Z9ktntin3XNG3XCinpOsU+lAtMXdcBjPX6zOjUeF5oxPsdJaGxLcpMFNjduuM2peTpMFnmEpG28
DRavJmUNTdecmo4SBtxh9gRXNSB/t74iOjY4B4DoZelgdt2a9XDyqNijshdlAUerz7yXqBqVs+Wl
B9lKDHN6mZkn85Db9e0eWngzhy2oJqJE71AI8vRRS/2ir5nq7PcUfmSu973sLOWH79dLkhWwaxsW
Om4vxu9wRrAuiXrrDXZMNAuMKqS5Q/fQR4N4npRhBKVVgZyYmx2VyRdvRo5qWkN420CtmVOw8BAa
vn8qdRfVGtIqXuRP0dDT6DPA9QaQAzmmhOVwDM2KIk0GwzphRqL9SLwxOSSUFKz5XJJaiYHPWcf+
Yqoy81y2qnYTgelD9StXxwx+AEk1hwXuSorDtG5Y52z63zVRl1vDtNC8DYb9KQpCrnX9lW/x8ID5
NJatafJL98ORuhhAhrAchLGqDfidcYJDgTY4O3mgfANBpjxlIqfFaDu7aj78Pf6vqffrDQnbvLfl
5bemaIgXVLl+dVviRkOZdF8dFVmIoxYzmMCtYEsg1A7PkaeEX/Ug1xdVZ3ovoqLiGyWMeiY8rm08
KmYhsIl6DwYV0rtqpzuRWf4V5FS3Cb2QFfPQ+FfZ17d4MPIsG+suV2fgbsdzmMLfycup2rRInj9G
YX91iyq5CEoYnvPM2IS8INitttMymWyUyLz37Id2IEiEiqE9+HrduzgCIGPwwn5ljSQgc7QfTw0i
ia0a6sUW3Y3yFPZ8h0rWTa9GMuN9jTojt+aL96kchoVuW8nRmpuKh22aW0SvIH+QmHbOk+zGI9x7
TMoMmDZrhXd+431E+QZeBvNFWPz+oizXO8lB2SWbTdHvTSr+X4ehn7Zen7gPZt9qmHprx7bzrWc9
14IjsN+XZHAdqNZdPIsc+HBdi9ctvmAP+txEYye2ws8TilFpUpig7BSfTDiAq+jViMrgpIXE9RXr
My/Cd9UarZe6zvU1WrHioeYP8GL4s5LWEXie1Yr14pKcOJll/Jr2NcbZTT+sFWEcWstpn7tZ4ZkD
qEHgGyf7cdaAQpMKHqdUTVAPMCrnxQ1cfBaAV9nqRx0eRIbk0q28KyLhcofOzr6ESAF4buvhu9ZW
bC/y7ItvxuEDa3uWN7qrntrS0pdyRglVTini7w1Rq2Xtko/3J1QdjnD01eSBbcJQYtEr08muooMv
6vzDibUQtVjS7iwMKj96E5c3foZeW8fuTn0ZkkPgD/HRpZb/wEpU3xhixIo6ID4C9CtYTBoSl6IL
H9KKxzzSKXPDwlQ5xSg7d0PJzwzff+sFaj5s1Kosr2YaxtvMUJSj12u/D2paPVkwOR7v/aBkwaYP
zeOYg103eMY+lak4t2icf/lZshK2mn7H02vezCN2ouoyWXct+0R1UPu9PfHBKnDVp6bU8TwH3PLN
KfV1rFvjLyPwdyPRmC+1XoilivnvwbKgQCsJfs6wtcVbZOTxDjTPiE8ITRHa9gbNClm6uaknEDnC
zLfW6NPEG4nbYuVojrsd51FbJ2Bkm/iEyVEWQ9QtN/xLKAQn3iZdg39WJld5p7KlBqGo+xdkOuPL
aAAhnu+oGzpOSmVhn9th+Iqgq/3lu4+m2tQ/SQbjC5Bo5atNOc1DPUp3RIL7Vpjlm5E471VFLrkc
Q6v4mrhiS41e8yurrMeeQMuXOAzEMo/EdE30iKJuJYMrXYbj0VQTLAr8Vn815lStS7Hqz5lrP1/N
K+BHZifqW5OmDmICr+CJoyY+pfh2M0BuuFjYQC/1GFJ7zd8RGX+3U/IXRKNa9Fg5jcCCqgHwPY1O
TIrETMReHuTQvWnrWI2qLtyyf12Tp1RVaJWnbPn5KE5iPtRoTlaa6LsVpMriRHwJCZsc1mo3+ddI
xJ6OFTtz5ChVLa8eOwmsWQuX3+LbwSoCVkd9s4ZLj151HsBmDmFGXuufALP8x1Y2RRy7UAgRrM5T
VGsC7Jv4HckXDHXIiItiIU/HQJtPp7zeFH53uo1UsytX1/lVuJan/5ofuueRAMvVM0GWEx15n1Rc
GsgpznbhNKMmqLeGwctB87vgXW3xwSFoMm3lKL/U4LeLtsdgnFGS6pC7FPXZGqvqeb7l0GjKm7xl
1E44+81Necue7NdKNgOWN7dbyiZ0iI1lVs5W4pzrhmhVQDkWkDLs1O598qyf/Z2sXmClJtv3g7zu
3pRn9z4WLNvaa45keExgAq9NiZ/JYHTupQ0c9+JSy5ViEXC495vDoMNzRjMhZ7C/xXRlViXCALfJ
UP1zKbRjqBh21y/kvGFnGiRleT8nmz5s3aOYzzQ3/n0m+9gq/R79a95/G0WU4N7uV6TB0YfmmiS6
s2sG6gkhEVEh63qmaS7lqWlOrDrk6W2CnEsyT1+EblffLpV9eLFyvTz910WkS5xdqVnNasRqlUIB
RWyjDqEubgrBZcqCgJoNjWWlQKZT5R7Jxz8DY+IEJ8rnl3Lavd9LYMzyvkBuT6jaXcjhxtSPqIr7
/X2eEuvRro7Gj8HCUbjxPXXt1Oqw0xNv2HUWRoML2Z4wDQJYX/jmw33cLHPG5VTZeZt/a+tmoKML
RAQK9WmBv3Lu5tPXoLDFg5rmIPWjqH/WteZD9vsCh+ZxHGqd0nyWeSl+odes1pRL7kJQ42FvVqK2
FZYdoVFvST2q0OoGoLNT1dh7VJa32fISFpfeOSlfZIPcH1f1lrL2SHEdZZ88GBh1LpDw8lZRcdTp
3HoOns5Vsrjr5CZBnsTjm5Uru65PKE0NxlffyJprqerVNS2TN7Msxw+YCdAJ11VYqq/Nq8B69rX2
O4NzPem6V6l1/n1uG4Ans2A6U6btLmO70Ne9UersrwBFIVn6KYzWOehROrxEAoVmqLJ7imJ/eGGp
G2xbVuArOarURXqsJ++bHEwrQ2OJtEeXkLbLaBJrzQjOxog1rmtW3lEespYkNx7YY7PpFC9e3Nr3
cXnmVO1WNVNcmttEbTeNEvmrMie66sVlt8ef04Om7CvtXraduVOe/dXnpngtLohMshAzQIjoJnof
14gOTecEZwy2fh8sB1zwEE/V+q8BCgbgXFWuurgPEN8LzpmZx0eel+Vf/fKeflg8j7A6MPriEwZb
7w8Cr2NZ0CNrfCatx1/ZLKjV+qfsR/ZbbNIoRZMFQrKQiDmPBvPuXbczl+qh++1kn7znn7my66+7
62Gw12zM5sxhShSqmYF1WH679ZIsLqlEaEfSdH1RPHZuMp/Slmc5pNSFkUYHPSx5+zi+cQLhZZ5M
fQpgCI0rrVPKkz36gIi1KMetXMGC8DZqsn7oO29RTzwoaJX5vxNj9D7qPEa52WW4XdDE4KRYAW+p
HtENx++GFv/UZ2mTHEysJ74lzitz/AsJxksFk/4dLaO3sztwhnJSMFSC11Wlo27ghnyt0yV6yHov
Jw+hfxSko6+ubZNP45mQ3XVmCbC0dnT7j9JN9nLKl5v0ocw/q8ROLlLSwBqlvtJDBU96uSsd0KD/
1VNonzFWXhfEwvVNL/F/3+f2ObX1cb9HP1AsRrnyrs1HNAUEmsO9UP3RxqNVQRo2H6hsbFb5lPKe
yMuWckWljQ8ZBasHeYbpCp3ThJ1RojchO7e5LcejWm9+z7/NkhckGRl1UGdIc/+6iRy+XRQ7YXJo
dwU7on2CIeOma70XArzKPjTxnTrK06jPAyqs6Bz5QvLSoKgBtZ/TobGj0JHnIPKJhsS+gilPjmNF
fhq8H43rY6BA7BGL4TnpKDOR/z0pKYcQBFTU3XBQjHDd9AKfT28AkEKBaqXPalLB/vyGYbu1/wzX
aq/0pz/NIYJTvZBsNg3+Ub1Kk2HZV1ayH7S4CTZ3kltjjLcPiC2yLKc/zdsdIBgN4HKynqLOqb9q
n7ZlGVd5ELbeHmMzRG4f8vbqwhrTVEdk/Nu1xjWvU/OaVAEVI4qvLu99Hu/gVZ04JF7nW8mBwhE+
Bg5kGO99qmp/eMmEH/18J9nPe3VVox+njIgrDa2IL4ojbp8nu4Rr5qRn2yd5TexQcNs1OsbVePh0
ajkcjIb3Ved7HSvUKl7kADtaPriPOarCItk1Txj9YKWU8bAL5gtLOUme+gGJR2nFcV+N/WXZ8dfi
7D7vvmD7/6fUST172IO+Hzo2PhP6hqANxNlHzgxteD7Y/QXn4GHX8jOPje7ch//vGxFY81G2nESI
c25o1dnxqh+DNVuY/OmSM7C4xTwUoi/+caCIk65UjlBWo4UfduN7OlFOObR+8zT0mf2Qlop/9JpO
25pane50AM6H2p2CjVE04qKYVr+Ksyh7naaKTXNnuW9pO3R7pVXRR5EgcZFpcgiyITuU1V7LI++g
+wGDoIJ/D8oZuj7GBxPfdJWNsZpa8aWYE4txFDsnFxt12ZIHhbfALjWaH90YYMKLc2W/Kb2qpmLB
x9nITs1dHVBsHmBavsHbxH3pFMGmNdf3jYWmkJT2xYtOjmUl4B85JPwaXxvQvZnrNGfZuvUH3o69
oHIgAYHrYfE/rJ3XkpxK16aviAi8OS3vTVu1ToiW1MJ7z9X/D1naKv09e39mZk4I0pBQBshc6zVp
9dU1A2MneshxHF9txJcx0+mMjW55sjeHoAEkoSr99X10OUEItEtJnN/rsiqWlqOG4ZIYRgzYFM2w
Jq3OJ5ouypg2fRrVW+xpMzyipktwZI25gak86dU4eHMTZYqjX7fr+zU3ppZeMsKn//vTdT2mZ1UC
aH66bNEdHfbbp7tX/f6E9ysIdZuUSOiZm9spU5YbAFWYPtzPGVoWCjwpGbj7WdtAwkfLAGMrhhcD
lkH66xPevq3At5H6nT7dbWzV8Jjv8OlEbzG++IQVwmn3i+ymT5jUt9/v9rV0OSTwqP/16cTRsmXs
JM8GFTV9EeLoLEm/hmppYPRI1e3ySTvO+hJTZ2B4xSO4o4nvKufH3GzsB1Jlj5VqOW+Qb9DYS10A
lopbvGZKOs9NKTllqqMvnRErgdrKzjyYjMdUJSLnjy5PmSAi6xnr6kFSNJzDaBSbAjCGZjjDrX/Z
QpqvCYCuRD60C/3mYOfRj3t/RyF+yDufCact43YoMdcrJpn2pO8XVWgrD1hIqg9oaB3svpaO4VQa
CmvyaeKrFY2im+kiWc9s20cHky5u7SNHYSN5PI0hNmqd98uktfI/6tyoWjmmVZ1vZxnCipi/q87E
acRRtR7wZjbzZCeKvTJUJ8DNt5I4qq+RMyrMAjnS39frqx3oA8W+iKoQwYcNYhLZ/H69aIb/zOQY
Nup0UFyH/tFSq9uViiq03YmD9pFPto8PJOq0t8hrm9tXAtg/X8thAoxf+9o7R81N01MlKRBYBy84
iz0jxlMWNFG+EUXLiFFyL1QQCIGOA9Kn3k4k99sStuN9ANFDbDiDmw6/znCvNqM8hIz/1xnuDXHR
/DpLBgkF/XjmQ3KLRrLsJ0ugzIS2mXSsVEPSoNR70ZbpPGLWo9PvyTrbpNvL4uQ4WCX0sl9fNdAF
C/I55pPk29681dL+i1F1WB312vAtzOpjabfuT2ckV5P6PXPClqwyUzMPE2GV+Ynsf7d0fEItT/ri
J46NQliTPqvwehYJ+qpXqEssTTVNPnG5ytr0W2tvSa29dVJcdHuJf66WWcKGhZmX4n7n5hoOQLXy
ZlaJLQ7ju1prk61o6TVnYhyl5JJnapsMh1utpTmznhfBEkRFyk9Q8yun8wD3roUiYbfYKExP5kU6
pbOVaxrhoVygP7QOqnwblEpAzNTxMOQEDwK+WEKAso3nmDXWx7Ey5YdQrp5Fve1F2iIcy3rHo1WB
U6kt0tyS3sCzKitHdU0SyRzed8dMbRDdxR51y62hLEU1K8R9V/TyU3g1Rt/W/JkZ14i/OvAsV0wT
CUKS8Y33Xa/H+6rKazjK0+6oolphG8quU7D4Q41jEdhtvhyHNHl2TNJnTY85gm2Z8XMuYatgZuA7
RLFtoFyFmfxTlEaptlFId47iSDRfjAdU0udoI/MunjZ2ugFZUj+JQhfla5Tb66s4NgnHZ90L5JMo
8UlQInb98CC6xh0gwIZQ/ZbwgfSUsP7ccivk8kzPq4BYPRutV4K5bKUatpjBr7oxgc+FwnUFUNgg
7Cc6hr36V/PU0WzGfOcOGVDj3/W5MQUaWjniQTq+RLitAKsu4tcWw0vk/3nzi6KWE/PUQt3DPVuP
X5kDvMhGEV6gq48vjbEQnZTUic9a3vI/ZgRbDeEzmQozgemQ2DZI50suKIGpdVB4OHbWaB9F60j+
GxyS9zyArroaWn0q6zh51RU72I91UBKO56CsHbOVCcZiJQ4yclkC5RuweMBhZY96P5axE2NSbELh
y+ME+PDEk2WPqNTAEhIdRQpm9EosqwlrDVGjXptIK1FbDqJlxje8Eo04ZLtn8oy3kqgqmw775Xjg
FpoOd0hp75UaP1+tz0lAIoT6jFV2yDKBkQgEO9sQcgEI5p+KUX1D2QHYTzDRxHUrv0R6YaxNd5w4
cz26hBKvbKcxq8da1bE/JxjxXlnQp7At9GZKg1kU0KXvplvksyjJ5OfcN0m16KpKIBuPyw6FqK0j
jROeJA+WaMlmz1XM0ow/Zfed+NriNlKRRltc5fT3SIepYEIMf2xqol51HCRHTc7I3GE6vAlkyz37
lpYtbCVKXrEg/JFYlvER99fbOJheXSWsVt4ao6sBX7XS1UH1YeGOIy5Nffw8Ymv1FOAH8dRWOEFF
VvogqsJKHzHzbkBWT41FkxSrjHD6UrTybIwOrd4BEZ1asTZGtmB/H4t83BTViuqDaLecJMF4kz+Z
9JY6Tfs0tMmiQMD5tTFsBfhFoM1EUcsNa2X6TYF0d129shLDyinqoU9MnbXEXZH4aB8VNykfoFbd
qnsz8fdpNqGjp15xxj0HfaRfD3Jj7Dupjme6IXXHSZ9iIVd+N9fNsT+KOrEBitAf42kzhrW5wNKJ
LtMRHdK92MdPLaKsyki03ptFnWhFDg70VGru5SoO5003uqfK9KxjnVn9fNBG+50Q3M7r3fElHzFw
yNyqWMPJDL5gnYe3RGy/SxCaF6k64rXTKuElJX0DrVe13tNweFUwn/DIbMx8N+3ANXbB5b6xavdY
MdHZQ2Ys7FlkO9F2lLA/F13iwPrV2QtQXdbl9BiZUJtmJqG6WWHUFfe/KLO6WBUJX09gpMOlQtBs
N3ZAeQQ7oB3i7+WIspJgDmBK+h1Ij4+ak6w9D07wXTab4CTYAVNbPfX8vzhOjKIb/dZWyuAsj1AF
pIpEvGtEzoOPr+SDXQEfsU3k+agZZII+yOTUC9Em6ky7XvVOPZ5FKTaiaFN1KJf5mMClc9OtLsj0
9sdwGixzVXs14iIVqIb54OOxgoRmwsJEq80HNRvta2wBc6FN1FSmIS1d+OyLGJ1oiJNRuNQggBwV
UNn2ZHIfhlH5omTprz1RB82qeRz6fA6GIvjqdD81Myu/WLmZbi0IbktR7XrB3rEanWQvTyusY5Ay
SLrgazjK36Hst1c/arLToA3WTPSvUg2piMzqTo4mJ1dX1T9EveHkLvOAwkS2hvvMsYuDqOfZWqOd
mTTb0Ei8LyFetqJe6qR4HSPBthZFrs74fXVdZ/dLfKGDryjM7IvG+nV1LVOpeae6qwoVlbDoso/C
Us5EZLMvY5gZCzPq5aNbO8W+yBB7xHY4eh5bIArEabIPB+5GVPf6udHUZNHomovUpYcJyLR33ySN
NKzNNjo4ZvNnveiry/qLp9v+c9vqeyU21S9uX6BDlkb+sVAa6PGymy3VxLVeezU+u4Gt/Ai17AFU
XPKqeXysrsykfaiN3RF1Cpijul+9gZXfekyjfyhu/hVrLv1ZLqV0ZecE37Wglk+dNwaTaKb7NZK8
peiKHBKOTk5ePWWwv1et3ng7GSr7GfWofq4qAzfxoLeIjw8uqLZRt7Za6GxYYERCLOh1TMt61o1D
/NXIg295UrnfiCScMgQ6Pgp1XMo89v2Z0x4RPcnCWWMifwNjZAb1Y6VneJs7vow7e9h809rgY2x9
YyOZTreScR55dAHvZfkjchHZY1sWLEAHV1mJunbUyzPEsU2addmtB3KFrJ5jnTAGDnNDFjz4aeic
88AAxTztwcTHSj7OgmVtIyey9FEY4xdw9qVKUprXK+tGo4gebq21Cy8ptOtgGVmIF5Hubhjnr0Nu
dXyrt0PE+L6SKcuwD+pVbOMRHEqxdHbtTt3HA0C5yMvK9zZ8yYF/f4vLxp0jNq4c+cHMo47QMs7U
NDTD9wQe8ntoduHSK1kHmAMQlVzukFeLQuvbqOcwMhr/S95F7SqwQ3kr5Yb8YIc+llFTj741nzQ4
mM9Bqnsb9EFtwHtm+dwkyqPogCRRMkPUD8hZVZVrVQpUvgLyRUAxgddVXyww2RspTvJViRGM1UT+
C4r/6jbWnW5p97LxFbfVRWClw6tb9vrGVvENEfWl/K3ug/itwc5t3QA/WitOYH6Nk8T4qtlEFPpY
ttZF08VvQ/xNtEVwnFesnLUNli3j66BVC1GvGCxUwypRiXn1/gsB5Y04BfEdaxFIwVozY2leGj5W
Z6wl9mIvn4r3OtGg++X/0aXTHR0+RaMvPh3bg7TfoWOPdxkSf2JThuCUiyDX/qhLky47cxHhmjwC
XkS/O8dTA/4ENjrbxo9P9WoN5db36uOnetfL0mMD4r+NzGFewVqed133mhpVeS0m5qKNhs/+dxWs
9+qKOc2tiixbSRAJVqzEstbXB2WR46h39TIDJ3G9R/CkdZxVrun50WGlt4EV2+/lmt+TtLi79Uwn
3yeZ324qVD6PhouiTh3lZDAkXPwitJAvflihCeCW3mOitCjEhkxGQ1U+AQPIzqWpyStTad1Zmhou
C+vbdyEPGzQSWJmaZnoWdWLPjR1jBzPoJEqaE3pIGSV+caxISAVxl55vdWGZYCGYyPHCHwb5ETK4
t6vHEgCri5cvaz1/DgC6u4pWI66LhRVgDyqKWmR3h3zIvmVlIj9WetmcEFs8xJ6Laq8aBmR0jWgj
irqudLM0D91ba9CNa92J3Aeyp95TreJ7Px1kj8xfSp15vAxbEeAXWjODMZIn7Nzw4Jd6/RLo5Twa
NOSYLSKFo942S1Fs6ugH3PjhYidtdE1Zexp1DEjU0bVljgEzupcclOBWlZEx2cgZ/q6WaVQPpU0U
WI+DYzOp0ka1ERxbXv6iTWy8ri6XjeqXS9NUxhggdHPRDVNeeyBItmngJmexUfQiWsiFiaGdlqW3
uqAeE9hKno8LqAmcceos6sQeDM5yIzckOO91ruS7C9RelBnIw3xctnFPbmTS4EmcJtmFkJrWMeUL
xyFn1zYNDyjn2VE192cQ73hh2B9h4f5Um15+SUppBJZU+ec6q+wNivABWoumfuoU+Lu5lhcvSpgH
5DeK9gMsr6Fpzk+tDJ/Cp7SUdd5Qg3nb1ImFQl2bXIsow9L0f9e3U+OnOmIbOK40s9jwfxaGV6kn
BzwzlAx5XOoAC47ZqClgI8MPBM4HVF2GYS/27hvLUJK1EjWwqHUX5QU2PvMQWI/TbqiVT61Khlh4
st3t2FQJnr6ou3X+3U90uXfuS6VYxrLubiTYaGvMVgfQRmbwqiqShHagbGzDygte/Sh5D0ynOvPi
Dl71KQseVy+ea/WEhpNHcchYVOqOlGE3F51iVrAgv2B7EIXlnTLw2hg7mEVGb2nPZqgriyQaqnOs
qPFGkYsE/IJmHoowjld+2SsPFiQxzOpN+a0brQeC7BOQn+kXSauZC5M9cJmG+LpWzqE71g96xRsk
KRT5oKBVu0ttyduMhTyecz8dFgNGpi9dxyo5/8IzJznoRk4KIKy6GQEuOVoAb40P3kSTchqokDNR
FhsgeSEIh2bEozH6q0WMIbqLPrdjRFmVUGzt2reh0pOrP0lfK32XHfq0OIuqcKoCgWAcw65eiyqx
6XS1ORMrmIlj7vViT500sW919Lh1/T0+0mDr24ByQpwuiaqz7afZQfSXx0BaucZYAcTSnLVBYGs/
FmGxq7POIQTf+Ee70rQV+Lbogi6+vWDhMjxmg1GTMNaK6Z2bY86keQu7gXemR7qyR7EFEYNkUgtR
yjpaicpQSe3itmt7KDS7RNOGvTyoQNAU1tOZ11SPbReDBNddgtWJnKzlpkMYsc/17ZCUxTadIpMh
ioyr0SnjSy6JULbqPelylsxNuSq+4CPsoxNKaLFFmBQ2Z8pUeVi70yJqBrBw2XYFUmNuZq0te5gZ
E+CjLaRgxwIcv7epaPmNO4MvIR3COGlffndrLNCFdg9jJvO1X93cynQxLaObw2iiXoxmTt3AtfzZ
jVmICU5gjA9RXZdrKbZJ7keD+hiYZnn1eYKbtW8Uc1eFFNCiSLArnVh9tMxU3WSeAZN/6mxjbvOY
Qu2Zuup5ks0VsG4b0VWR63jXSMC1RVG3agwvnULddBYpIWSD5MfER1nTcIzoJfdY9TSjan6pQybD
/PzKezQiJeHXyg8pbZlzxQhtE6uY2YS5wplXrllmYLoKnmZZRUlxlaRKn1cNVPMybNFoahJChyQB
3iGRHzO/IW4R2huvzOyf5Oee3T4s3vLEyOeWVOgPGii5VY2O6tEMI23bDIm2wYKhPYkRkfpJEeVy
Uc1ue/+9zJid8u6aYse3EYsE9M40ot46+XyYRAp1YFFbscb5u1XQpzoyYsXOTwhtj8bGh6QYZnqf
4rAzJMsE/SFUuiUtT65BnWfPRVM8Z52mnga3TZ+5ygxwo0FEZmocpQypO1srd6LVaqoQ/U6j3YhW
sh4F6k6uiT8nxxKGNVYVse6+ak5gaArw71r8ZgfywZhcV0yL5YnnOl9S3ZzkRoPm5IQVwMxWcVme
1xDCoqKdVZpVf4wr15PyjzKO+5muIYkl590b1A7n4Erlr03dVMMyzmJt9qnhU9EsK1ZbkCNF/Rhk
aIc4WAgmo+4c/JowNOLrLFpDgxV+EfQ/mJEhyNx3P1E+fMFQ3P/iJOgEwyvqzmHcG5sKXg5cFzs/
JySEF8hsm2tTH5w5rze+9mnTQDDYm4qNjlyvYS8uKjNcUTGWHiIy04bL+2sMZoHu6Yeuqtwn1+um
G0WtMWakmLROuSwbA8uLqTMuAeZ61HTkNqai3zjoOGOGfBvKyp3m5EvNszh0ZFX8gODR3Jq6mnXT
zZn6BKuY9QS8SG+MFnnMwjPTpF57bRIeP9WCdUPvz4Ak9zg/BIgOGIs8GroPOVceU7KM725rVjPV
Mp0XHMyGOZ67yaPcyMES4em9k1joBPoDmq3hmG17kDgonyhSNq/LdsdUwwbPTqti6fFaMux4kUVu
+phMm4HMApmGq6iRXe/gWONWpuno+6ZzVJXMGPHthj4tm26yACLUyQvRXg5EhLMWveKqcY8hcfl5
off2LPXlp8iCfWVW/O4D6aeV6ablXMgICeGgcCLA1lk+WccDa5XHCn+VWH2xdD6eHalnUZIJoYO8
fsJTtbooaA7vyiwtF15qGW9Dm/2wEiO55k4lnZCHJultdNxH+DxM0cgr2eTqW+I3Pwy+szdeLg3e
l8ACQq0J5ig2X3Cb704ZJKZlYNsgiR0Ly0ylq7alB93aRW9ywC0IgyF5PHC3fFVGHpD4gOB4V7fe
ynRAWKL3Fvxw+GG0UlI2kRJKGwKA34YSYfNER4C8QA/9F5cFhchUza1XfdDdNVYn6dos8ubqm/kx
dgcVGzKNpX+ZfJdrlF0IOvsXKyyuneSH274PzD0i3ihCThsjPnv5e1b4tTfzOviiWdD+7NSVrMnr
PiicL37mdstak8u9zQLi7HGJ87BhkqWh4LDCdVs/l2PjzTtikbCFihClaMePZnUTWdA+5bOmNOO7
MlmsIp6CpqiV5/yjhlUm268+WrvfbDtAWaWDcMYLJVybJcoormx0r44JXKvU/fa7Zwzr0itI3DXa
U5vqDiw96eqZ6abWEVsYLERHhkid1zUm013i2+sITfJ91lf9xrSlnTtm6VIZnP0YV+1MJuhBIKbp
V22gmavMbb74Vlrj8G4Hsyodgm/oMl1so7A+cm4epJzxgEUGfeVIdb1D+nXnwG8+0WEyM4ehcEoH
cOkRMJDe88Or2CBQpuylCFX6qSqSJGTFEttYkttRjp01KEe5y7/0dn4pzJRofFY+QR+Pzwg7y8+Z
pLygUmid1DCvjoNRXroQKE+ehOE+cD5CuUkPMqITTtgPW89CAQV4f6YfpJPbwFT0zeStA5WxBpuO
NNNUlAbzPEW2Hky17U6NWUNclwC16VIYLEq58feq0xyVurHRrJ8QhxMw0XfYY4rwI8p9MFID8gWi
XmwgY4GnF11E2fGrr0z600XrDs89bkrnIg6fayWrTgRauZPGjgxfV7Uvsp2GM0gWyboM2h82mZAr
NsHase8tqI26H8yZbWQH9q6iEdH47oovAnDlMfpGWJ8enWIMWyeI8tmtHKhWPxsqNQZUl7bLvLeL
l0ILmyU2mPlaFE3N5PXjKOjLeiP8Nycf5l0NDZQom5bub7sWq9a9q8P0m0+gin3k6Q+kgqW532G7
6Du7tBouxRAaZzsB1drVS93RfrCuK2ZyWH/rdKO9jHVC2ilD5rMM3saS+zCU1PnQhNXPTn/sbAuV
n8h3DgVpphkqVO2ijyDPNCFW5IHUuBus8Qg4cTtfEpQ8L+m0Rxr6kqhxAYmTKtHYZhCluo5npSjK
qp6cJKX8FoHqyXA6eyojueUdhCyUKFqBNx4Hm2AZ77knMJ/dQ9Jkc2gQ5lOeycksACZA4rz/001u
nIpxpPHW9c33vzOTEz1Eg8PrYasNnP23Z52FUvYQxD8LN7d3fYH2o93gbwPrJtkEOgwr+Jkwk0u0
yVhyDyst14rzaJcWZEu5IYbjXZy6yDYZU/V9apOX87n9N7xDSM5lSCkgeDieEWXOlm4QyA/NGFnz
WO/kpzy+liUT0Mmu99q2YbhpdRzhQ8+pz0MwJV+cuHxT3fQoF9zpUdzjtg6ciSiXNjctLNe1xtA3
jTvKG7DSOJlnarxUDKvYKiajAe6eXhldQWaaeSms5aUql+aHnSePyoBNUJXJ8qXTpGVnhPlPVnkn
n2fhm9dyhZ0fZUg0Bc2mHOqTza20jlS7W/eGPVzQt/QWaECrrzIJStVMwp+peSSTBXScm/li9rX1
ZvnonBatUj2QYGpWRVxnYF1KsNGEsZhzVZes0pt5WlnRtyLr535Wxh+yX2KCkAbxswk0cNUifbIf
Rw2VFgMsr+90Cjn94ajWuv1kO47CI3tFlKt4D3wDeqctFztX7yzwhN2H4kU8KG0LKL5RmQDhm3CP
FHG4JHIznBLHzGetYXwLldx7goo4bBSEU9eInjrPrNGRiky978hYACBMk+FhSPQO2k8pr8q0bV7R
Rd2JHoFZj7DWiM+pXZWtm77ayJYXb9GEMLcK+YcDv2VE6q82z0hPOIsAIf9l0xN0H9RgOKSEfWd9
4LhPhq4TDir73YQ96TQUgosetGBfx8cAoB6MmrJelgY21R7f5cLE8XPLy0V6acLRn9mtTfp7aq0a
G8cZQ3+S5UmL1M2YFNW8SEsgFZredtumIXo92kr65sTWRwfS9FI4oX7JNP8HZu0pBGhnloOjnsPj
Q2HBkc0tJlLDum+j9MFTp8h11lTfTcSzkqBRPljlfBRyYD0XSD8tFSV6s4cyX5D3dC7JtAGzjJIq
uaONa0qqhL5HpSzGEsyS75bORXR0HBNofkgS+16XS71J9JcHyzSK6BYTV7rYt7Fvg8Um5jrNuW87
gs2S5y/tLE+PkldhQDDGCD+1WnwAdfHVAjB5DDRjmfnVIxLUwVwd1cNYOXs9IY5rObZyzDF1n4+D
ryyMuu43TlypW3xIhnM+bYJNOhByAWUQbHLPCRa62aiv5oCeftn3PyHDjX7Hih1Zq+eSePusqp1s
2SGQxOMy9sYdGYS5r0sGRlG5tpEHQGxxYSrEajxr40ZSOucvz/2qxF98R0UGxsYERpPz4TBCVp0n
Guno0NT6RWdEROjlwYJS1zTtLKqbR8SCko2ou29ghf3VpbLVbtlZnTZjNnLUSRW82lVHGMbSg5dJ
jXLRJoZ2iRzfWfmQs93EWJORGg8QjNKNZ+B406kFij9BfexKLXlEUYF5NS57YK/0fivqlAToC+qy
wEEl+8JSwPpQVMJQ42RHZj94GrNk3CbeZUkadr6ejTvw2Hw7LhmMAFL/oQF7xEQw+iJVpB06SLjL
FgHmTVL09lXG0FS21JZFD07z8F6JlQascfygmcdeEhzADKfbYCRgYQPzWBTWqC4033ERd+kePKLh
jmGSwh9DyTzWIBRd+GpXKfOyK3PpiS2NbcRoMmvyQO8+mxgBYG7oM8mL6/IZly+C6JH+xP/HBKMz
R+E9vdjN5KTcPFuQkS9EPpPbpiAvvShQCFsOUy/REBaVe6rz76KAtau8JGEaLSyrHC8oTDkzTal7
sizaeLnVyYa5VmNbB/9KF9HAakE/G0Akp5q8C6O5bGDgXktNeegdqzg0TfxrL0ZqAYVuZBiloAOk
LPrcdnkS8b+K5XYV8yY8lgaGx5Js5OtEcdyj2PA3cLZNbRG/T8ejUZq8AJLwWhdSxO3PY5EZrIUH
LgrdGJtAISkN6yrqajsj0FghWxraKsukyiVJR1QX1N96lNN0kRXDqUEO6CKjbDDXXN+7+lz1mtBc
TLawQzXfGy82YKIDN13VKQt0BXVe066+d3I1Wdeh/tb6bXT02x8EwctT3Az5yrFd1GICHIgqF9FN
sYemMjI5Yve+qa1TX/QDoVPsR3pTNjGasNCrluI3F1WUrwb2FjNDl+oXnvfKvA5d77GwS5zawtI9
mzJ/iiBCtCeI9maDG7HaGLxapqLYdIh6wIJ0sj6biSa1J26ddgupi9WLVj0EQpxJNmO8d/iCb9pN
MuG4Laww0hcjpBJWveoU6sPATQgsiU3hK0wLfLNZKZ6s3QScyrrBfrVX0ReaJJxEvw5fK/SizUOU
oSOQh168aCxF39UBfH0HMNeT4pvVA8vpmdwn2RPKj0tgktJ1mqi7TaW8arFTHMokcG9FI0+SeTh0
4QoBFzxW0raXlti1SusYmO5DpWffoU6AEUu7bse9Fsw6MlVXI4vAyznxuDYcF8BVKb34eFs9dEMy
15uyevKGoXzKEvuSIyZ8yj2pfHK0zpi3w9DwhKVo24q7JkURLtzaPRlZ3h3bfHBPKfby6HOGr14S
lttA9nOIG170akbEJolDBhvRGsGjBiNPqky0uhLGVWkkPcq2Lj/w/tiI6t5q00PsZyCbWGgCkBx9
xBvIYBpaFS/gQ5jPRhwh4K2iHQ6jynxOKmLfAM3khT0VjUFW1nnG612KLOM5gaUEJFSJl+JY1Wm9
NQrfzfJ2bANymLe9hsIvnZnhVatsdD100hgqavsA0Xb4X6KoYlK5RJlfXonOaQcmXUd29NYqe1FK
6MbP17dj+95dIPgjr0VnDTLFovRt99Yam1WzsKDZb0RnOegAPbVTGlacd/SluV7X0Rrc6MawnPbc
eoO1SoIxP9jRPiNC94TbV6vI3dPEpHlKyv6F/JxzzFAW2KDwgLq+1nfnpo63UNqdvaVJqLGIulp5
L0aYWbeqVuuikw5SwZVzNUC6NNX3ZEd2doe/tuiflkG8YP0cYNiOu4mVdkzxAvLEchhjW0fuIlH6
72lutO957qsYo2vGGV56uAnQjapJh10aI3puZKzCTCdVd8TU23no9N5rSeh4paFzsBKtSoXtR13E
uItMrZkOpK/K2osX2NpL814VibdR/QzR8o6wXZiY5aKSinINcpn3lu2Nw87BpsJYhob112487epK
UqjzPzr8sasnSr6KJraXZzxgbuu9mHw8SMvDQkIG6EXj33Z1Y4yIppJkdPo59IYHUQrHNDsVoPNE
CYyVcdBw6JkFk2L6WCLyZPc9eufTqBh0aqtJXWsRmpJ2Hlz510aXtpYEIfBezYQ/38UuYMqp070+
1tFc9IfAnH9qyLxQnhVuMqzvnUUX4hGsdUy05n+fzm1ZMBqlojxjTLCC3z282aPpLsba6Q6DkspH
WSXc1agAB0PWyP6A2EQwOQqJTTHZCom9WDMmHQyMYUcLRyFRp/zei7MpydxiT/upQXQWraj2Yvox
jSwOw/PXQ0cBIYvlCIj6NmpFbBnYE0mpZgaSeRENY7rLquDXBm5guiPyne7E3r3h3u/e8Knff9Dl
PjxwMwTvxfj340Tx3ud+pv+gy6eh7sf+41X+49nuV3Dv8mn4ypP+uvx/PNN9mHuXT8Pcu/x338c/
DvOvzyQOE9+H0g74O/rBg6i6X8a9+I+n+Mcu94ZPX/l/P9T9Y3wa6u+u9FOXvzvbp7r/j1f6j0P9
6yu1Pb9kdqhlmPYOTO2C6TYUm39R/qMpqnyOSskR3o66lRs9yv4s3w7447C/PYOoFEPdRvl3/e9n
vV+13OFCs7y3/DnSvxvv352fxQxL704PmZ3fz3gb9fP38Gft/+t5b2f885OIs9fDeDGKrl3dP+39
qj7V3YufL/QfDxENf1z6fQjREk8/+ac60fAf1P0HXf77oWynRDq31N4HyQj2jdROComAzfbx741o
iYah2KnaRVSLGrFXiQPufU23DPeiuSSBtHVibNm0znvItEafe5UBt6o2pGsWxAio1f0Tq2CEbKdS
nMMkbMG3TO3imDHQzR3Z95+iXdS76EStxhJFLFEnNlWPWoapAwKrEds/IBd9RtQjPhe2FG8728Hw
uYPna5vRbYNCZXzMUxRIp15aFOEkJ1oDSwLO5smHW51oViP9owVAReSsQVpGDJX7PTznXJX/h7Tz
ao4b1rb0L2IVc3jtHBUsyemFZfvYzDnz198PaFmUPT5za2r8gMIOQLdb3SQBrL3W9pbowyq5aazI
hSfZor6kmJHYYWUPDhMx1V2YoOXqwndjUT8/VPcmmwac28dU9whzipzqvtLS6l7TOmMfmBXQdTm6
N5rp4FcgG96NdkYPYHLefYFckBnlwMYukSWy2sdlLjl1OBgNm5rB+TZflFXdJc5TaHl/v6RMy8dh
vOo8WNzSzJklmqMfPLUeKWJGLygQ6vY3sXrokSlRfydc36nUX83TsLf4u50B5QaXsBFa9r7FIOmU
w5dwBU7EUzzzlA0dqAq3rCg6zWH6KJxjWTnhzfC0yAMNI/wlcFwIrti8uo2QzmWY4szJmkOPdvtu
zC2zmertkGb5+e+BszaFxy5WHv+aS5pWYV/Z6baOWmOhVZ8itDarQ3AXdVlwJ3uAvQJ0W+tg7wOZ
5Vyb6BKQeYM3J9eZylKRuoy8TWT0H1w3Sdk3jcyTbGa2zk4oI5sn2UMwbTpmSraSwewtTZq+aQY5
BSeMKCiORmxWWfWeCrwMtbEQ4rGu0u96RdHupLdHTG4LptZYy8AtKtJlb5hVtrz14CJzlwxOnOyd
UkLpAV7jNXeJJlr4hMiQzobtH0FjLsyDqbvfFr8NnlCHTysvOOXx1b2MLC/moWEIqm6AwkS867f3
dTNzSvUoNXS38k1YTqDzidQZDFuuf5KNVRQo1t/axTskNt6CmhB2C0VuBrIF4esJ5bs5HZR3E5hV
yYZBOqTKbcLboHcT1iNcrwoMDRsdZvSzKZo4LruzNGVvaf7yUacHbSwLsfUS+H+aYBl2ew199HYF
1HY5C596vGQsEVFA1rOHUA3zh9jKWV3FCErIAPttCRrUiNQWcKTDS+ueKAVAnFLaYE9fnY4VPiO0
oO6kH/SYd1pGLLm1FLaU08ixS85fZhmMVGN47XFWky9Kl3OSUVowuZlx8hQBUDu6DpsGKt+wT1Vv
HGQGBVwea24vfHAEjD0vqK4r7bQGUuVA4S/gJL2Ak3QToJ5yLm2OHkVXOlsRkb0lRw5pxp0zIt+0
pEr3v8xIQlSWmVJ1vvP7dnqcPevBbLPhuWLBfSpNvd5OdZp/C0yLIyUAVmydTZC8iSMoNfE/VxbA
1aSCfi1uW3+ltNNRgo0lClk2beP6a8vysu3ik7DlnKq6bQZ+ay0DN3iy7/nx3nD56r8DPQdtnxxh
Xvx+S+yo4m4iGHMRuPJPXuV5J1auZr6SXdnAxW4BIWjQtL95a6qgx0q3dsaSCdmpjwynyOHcCJlY
0cjhbtVGACzZFijtZoQxNIdQXZ2DFtmcqLmrS3ifZU825ZRRbZuboDr85jWQvPXSAJADTM7mXiar
hoEcdBLCido6zf2Ypx9j33MgH06BnCrphG7Ib1/MUda9DISi99/82Zh/TN/mSPpnti3LS+uVyRXu
/+Ta1c6m8dj6hNTr1SWDczXM4EkarTxCQntRZ3caVjKnGUBQc+6JMnzuJdQHirmyvm2iveymnfXT
jfRi/84nXyr+VcILfpF9hS3TcTQyiO5M75SJZrQ1GCkXW/bQCUaXxG4Of/uV3jv9yzdaoX9SEH1C
013k3GaVXmnLMbLpJ0pP1jJSVZN64FS5t2ztwTTD8mPLfnOoAmS309B8YdejtbvyYxDkKgrqA7h+
tfioISF/bw32kxwRl256rUseGkuT3Vq740JjUnJ9DvPQP8teNpRfp8C1d9Iapso/Bw2QZG7uv1Pi
t97iG4CZoobjoz4hokvgNljOI2f86+VaqnU2eZsJTvw/xi3Jr2MjFRUKJ9qpYVTsq9kMHhW1hoW+
8tLP7N59sUZT+4W4tmeZHP26QfyUOkn7xesTjnTiPvwQxi7XTCtWznZrp+e/5ukg/TqHQw3fDV/i
i6Y2znFQSvafoB1YtYjnXCLkJaZrByvgro+BXoJFsOtPcaJ42xS2rpXDRjkHplmyhXesu3Si4bDu
fbP4ZIqmatukdpXj4pcDFlOmSV9eGvZhTjy02v6Y0irn96+wjDdijiPaLHvwLYtCqBRxBwdW8r00
U7XM7rwsvQNgm5TrLkfNIghR2wqNFp6vEQUuzYjGFaRaAwfnfzQFer3ovVpwe8PJRCgeNHisZbcM
MlRgK7bV3jn9qrC3xhCDcvOabhdpiSZKDsIn2XQmBBJo3T9KK6ggwFkyBpE2kBE58+8MnprAP2rI
e2tV3mw4dgyutSRJqtqUx3a/GLfSCXVmeJ0kIVIqkqTzv+csY5acRtAuyUAcG8FBBasHg1BpvMAV
kvha+dI3KNH9Nn5HKqVSdjnVURTDiOueERTbGCqHtbwMLlfFYoIZNxSBxXe7joqAOflspIvLqmyW
qZbAMmyZakkuEGxivzbLua638xO1/uPK5cT9NCfoxeiZE3DWSklR6vhdtW7gKgk7/cMoghBjuOtO
A5ktc0fFts5RA9FBURh9xbFKdHZrPbqX0ajkL5Jn0JhL0+Fk/s4MRiEkpD7V07anPqYBSQdkQcid
u4Wx8Ts7POYIXVwyBxYu1kRlspFdiMWnZuUWIDspQ6137ZSPzaoy1NfUW3wZKntDJDgYJtYq0mSX
nWqmERBeohQfXKqN7/zW0J4nDj3XRuKYR1BT2nNYOy5s94GP4nQJVZhqDmtbnL5aSL4eLaP6Uc2q
y3JV+MA0BoDAuvo4i3NY2ZiBZh6jtv0hrU6c2crciNKdf+aKOZfhsifn1QqlPsLSlZ7HZKioX+d5
SuNzuDdrADPS12tUa7ae7+3nqlDuSup0t1PbozY3BuV6bDLtNMsmbQA4FUJOcCUd70IiXsD1cQqy
/rUnU95lG0n0OS/U+gB6pz7pKsSSb2qDUnJQmkVUnDkWCc/S1UpVwibj6MxWc0HB/1ufUCbXNpVz
yqgDPUay8N2IUSvPlu0E59sEMrLMMufQXW/e3sbUNxyUz0G6tqLyJ0ep5RMnUNWToqRfOevvL6aw
NNUaD0AmkbISGWWlV09F1G2gPp8fZL5WzQgRj5RIyaBi2c2j3rJ1L4bLQb6fagCO0Pq+vYCbZtcs
t6jtN8pyPbBVsrITrzjLZFAE81GfqBSSr49ChHqcXI4lIa52euNT19TG1VGAx0rTCSBVnluqcqRZ
eU6zUs3EueaBon56HdP3mnFVMnjG/cozPi1jeIiNH3Qdtb8QTsvISb9nYHDuC9FwhKndh3pmbUeh
Xrr4ZCAzC3QSElR+pCkbmRKa0dMIOvG0uGSPmtHRZnNmmYezQ/fk51D+vr3cLVOn1twfPbCu4i3I
ZnRMGNTzcD/4Snu2WHuWsA3o7Vkf64M9BNPB1doWelpcqW4bVK1IW3al9zZGDrcbDhGB4lbNNpzB
P3dt8Y8BhUrNZxIpB61jCSGbtA98UFfCblRFvzkpd3kNL4l/+WYxorM773WwDJtGqu81cPl/T22l
npuh7fnHtCWlLwdjgr8RXpB0k6A481nrvIE7rYlIpx0UnzX3BVJk5yNEZ/W1iZEMdMY0/5z7U7l1
A8rLWWJD9FyrK6dQtY0nkPlIQednSyA3ZU/6ZoDowIpFRDbFW0+a0KQR9qwUWp5B3HiL4ajyzHyB
l7p70MKsf9A1y98MA4o3i89Wq+DalP5eugaKLmGZFZSuxuSOR+mUTQwxxN4G0CF4rruHpbGf4tYv
HkBnOiwVLYo4i6b2ANzzglVsq9fMAs1Giekmhl7zUHJa/bFr+ISa2EJyWCgxU/9LdbXftWdTmEML
gpUKYf8io7Ybfhsmb7qTQ0HA3me1Xj3ImGuW+8600w8yFintCgRO+qx5mvcyID8Mw4tnK88RTHkP
ADabc+GDSBVWBrXBrdd5KSIEWt8cZWC0gvrBq93uAJMWzyMieQl0oXJUNbND8II0mQuOLdh1AcCU
JVfOjohclYThbfQtFtbAMRRD2ypB4O+8IYSHIA2Ke9moFtJQc4uArjQRNH4NNGUDNY2qBrslORdR
JCeGTZiUUM+9zZKMWnEfhLq3HboSgaC3gBxhDezaxYoDGZOp7GyYto+8jn3MNVRjBC+lKqT2kOVC
K1jSWi72Eka4EMJLaU9tWx0ak+LlMJn3Bef/sDwF/YNv6HzfRM9IrjEagPecKb96Yr8YxK4PfyCZ
IAJ92dZUMAAmZbd46yspdfqxB08gBLTHwWudh0k0VOWiAlyzO5ZqkfMQZpbzYGm+s2/HxFktPlNT
tAsVTmfpkkNlLjQ2qzbXQzCKzCaDWhBEt5dZfMvLeD0Vxz3cNGcvdPojhdkUp6fl/MnmkXuTmR37
kcJ0YaOibN98HHuleUpMZx+o+gzWpA/OKQjTdSRN00m2aRc0BxmNqvFb7IujetA5LxXfXpkFtwrE
9ywIEa1g6qrR8h20HNFemnNcgaLUQu8qTa0G8ankn3Ij7O64U6W3QeizwDwMU8NWZpWGpazqGjy/
NHMHwk4dwW2z4mtrlwVKC9ABHZvSyfdcdI0nDhu4kkMk8J/Ihn4bQvzvcASOawep7/u/ck14AtBi
ITdPUXnn8XFD8a63adXZOPeikT3ZREhRnZ0q9Cs40IkowK1WvZG0W2kmdfPB8Nr405C0Xvxc5l37
qVS7n1oX7Vynqh7LQdWfKUsHHlk3PClGofE8gvbYBNbg72U0Mlnvo1piAMAgeUL5+5z4wKQSkVyz
h/hACfhJBuX4uPqRuqyGpCcs4y9BrcBwLbKVEmL/GWJ51bLUTcpP7YNsKL5SrfDDYPXlB4o5Z/aS
VMguZz9J127KcjU3TYhR3/LbvtgboWXd6Y7+088QJBsHLb0fCq6UPE7Cjg8a8b4TjQyMeW4fgzF7
ae3qt0sMyHO3vNZ2vL7ld3ZwisP52qm5CoYF8nnZW5p/+abM+t/ylmFxzPe/UNpxY6ZBAlbah3Fn
MqkYFjWnehPqMAbRyF5fck6ykvZfYbCg0SGM/Iv032aQQ/7KW3zvckq4Onb8Hn5qaqXzkMELv3ul
ZYjs/f1ucpO9oZHHutV/TZQzLnPLPCNUrG3FVQWmbjQC1oMLqzTf2qTcWYJbWtpQm0SAhwE0Lr5h
NNAwemeLgZ10yjFLU7tOfCrLQXkEOGg99U3+Qyms4SIttlz1HWsza9PzvXlCOOQQJcV4yTtXQyWH
So3JjnX0TXP9Xvpk0+cWJJeuXmylWSoz2N2qn4/s2fL97+rwI2joiAo1rUMrsMh3pjd11yRpPOpU
ouCkCOZXJmXjGoBQONcBGPQgvJc9S+duU2gd7Mh/BlAZY/fYtz5Jvz1nMTQUIkVLfzUDB0lyjqxw
Q8ghRp3LnGKjIEtt6G1imVtPHBj4P1KESc5ZmxZnZ4wfI9PK9vGbS/oruw7L1d/dkYp2vHzQt9Ey
/i7pbTbp++9Tlr73e/a2DPaAnNytNnj5tUmjHqIFKg1KakxWkd2HP3NgnhQR/eIv89mAG+vTrBXt
xtfc9L4oYBKE3E8/THal3ds8o23svivXlO57HD608yU0gWfv6pBSIqdxxs07p+zKxggAqPet4QPX
ArMNtlufL0t4guK+W3U+HxO6yd+WQAQ9LBpraF6qWfGBuy2XY+hIpUWlhHluivmLtGQzlKb40gz1
Vm+m4oP0qRFEMPXs8uPG5SOazVFttJUxU7igP9H3s2J068WXZa27mnrA6stEY/Ld19Auv81KOdiJ
Mrl4JeeQvtyDW9ZPx3gnfTwcRetKj9oDPCP3RTkh8YHM0ofes8crvJnXWFiUyVcfJlj4d5CmzRtp
yoY9/J8A5WN2J0lLG8u79znxloOkq6Xaeg+zQb+uIYamTnicQJL5SDOOpX6fgo43yzm6a4Ul/Xpo
m2eeHU7SctXZBKWoT9XeQXJrJZ23plH1e19HKszoYJqTvnBQjTtzildNVsdb21Oqu6i0OJ2FmveQ
Oppxx//bBfDsaC+9zQGK2pvhf6ZSW2eQoVDM3Zun3IyKb2FF4aoLKxVkR4qyTebKuZgwlJy8RjX3
DpsiDz31kBsoWNRPVhF954Sr/uXEexQ1gh3XmXrvUD330Hm6vS6qAJ/ddd6q4Nn80rXeSUZtJYHx
Pp34iqM1ah9UsJDHFImbjaHX9oWy+Z9QKoQUUGhIegvX0iw+G472Q6F21JuTIf3KOJU9XNa/h1G7
+f8z3b9eVfrEO2TdpW8DkPK1OL5sRdOJk1fZUGy0iQH8XhaXzAj0Sdt1usofVORKnxwvTQpBP4B3
t47SWualSiaHC2RfUC516oCVC5nl7LnqU4pFna9Q2Xv3DSdsU5NXh0JXo7t8aKn+tQz7kd0glKc8
H3IldEhXyGJYX0erexoSvsHK2KytgTNOVvnnG7/qO6pV2Z28TN/WlUmpjGBW1Q2LRvZEI1Nmwc7a
iV3raM5+zXo53XNFg+Z6DPvvFKucKsoqPwWQG+2pL+8PVeTHp6ZVv1t8xw6560C/UzjFx5ECpL3n
ztNWms3Y9luEmvK9NP15iDeqZcRHaXq6IL9C6OI8can8GMBkRbkR1FuVqipX9J/BNefQr1Wqq7+M
Wv5q1mK/VZpe4vlQkfWvUWlmD6W5nQL1Zz/PHsyvtorqUGqC9W3zBHT0wArG1lAs4T+zyZRevUpL
NlmYCSIL/Wc8GHm2HZ2jbrPRz7aBQTmMatx64mGdwphq4BCIQjMZMPXcvEX5qZmUKInstLb0bakP
cM++hb3KMsqNnPE2LZW1qyn3lW2LVMy6T/viZCUZOoHIxW5m8OffVQsSBt37qsyDtZ21MDp1tZs/
GYnxHRHPbF8GATidLiiusnH9sb0M7r00pqaqus0SNJRAW1s1EktjVw0HCA0/+nlFMaFX6ytPd5S7
Vsh5cBoQ3OcpbEuWZrzzl1UemKvBhXwyajv2DUiTo2Cg7Y9zj9Ilxxfxl06Ho9K23G/tEHCjS0p4
4nvqMrqh7eGMKLxv0AR908q+fjKNKTnxqKRtoXgeviU8HqeG981kp46T2lIFC6trH8zZ/SnHsQ7g
9k3ZyeNIxSPnEZ3JfTeybpRk6vhkarb2lYpStDuBiBzl0lE2GUuh0Cm5TYnVpGyiirJPta0QCM8d
F6bhcnaupWdv5CLUjYVcWx6sNb9V75skVu+Lxv9SR4F2lJZsZDBO/NVAbdx18Ru6bl660pgrpCrV
xvtoz8Z8tf1oWvUqooIzJHNbTx/dvTQzxXpB1XmNGiuaGIK2xtTikE9NDy+yl8xh1qxkNwjcpFkt
IdVtWbTUGshwhrxLfO0i+7cyW9uDzXEeL7FoAnZh8k1tDJ+dwu72MoD6lo/0SVR8ss2cisOyDhv+
1gPoIdkNBe1OLEQtxA3ncmsEk8/NviV1HLlpaH1BiCUw0xIV3cDnprH8DB00RuGlVtgqRs911g+t
0O5pgMtzV4+NQ5vp+ova+69RqO/i0zSgDMdzgruili74PjvJvo5N8xcM+8cm7tjkg6SB5aN/tBun
eJAb+alezSs1yMOzNAMtDLeVCjWZmzgvzTijj5TMX23fLXdpO7L56Dn1Z+EvKn36SskstKx8hTne
WVcgpE6FOkafTTeBzNhrnrsJFsgs6n9Kt5sN4b40xpWVHWzWaCeYu2FqFj3zT3NSxkHIFxK+dW/p
IXArpMMhz30b89c8t2wNeYF8tcwZeM6jQx3Evs6d4aIExYDgPVJW1qDdd2iZm4j54pPRRB2Hi2yK
On9WxsDZJ01s+1fpgxoEDI1e1is5ApBJxPa0mLXK5+Sgcf5TIv6K1jc1SWU67JK3Yi7+gM68klEr
ir8Ujdod5lbTqWoQI6Kw5SSotCOq9N4SZRUYlD42ALNvLGOTBGrLngeakoeQuuUQY6/Uib0r4TOD
7VrX1E0QtL/Kkq18Ja3QCaTuhcqK32Lv/F+Rfe+G14AUgL/5BEPGXwE3dyh+XaaR2VIl/iYc/+f8
/5pm8d3k499G5BbMKvx2eTeReDeRkIeW2ct7tUL9Q2DmxkpTmmrDHkPxgMJY/uCIHvgCCpjse+mR
zRyiIlcPtvMu1UvbifXQ4TbkbYaxmjIuY363lSPl1Kar9ncTe1nSZWZ9iOKFZbKNHIXxbo6twFtp
3FevpTtsNWnKcVmZFhxnquZODSgbp8yv7y4RiNDlnclXp97X4YI/9/sl4LVdf27YdLy9DVMVImDK
BiFn5zFj26nz2CjVrcp9TBvPvIJ7OcmYKlzF4EDUYUw8HQlTBtqyG7a15nkbPeY5fM0Kzl81xIUa
tHPL4Y96b0Pec5GzcFXoHlGzWeJg/9ojrC5Xx00ObtRZd61VpNxfM45AtUYFogOzwV08m9ad7LlB
bRyDtn265ckhwZD+J/fz+ZDxz2DjmxEOP4lD2xjRyhazyrxlKoELnZyyON1eUoMrI6IqazOI08ah
7wJK8MryIE20zhECtihFkqabQfVRd08IBrhn9CWcW/OXKQPS13txtCunMIZ5EOyfEQ/pCn2b+hGN
ufoxijnzMkudiq9hqvmYaagzee+TydwF2006wNYhTZknx7Yxzx4mG8y3sX/N1zRhuy8barE1VM/P
ZtG/Nl7nnAceGiiBh2mJYqrfASFZXiGEAB2nFTdFvYO7HM4JaAYrrQo2coZ3XTmtzJYRHwYRfmhI
I80q4lGIbyKJWWZowrexd6Fkmk22wUItvRwydXOzqUJ1L7esyQtgsLDD7+8ilhxUiPGwnrP8pk6Q
x/CU5xWz9pXzTFUhz1c0VlIqyDBz6gehj66dkrGMLhF1rrDPG6c4S3cBe5yH2KGsai4r68SZrX0I
zOGDYgxUWcOKvDLmvt2xgJq+JuwiUH86fdYDOBH4hrS7Ou1v/tyu55t/yPR3fpk/Aye55Ztpp1xR
VYSSZYQ+aaiqu1qo66YJy+O2nKLTLLR3BwdpAQ0BvV0jxHYNFi4HflHhRkYDqFkvvp1wgxJjq3yy
H1QlOnQiF+kD9+QG/kcoTOfHxu6NVVPD2gMX3ArGbuOboXXIYwR9BJ25SYmr3uirNPaSuz4q0ycU
l+4r2MS/ALPKd3bQKBCseeUXj0pm9o9Kiv3QaOfAH9XE7EqJZn2FuhoBoQoRoMGtb67ADiEo4iS/
vmq1wl5aBjxbJsscGZCmbEqHOnY/QJEnCAXny5Ioe4qgdC6GH8v00i0nWXxDGH3tnC/pWMy72mgC
bVfNNkWLCsu1DUKk1ZrraMNjlAhZcVJdxs7gKp55cbpjAylb/R+jwFLFJ8MzNrdJ5Hy3JDPpP2mK
UR9iI47ulsYuQFEP03rxQI8U3cFjiVbCHFnPbEkGR+lbUmSvKd157WuaslkC2uQyjF3TYG/1GXWH
4sVuTtktapAdsDdtjNR8/y4Mh624ruy+uXUynAJ/6k+e6rw20idNGVjMdylxpaSrd/bbNMrsm2sf
WS0EjZhwGfxf53JEntKW4QHN5iPUHvM+Gp1wVQsKrRZmf6gA3HJTKp5xzkMP6i1JtZVAGnVNON9Z
T1bEZq9fTyoql4xRC/4o06yfZQr0AxHMSggwBUFpHcbUcXh6rJUvw6AdqZyDjVsNRw6/BHe58Fdz
9dNIYOqI4lC/K1vz1ITdblD6U9xYxfcwcxvukobyEsVmtRkbZXiwVSvaO3BrnF2kJ9ZdOpVI2+mQ
37ftt6xx4hejVJyHgkLiHLq3F5/zmOciOMmQbKB+ANKsNugGks1zxWPTmCs0d39UaAU/J4jbolyh
rKVlIWb07Iz8yNyk20w8a28cY2UrUfIUhF3/lIxZvHEzv92nmd0/qUURX7kCfpRB2YyB/9XlafEi
Leg4nH1jUrsZq2wLrZnMFZN5Tvg62dyk3Z6N4OvUtRz4zQXPMILEp4chG8yJMGE+2Tqtvq9S2ICi
SBm4Cf9W4pHCOFraQOxsgS9dAlVTfkPmxYFimV0AJQs5ZRqTB4m0AmV4X7VZ8iBBWCLWCEvGgji+
b9RUXU0tTx2O1ZYcFybqCqx++cEpzOIDz9IUS+RzvpemDBgFdcJx7NxJV2P19UVvnedbvhgUKEIu
NWDRk059nK4Hs/0ee0F3limcZLj37WyvlwGa2q5VLpKXRjNXicNDcFJGvQVVcOofvUy5j+tAYbEE
8PMOybL+Lhsazv/VlKIVHyrPveFQs4BGUb33fc3gQ/SbdWWFHJGJm2mqJ3Abx8j+CEs2MliIjCXt
/+6belT4xobi3kTZFrYLOyFrahe6ke0UZ+55HMPqHo2Sao1Ka/bjf8/ImGP8c45Oq9AkMYrgUCVp
+9RMymef93gphFXnXXiYh1FbK4rZPBnF2D4l6WfdTJMP0mOhMYKSoTXsZCyaPOfOHOFJCpr2MY11
YM2VecfaFGXurO+/D9yyQ0uJP7eOZ+waz4iORaLadx0XA3tw/XPNba6mXJfuOHvK1i0BQKL67kKH
OSO2NLf6ywT10s3Ue1t/6XrfeWcuUZn8r7E5e38HOG+zWW8vsvFUmA+46RZQOf72yZ7awXjBVrDP
KUguAJ5ThqyuCrPk5ubsBJo07pxDZhvzaS5hx5ak7B0KSNyTnOdem5XD1HdA9XM9+qJWxhrSz/A7
wEngYJH7ojsxEoklGJykh9jViO6sQdHvEhhkKG7iZ3LJgnJ7C9px6xztQP0UUtLAUY//sWi4RHj2
3O17BGw2hTcbz1VoNmeOP/qVNHXIwR+iJkGkp1a6tWF80vSye5KxGoKFRKnCO2lp5VSu3bs54lL+
AAeOe54SJVkDAEBeZLKna1/Nxhq5pfC7Yzg7npSsT31bwiqiw5BlT0r4sRSCYCJBjkyEMEk9wugk
R/JoHX2fK2uXT471aRiGct8n2zCA+nsGMVz/J6rQOZxaTflo98P32qqTe2mp+sema9UXIHXdI4dr
1zQtUP7ufE4y9TRYS1PPh2wPFNjegtP7nFEff6xqO59B2SvzoQR1radsDamiscIRzqm33pjBlMFi
YNjJgGy0MrVveQ6EH2dIw9bL+LThEAX5o66BAcIPd06OitbodqyM6ym58zpV54qZah9gah7WSdm4
fOhzsGqc2oSOyxjXpRsUZ7urKvfWzfyyOGuuxRa0U8LIqPzoDNi52XArkBoagYFP3KUKY0AWp2uH
J90XmuGZGf9IfX/N1mP3K4v7BxMyqi/zxA/GNKryofWS8tAPNnuEWqbfGXGlbkKNA3s4u7/JQZN7
LGEh+ulYQ7YK1bx+yXuE1mvH71d1gAI454M9jKL85prJrA9tYnfP7EkIrTGw7TJaF2HAIY/5Qwad
IvCe+GBkSDbInX9Ev9u7SsuwG3dtuAOIMzE11MX/nEsGK2V2/5wrQvDENDTvaorBcq5Yfw7SzNzI
bbfe6lLUjaL2db/und2PirvOOhiHGvFs3epwf8zwwRzgirCeUy12dlWfJ9tWPGv3cQ31rcIVuBem
OhrzHbvWnPtiKVqpP43JoxwoJ3Os8oiCx8A9jzgCQRXVWpl3lnOpxvjvVwpeyiDi1mME/q0J9NYC
Ohom0a7rm24lI15fvYalectRs0Y7gvM4LoPjkpVFAH/QSpsMLqM1GLezbqNtBoyVs8CU66tw+YL2
XA21KUKWie4tO4sA1ypafJqhyFNd7YulhsCM287fDUExfTVmuKd+u7sKpl3pVp1/uv/IlpPkYk/v
j2zpDuP4P14Bt/Gouv2BlZO1T2Cjfzan4Edv19MPSEI+KBAQfTT12KK4ylKp3KxZ/nTzvJIZ0Czu
ht6jmtMPSwDt3Scj1sa1wQn8ladJmFdVpS2u0u7AjQ+CF8obfvBojWxXYf7Kg/IOXRn3y6DXqB1V
7Go77Kfua3h2Tk7TKZe+9/TtXAzNM8TmA7xyzfijqA1x4TF/sTG0h3V41eXe/NwDbAHboYLxEp+a
VQP3+IcfDbVra5bqc+DCBTtY1mt+hFDUkr/4RX4v8n2HfDm//ED/zF9eN2Cev/Ll+/kz/x/zy/df
i/fvTMV25ADl2fCsn6HRDT86WKDnJEUfxl1RSRdB+G/lB7YM9B/op/9njE3nBMltzwOnZR1gD4p3
vutPX+Frg4qtVj45OpzHlfAjXjx9hZFnbb75cwrtbn6RP7tmf2D3pF1lCK6cGzOp61WaKfa5GgwH
AY9e38iIbGRgMWWvbgyG/BUu4u7UheN4WPyTNljslIXqE7LO8DJlif6l7JsXl1PVX/DtZooD31g3
D4cRjZr1CA3LLi29Gmo/GvS06os0ZU82ysBxeWC2DUwo3JIUSrTKub3KJim99hqJRpq+NVprKF7a
zeKrzY59bGkHyhzvDDOYV3KcHCIDUwmrLDWdNfT+jvqlnw2k3urgpXCt6NIPjnbzTzEUJ2NqI6ep
okjC2sC86wfoX5I0O1VOh4p6Cppr7+UId8PdrlzY6KVuzqEUeTYE/10+P40RyxuvYLnlTE+og8xP
LtoFlJT2iC8KH2U3E8KuPHBENmV+tv5Acdv01I4eFLjAMmA+9upqHYwuFQWpfiejdiTqrECJbTUj
nJ86iLjEapiHyXZtqIb3OQ6nTxq8hL/S5MGByTBY2Tb4iFnUCUKrv+1Snlv0AthBr3ZfdSrchj3K
c+EdFFBiiWkMSPnCxDUeVCcEGaBB7KZW5UlaI1sj97JX3Td9Nd76CvfYjaWnfGYjQCBq+KkaygJK
zysqE691Xo7Fvu4nHpkh1FtzODleLcq2crigYPox+u9+U6zHcjLhuy2VbaBm0SnRhvlDY8VQzkIs
dxhVy9u6bdjs3BHFWE0Jxo9tIggf2zw86nE3fpzcWFuxAMzRYSA6Vwl3FATwzCwaUSmpuGO8NYhA
vpqsj+KT4lXw0cMFdEcZVP/SON2aZxFOTWKNy0YSoIkjTOrsIb3r8008GvyXDOd/CDuP5ciRbE2/
SluvL+wCDj02PYvQEQyGoEqSG1iqgtYaTz8fPKqSmdlt1Rsk/Lg7ghkCcD/nF7O6Zg6WmBT82ipq
8Voos4d4HbtnCm7VnQG6BG8opYMvGQQbLt4sygZ2ROY44ioPLO7PuqohZeijXXaLIztgKMWlBrl9
zROIKaGYkN3+a4oRlj15w+D1IzQh0rlTdRLaH5ehToqxDU/G29QaYcplMrXZSvMwQq4A49zHk9A/
IcVf+mrzKTeFf3IQ81zIsBoLHDQM61VD1ZJ6v7PBgh3cVExCcaWIGa6sZvsqrlxl1UYVe6Q8MzZT
p6VnJ/az2yHF6gTbZCSwLaAopxxk5VbV8WEz63Y8p35nwb7R7HckmjeF4eff8755zStteDFstV8r
IqqPOLz1x7zJy1Uv2uapK1NvRYk83NVaOL2QXwBG41eQL3ptfAmc9l0BawJNkJbqm6xv0v7RyBrj
SQU7xcc7vWQ481yCyX2Qg8r5KwPnQVvYIUrLImu3ijrEm9JAvw/uy/Csd+5R4bn72XLQwdQHwDlh
iOsklEx06Ya++VyOUOhyO3GuA8pid70GDmAEqf25JPmmu3bxCeX9ZOfbfritG7N5m0tGcgAuvWjg
jll3qDohHkVYvrTkXbc+uYBdNQu/Nq6mPc2Io01c2eEB019IkIhZLTH7El8G5Y9SKOM3AKXc/eCL
PwSuHe70ItR3Tu2p18ZH2xvhsekb+CEEtJSvle8k4G5qcfFtbKvrzsZyFqhDltfRnTsrSMuDN07q
EexPuhlnaMVH7HbmIDLtNHyhbj3mPDDQeItt3SBo/7gO742FESr2amWRDQd/skkt/n4q2/IgDGM4
qNBI/n2Q2igqZWe/Hw5mVHIVAIwBGCGkElRAZnqodSe/Cs1rUQ3dJXI/R4aOrXqSBtnRH70H2We7
jXkNik7dVRmY1B5KQbSMzcBYd7mlUcOa2z4qs0tuzTmybwx3DTQeC2eblqj8jYXQdlNFSRoyu806
WKPiU0/gvzGw7NpLXYfA/tX+JFsI3raXwnLIMGexWMuYPMx6CngVaCeMTLiUjDWeeE01pTncRpiv
IvUPZCgmtEQ7uFs5WAu8Y2b8YynsK9X76JyoLiYzgXNN9dK+ZqnZHPDUDhey6duDOOOmSAqvc6bP
tdYfBgHSRXHjadcohrFh0aG+AUBE/lTZ14NyJfPUXQe7jA+OKdyF7/l/GEU8L/lmD2vz0SpZmzTU
zRYDCsrPIo6SVe2VNa+fYAQASvDerlmw2DaUdTWtnLs2UGsqtnl39ma7AiRix8e2BSU4Gkr66vvY
Nts2QnWWhboAPO9r4dXxF1z8/EWXGhh79EiqxU4tMIOIgGbYXfqEXCxeWG1kX1sSf+txAH4IbVzb
NGUNGwPgwc7KhH7Xsejd+x1vo6PO9wjVanbG1Mf30L+5FVlDfMZqkcciu4DrOJuZlH4xPWJvppIe
wZBtsB0T7ZVBe8U/IYZxyI/aRsi2Cezym6GO+yKbRfg9E8ZwO2FxkAbjwuo0+3mysMcN24pNtV/B
kBbxyq396hUEEs4Qeo74sG5Xr0WyYC/kv46qlR+REkmWclRiw/nWEwfbkXkSki8rJ8mQRRV1dzJr
r+I3bVVYoZYYdwUupEiX7EQuukfTV5bqeAzMU5cUIZ41Q3YQWCh91Yvsm6ma0ZuqAV8MIwdfWc2i
7pokE0BZC6mL1K9O0q5HINpvW05Z6Au1r7uzM9PIJJNWMm7BYnbI4XcPzkzHlaE+9lFnSTpxcJ2k
eJzgLh4wme4WZRV3uwFM3AZ7JPUcN2GIfoV2ki2QsgBT5gPKhc02Rp+YJ6RvROtS78VCKVLrATkW
sRgHy3vv2vKMC4TjL3jUWrOgLa96H2YxzJEyCzeZnvOk7PVYARyV4OkqIhtiRmPfk6bSp5UP4Yp1
Ynu8NcvOE5vGRJDJoSzNxxBFGyfWVPWgxjU+W8iMLhLhlffykM7Fm4p3frgF42yHeo1xlJ1qaqA+
Qo5sXZqYeSQOqJDG8KNToqcbS0H6fgQHxs84Ny5R5+qXIO/KEwRDVF3/CtXzWYPCpDeM9t1HfIgV
Y2nVXbHRwthHJxrDzt3tctwRwe6M5u1S8sJYjrbHuur/0OoJbf0hyL+np7p3mu9KbLYLwynHR6ea
XP6nRn9gZ+uu+ib/wgrAwkWDEnKnZgGVMCh2svnRcWtSvIrdOrv/LT4YrbqK0NVeyWEfhzwnhWFk
FxkxnLRwVsOotUthuNl68A6q8LsHeQgc3lpPdOpeNlEq11D8RYlnqLsHhW/hAzKX2dZ3HNzl51ky
hpom7HUtcg9yXN9AfIknb3ObMA/LRZBt6skbV3JWXxndQ1WpL1iS5kcZGhy8Zrs6OslJYPdy3EaC
XUGF4qT1JOJGDedKvepJxiLLz91TvCl+6m8MS/cPpJW1B21C3lWOGOz6C9kt9bFWnWpfmXW/8Rq8
gtU82td5YeqYvAjvVDbw/VvXPKJKgoQrXgIr05hFqrAmXCEDW+3JWzqvFg+XsLCNlyDUomMPBm1Z
eJbzqgc1t0K1ithl5+aL6WF/kjrBsslBzGuaE+/rVNeO4NPCbRRF/TlvmmKN2qj6QLbeWhp1Hb2U
ZaihL5OiS2+N7wqGEF/rLtoXsa7zbHPGbehNHrwSDm3AzdnNRsHuhmy85SGsn4xvnpk4y2Zyp7sy
7uznMLHWQTERR39lq03oppqZPrxlgqx0h6yrRyYCF3KdEsg8fcyBhQXFUJzbYqquXtB/ltMLR1ir
1ESWXVC9jsP0nmSzvnddoOZtMXQn3bazdYDb7pNZaiYU1iz8XFu4R8stT9Xvw663/kDk4Nm04vwt
zPNyqdaaeMiG0d/IK/ZsPW5XtNFtPSlpj/nUYOVP5TCYQPu18LMZdPciFmyiuGIGquKbRsVr/Dp7
z+gicN6sUOfz6C39qKeB8Rj0wDD6xH7rdaAsCuoDewMV6UfVT9hFIlAwFWqGoVd2Q9H5mdHecedo
lxJFB6q1XY7ZF88pQwyoPGdZaZXY+S7NvksQS+p7XJPJ14ChboxtqGARLnuHmB1aACR7KXv1ElK7
DbUQbz/zTnGFs0Kz2P+SBGse/tqXstUaTLtS9WiGdXIeFSObqWrD04wwK3Kxr2prfGavXxx8EQVr
CSz7NR7OcQlE+zVesF74T3E5XhmKiopkau7UJPI3qasFWNDr0XPQ6cq2jdE/sL0ofu6FUhwsgfml
7M21RGHfMfJEmntdV+CmPiT3kzYXcZr6i4R7GEqXHPoemYIP9IeMUe+kHP8D/aEMRnKQMQkQkR21
SV2gBhxq6wgduzi03TuTThlZicRb6XBnr4WF5Unx1uB4/VLNAvokAVE4m4cm38140+agGmWmwBhb
4yTPxHyGoP95UKbkIEMf8Tyzmm3/Y5bsoCD+51SvMX+aJYLpWzXVxk5oWnRu09he5dB9VmaByrqM
yYMPtWEnChdXK0g857rqWha4cP/geRnLboo7/oc/puAOtnXL1rm7jZPX8jxIk81MXPkpqKietbIn
8A6tWYfKqjPyalchdLtI3DrAcHN+hZhXkNeW17nNnl/BKDp7lXoaeSe9da/WpMG004bqm6t/L/Jo
+GIWmb7kbUjPlJbNQ4BB2EZgt3sOtNjEI62210rqsrPUuuzFUjvYOaVod8PczMwK6eXYqQ6yFzGH
DihT0B9HNcxezDZ9d6PeOsHpzl6MiK08v6pDE/C1URNetZ7U4g0MH/JGgRGdIsVNH2EOnWXcdPIc
hAak4QlHpTe7L1aja2Uv2L4bd0Uf/jndS5EYC1FRP+lW8h+n+4Ba3qwpv01HhN24821XLO1UB42h
h94ydsn2xPrIXsBpo091++oiavTcVLVy8RMK6akTfWr1wDmQ4mnwtCniTwO71o1q16Cl+EwWrmLV
WzF6OMzpVXAaGtzZB/Shd/WIRZLij92qCQrzZQqtP4oEd4oyuUJNZok9kzDgaywiKz85ujEcpdOu
9OOdQ3zfseMw/7Lo/RGqSjwL+zTygLBW7b5KyocIdWp1Cyeg+amJd0y7xyrqoWzV/BTEFQxDz01X
umGggDgf0rR9T5BL2Y9diXHg2ETpWUNxfBnZdruRTTlOnTvSUVBErPTsdoFqqFaunoDC6/TxafDI
IkR6/YoDYUmFfDRXoJHmhAKC22hyJ/cDD7UXs0kWsRk3r4ZuqQdvcJSlnOX7ol2mJjbRsld9HZH3
eyXREh7TBCc1ON4Nq/coXY21VxzqULVWpDWDTZfwBEdjoLPgMbIDs43baY5Qdw0g9wh+iCxJR/U/
Dup0r88yOSvW3s6i6Sue72iULck+Rs9OE4PMwiv1e1qD1POsbxEwBNLG9vSoZ9jQDoPh3xkmfDak
IsK1YsO5N6scv6KJdDPVdPQRzS89d2FKgz7SltgmbAevsPdwt61THbrlyh0T8VoJ8yxfyAiDXQwX
Ems4HqSFOgE1yL3oLM+suvymKIFNIfCXeFk1Lgb2uIunpD53g8KGs1PN7thZdX+UZ20W/Xlm96Zy
p4ZAxRnwEf5tKO7o/a237WZdFasgMRlTNovbIN25WFndymY9H9B9KaJX2VnMcJE8XIyJkzzJ4pet
GJ9ZKmX3sgv/gGwl8LfYyk6WIMntWmXoKod0oJwcxMK/YGJnrjBqAtoUwmaXMW8+I+++VlRBuRiX
wlu89ES966jeLuSIjwlJiLSUaw8lKM2/LhKm/ClOiMjP/DIyLmfFnWOs3Bg7ctnx09V5QeMcRmpx
ZSvRPteZcx+OHUiQueVo6bOihu5Jtuw6/+alsybHmHbPNo7ueE0W09GcmwV45kVpOD3QCWaqiNYs
he92h7aeuue4C8Zlik/eXs4l4421ZGRMOzl3ULlhj31gbG9/g4bCiNfhmiDnOhS5Nq2uJhvZ28ee
CfRx9tcrseCsUgsLxa4vXjwr2k2qsN8tQ7FWCeAHyENB8QR/8HKLo8qxitnPH9Uhax4cQ3yWcXmd
cKxR53Sb6WJlcK+7ZnLeh9bQuNs21TkIY/dkCdMiDaGhIdikw6oesJUsnaC/wMLsL8pMz694TE6q
C+TsR9wUZrCicGmyQmOE7PBNDbOKDAWWOeQXquIi7DqeM8xK7mQsNeJowR3TXJX7JgL8rbGKX5eu
GPcxhc2nPp+uTdXjE9SQCxztunuybMiIOAQc+7l1CwWomVRozspWBF8NL/Okv5PN0YuytZ8E48aL
wSA6bWttMsncUQOvXRTzKebxG6PqgnkJQ6yd2T0auN5i1UQBIJwZh6tN8TZ1p0NW2Mpbwy3VTFmR
s7XeITLKtwtE5FuTujtM1PJnHhL1HQqxs8MucTSCvo643qjao9lnebAaL0FZanchy+w7HZ6M05Ih
F9y0F2Y/VA+Zkrm7YIyG7RAl41Mqhq+k/q2vkcV9BL2ET3lhJBsH5MWBZHp4QQIXORkrtr462YOl
Du2XRmDxa3tWcnI1QAF1DepVsVPjDm2EeuGx7uE2R1MevLg37ubEDHD/OfjTqSujelumG+rDaD7O
/Y2pxUt33mqyvF9iSOAdyV8bzqq31XAVKoq9atPGPuHg3bLnifi1BEW563TdBl9Dh2/WAEY7c4Ck
yM16J4NUtJxbtxkEkE1cq1sMKHWtWg29E1W3pge8c83tbCyFhdfYpNyNh++Yu1TYNETTg++y4URk
5SRbcgLVQ3U1zFtVVSnalIVtuyyTurrIIR7PsP2Ua9ZCRw34wZwPvkB8w89idy+beucnp0DdwXi+
QLknrV+9mKgv+AuI8w8qf/Jb4Mcxdklh/qjCXVmrKRYDBaose9ubgj27Jf+UuCF+SOReHgO/VBb8
8Jv3rkz+vKKgBvLXFWt0s7bulKlrrELFztBiNC2qyntFiPl7ZenVJYBJgN2j+yLDo66SXkknd+vM
owpb35oi1J7YbU+YvguTz5p4hz7uagDLfcCZqn7N0pX8N0yO/WDpbHmh09l5ARc7GX5u4m6pLChC
Wct0nDBa6o3qGCkQTjfjfNrNVkDyUGuljXcIYwoEUJqFDH6M0VHu3ZpFqi7DjLSjdAbWxLjLGgpV
Eb/JhQlG83m0E0EdaIIH7Of+uq8a56Wx5m9Q/gljMffk9+EftxagzV3Nam8VGG3+aSzThlurl+19
TwlXjud1G6UEdy1cnLrSjieV13dbvrL5a4boSTsnbg0oMKu4iLH/RIj2avp2vMDabPrcgiTlCZYm
VxHHCeVTH7biD6lGeSYFF2+qjLceNtqscr3Nx7gu6tNlaKX6MsObr2+z/jLOh6R0yKP7xfc2RQNE
tmRc90NYpOXIWhT95dswN6nKc2G+ylEf4WZkgWOKPN19dJQFCazIBsAoryZfr1Y7DbyrnsWfi95f
G9waTkk94HPVjuFDBpZnKSxQqGMFgKEP8vJd05oXTC/D75lONVS03HVdbZu1WsEW0PAPwqkxlVLM
7/oY6K9uOQZkcNLhSfTxsMqK0rh0SMBsRB3V962AUSJ6YyZ09t3qAy/fBUO7dAoXih4FMyosfVDf
y+4aPijOMP33mg3itiQdjBRPHmMTl1+n1sJHRwPGlSkFufdYYP6G0SSfdtgcWvB4rzDz5PCIPMs+
7upgWdV9vuMuhexiHRmrYL7hykPTREVwa8dmlVULvYZJ/s9//O//+79fh//jf88vpFL8PPtH1qaX
PMya+l//tJx//qO4hfff/vVPw9ZYbVIfdnXVFbapGSr9Xz8/hIAO//VP7X8cVsa9h6Ptl0RjdTNk
3J/kwXSQVhRKvffzarhXTN3oV1quDfdaHp1qN2v2H2NlXC3EM19UcveOx+dilirEs8F+whMl2VFA
Tlay2WqmuKsw3+EtpxdkgnfWvegoW33t2U/Q3sEb3Xp1VpZIXp5lRy4GqFVljq6Zg1CX0SXrttGL
V98Jnb0zJc1KNtEazJaVk0bHwSiK13YFojp9jXWKQcmkJUs5SI27buWSCt0bWficOdlpaobqohle
sXP9vFtoeg59XAaz0oGuFnhH2SKlWl0qTRnXWe3GK6dMq0tud5///nOR7/vvn4uDzKfjGJpwbFv8
+rmMBWoopGabLw3KOWDq8msxVt21V/JnaQqvZ2CKssm0NtJiPurUFzmK3UTCZpodga9l34uZMyMP
Zqe1ePrE34HmVVc+cuJR3B5+jDLnTMmPkOpbBqq8arss/Gh4SdCtmDzKBbIFNhgySvgSNEn7kE0O
ZF7G+IpXnyLTICty+fs3w7L/7Utqa44Qru5oQnN0df4S//QlFYAep46t4pepqpuNZrTpxmBtuCeN
mTxHfX52jEj9nDkpBZbWDMlnB9E5cBNlITsKx3hGW9d7hG4cHbrUHdfxUGKzVzWPmI9iWTklwUPX
RMn+1gzm0oGsH6gkZLetEmE8EyQtHMwfPbLGMKLnHvdYlX1UHOSZUHT7/mOunPVx0Z8GM1++rhzx
EfcG4KxIB/J9B8pxV2Sjf2fDNM9v7UDHxpJ3ayt7rXnIxzgE8oLbDFfO+OhOojSzlpjO+//lLiLE
fJv49evq6ramm8KeN8+Obv36CdWqVqNnDrm7U8Jy06eqi3sQ+j+OC6GSNAP7UqzRTpFXdceicSHp
d3nzatcivNOTLruGZpRdtQT3z6R3jb2M3Q4dzA8/KDAkncfJGOK2KbmLrt3KZjta2bUvhEMSNWk2
o3xxzyso6uZlt4YS4iGDAU05NvSsWQyVgi6zHnNagqgnRerUy9jWiqObFPBgfjptEBzeRZN38dQa
tHuU8Y73ibnjt2kdp6GMt0Ovh+c8SsQa2Gh/jfhFrDBijJ/8jhQVu3TvRSl6KGbDpLwlQfBFUQGf
K8I5ojc9PcHFeqgMrdlNAKNIc7bxRZDrvMgzuDLfuADKjD9CeYPIYdSkL4Y7Dc5tQlH6MDNTcKEf
85sOWqFHGi5U+DXms+DbZOVl/Jm0CsRkG5ElXy3tpWH2+PwKE9rvfBbbE1Lt8rSeQvcWlE2A5sah
+cOMqf36S7Da8ZwOTNZuEwBhlgc/3hnOqOwpbsYoWCu1vtScAAsASPRHJPC9Y6I03R35ZgjwtGTc
8ivW0D+dAmpeo8Y+HT7G5C6LtpVsW8L6Ehl+vfXyZh+qRfAcqG2xMsm9H/PJcE4u9eGlPie723Q2
lEzMVx4x+YbqobHHkJv6qNdSr6ys8QbTl8j8wfOx6HOgcs5A/rFzybPWwI1kJ+Db6NxX8P1NbyqW
RpWOi1GNsL+aB+uNS5k1C9/BeDfHye3VE2jJPw9ZhgENe117yz51Eou6S9VTpAHLQ7Z9I8dZ2nd1
bIKz3cTO/ZhhzT54VvDu9rA+4tFku9HV5sUe0HFzcz18r7oc4pHnJOBjDOWRMtPJ6DzvmZxMt3Cj
AzWi8aR4leqvO7wjKWsCI3PL4qwr8AaQpMU6O53KOxnLwHKidakVZzIVz32BdkTFDtRfs8UjsQO2
czciUuyvC5NFm5KBi5Dz5BR55gYRRJqE/83HtSYHQfiEH8s6CRLe2Ahs2dqYvGBls1xea43gyY1q
/AmWQ35nepV1rm1hnccINN3fPzkM/ff7kq4LVTNcTdUNDQa38et9aai8tPF72/w8eN5an30UtPlA
5q1l28+ZibidBzbtr2DpDMGqojz+U0yObkGH3cW5YqA2Ms+WbXkWDMjKq1NK8WnSkRZs2g3Z74Qt
pBWfqoDbnjx0QxbhlyHPkVVQVYR4GCXbfuXCKvK7OzlHxm9DgBA9o2flo6hTa+oiNzP4bDpG13//
PsnlxC/3b92yddcxLcfVhOHIZeJPT1izjHA3Vqzis2JE2dImK7TNywJvUYBMb52Jgh26di+547R3
5JPRL5jjToRSolqY0zmZFO/im8a3vrBGfGrZv7CcqA+mGNRPUVksZDzw9HBHNrTYyKaWYREKguOJ
rJ1+NIKhul221AoW5I2aniYzSDeJ0HqMF5JwIxzf4d4b25965I3iGRT7Wzz1l0bR5u/+GDvrHmOg
fYLu4qdQzW8A4wit0lscN/P2U0I+WQJ9fxufEZeAYTdUInQc7sLKyR/nuuSqyEJjI5vK2ORnWKm7
mHxXgfCygOEddPk+avPiEYNsKixN/X0cFW3995+W82/rIZ61NoUwk8/LFJQxfv1WV2WtO1Qxg89d
0OIEreWfJqv2rlFa2qc+r/pFY7b929AG4Ad814Kt7GjPaORssMTu38xuSLZOK8KtaaTNug5Auujg
S+60+eBQWbuTTXkmY4EpqNXY9iEScXZhvYOki8rPpsQL+YJYIHaxAzeXvlSLo6eN/bHALOO5Gc1z
UEXTGVGi/NkV5nfqHc29bAVzkrIpgvpONtM27JeVa/f7ap5Z+mzV/Em3t7I3BDe+1tOq3viuSA/B
DDkDA9keu5lPZM3a8e2yqfv6CGoPqKWMyL6PUWUvkBF32C1kNUpTbdR/46ZvzfW9VFjUx8htPvAc
K3ZxVJNMSVRSGLHKUD3u5qF14+9sD3Jm7Y72vY2U27Qwjdy+zyvjVOXmuC/nDtkr41pj2f/lg5cf
7M8/U0GO0tRUW1cNNmva7wvhHinqrnd9/X0UfrXKrQJEran0t0PMFx41EvclryJrw5YiurdKx7qm
E8K7NgKLskUdPDmbnQEclC3wbCrVrXPPCBdZDa5m7JEykwe0orKTY3Pv9xtDYTGK57iD6hSpluHU
sSTe//2X+t9u1cLUVb7OugoTVtd17bclZGyYpaNrkfZua96nGlLzfcNd5qfD0KPOB99RYyE32YsU
cel7UCP9ysg891KmIt/EbO8xUkKD1Mxy71A6oXVQgdDsumSa7r1uqDYF1swX6Gf9otfH5q4INXLx
RlHvAF2DEkqmteOl3t4Av3eQZ4UaQfCdY9mPs//U+xH7GEdhLf4vj7R/+/EL07WEoxmObrrz5v23
RxoLuIk9+1i9R2n6PcvOpOe9+yGKrFM4Y3kkPscUabxC8chcfcTkWdw64qhhsHWbUKJRs5Cn0TSD
iPVy3MgLyMGyAyWbOfvh3Y0Urcc/od4dCgNlMAZorTj9/Q3+LU/VoZ6lmsZk3ZMDBXcAYVQA6IEb
JuqzLXVM5pgdttr9bQior1tTn4f4aK4s0JodkYGts0tVp0/CMY2DNBvCiTi7+KrZ7ExEdCFg0ZQH
OTZP49vYFLy/szDLoN35yrDpI1FD93VabdEO5T1Ieec9UBPs6R3AeGRIbDax5qvR+O671dvNEuYC
6iJa71yqBDFWMXcgNkQ6OA+yM8ga/1xMHqKbc0c2ssZrvBEzcDPI79tBndNDdERT8ckAEPn3PxNb
/g5+uQdYrGlcgK227QBC1H/PDCBZmWho2b5bA8jxsg5JfuEusI6U3n4pDa9fmXVt7YK5qfRguFW9
ye5lL49u3HvJCo+FaT5lLDFleLTATvFw+4IaqP3SauA/nNxQl7LTFdiwePxUOMy9Tn4N+v4Jd6Ly
ZJamfW/6oVi2KCt/AeYOo0ofX6e6APWHa8o+C/3iqVKqT3JAp2T1wmrH5orcY3wX+FOyTrxB+dyE
CzkgF5m7KtxgvPOKzMUn3uPRP18aP70n9gHWE6sYfTfoCm5kknjppBZpP7/n80XmaKtqUX0d5wP0
nz9jVWZUV3lAKuXnmBz8MVeJuvo27iMmIpSSWFP8cq3fr1/aoILYTgqq54+2rZ4COCFviY69UFwO
2T6vFfu1j9CNr+23roFDl3RqhVqTZ73ZJXbgUBZZwHfgSjAYQeSMOPRKqAl1Zl26bEDzOoEa6rrl
viso/CEUkvAz0X3soqH7R9DnqhELkzbvgxc3bx4dAfZF5PWLC0HgfjIa5xE4m77uXcTdQtyIH0e/
6rC5w/coQrpiycIFhPnQnuXYYcLBK6kUD9YqY32NYliVT8lC9t4OebM03Gi6Jmwcj+ag6VvxQyhF
6p38Jn/yIbKCkfa0xYr58hGSE36b/1vzt8u1MPpWpSmshZwrZVY+rpdiOXZQCyyNcrtZd32uX8xC
ayhw8LL6fDbMMdmrFq64nf39uBzN8I2rUmPzZoy7JeHu8tTPvWe9tYxbB7lp7ehKhLzsdebR8qwY
fMApjIupEU06JIiJtRgoajW6ykPuNYgZeGG6nNE0t1hjGtPezma48DyunQ9q08JvicX5Y2pkt8pJ
TO2yj0axRt3o2XDc8WqrU73U+q7eyqY8DJnWLvrOSfddU0xXGdNS4MEKpCfZkvFidPe5U4z3H6HW
jNDPb6NLppvNxcy+exql4jrB0YhU6/iKrdd36o3+xVU042HQglMz2sOrWVo6aBrUm3BI+XlUH3On
gVp5GtMCXD6MwWU06mm5TPyTh7TZg6sqw2PtR2QbKBlu/W4aHkU56seZf+i4XVaSn8QDCpwLSEHG
drniQEbh4aTFj4JnBLr845XtcvGoDmm7trRerGVzdOPwmo3lUrZuI8ZSWxq+ULYwlkkx+uQSEPay
q43uGfpdKDpWf322wybS3pmG1dd72SEPSQ/sc+Oa+qxl1VcLOVr2NLZ6HyRF+aC5iGeXjdnfx7aj
nbwWQBIg0vJLggBZiqzjpzxNs22GnuLOVPPiGeuvqxzwHgrfPgR2rYSo0cHrcBvjfnCcgdzTOJyh
wKYnyACL2wiNlcydEhvHjxFymF9kuKhZDchkQ3VYLFcOWYQAa/LBHOb3LKnuNB8R+SClmVgNS56s
19eoNZQoa5LQsQcv/aIjoFPG1vANoyKAxVhqPnSTjzxO2lg7L1JH7r2OfRuS8JtzLfurRVFZsisu
WZaOe57HKYoVn1qYXpj0DQgA1vmfB3dufsSK1OBjnImWGxBu7iKglvuKVd9SKgeklY3ungoQMypz
+xyoPJalYsA0Jg92Wopj0fMuT0WP4jOqje+TM1OWNGU4pSopPQMzEWGwSQX5vSwarXyHNwT6KHBz
uDRt+wY110qy8n0C5L/16qnYymYiDsXgAQ8bxnI3jUa9kZORhFzm8Nw+9YqCvJMXj2sZD+pw10Sa
+VxMandIesNcyctolX1SE9KFXtYjHdCiO5mYlgFb0BveDGyMF6UtDYqm8YqR+7uMaz7YbfDd0thg
eI2Hu2AeLhpF3bkY9q3lqEI1z0ZtUfIFAX2vW4WCYmc/vI1mgwRAuYjxW1v2sWM+W2prL4amnl4b
v45xewrHz2bkw1uvxDc9ynaUSXxAmMofOdzIiITOuWTHHiwoc2/6PK2+x356VYZOv05+mMGYNodL
Bmx+CWHC28SxmLV9ldbbjaLJWesNQb32omRRoZ94dk0l8xa6BkOw4i3dxJmPSn709v+ZO6/luJXu
bN+K6zsHjdgAqvz7YCInM4qiTlAKFHLOuPr/AYZ7U6Jkbds8MFmsKeSZwTS6V6/1BtWTbWZYeSEd
nFaRDp2JDlio5rtp08v2aUlunZYvRcD5aofuadJy4M3WRSdw6BrCkxX5yPboknPfJ1oEotmWruw0
c6+Z4VgzDQoHlVi2CbdNjobqXVOi3Aey1u60TtFPcuUaJ/xCwlGWbTltml5igDbYtHT1llIkGeya
kMGWFe++DQHcAn0JQZHU/j1KHeYpbHL6K3YKJ+xuXe0pzX3/PpPVYmH1MZ5HdlcduvElUwPkHZLi
UnaS6iBbJi/j0rRzOizXtWxuQOJbTtteHZdHHbaX4g7SjrIvVHnYtXacY6BTBndDRxncBXzx5OOb
UenOU2N4/sxBeop6qzssXRBj55Mg8OWrIFJmBlDpnakiHKvASGsQrNSaS0mvrs6rqMrr+75EHWZm
LnX4dvdVgoFBkfGYBEZc3OcQBZcYg3lryxX5faIhZ0mvbuIWw6qa6xiJWimil+Oqb5rmpYeW9Hxa
teom3xJgBudVFBXtHbxE8EfjwfEg5IOaud8i9c4JB/kzUPCvARDNx67MnZlbGOZdVKjlIrWEdw37
L10FbScfOinvSPL38jbq+ZEikSGxgp/PXMhqfQXDNryU+dsIpa+OkPKMhVv0CpPs5puieO13Hg2p
iKLvAZHdLMQa4UPu996yyIAIf7cSNV6EIuIJkANh79tcvcRmkQcg08WHJE+0beb0/dW4llcZd8r1
kntQwNFMUrQBEVM5vjddHUi0KxXbaa+tJGguomsPJJ69atO1qNzZw2papWocrFsSesuhT+J79Kj0
WVxL4d5OS++kqsp3OsPmwffi9DKDZ7MUCFM+uKmtkPbLZFRZ2Gs33l71qvSmSuhBDBdhm3GzmevF
Djbz1KE2DxV6t8usK+X1tJfGgsp9VETgs7hk2y4KYEofdGT0Tmar//C+kALj5XSOVncrFXtGITfl
DY5jKdDkHMuuUPhHF6nFhVXE5QNy6Q8wk2ifQTun4m1/sQYHoNZ4kgH3ZN15Blbh40meBVJLw9b4
YfCi80nCaudWkVlf3DZGoMIMyht3fKdY9X58J0Bw5UNSuA9CcqWnOG9+eCdYvZeDJGb0pQYo0bEY
P5Xop5cirlb/MMkbcx3pVKw/V+Upo6m6LEicAUD6Nc9TJ07mSTJ8CjPwNIQ/63CnFon6IVaDx8EN
yhPCf+oHTwtBsJbFXZcT+rS9s5gOgouNrTFQ6/MpXtVvAx1U0bQ6AibXqNBp/HBcwuqkdoE2iXY5
XRGJSFAWWUiRbtzb+8EpxILmSmFWviX74x/T1EkuvQifBaI1hD+Mwd+7dpTOvIApZep3sEvjDmes
SNxNR7jdA5pvze2038N2hPeujtOarzAUxb0cbXvb+2CVtkAwRWM2Lou1U2jSCCS09nBLoQeNq6WU
BJdhGATgjVi1o7xDXtM2L6dVvRIwQ7NK3XlWf0tH/EG1RHJjhk1yEzLlAIlJJaPJeBbmbsDD6yfx
btoLYqQ+/PkXVLTXlYexEmrbskGuRsASMl6lswKT3iQvrZYZXtevSRAOGtXbgY7RiRHHqjDTDg61
Ies7USQ0Kr4rRDuHQrPojSsn+aLKVnCTFWl4k2NivbFCo6KMGEAst9ESlREmXpeyLy37NGs+yg0D
cx1r1cktLdRWsmETSWrzcWja4XIwgHF6iMN9zDWUNwZSYEeh45ADPvx8OvSQamOVPDrteLWshiFr
WyI/tNiTfOiBZ0+nl9mQbjOq6BhwcVg+wikSPS72MejTB+v5PW27DHeWnejz6SjXQNBPoXfcTddA
E4miZr+QrKCbd2QCr1QU5q4yzBdcurfjyybbABOjdYi2TdumFwcrnpWOuu75VOSclb2eiwcZE929
i7/iZarF6L2NSy/bfrf05+PMwH6+nv330qurhL5trIFOU2uVr8tGctaB5/tzJmjDOEsbrpXYi1ZG
3aSLl22uUg+Lpla05XTatKPR1Xyux2azftlmGhaCab2ar4x2+AYOHHnMUjF48lx5Y2iksQajRam6
9K0b9N/TuUi8+lFtjDvwYx4gHGnJBghMspUftbwpP/25ff9S8Nc05giU1QQsdNK20/4fCkaJYJLj
q5X3iFCNH26FeVlqyR0Er+pJWPXa6Evlk+xaxtxTTe2Uo6m/KbxBrCH7p/sU9ftZCnBwBsKKRj6+
SMj6L0QIEnRaVcvq+OePrL2ummimbZgayU2hWbqlG68SZ0KRXd+jKvVp6LtFYA8lEBFe9CjD89k0
q0umyeGslZ3nbXJnYvGNn91MjfXm0UzKHdQ+4OYKFCvKCJCn4rh9dMHrz2Ijlg8tmmG3Uh+fRCy3
j1nBD6RiKXMZewto05mbqIe+Kkhtdjr+2mnEIC9sS8E2kT3T0vQyHQhSocW3yk//AaqhWa86Jr64
ZQpElIWpUxWlzvhz8QgWPUiMZLQfEHSYRpSne+oz7mjkzaI5vsSqm+6dDM45CezNq+3T6nTEy7HT
tshI0WqNdLz+xou8Ou5l9eXc1Ia4A6spQBNWb280xM13nmE/QhwgB1LqPQYNpmusLL1k73gITNB5
B3P+atoEWqvb0JMOaNOyc7pIK2PjVFq+fokcXXcjZ3mLmMaVEaRcUmpom25Ro9oynjBdRHJybwZ8
wt1NF4Fh1h9DrOOmnUZZh0sna/WpULKLyBEScgJjCMeXaakq9XSGzHK9fLUjidFqn00HCh6Vuaog
JFvUmYmcXjjMPc1v7sxI9EduyE0dN6h7jS959whjKrw97xekRgmSy/20DxCLmiTVPo3wvBF5hZar
6yl4NmjyPlLy56Vp2/QSjntfHTxtm/aWlW5uDBd1mnZws51s1yQf+ujaULKMvPhfL9POwULwfpXq
fbab1l92ywGSxhQNOoq0Nn670iCttHHkVcYXGfxKoNTx0RrHYWA04WGoklN7HoYBya8wa63BKYx7
RzcfJDgTKomgKqaLNHksXxv1ato3HeXHQ7FBdbUnUBnH8t+9q9L0G9/Rn981iDt5bnUGkI14GFDQ
xaAxQnLvsQTxAysts08QN63TtNqqvfSotmTxNQQY9k2nJqc4qT7jL6wdUZXXj9OScHRmgLhkiDzT
mSYOgHCmHQHzfGwkynw5rb68TGcU6Lq+bJIpPsxqJUQmpWqlA0AgxNjUxFp5spAO07aXF0+43tzN
/GhL9jjcoeGFA+C4NL2UktOns2mRWlW0Qhv1FNRetA/cBAUsK0uWFj/DogiyYhkjs4GqBHrQJLk6
iG/1dzdP0c9om+S2rMhbt70qL8+rZV1f29gGqZrupHMjKUi95FmDHx0He3ZbH5Ng2JP8iQ4uNTxk
Tw1r5lS69tB1qljWRjmsp9UUc8CZPvThKfdK90NBxKLYkf4QDX0DYfmns0RzFUOSIdysAvICavmF
p3nbA+57cERarNOW6U+aehmKlv7NdABKb/3M9Bxx1fl2szOyFAnhzs6+gAYdL2BlkrVIAE7tEBZS
r+peH2bTDqBi12RKqvvGcTPUZRCUDRPQ676lbqcDjBxNaomkS2Php5rNw9jRm7vWZtLqoNHGzLlY
jSScz90C4URAViEENkJm7dLxVf2DXgLNGncHVgiaWzBfidtCLC3P6LYjuBjeF9Jzkift8klxrpMX
iYl41kTMcLNw45VZDC/XrnZd6j4TNtSu+UY9IbvGA60/FnlOeQoI5mOpD0vFr6QTegv9TW+TV8rA
kF6GidrdqKgsXtf6fto3bSkUMwOd5In5tEru4lrXdbHFU9HblL6mrUJZST/2Sbma7oXo6mbuVUN5
jKOcEl5vGOfbixDzIknS5FHReKhx5ZE3ndfltwaGT9OZiRIigZYZcBJKgEqS7tpLu+u9T3A1zj+E
6iCy11podGp4dZzkKE/mokAYQWqQvEx0tE3LHJ4c5NbcPi/00wJOQueFv3f18v/mmF/fguskZV2M
YcHLW0iuavzDsKz+OirjTKXJgFx1UxP261HZMNzKjkXd3ev6YJ3CqD5h35E/KjX+mA0aLetpNUG2
QxQqCbOCyuC8rUlB9u3CSV2pCbk9ZjZPEMSDJCgFQOL/WpJ00ybK6IP1tHTem4t/KE0iU/LztHWM
rChLChODXCBE2us5D3OHMs/AUN/pRYvwJqq7cqEpl6aOGOe09LLN/s226Tg7PeEaOuulmKoUmjHR
xic5vW2GnMxjZDvbRs02fTIE2lrpHHPV14w853XcaVboGaOJ0kWPTV1FC60szG1uIyhqlLeBKUVE
ZSLZ+J4f0z2zGvTNN9wXlSuoTBqkP//bdBQZgHipWTiZTauFc2cCaXnIgFWumtIqxDHqkhytOT97
UGvij9Kr8H8cV/0sXbiaU9y58aBf8/wR840And7EeSm1cdz0mOlZoROtPZScTi1V3r3pdKtprQ9r
+zQtFbUlozKGn15oIj89mzZKIn5EQcvZvBw8nU+WaiWPp56Pnc6NakbjaWPT4TruuxosWU1x1q4v
58QqbfZACtgECZBF2+mbBLZ9Q+VSJ3nrN/dNlZDh5RsJ/ArmcMo7FLcS03jMYv+zFwzxV38IHvUi
1Qn7O4cGaoEAxRzybjzAZ5y4942crq61gcyN4dJ5cYqh1D7kl1X6upzrGh/iJbAqlDpz5i+hFAql
eC7AjlsPtR6vLH/IN8Tj1h1l4mtN87XPmeGEKCa62lHTvOzo5iWD0Lij9oZjxoN1b8uJuzH9olnl
LR1OGXyd9lN69pZDhCW9XsmjN4PTLjXC/2MUEVe0ip19Vu3gAZZXg6yfamwp5EqLaTt3fR5gD/xx
1FJdt7VZrs3Mlj56iNdMB0T4Ry3VViu26KsHd4lPgma8oOzqxdzqB+sAe1g7lVlDSWbcUTsUfFGy
kq5Vp3R2QxznCxEb9lXQwnBBl/RDWaQl8mWZe28wN8hcpX9oTDPb94WOflKf9A/QPPxV5WsJiHz2
+hnCqhLWT8dpbwHnydSTB1SWumOBbQJTEo4K/WFY966EGFLtDw9VUIdzGfub3XSSabvLGum2O6ls
pSszwUl2emN4LxvT9prFdBKmi9GiciyxQdKsPBQB2ixDPwDsKMdZkx9o9y+r+EQ9r+aZU+xILf24
Ou31C1IO07nV6K7k5y4p3Zjao61T+Dc8Z+u7jfG8yNDXjP7UubNVoHFLy1/2TWdIjrHUQiGDCdmE
ieMYH/OuLJDsQHAOoCop+5ACTaOKTZSO0nROJuMrZQa7rHeM23Cwbs7bI1uQdQNJbFWdc000/TRt
LwlJ5nGJIACkpegqrrJq5o1QE6nHriX2LP0khrw9gpPFDyJAVrepAdYgzrs0k8rcnhfxqzG307pD
MWaN7SYaOQyyiOHoh6RHxrLMseo5b8tzcfDlQdr+AK4Zt7nKdQ+k3aGzIHwF5dYE/peidW/MwPGf
mjZf41ScerMs/hJjEB7MsvrEzNjwZmkYoGjhDk9l75xEYbVfcN/5NhSp8qgOeocqGAJ3HWnvGSrx
yOw6pomkYMQMAgKbzTgkO+hpNhZJrnFxOmhaKrUKryjLiufTNqmAMjOTPK4RT9egguCv0e/8Pu1+
Oc9qsR7zvCFdNk7czWxkzuGahu5SErl+ZI4rw2ZVlE1iB/UBjBYycYZX3koesbI1FM0nlOJOjgta
cSYt3KRpzuwmfyQ1TcymicXkurGy8waQPyP/qeqxphBanM6aojMBoPFCsg+aSIZnne0GBCKQWVUu
f4WCWrN1vfKjMvqzTS/2yCSu3fiAQby0mzZNhwoPUUgHndPFy7Gmh/OgYniXUVAYC1Xt3ZMaVwPu
VaLHmS7SD1UgN0vVTpM7fLFUuLea+0XrgMCUxNCzJswWIbI+X9MuHBX4FP3e9hE/nK5UuMrzldLR
oFUTkroWUmEcSG2lhu8drHElIgw9xO0QIezW5v6qNKXRF4E9ZqQH8BDx55yDhCRrElSXLMT7blwK
lDzeu1lRXaY4EJ6XvL+3vdqbumW7lKHygw6Qtza5Udg346InZHkrGbxMq9OLoVmJWJ4PQtnQUDHa
4FArFMo8VTL/qkF6M7K06AHIj7q19LpcqAKqM3oZKIN5ZAegq8VXVqThwzruQA8tW7R2bW1z17M/
FFE9j4Te4ZECRSJpm341rYL72uAkZ9zh7RNQLoYAFqG+XePnyq0m+k790vmEabs/j9NRoEzSilUS
+ckeWV6wzMjurvPBba4Ve+jnngd7XY4oPmhjhskdc01V6+sbKykeXjZNS1be6gt/dDOUMfxRwtja
40huMemHN4fSnDFXx9Vp2/QyZEQuMziHWERaiPOhGHRdkACbK9TDENLNkFKY1odxvStdUEzTOqP4
X+tuXDzocoLmVyJ/lMEPx4WcfGeCiGhnYjBfAmjghbq4ASssVp6V+Tthxu6htsaCk1QV93WaoH6B
su9T/SWKwvR7ooIhLQrVupfo9gAORNXBbQt1m5pxuI7yOr9h1onER5xHXxoMN6ezlCY7uT29FcA9
Z07Xuv5z5k81fqYnUSXUbVOVSQvbhqHJNKefc17kKL3GkjPnq5GO8geD5u5icn1wYL6rpVt+icNh
+dGokbkOMFifh/6hV7HGU0poxZKh+Kda7TY4IWH5lzsaEVl69IOi3NT2QjMzfx1nqXfjJTdRWJ1S
zdW3smRoW7IFGLqkWTT3mxoEjA4pg1mTvkjlHtWvLpLpOrgcDFo0Plf1g6JL+qLq0W8jb1etoZ+Q
TtYKKDWVh62FshUj+MaUYU8hKP1RVRDXSrSPwRPIWe1qSO8xo7NB+qBgrFLfxDnKSvay4ijruKjv
JXvAqMilgAnX3rikmhrPIVZKOzO4JemBqrfaliejx4nLaaAj+ahI7yTZpOSOQuoswad1FYNMXbQO
/lSWF80dQ0lXUN3kVetE2mowvta6mmwaUi1Lk/z43EDIdEUGvJubRUbsbdQbZ/CjS7i4YGUGcEOh
kc6Q6IXQiYea5PORy5QaT2ig4Rzns072h9sW0ehAwr2x9xjzofeiKaKG5hIck7QEeJetes1SZ6HX
UroPq3whI8iG8wNaMlKrfg5TJPsakeTLxHWSmSTl8SJ21ewmAA0IpEA9IGKtHiq4YKHi1zgyeHMU
brotgGN7h4MhwuclRDJqht5tCGlyHnUqKUd83QAh5sUGHb4FepgU84NqM6Bjj1hDNhMdGYNgqL/G
cq7tgc98cT1tbXrETCJPg2TmNH2+JRvuVm68jzX9QxcIbetWsrkIDeR7iVrceaDYFd6RoqTGcses
Lt5D5o/3OZ107yH6WsPIKAInu/X07M4wqnhr+JSqHX1H+vqELJb4SN+78SzM3fEdt7zkkGoieCik
aK2YbYuplV/OU8qR1zpguqbQZ5Fngn7IPAzgcNCDKRvMmqapDrXYDsAglqOa5wpT30MdWcPBSwGo
SCZVcShs+8zBZVaGubYyO93YZnnwIY2d9uD0JGVDNDMspXAu6169tpiPzuiSrQ2ypYhCq92tEhT1
cXpRTZQTuzzBgs8rAF3lsrbT+hKonGbuM6qxpxYkyqIXHvL9Jja0gG3nrTPMKvng5pbxAZrmzPK8
XU4WeyvFUrfp7eYxhj9+0NUObLTGz6gBcJ2rGsbCzOgBN4KfXDQFAgnOYKnrjkh2Eavm3Je0r3Kb
L1VfZXjpu+4gJ/FVBXcRd3rwtZDkkcfotWoRJjVG6LG3JGFhryPXTBeIKC9E534Wqtb8Q7em/Jwz
oFeDCqAZigEYHIrCL6RLMmt2GsJH+xYjr7VFAVDswI8scDUPsAiKUGfCOsSZJbBUZyQPHXy4Iwy2
VQu+oGHN/9zJ2spPk//p0+ASjmCrbSuUPl8zyTsg52pD8/5mExOjwlEX2EmnT43ljRSavloMuh3O
RIBuiNVZ3zUp/FpXVbevW3vYpLq1zmWTCJok1iWRSrd1JA/4U+WbK8XLUTkf0DasG+8jiCT5WA7e
MSxNBahB4x/iWo3WNb4QxnKajGOc+CClvjNTs+DOr/Nb+lR76WZtjL9WZKwLWXvwI2wHAx0NMV2E
aJiN6e6gtmtuF5I4dS7kpeI2mzgu1blnyM28d5UC5ygTUsu4WggRLcvW3LkQkXAhiGdxhzchspHf
7cr31oZfParJgNBflt6klm5vVVfZtr50i1JV8CGkDc0Uy/4Sp0jXaX0t70CJ6JeJS3eWSlGwNhy1
2AXushhRtnX93ej1E60TTlYRLfsWNdPCCeu9KlcVCE8bCwE521V5XR2iGHNg4ab1HPXccBbKlk/W
QrlCyl+imuDjm1n2w/c///7KL2MsLXFsj6DTddU0rVdjbIpup5kbbvItMeXuqinsDLMnR2/nVBlu
S08lSM/I8apj68zy1Ls2rOAf+DHKzwmoqQ0apgFRnDwapkivsfFo8yWmXdjJN4B46kPagzDETcls
JChqlSmRhoDGj6raMnO4s3pjZN9xkjHXHjEezkHhXpHDcBuCO6n9podHz2j359uk/vKYjMVSQB08
Kxo1yNeFU0Uyyw6e7PBNSaOv2KBVe+AOEXJssQusE2mVqZqrhsUBZMSaKYu78XqlW5IDBi/cptbK
N9QvKPnXhw53WbRUemkXQcIP+kRetG2j7ocWH80/f2zlVW6PW4tUtwyT0lIVeywevsIzKCHzL4BA
5je/4PmQQ+OzXbfqAqc+VDUcN98kpgBTMlQfDG9JtnuD2rj2KbW6DWMdLFiM+xi1s/YoNdmMdKW9
Lc0+mgUWYv6o/88VmhWxo6Xc+bkiL3svvURQSV5UpbtTLMQaHDz/RBkvMBwRm84dygWpRmvdWiTH
2ipCmCTGYBM3o1EXO3pwpC5ZmS3yxR7F3V0O3nKZOw7SJa7f7E3RUwCh7grHFw/POg3KWR70XxKd
YqAHhXAeSn297N3OXKWG5TFxS5tFGTQ59MHeXrm1tvJSo7jW2iqGlB+Zyw6jq5Wj6wFDuE14Z7gt
6bChgiCm5YtCd6u5kxHp2cFnmHRemX+RdN045BEBmSThd6tYOG3m8N9nZuD3JI+cO7hl9qbV/e81
gRI0nynY7PoNmrXZZVZWwG9JU6wZYhU8CDc+KrtfZQ0fXBQ1tKLBiCqtvI0Yi1M681PsIn0sGT19
U7Zut2zR/JrbwkhubWTML+2mfjLQHoyJAlTlUoFBdpWVhHYnEDtMiGSAplun39tqFl56eavM+kb3
B9ILydzIo3mPV/iVZkr4sOaIP7ay7SUzUv3StZ98THQq/lg3KPEOg0qCqURZuO131Lnj2zLVxaXe
lMO8ImcrG8oVivCjLxD0u3Soyn8YqV4xaM5NWUdPwiRfbaNT94pBVcuOzXNpOt9E4XuEH00yC03J
XoVAdlaK7NdUaZvmKITRHHVXwRAzcHdpBGeevmXV6c1tMzr0QfW7i/lR/vykqT9jv6ZPRwIdho+i
Urw39VfkTkVWoyLOs+Cpw0wRFwxsels5vaadpNi89+2lamI8llE6mWekW1eRUs60FnDypLyfDQhZ
BT0+HFq00hRRrsAokOnzq/g6lRN7KQ+euhrG6UkStj4/f6Qt9djANi/1Hiq6nH/4Or/0dybFBcMG
cKAI1fxFYEZT22EIuzZ8av36BGxYuVVs4O4FCOO5w0i56OsiuqpQQwMn0cwVtYeRpljKvDLosCUN
V++yVNJPnVWDoA1NDRBk0Nya7Z2dWl96t8/uXGr+/wQWsV9HM9x4TaUSo2mWrdOR/DxjFIpfxiWW
BU+Si/DNgKRim5r3VRQQKiBfuhKd2s08yUk3cHYoDwGLvUVt+MqM7G2iCGMzTaYaWTtIZQdeL9mo
LW5Zac18R8GfYuaCrjSrtjxoSrYJSByuFcsdBUsg1qCYZm+LdpBnmlOusQb62oMUe9RCC+BKVRyC
2CnW5IbDu7gpSJvRmVZ19/DnX+4Vgm1qiJbO5M2SDRWsq/0KLzPENcoJXRg8WbFaLu1QuIzgDrTv
0rrW/CzciU4RS7hST72EUVTdbaW+NHZxVyxhLyFA3HoHrZOLvRF7GfrWykcT4/orzZI2OBY2UqV/
gOyLGyRkjQXoRX+Wl1EzJ6mC9kng5schcT7Vck0f7TCpgud678Dr2RU1WuR//q60n19+b/A/BC2q
RSMVinjVJxRtbJSWmyRPkWHIC5C07RE2sI3RduOaG58w8xT74QKcTHKwB/dWr7zvTj6o81BWjVWk
2+5hekltUrso9yD2YICshG4V1HV4Tc/rbDKrfMSCudtLpHutKl76UnHEULlDqIL0KOzGo85nu9IR
HPJpW5e27uJpH0n6VUe57xgmj765YZyOcLPExwFVg8TWZkZmQXeVtftc1EuHGr0W6soOU3Kw/FUj
o7SLS1gNbiaBHp+ZDI3kvS4dN/DmNaYhs9JNxuIHU6zhxoiTWa8LCVOTGKkUCDonZB+SfTWqHrmx
nWNhjyA4WBo+mFFLH6Q+yheUKE7gF9Oj2t1V1eBfMuV0ydMLSN1xkuEy3ERzgODqfNDuCQmBeJbt
Uy3qnZ0XePkw+CAGPqOoGJ4iwujZAKB1GeB4MotHHX5hFFgV58mRmN3eWSL1dxSx0lkV6sal4jnd
trf6751fq1QdEmXrjI6ujpo8eXWO1AV5zBmmAd0+w6XDyfGlrND26+jZVwZRFxQ5Eh4y4j5jKlQ3
xgxc05gzrGd2XVMgKhZEH4Re4Gk5OvCqFjk3MENwY5Rd6fXlQW++U6CvThHB0AwZkQ1ab+1ad4rw
A0D/rVOQI077L1YkuXt68HzVuah6F0DrZkGPdgS5cXlnjC8wpGc4tGZ718m+oFH0VMADv1RS44iw
s36j13V3aaKm2qJLe1J9IJWdEX9N6uKgC1TpK8u9avHZukIsdV4q8Q3OEel302VoF0dy++ZDogxi
1lN62CWyeuwMRb3tFW/dW1l41TLHRPOsry7plshvt16LhZAHkxa83qXwSf0jT0pskcX2MiAy2YF4
7w9uTapqsOzyysX/7B8ievOXWYUpFEMzGAxNWwFv+KofbnCmpNXp9ZPAPmYeej1RXAwvy7Jr+lAi
oJNl5TTIcqXi5Z7NAhfBE6G4Cw9jxrXwh69x5xvrKERwPjAQHv9E1sOcIZNlb8JgzFAxc2I43+MQ
CRkEKTy6OPcAN2MWiqTF/cURM1WDJu22vbVQ3B75/rjt93L5KYySSw3Q5w0SASkGgkl9QIPEWAWp
8n1SzYE1ssa7RNsYHTUg5MvCx7hsogXUMUaR2mMawnu1sW+s4MSoa8gDcENdP921iGqFo99nUhb1
bR2oynxo7mIqX+iudcFSTpBQ8obkqbNAGomuqdauQ0EpHJuwU/jHJmj6gy+Mq2rIivMc5t9/Uo0r
JxW5rymyYoDBqler/3mXxvz/x3jO38f8fMZ/HvyvVCTT79Ufj1o/pcfP8VP5+qCfrsy7P3+6xefq
808ry6Tyq/66fir6m6eyjqo/7z1/D8TxxgtNqnh36S+X+G8d9JfK3u8v9G9P0+e667On//evz99i
P1n4ZVX4X6t/Pe8akf6aEBYjzd+KfX9fa/o+f7pG9JmvXX/j4rp+QRgLsVDI9vnvX/8WpYn7vFuy
7AsTwrhhoPE3/ZFG4g1/uJ//1W348zf8626fW83fn/yn2/mnb3C+Qee7AJb9jXdBsy6ErkKYUGD9
jH+kBn66C/KFYFKrEVa/17tgIPX3xrugmxfIHPE1ibOnP2K2H+8CCkgXiMaMOnr/V63ga1on1fis
0o0lPz4LGHz99779qyu8PAmafWGQgBKjlNHv2oBtX8ijfKDKSDL9MfV6X08CqZUxb/q2/sC40HQh
dEbN394FYV+oRJG6TFFs+jvf9vfUH+hinBW/6S7QFpi+EdDLv78LiqJcCJMkgCreXSvg6VXe2h8y
KqDEqOiohPy2FdALXqjICCEh8+5+fz7buXd6NbT8DwZFTb0weQaYtwKlHP+44I8doSUueNJIENMZ
nP/eW1fAjzOOYW96CHTtAkUlodgE0L+7C6ZyQfuAjfnXXWK4eF8dojr+im+9CzzpTOttpPzOfzxb
P7aF8S4oFjlt/bmr+L8aGv/LMBGK1VjKeFNbUK0LgyCQgZ9U149f31IvdAtzTsp+fzeSd9YIdCo6
b/z6mnFhQFbSxfOTIBNq/XgXbJPYYbwDf/WX3KX3dRf4YG8eFMbnnTIdKO3zT/3qJpj0miAliA6N
9/btScWOefo3PQJjdEzKX7aU5/jw1ZMwjok6GV9I8O92UBDKW+cI45OASJYJEOr8LV/NlEz7QrEM
AB/ETtPfeRR6T/Eh8dFbo2RNu0BDzYYq/DIf/LE/sOQL8v40FeW9zhWoIYu3tgVdvbC1UWJgVBn8
8eubBmMmbsuW8fz1310j4EO/eUzUCJJVpssKthLT36soEWbzBSlHkgZjveB9DQcK9o1vHhTlC/jF
skzx4Oef31Zo/aPkvvXcR7y7OYJqgJh663gwPuMCTvX5x5dfxwSmeWFplmUj2fd34Pi+GgEPwYiB
eduoKF8wHoKM1Z57wlc5I5P8IjqTyGg/D4rvry1gf3gOWN4wYSRfgLIW8+HnKPhVaIRPyoUAPDyG
0FNzeXcdAg+rOAet//u7oBMgUv/UmBSen4lXbYEMGv0F8IS/npn3FycqaOa89YkwL0gNMPKZz1nU
V70jMHKSzUylhPb+ngWd+f5bvz+xEeR6SwB/OP/9PDqcs8iERtr7ewjAIL51pkwpATV8A2Xl33eI
NhNmE5Ku9ldC4f0lEAVmTm9tBISGNkrTlF/PbeBV1oRugFKCAkRNfh4dpzd8R9MEdKTf3BZ0QTJ9
wjM/BwmvhgVbvyBnz/ijnlvdO/r6zA5G8OmbYgMeBZRy6O8Jgf4a9X6cJtg8KgC7LMbfcyN5f9ME
5m9vrSWQS7dGFBvFxd8+CpZB2oRsLcD38/531yGosjHq7b+pLTBXxOxBo3zIoP9jIyB/KkZOFUPm
37fnfYXJwPesN48K9sX/Z+7cltPIgTD8KlQewAVmbOBiU5VyLpzdZHdrD0nlUoaJUYEZ1wjisE+/
X480eHogG9c2F6JylcH/SELqw98Hyc87wVJOH70KRBQgzmCRZ4lby840kOTtM2gF4oY0JiQZvPn0
TKPZGBp1OCSXLj3P7iiMuPPQfBQKxB4thi6L0wJhNMJnIt9iMizyUwvwemYeGZeRuZMK9+wYdyUC
KSccOTGQkkTIjkwfja+lO4lJII7wAmCHcJVO2wajK5hWksxnGboJRH2lQMc0/zEGIPVel9QuRVnA
Xle74AqJiOEA5x4lZnYSccqFMtZFIKdE9gCK8aRagEgt8KQKKNb4PDuPmYotc4hVtgKJV0OhzE+p
hQnZWTMWCbY1Ps/OcSQilkx4A3tSXFD+J3c09bQicbVrPCm6IqXAU3abAJdeLhKyyQNmSVnNlIqa
uNUxNpQ8GBN+o6CAqMphk+RlJ05gPKyLMMVtnqIYC1ZUPj2HcTREKRQTinWjEZKTwzi7MktDPCXh
BsffIQ2EOhnTIp0c+rg62R0EGiuk4Pf/lwNEWKekLMwQ/PEg9KgTXIVxMb68ooFuXIXsjESSha0k
KiqBGRJdoZyr+fQPQmM+cVnJjCS05tOcvIzOA/1Yh2avkYwKkpuJn8Q5yrIqmYgNSSQLaZHERX7+
Ep6cUSZeQ5LBE4pMOOz37iJw5fsF+wAaLaX55LQJChLxjPMvSCtB5kEkJhatZx6QgUWEEW8p37wT
MgGs1AFcIreLSX8IfQQm18we45FkjHhGMlSMRdRTBpVQXDRdCWjVESfZs42adGRJQEQatNIyL9uI
GzntqzDCGZLm623STU8nEF4ck5ML25wsyEhUvEgcvOBLh7IemsytF03Vjy9Dp3Toh19oK2KOATpF
PVLIoL4oRUAR+rko6LVK9myqcToP2+qc5j3pz9MEj1+t3tXOqv3PW1/Wrp4v982DfRqmVFz99OrN
2t25B9ctwsA94/g9j+SodungIfwAOKx6uKJFzLi1/6faaOCZ7Eo78MptggstklQljRpz2Ip849b+
S1VvvBp1tK/M2HRur92i6o46ujB2ZCqd51tPBx4F3qSgWsHflmv35OqyixyZGDNyKrEbVF8GN7QT
f7jTyy7JHe1bT1bmvWh30yer9gv1e6YEbev4qYWs7/WQk2NuRb5lxb1v595s78iAWoHfLdxSbcDE
r5tx1/RNpJ+iGnKkrs3QtP9xPSkSA0Rm5OpJb4sYcbHC/nIsm2Js1wwMwG6+2qtFjsywFfp9tfPh
aJljzqIV+wPdo5X0SGVzdlwupnabRXc5cM3E8rVDh+Dmy10ot1u1p1Nk1ozv50t/73RBZQx926HR
BfQJUjs75VbYsUPw/Ht8VLIped7nQK92dR9akkLM0BVXfmgZchkzz6zIv5Z3tetZTym1zw791Wm9
hW8rmZN24KfBrXt4DEuv1XoqYjsH/s9lHUolqVLy6znAP5Tf/FypsZRefg7wz1W9atdYNC/QkqJn
hq7q7XJw4+oKTakPJ4WfZ3vBW/qj9s5+LMWxjv+3pdcrHpkWM+xqjUWivRriTsIsmaHrksslW5zm
p4zZllbg38vNJuzXX13PTUhJ7lb4P5bVohy8C0e6LRZXWuH/rHbf2YhSyHwGgzu+4Hgjpjpp6/j/
YvXLEEplUqQ4gB37m/YqE41ixf1765bdjUjFv5TMW2E/lvUDmq0Fki2eAqNmZI9n09veKfJshf7k
0Dv0RdVHEzpV2mmYwcuwHXw8NXhYe+gpM74P82oTvBIrqS2MGXtf0Xfmvh1k82vGzOD/Rj7FNB0a
xhzzT20jmFN/psk1+cZ8Xbr69b8AAAD//w==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800" b="1"/>
          </a:pPr>
          <a:r>
            <a:rPr lang="en-US" sz="1800" b="1" i="0" u="none" strike="noStrike" baseline="0">
              <a:solidFill>
                <a:sysClr val="windowText" lastClr="000000">
                  <a:lumMod val="65000"/>
                  <a:lumOff val="35000"/>
                </a:sysClr>
              </a:solidFill>
              <a:latin typeface="Calibri" panose="020F0502020204030204"/>
            </a:rPr>
            <a:t>Map Of Units Sold</a:t>
          </a:r>
        </a:p>
      </cx:txPr>
    </cx:title>
    <cx:plotArea>
      <cx:plotAreaRegion>
        <cx:series layoutId="regionMap" uniqueId="{B988E8A2-A603-B245-BFE4-A00E47B4132E}">
          <cx:tx>
            <cx:txData>
              <cx:v>Units Sold</cx:v>
            </cx:txData>
          </cx:tx>
          <cx:dataId val="0"/>
          <cx:layoutPr>
            <cx:geography cultureLanguage="en-US" cultureRegion="US" attribution="Powered by Bing">
              <cx:geoCache provider="{E9337A44-BEBE-4D9F-B70C-5C5E7DAFC167}">
                <cx:binary>7H3ZcuM41uarZOT10AWAIAl2dP0RBS6SKHlLO+2svGEobSf3fefTzwElWzZb2emO9sSMIkZVxQIJ
gjzAh4OzEv7nQ/+Ph/hpW37qkzit/vHQ//nZr+v8H3/8UT34T8m2OkuChzKrsp/12UOW/JH9/Bk8
PP3xWG67IPX+IAjTPx78bVk/9Z//55/wNO8p22QP2zrI0uvmqRy+PFVNXFf/pu5o1aeHrElr0dyD
J/35+Wsa1E+Pn27qbf1Uff70lNZBPdwO+dOfn9/c+fnTH/Pn/cu7P8VAXt08QltZP1OQrKiqJuvT
T/v8Kc5Sb18t6foZwkxGRMe7evX53RfbBNq/m6yJqO3jY/lUVZ/2//+X5m968i+1QZUZu0ExMkH7
15ups3+8HfT/+efsAnR/duUVLvOx+l0VkJ4EqRlUdRk81PjPz/dB9ZClVZA+j8sOkze3/YeYUHqm
AhqKrKLdmOtvMWH6mSYTXVF0GU0/+fndO0zeRdJxPF41fdMD6Ofq82+m5P+T8KyBUZqHaHgeof8e
HVk7UwiMP6P6bvTJDB3ljDBNQ5SqO/To87t36LyHouPgHFrOsFn/fZLYfK23/vPYfAAu+plMZI0h
pOzGfbaSYYzPVI0RQtT5GvYbOo6jsaN+hsTX25NEwsjS9OmhDh6a+uMAofhM0RSsyLKyYxT8llE0
AssYIwwT5fmlOw55JzXHYXnTeIaOcZro3D4BOlX19PQ8TB/ALMoZo0TXqcp2zMLeYsPUM5nKRKHo
sMjtVI4dRO8i6ThAr5rO4Lm9OEnmOd8G6QdCQxUYelWlinx8HVP1M4JVTJFGj8qX35JzHJZ9sxkk
59ZJQrKK4yDNgpme/KZv/6lOhs4woZgqyl4nmzOMfoYpU2WF7VEDne01w7yHouPAHFq+of/Pz6vN
SWJzkzW1/8nYlhlgtH0epQ9Y0uQzHck6JRi/aMWvLRmGzphOEQM9YMc3My3g/XQdx2nefobWjXGS
aBlZnJXbx+wDcWJnus6Ajyg5qhZgpJwpVGOyOjNr3kPKcWgOLWegGJcnCcoVKATVELfbNPhABqKC
QVRVBw36KDCadsZkxnSwbV50htdL3HupOo7R29YznK7+OkmcLv3gAxkH8KFYUWSqazt8gD/eLHCg
TyMdJBDZL3AzEfQ7ao7jsms1w+NyeZp4RPHWz5IP5BkZ1iomg6m/N3EQfouJDs4CBO4zpGk7nplj
8g6KfoHLS8s5NuuTxOZ+W/ngUK2zj3SkacAxWNZk0Jan38xVgwk6UxRVBhN0JmveR81xZF63nWFz
f5rr2EVW/p9R2YB7ZF3WFHkvUWYuGw2UaqZQQp9FEtS/ljjvp+s4UvP2M7QuTlNlu3jqPv2dldHz
WP33qjUlZ7qsExmzOUDKmQpaHGXKXuTMAXoHKb+A5qXlHJTT9HUKUM6f+uDhAxUCmZ6BtSNrmKpH
FQKM1DMM0kcHo+d5MuzcN++j5tfIPPdkjs35SYoeMRrOU1k9Dc+j9AEsA/4CGHgI4uyt0Zno0SDG
ozEFwod7vWAWJXgfTb9G6Lk/c4Sck0ToPBAe0Kz+QM2NCg+njqn8bO/MNTd6hnXQ3GQCyL0WOu+i
5Tgwr5rOcDk/TdfnzudhbqOPhQbWNRk8nMqz0jyTOsBRZ0RGgJ4645r30nMcnretZwjdmCfJOTsV
58MRAsWaqjLIlX3WAJg1r01RgRCEP4F3npe3tzz0XqqO4/S29QynixPF6elHua2ij1zgIPxGNFAP
tL12MJNAkNnBMNIgCLTXrmdRuIt3UPQLfF5azrE5zWjCeptW2+p5Bv/3uoHMziijMPLgSZt+c9HD
zmQGWTeQl7NTDmZa9e/pOY7Lc7sZKuubk1zZzrO03n5kAIFqZwhi1VjX9t4C8Am8XdT0MwjLYaLK
M7HzDlKOI/LScAbJ+e1JQnLx1G4fP3AJg+Q0SE2jIOj3iU4zRsFYPVPBIwqpUDstG+pfq2q/p+c4
LM/tZqhc3J0kKufbcoi36ePz2HzIAqaLHChlJvY1FTzQmICvYB+aBg56jcd7KDmOyKHlDJPz0xT3
d0HpBR8avRFpaTD0SMQ4p99s9dLYmaprKgGPwYvQeY3Neyg6js2h5Qybu79Okl9un/oPlfYYVGGZ
UQg8vwz8a7ECepgsQzqnJlQx8YPMgtfA/Jac46jsm80guf12kpBssiaogg+V9jI600H/RUyZMYqO
IQyKIU+Q7Z3SM2H/LlqOY/Kq6QyXzWmyyhcfErE/raqPFS+QOKgSBgnO+9w0wRGvOUYDywYzhkAZ
23HMTMy8l6rjIL1tPcPpy+ok+eeyfPI+NLAGuTYyUyHfaZ/jPFMEdoE1WPHkmUb2e0KOg/LcbgbH
5ZeThMN8irfdtvzApEHQlGEpA/H+bDLOANEUEEJMpRDC2bHMzNh/D0XHkTm0nGFjnqaxv0ofP1jQ
6Gfi2xkNggH739vVDFJtIQcaVjN9n0MwkzfvIOg4Mi8NZ8CsTtPXvMq67bNm9N+bMBDShARaVdHo
cXVZlyFxAyEVo339LFvwd9T8ApKpD3M8TlP2rx4hl+YDAaHg9NLBH0n3LuOZ0McYImbwxRN8WDML
yPyWkF9gsaN/DsZp2pOLpwwMyg/kD5mArws+zmDPVsksBsNkiABQGVxle+/xTAd7B0HHYXlpOANm
cZpccvdUJuCo/FA+QZpC4J+Z3QKf06gqUXUVAv7Tbybi30HJcUReGs4Qubs9SeXLhoTm4CO9lISd
KcIDSeSZ0sUI+Pk1mRKRACh+Mx55ByXHEXlpOEPEPs0vAkSuw3Kb5JAA+JE6MZXPVKaoGFJiX4Z/
bkZCcAx8Zse/cXo3WcdBmjWfQXWxPEnm+auMPjoYRsHdAiFIGe+N+Znc14GJZB3ynpXjYcr3UHQc
oEPLGTZ/naZVef9U1Z8OztidD/G/15QhWqlSomiQJLuTK3NNAJ2pIsdWR3v/5myVezdZx1GaNZ9B
dX+iIZngwQ+87UemOgMbaVTTAaYdSjM2Ygp8bIvACv3FPg7n76DoOECHljNszk/TV7YE10wQfJzC
hiFqDFmYkIWxX8DwW/sfljaRqEH1fwkr/56S44g8t5vhsTxNPM63VbV98Jvqqa6rj4MFHABYA3eZ
ooKePFMLVAQaA6QCvHDS63jMu+k5Ds6s+Qyj89O0cu6HDHZF8T4UHRh8MGd+oRVA4hJ8uYEpBaB2
KD2/e5fg/A6CjsPz0nAGzP3fJ6mvnQdVlTXlBy5noA7IqgbKGN2L+3laGehrmgYfbz5Hb2aOs/dQ
dByaQ8sZNuen+RWn6I/4N88/Eh74CJCAtHn5DF1/u7rB3kGqAt9sULL/+vYIPO8g6tcIvTSeg3Rz
kgxkbOPgZ1Z+dKoG7KwBX9riveE51wgmlUEjEDLY59G8XdzeR9NxiF63nSFknKbs+Sve/th+6Ded
wEKw/waB3beO+g0gYMMoqAcENkU7JnveQdBxbF4azoD56zTdOn+VwZh9ZIImfO8EuWWQmIH3bDGz
RKcdnkRSAKxwE3LAV681t3cQ9AtgnnsyB+b7Sa5pMM8+NNNchU9lQBMTqtqOYWYqAVbIGSxm4AXV
Z76B31PyC0D2PZjj8X/p0+dfby/4svWiua231rRn46sdBv997dR12E1y1nQ/pY86dnazffX452eR
MvtqixvxjDe88LyD4afs5yfYHqNJfhyiR4f2T9uq/vOzBHmd4CSFnSHEDjf7Dbs68DaJKu0MYw02
hYAFEQQaRaBPpOJzYdhaUmz0AZzKdMg6gHx3se0aKKP7KsiugqQ3nUEIdtqR7bm3V1k8QK7Ky9Ds
zz+lTXKVBWld/flZ7BeW724TpCpiIz7YTgQ8iAR2TVJl0fP8YfsFLBK4G/+vAacR9oceLSWd8Dzn
ifdTGdeN59moSjhOOo5oaIaMmS5+UiqfV+1Ng3yOxkcipbxCrhX0HveScNl1V12+RMFlXXzDtOB1
cPVqmI8Ry45RK6vgM4M4DezBhcFT85raDDbjzBnzgNoeOdhnFa+S/AoioyN36bdBzzdVG1nemHBF
W0oJ+qKxiOfjxcDaZSHVP0hS8ZaS5Zggy+sii8bueZAxu5PV1UAp77qEB5nPm9Tn+qUmP1X5wKM+
4b57CY8p0opHrmt4aX4lHjeoieGKa3BHVHY2LbIHcU8bMV7noSlelyn6stNdA40SPJrZtdfwXN6w
tpkuiVvEI4scLwQFLO9s8ahOyZ2KNRbKHyg8/ZmogqamoEkQOBFcdHaGFEvVEkPcE8DjvGLgbqea
bg73ZhJ39ZKTgBiiXEC56lzDrSknSWRXXmQFDF2Ke/xEtUplUfjQFKppmnAvhybiVg+uhcQYitRk
9SWN+hVpEqNo4b+ysURrGuhLlLjf1aqILfEM2JrVLPzccSWPF9C2oAr3hkUBVHWJfi4eR8J101ZL
Kre2uCMKuusC7s7qITLEa7sa/SSs5F7UGDK9VKo1zewKWkQpPADeMdEFLy+wZj93Vbyvknqu6XhR
I16k7VJUUdmf/t8vFfSjChuDFI01dQCeQ/OGu1KwEMMj+i5eLvpApdAq0sgWZTGErihDXZUlXM/M
MLpFQNogp3cU9ZyUfsVJTDUYL7RIZI83FFiD9FyFcptdheTWVRMTBTAdaifQXa4qtSVOxc0V7nlW
seWASo6kmBdxYtCwtZswMZomXYvr7ljytnXNcPwewDvEc6uotYMoMSJ4nHgEgbJeazxtAkNQpRJs
PDdlpDaKkPKoC60goNyFsqgrxGOtnELP4GkRDWoe4PoGxa2dQHNBgWjWxbaq/41lyYpUd9kWg93q
KeVhm22TEHNw0xlU1Yyk0GH6b4jnGUj2zW3bJ0bZRF96yb3VPanmsZx/j6rEirHK9UG+cpP4rsvV
0AwUmadMWXiVtq4G7bwosTF6jVGHkaH55Lzpg8ZMWYP5UCy6uo45hOFvo/QbqeKQS4FbGFHIBuhT
95BSz0z8NOSqBwwjYf8qxrJVtR7Ms8aSu/o6RrmRq5XVZCOMoHwJi5hnTEvWXmq9WXAfsnwoA8/f
71f8cvo/t1kC/04b6R4uiu2OD2fgCN7tk/xv74L4vnDRVPObBDUvzzps2SsE18v+vTNJuNtZ+Vlw
/CeV75OhINAIqJgv+yn/ixB9cRYd5O6+zV5wQvbQGYJPwBn4qeBZEAv+/GkvOIWyihShFcEXyJBI
AVJiLzdhA0CEYQtAELgq7CKriw+Q93ITtgACi0MTactiTxkIybzsOf0GRtAajogiIWheiU3wRyuw
ezV8PQM728F7ZCGoXolNPJIqKvWiu5CLb35taErDC8lOe67QK5TwVyNz5GUySPt/+zZR/+pthSej
vO/gbe758LNvuXqX9WYWc/daSXmZcuU+i9beubzIboOc02+5FTx5i2BF7aThZWYww990d3jTm9oK
8T4zOp+PklVnVgZq4QuIR0jFYOnNiQWNBXAjMnwjrggn41tiB1zhWIkpPtcq5PG8GCsnFQe9k/uY
U0mrnNbzNSOvCeNyeqtVY7+SkqGNeVMopVPjrnSmUujpNff6kpo+UbAJsm/kpAmi9XRo8RjaLkXf
QaL0juR1vSPjsTOSMM9AnMK1FKQgx+qQm0Wo62YEefKGWxStPbIk57VUpM50YJXvRjwd29CCbQw9
LscsdQKU+TEPlChzpvO2qjNnOs1Re5UyELyRRzJHVYLRyHAeGHIpFc7h0HhZ6QxaqNremF1ETVw4
0yEpXbzIFW95uFTiII/5qOGIwyDpJu7L3EGwPDmNlscwLk0eWXWveTwQr1S0jizTIje00c0cKrVR
zNXpOF1AaZo7I20Dw4/xYHSsdBdy29oZzQuHtjR3pNDfl3RRmk6rcpPVmKyUaiicRParmFe+VjjT
oRAl3Eu52aGg57qESsdFeuloKW3iV+cZjXUr7t37Ii6WdYHIosVR7SRlXTujgs5RULv2dKkeJRRz
RmTVclnwN0NF5Xh19JO1YWGp4my6NB0Op7gIvyldGHOpqDM+dVcRgxDWXj8aU88nVFjpbbQqCRZT
f6deTiW3lVOYhGIQEItyOxnDm0MPSSQV+25rdVfGHMnNY+5LleUWVemwPodJeuj8VMI0jpfADtYg
NZUjIblyplJQZO2ipeOK9YVn65pyN9XFgeutqlzmLakooFZJBsi0wvHTGF6tk9qzWZPd7U5lJqfO
sCBiJkCQP3em0jQ7iILIsqOVMV2fLgHizKh1mPOeHsEQFaTPnMKNm9HAfi1xVrWa0XuS5tR6oXCq
1JEp+UWQcLnpO6frNCh66VBYwZh6vNeD3glw2Tsd1YwoS8cl+Lbz3SRuBc3TBG7H5jpR3Np+NV/z
UINZOxFVZaDzVm55PlGTTSS9HJQgzxw9V4FMcc2tZOC4bFSW7QCTxmWwVCQZzJzpdDr0ouJwOrsl
pnnEy2qQTJoBXmiAGeolEagJSlpqC1XPFuBXLJ2pdhSl2WnqDoTrehWYoHgpZhXLKZdll2BraqLi
UbPyuPl2ePxUqmGP+2UTt7u7QAsEruuH0CgpjFdXAecP4jCVpmtD3sPynZYBNaLWd/l0ccSNx5VC
j61d9as7a/QktVKyCsWaFQ1j6kylnoZ5+W0qDl6KR2sqToeCKVsfRIZVeRLYQIeKqXVxuHh42nSP
xBLM45SF5jTysHvFfrxV2mFgO/Kl8YtuVYCcHQ3gkdzxFLFEYVD6lt0IOuLUNc2D+TH1dzoQuY0W
uofWu1qqjrDe+YNY9Xb1PmFWUMr32dCnlhrKG3fQLEU8ZHfvdNd0nmGyf/J0OlVM13aPe9UmlZpk
MXTxGpdEW8hIsvtQMNmxxxyukU5mo0HK+lGrstyU9drwxTRlndJZONa201koLiExX2N/VM3pWodh
Dk+lw2F+LelBqKiKHCwkGI1EkjwYAdEuHf2fg+j80bZTs0NNNrU7nE+l+asEhYdrXkN9yHFYyANp
jRKRnxmsZlYrBK7sY0vr83gppegbdQPFCoXUmw6dkHrF2HEtlkifL1qCYIp6NY/GTBqMMShbjuqh
MjtaNrBQwIEp6IscJqUtCzl0OCCtfX06VaRB8SSiPNYg3oPyLDTSKuyNUIi5tKvBTK870nDZa0qz
EZN/OhAhoA+nr64JqVdGRQ/rVSymveYiCwwB4LWuwmYzFGAGK+My7IrEJjpdsbjJwN6uv8NwtCsJ
o02o+vEiULWepyBpUdLCmt7eULB5o2j3zha43dEmDipoFpl9lGic9XpmBbBpES/LyBqUQlumQVBb
pC48MC1hqWmTqgOVTRR9DAvTdABvkMJ91RtNNmR23w3uMm8fprFRZCnNllmaj6uKXMRiRKZRUoW8
i7TqMtTHECylSrGSTvnZhHKxboKYDz3bFpXv2Z3mLfWoGpZ6ajY48xzqffVDYN5KaFi9UE90rUmQ
0ebulyBrC3u6JqaDTGi8LPsQCK6kUV91ZNNhECFVoVUmKEvXkDp4V4OuOwxe5ATdOitx5LRVoi4U
z18VikccLMl4dxhpc6krarRs62FJo4xd5CzlPhlvi8Rt7XBInLbLvwQYFJwMa6WpSB0v3VS7DmmZ
G6TusYkUJXGmg1hsHT3p96e7imBojShOI8MP3cSZDrsZMBUDNQIlOOpaI/BrELKadKH5GjFQNZZm
6dNN53a6oZGo5fVYrVrWeZd1r2CudBHoywT0VrXRLtUx7hc5UloQqAn+WfUosYhQ1aYDnqS0HuxP
U7nFi1FlizSjj3mPr9JYbp2ISa0zlYow6Tn2/dL0M2DCBHoQA1cBMq/OdQSLXbi7HOl+tasDB9i6
Vcp4cbg0Ndw9I2laUMkqtdZ55WWKUQkhVIhDHDN5BD8MFBsagscjaGtTow1oRKjTE2gkqvIItI3p
pqnUC8k1lQ4V0327JmMfPMYhqazpmlYU+oKV1FbzFFYCcUBjSmH4RBEmO+Z4TBMTdLbama5pEoXq
vNy0A1ZW06Wp0ve6xplKmRR5RlsAeXFTehz+ioVVdi5bpY1y1bsqtWGmgEgn/iou3W7RqV6EjN21
Gr7tY15pkRw08+mSkmDJhK2wQ16LVoeKw2l3mYOGSzmOrbbnbWcxyYQJgAeuLTBrL+KFF9q1vMa6
pTCru0+fGE7OO9PNQDouKlO9jS/A7PgigVuM+Nxsky8DOBD7RR1aUCDuulBBPTeH8kvVbcrgQlhJ
4GL1nKG9a8i2bTPuR4uYWRGx/OiOhpc4XCSVkUjrLLzUwkVNgGcWGl6ztuKSC/y9ScOLot80/WYM
wd9nJu66llZMN1Tl2kO8000vWEXJKhoyo+xtF/plq066YQYdQWIb9cPomYWV/Cx8o6wXjW9o0vcy
4wr0/6bWVkoYGmi4HEqeRPek5HLIPdP/qoJn7wcG31potOS28S0/4RTcRbwPuUyMWrLVCBxvCw3Z
arJqcssL7KjmBb1kCQ+/luFVhX7E58jO+UZx8i3j4UXPc2BRIzBGR3YUI/w+bCoz/DnY8rbKwEmV
mdKVAitRyvvv+qI32Io84uvU6lbRN2Tmd4XJzH6pj9y/lJftsuYpD640S5W4egVGJ7jWVsxMzvEy
/xGAYVlfYA+cVVZEeRzYrrSqOq5u5NbMGxuDhl2bwoNq/qi4fJmuFHu8VUeDWtG1dOE9DY/+Xf4z
2xSbHix/o7SSb6nCVTCzv9apqVyQ2+obNZ/q5bheNd/dFVAVLMZFYADBoIc42ZUj90ttAf6pgVrI
s7IMRJY5KlxepImlFt/qcBn4XzrPIoVZlrZaLF0b3OI8ThZJX3JdM9SbMTZpbaBHml37vjH87WW2
hCxVNsfBBNexXhpdswQfvRwavcZDcA70Tu3xsDJGbOW45qj8Xq432rUO3UpXqpHeqL3DWku3ghXu
TMm9l8dl5i3GwYIVcoTJ8bWxR3fjL/VrYqbnnt1/r3WjeiQbL+RJZUb60gvMvDeHmzgyVd2u+2Wt
W527CsEhrn6hGU+3cr5Go/13nZghuU6jZZ5ddDZ6yCUrHy3LB0kq/gtSPvzQHrUUZqKRKetI4xpa
u6AKd4Z8iXUe3RWDsVZuW4lLa2znZnavPPogB6vQqGAmbdwvHjK1v9vUGFwj/q7XpiSLSrqmdNl+
H24hakDoEm1A97qOv+MnVBvgmUA/9NSInXaLYFYWG5wZoP0s0sjMDd1bxaCjqIbfGwMDTylYypzc
p4u6Nb2ca3fqj/Y6uWLfilV/niCedzxPN8D+UrtirtndtCpPXN48ekb5pAP7YCtVDTczewyfL9iU
LoBCeHzcgdFv4HPZka/Tweh7S0+WXciDJ3TebaWH+IpamQFG2i355j1Gt0XAiwycBYbKa8O9iO6L
+2yNrsE74Nm+1ayVnKsX2TIO+PgtXtGLu+GLciMt5avwKS245hlywRUT/YQ/4qU6vZ1ZRc1hoSm/
1ov2mizpGq2igJd3xDfbLVjH0aoye04t6RvKDM12zZo3ZnMbdBzWQmyAVRAOvI3NApu1b0SwZIMB
cd1+T1YlRCR06CJEDTjaeCasqfcUOxH3bjJwbqtGZiXg5+YErN+OE05stkyv9b8jU7/rLdUcl9H3
ZKFYUm4E7FKuOKos3YBF0/SctDI6U6WGy7MNsFtog5Nu6UXgJIN5uKkDjjm4vhyIbAHnk3AxXoS+
wXpbWfTXD+7S24DluUyXIzBqHBnsql6iVQcrT2lTnYOfPJENpHNiFjcwpqt63fMoMklmpDBTvWUA
fWjNGJkhsPWV/q1AxgBufc8oZNtVuQwzn/DiQlu6isFgHi5ccO8sPAsCHovw7+48K7+C7RVKhgdP
1G3lHrdGBnMvMSBmZHqrYuPaiaPeUaB5IXG87CPjEoI/2rrI7Xwpg0wxKEh1wwN3pAuee+tpuIw2
+pZeRV+9c2/h/0ixoVz0cdIZB/HH0gIcPpOIlGHZSNq4XoLzyEFUKxe+7F5gBopNLSwVNwN7nQrb
qOk6mQeV2lgBYd/UkIFuvaRqR7ic540pgwfMaUWTqeQJg2QqdYpcp8tdUUcBssK4XUe0CheBuCee
rJtft5ajArSYioBRUiuhmTWqEdVZtWbaTz9LNTCofL1xmpdDWKLGkeS4dabSVFFV+XcpQyr4kVjB
9a6kjjeOth9FZFWB54p1EkQeRgor5VTsEfgeKyUvTE2lFbUqHxTOrnAzw2Nt7/i5Fic8Sf0Q1l3w
QYTTuatBlSbH5hBFw1ItdVCnUZqAK5SBq2gq1b4wCg7nJTgdF4GP1mpLYzOPy4ETnKQOEgctAN12
Kh2uYb3tFknZXLmoNQMMk18dAGAwT8DSLVKcm0OIpYXrXXqQ+OEwLQYdRE3xKvTLatEIXXo61JFy
UQwStjvhXTgcPGEKHk5J58Motehy8rL1wmqbSmXOYMk9XKRqFXAtKH2LCCtQJRDtpCNdTu7gWrgE
p5IqvMFBRNAy8XUD/nTPTYxk12Y6uKbyvo2MIQcx4TZ5sS4RxjZECreoueuLoVt1QWdLSq8vDg4k
xFKIxkWqYMaggahpUY9OMoInRq5LWNX1Asx1Appn0wZmrzTy7hR1QWtAtP1ab91bzauQ4yc9RIL9
Ed/mJStsiAH0DsQBekfHvbyQA7b0RoF4SZX7ZMiZ1cZ9Nhqh8NfRSG655rLcZFkLlopA7nA4XGtb
NKyIu0k7nDi4LTVQlZpsMAda3KKqutDA6pE1V122whE3uehEFMRQ2hZWPeFOppXwIu2cxwdnMiHt
d0XRYGGVMsqlrJeddKjXYPv6sLIWP4Y60oFHINnAzir5vq0YBssNDigJeYq6xqpKFVuTW3UCeDoc
TlmdBdBJMAwR6OQTvFiY9tKgYTCMCl0x8qFjfBgYuHcK4XTeHYQPWclLuOh52Ex0H1SSonYNacTg
oZs8rCEJS2d3zlCfWP8/GPfqb5m+yeh5Tt8SWR4yJK1CAOsljvOvwbhjnz+9avmcy6JBgqwIycFW
Wc8JK/uQHHyvCV4r+P6cwt9FI3DDIZcFAm+w3SlknTMNAsBM1Q4xOdh4CzYKhnVHUyFfk0DU7j+J
yUHMB0KMrwNlFP7yjSYihpoG37xD7swsUOYNtIvTEDwQnaSENiPZU9IWlUG64LLS6nLdyXJsxXkG
aQFNs60blqwGaRN1uLlo7cGn6qprWuACCJ41I/ii0sg1FZqAudF5dq5q2yB0LxsQBlam9hBu9zzQ
OorcXcShP/DOg2wSdZ0P4BEckEPkQTdKT5eMhoBPyO3G+24LOXi5NTaFZjbjkjV5Z2pevuxQS4wy
iwob9rqw2hp096JYlazPVpRKidkOEDUnabfVPD/ZUNbZoZp6Bnb7devF46YbBwgfRWDm+cVl0o6g
GOiFEYOh4Ec+hO0JXoH3wF+kbnouZbgQ7m3VwuSm8ZPAlKOmtRFtz2HxHa96NZOsZFCpVVRgilZ1
WILxG+kQsMt1q5fBnlCwnywoywpQbMDUiIMIclpIfxM1CrOVwCzbHtJT0iIwSLOFHfYgmQT+Ii84
rFBgxkTzzDzkA8QcLIjNnZdd34Co0CRTLUC7xxIYj15cF6YHoTrAKbC7oAlt3xcJNTlosuPQ38ot
+5KwCnJa4mzVK2BEEKU6B0McNKIkJ7d53XYb5Eu3GHz3Q13dqX53rdDSaDvVLlTMVZCsaVmYWXA/
koAH+mAVSAL/tH6pZuN52+hfkZZvaeryNh8aHsmlXUdDaUo1W4laOfZSXvsaREyq712oZ4aSQsJD
nejgEcX0og5KyJ1S68rO42wt9z02QDx3XPLxMqpVp/Ng0RvAJQQ+mnjNUHtOWvQtyKpoMw6EmaTH
me3LKk8L1PKASK4ZZ8I0jihehO0IrmmmNJCVpdaLkFZ21voR2F4ELGSY4LxWwGOACk0RPsHi2yiD
XZ+uaw28a5rnZWbBUG3mIl5akMTIBuIt4sQL/jd759bcto59+U+EKhIkQfKVN0m2ZFuO7Th+QdlJ
Du/EhQRA8tPPUqa7T/e/pqZr3ufhqHzixJZ4AfZe67c2UQj/XMb6xaOjrHzIuYWr+wvAFsgKXvAs
fXrueXSlQ/oo+gZVrfuAuhqX2u/elWz0ox4gmLW7O5KAJ1lv4ixq16Q0o55LMqdVq8F8rKRvznNk
s3Fom8pN/qH3gHDVE+xGK/csdCmEarMVqmdNWQfEHUzNy9GY73QYxlPNRVcaSGdYCXCbrTL3UEhA
ReJnrtFh0Ah1mtKPTeAufNYHf7auEGEQZWIU5TDGSem3zbd+DlGd76nNl9nPlIwflnBUl7i1lV0W
99q8hBSypH5ORkoOIkRv78n9V7eME8Rh+itK1APnW5VOHu7FcB4PZtBDjs3QZNuuXSmSpXl30RMf
2HJM15YUdp+DcuHxsbE5bpv3rntWERoy42RhY9qWIPUeYt2pCqRJrrfvk7/+3oiND41FgcbWk4Gb
UcW+QjOcbNXe+6JoVgshthkKI6Ipt4B8Mm1I0aHt94dUHRivr9DeqtTj19k+cjrvpU4b/IThIZ5E
hAUA5A6VFL1rGKvc7tFa1CIARxSZNGta7+jNn+m2R7k/f66rGYvYi4ut9j69/XaCamgCACWqmJtD
bBssZd1cH0ky2Tyq9U9DvaEYR/S1g95Piqb0PDi7wV3lz6tK+WszDndq+DY2SpQLnny3mSYsRNDU
d/PE8GFE81tKr/SBEDy2bq4BEMWPQc3t3dq4tzgNIPmGb5x1CuLLAKUgObV9k1xtgOZMAlJb7T7m
SarrIq2FLIemiUonl/OYRL9Z91dL2NuwozUcN8gDUU9/OzNlbvRctrEN8FDkvcTjOJdu/lm3ARrK
SPRAQz0vs6OoAmSxijT+SiZW5+OWNEUaYMFagjzoEl0kEiuTEvthFRZI2BDWV3bwY6MvC9nGXLYS
Z1e344FHW8EWDX6Q3FQB5Z372GVTH9yv0kT3TQpvowlfR+lBXmvQi8zdaduH9o5PbZaIgZYBWWDI
QZEbW9+rGlrjGMfmosb6VXnHOVGPDu3CKmWSk26qC4tdkmtOr2Pq5X0oJ9wFo7ubI2ILPyqRLC/m
Gxhq6Qpe0iY4NnCNVA9Rg/kMnsX0TaNHyYe0RiPdpx+Yo2mP41/psLx3SQhoa1DXGXbmCY3qzqcs
6bfHwXsIBwagbsXysqBRbEIKC3QJkqL1bqZ7rQ8BQ8fLU5Ss7VDfq4h7T4NJYUwFuHbaN+wFKue9
1x9iUvsPtglOVmNbc6N6Cvo5eRJ+CL10ylgYT+8rDZt71hCFPbI9mWWSxaAXcW6ZvMzHKWDkMbwJ
Yg2zD5DDsUNa7x6Pd/3WziS4E5b0T8R4eBnceCIdOzZyPkZdXPqL+bbH6hWY7UvPcaHU/Xe0oEm2
Ju47MGPU9auqnDTbScQwpRQLDmNN9sIF6Um1cj/a+YR1VVUbQR+0q8fENfbaJ/fSJVBjYv2QOjjS
Yk9khnEZqtJ7Wm02ve4B2a7cKAjf2/7LbFAR2lUlFW61D6nds1k2SJk1rv9U2XyUuDBRc7hjy0EA
7ltw10BUAXBc4vp9jFxUCNGjoZ/SphBOgiGSv0UUmkqt4rcyG8uZ2pLCByCgbairNnJ+JVxyN/fb
hO6h+TGuwYs2SV/ZMHyuUYC0Q2czk6ambPiWpUYkuTd6J74t51mPkDOwHbWabIX1+hybgr3E9r2l
7ZHvKwRaMKxsrI/ROo6Pnk5gi9L6Q8XxXLU+6Y+eVQ0OS/NqBYSUbaQfDW8Pbk+xwXc5HPz1O9O9
hGw6vvh9/D0yUL33NWd3wnn8GEi/gbo10SNLF2iZNU6o8H1bre1nRHb3rr36p2j86aCT/oBnZ98z
5WbcQDhiHnwtqNvpq51MEbcJO1MkYqq0dn7BYki8dUTfxgF1F2PDZ7d44B2XMYsVwN9ICZYTYp/H
bXkbjN0LoZq6EAsv4l2dNgBP53qFcLbH9lWloDv3DivX7Eh/EV2AnxLv8iLWcM4M2Bn55XEVPAQT
Ae/MlmJt1+5u35bT2DbX1peQS2X0KW2rS1/v15ZIAE11zvb6fZMpVkT1wTR56bslLIKG8yyEy5jx
lczHLW4uc9jPWTPs16G98W1BF1154v81jujcQmYzlA/JSaN8yrWLuxOGlJRD0oFM49/724WqaVfF
OM8nVCvDOfFXlEhY61rHdTXOqi6X2ckyqSORt73dKrVBrtb6UvN4qPb4q+uhnK5ukAdoJENPvwhZ
LZwG6XJCAfHW9COkgp1m0j4COWvv/TENi3GXKiOPk4clenK7LMk2PQP7evRh6GeR6Z47kNyiufKw
H8uFtSgpAY5kU5pAmN/1mEkAnbGDFzmH123StPCMBvrsBZWevWex2ulhQe0TNyjRU9CmnpNNFtHb
4t6F6rDfugbzHHnOz1ehrxgGfU7G5cJ74BHCruY4EIbthasOONw8Y5fdg2JdLTliRTLlDlfyxxiq
7yh5UdvNIMUDK/x8kvOTmSDfOJ+keSiakwwD9dIvS5JNtjMXf4BkOgckwd2N4x3HDYj++alO1xUc
lHldY9+iLAcw2CYrr/Zl3O4t6QC7BAEY9qA+LfsKI6ujBiLcX1hjOtTkZvyI7ClW/h0PzJv25op0
MYrUkD7YOgHxi8+cuV3QzJf6tFl4J2sK+3yONM8SrKuxn6I2Izs4oA2S50Li/rHj3o7C2ijQe2uU
TYE0x53DvApI3ZRsVGFuuXsL2/iwx9MFGF0HLHx071x2P22CarTr18e5sb9NMAd5FzL4V2P05KHZ
OEcGK0rbwfyoQRhy5p/q27dw/Qkezifm2q85sPdegmu0xw1QNAP9aoYzGSP8KiLaCuTM9y3aflPV
P8+dJ28V65SZlZ7nS0iiw6Smy+SHeE/zHBZRp29ySAJnovkCq75nqEQ+xlmfErZh33vSXXs3G/mJ
LurK7PbmiK48Mu0FpffjoD4W4pYDAB6VtXv6PNr6EHFwiPCqG68Li70ebL4/M5k+R2v9mSQ1jrAG
q6+zgXqi0PUnJ+aUApaOQr+q0d7EobvQfqAZ902RWnEHHAJEYXxqx6bNqIVPHzYFm9mR8eYr9V/X
fS93dG92lT8k3BGfpa9hvLYZhPU1feFb+hPV54/YYg0JuZcT+YP6lzTsC82g82NrSbwBvcH0tC9Y
/mL+tNf0fmrkW0tAlsPQ35P5KUxrWOxD/Bx1ewFyBsK9D0K76XoFzzCHtISe2oL8G87dMF4llGzL
gjt/7KFJcwr3lKyPEWvO0umnbqfvkxaAORxEsQW4J1Zowsshgusx1Q/iFlfxV6oAJ6UrjiYuR3aD
HOhVeP5boPQRmCrUqD766i38W3HZSQLLSfUvaRhcwFY9bjF5onwoZ/bDSFGSXpzrhOfxTAqpw3JH
QPn8rtupqxAqemkm72g6rMr+iQvKsHiHj8BXP5SQkPTopVb8wfQlJQRFYVzWa/+B8Vio91T0Zcb0
jPoXKYhmTTI/ND9XxaoNJU7Pm1z6QwGsBVsBCgG2gu2rcZFNDzE15Tg3P9NovQ4cZhGHrefR+ClK
WBFI+9IitaBGiAa3UzO1Ux6lYzXqY9qgeYcHQqj61om6L3zXZ/Eaw9lIXC7JeLcKerekwbEJZI6n
cX1PduPyDmu7w450O+bEJS9ahOC6mhcuL0A4PmPv0E4U8RPLGJIvsDK39MlQ91ZDs5QzLEXeSSxB
OWSQV5QVb1AvBpRR6J5Jw596Zqu6g+UHQDP69ixZo+8n4ptyXXqZmbF/6lfSngKHegqKy4X0nndu
o/ngCWAbi8WiIRtUADv6KDFSEI8EVgw71fZmNs0SjTJReZDYA/Z+c1cHywUpisfVQAHAxtVlsxwv
zJFvraAVwcitI+HhE4JVukAHKDMxLGvZb/x+quG09zHW3XQstVC/BcMb4PAEkO2v9jUeHoHKfE9H
a48CXUTD3J6tBn7k3qUG7PX+MHQ862HeUyPRvnrNp0ZZ11p4Z4MYSzzi5BzU8gDlCmVcHTxETWeq
+IElF61QFnQNRTPfXFA7fsU2+CKgejTKuM5htwD6AatXsYdtC+DFo0XL1qE97lJ8ydYmpzGUNofA
54CxuKpJ5ydZw/hfiPjOWHe/xjLJOJx5Tdz2gjyXSnidpXwSiA1FL2GdXLD1Pdmgg6fuxYd4Iy/M
kkcTuDc6Q4IRM9QqT6YVaeljHA3YF8X+4fdKAaZswmpJNtxt5ojrsqLaU3C30jpzU39pvSR5aGv/
vue0qRLZlHpvmzvSD5XlvcyFcpCbcN1F/mwOjaQfgRAoohGSslCSV82KTgzRKfDissNzsHLRi0/B
b5jhUgx7fO5TKgBctMvL1PYnnnYlCJzlfoDiWUReAxPo4LkGnq5lexbf+D7Ww56ECTH5HLhBHaJv
992vsZtlPsTkZhLo4yyxbODZ6Uk59u4cOOuXa0zvaYSWQ6zfugY4QToi5TMtHxifDvgEhY0bNKg5
sp0iH8B6HS33WwOBbTH8vQ5ZpjRpc9d71ZTOc7HrwD/62j2I1m/Rj0KcRIJYoqP4a7S4QU2s0ElG
9p0tPfoF920YyJjXWhsAtR1W8RRdiRvi4D7VO6tg/F3NQKcCf7uH147Gb4ziwxos/ZFSju4OEC72
1DgbEgpBwM7oElCcpR02Wxcvw6mPouO2sjvdDIgPjXEZhpxAR4G8MfqbfV7NLxG4tXCz0Ni5HdSq
4KJMmJz82nNFGs6loAZ1wbieF3kjGuT84Dr9FK+AdCHFZm61a4lQRe+rnxGHFNix7te+Il/Uo6HL
UYn+jHn0e4z9qXIDJ5lJ4u7eSu+bTuejR+RchKZ+Wrz6GrTkgScWV3UKqzTcFEo8J1ELria/jReG
cdU9ySH82c5pVySdPbeivuw+r3qqb7doMBY6Vl0upIAz25PThCTXPpW7jfGDhzlft+Fh8CBfTh1y
RSJ4MXAXM8i2HxOhQTHG3t1i4wDdGGvy2iMXHqAyIbJqPaZy1qJu84L+EI3Wy+OD5submGvosTUr
ZdqNZdjbPKTBnE8jlNEJeJ2Zy8bp9Bfx6CvboUixru7zEXDaAYLqkdvxyGP0HaQdQC7pdQJd3x5k
3QGbB6xbTjGK39UgGmLTfKcnxc+DP2eLVj81CWnJcSnfWqZrOmz0DrYhvatnScHWDVHF/PkpWBf/
2HZ+ThC5uvMEi+9cM//jK13rvXQOGHnKCbnDjXJLP6KdjxJon39exmZgdxtmCdzRDXGN7M8fLmm7
5TTArT5jzbwzdWsq8NfzqQtAwtXGf4AgE1VCwUWVk9cUkGZoxm62cfjHX65rALaLhfO8TTfWNqjT
NoMKg2aj84/h1gIouLHrcrdHN47b4Q9rGdwCAX++cguKmmQ7DRIb2MCakxHX0VdtVyLwcw9MEK3I
n9/+B9+UIS/YJFIQOAk69j+/98+b+fMVJHGB04738vefoQot1k7S43xjJO0IYMOlMaAQvSc5baD7
QIamdxOj/3hpJrStcFa+Bzcjcb1hkM0oUuAgty/jpIVvqG42bnJzh9sF+89Eo7NqPXxjDqN7K9ru
gDsP9n2LsEcjLc/81oS5f7Oi/7wY3DWlo97n339EowSxnUkeFDU3+u1ff1duSDj8/b+AN/1iW7C0
//0NJ2BgwNoTGSJzJyiA8wGtpLj7+yXVQX3DDfGHN0hWafATXYq7IJkR+RmpIYfYEKAc9VIsNe2L
ZFTf4oGPF1GjHrYEu6mDgA1+9H6MJyBdAEkGz+6lb3zAonYMCr3oHOHtpGj6k/A7lA9mzsWEZqVL
CcHC05MDdoLrOGHjd5vxngeuH1qJGqnDXgrsc6fYT117jrt6z8YdIi+jPS8by37vlCxHOdkTeoLo
bLb2oJdkLCVUKbJ+o7Va8hHVLVRIpDHC5MXhNix8AlVxa8fXrZvdIdxuAEPn33dh8LOl2FhAnCJ8
uXUvPh/kmUh44H7clFij77Z6vW0CdYs+09FScPOEpM0MgqopfbHpSk4TYk0K0MsadMcF0lAu4/pu
D1KWY5kT+W4Nog3GW/Ox946Tt5k7we0PRcZXb51p2UEPAthh3HhFnxjkTSTj08AN2iUd51gkA/hB
B9IZvAgUcbT+Qu87PEnitxXjQwrTJjdT6Ao9yV+KisfZe6iRtVYBWpVgOwwxdM8xeuv9xSItHfwe
Cfum0VQPSt4Pwzacgg2YDQl5Hg7dBUNEXnuVblkUATpMTiw0GuZJixCxXV8QDr1D+tZSYBl14B65
CZ9TLU8u7R68diukEm8Q49HvT9uKVnJ63UKsuDtMemvsRzOmT7dfKxMfVgky0zGTHij+7tck2sxC
wYcRt71z5ZUjD5oMVve3KIy/hwQOjoUoOzTe+2Swsopd/3I6eF/wCaMOwsgC+DYwdP7RbNCwBf2m
l9uzTUCa1H6chdv8/fbp8hByw6VnbD+k+/IZ2/opJSjOBQKwkHbvHOqJxT50dYLOLcxGL3qRHPXP
jttjkMN04NJ7VcsKIH9Hl9iaX7NbUF6hz4UCjr2SnqQXkvt5eaHdykuA7AvWM8CSqj20VJdYG7HL
q1Fnrh1/94Bw4ZhYUUxb1rVC502NsDG6imzjes8Cf3uRNP3JagwHmCU0KN+4Ke8BpD+SjTkQNAp1
3xKhu280FIdDZCDTJySO8qC/he+bliE0hxI6Qjjfg5eBuXJTiVyYyacdH2GCs3c7dDCKgk/Vb6UN
yMfDKNClUg4TIjbRO2GuqBf2zTfdAS5leKGw4Dq7kBwJHVCaPgRfri6aBW12Ox8aQxEq3egUFMR8
8bfku9XeJ9bKoJhE8MMKnaCXxWdWSDEMdvvZ601mZChrquvD4gaHb+sXFvYQEDaGwgYZ4UnKyjml
K+g1fdZ20RmhIHtksfDuhqX72qYEXsh8bdn8V9xDCN33PttGYaELEpe36T7kPYwID2exCIBlTk3w
scsEpydNAGen5z1Vz9wEv9xoEdbn0FwFaFe5gJ4L8cXtW20bK2BnIC5nLxNJ+MZa3KTguXE7ijcd
+4/pZl0V9cCXdUgOg3pDk5XmIAWSvB5ClodOd6eU1/nco6Ucx+gFjjpwkRrib+pidG4BgdqoyqDr
QRzOFqVz2xbqh2d2VUQjx67a4pQk+j6KxXePRA9hOw4FZISu2b/PVp1o6B4Xv67aheE30wRZp9ac
iIv8o2XNS9dEqkqYvpWpMO8SEh7qekNtTBQWzu5Wu6PbSulhmxmEEWrQvh+hZr+TJqgrnmAzBw3q
n7VmHwol2BxNAfbSHnMPkmeVsq8khnODy2YKzG8q9qtUTzEV5QZ2LVvB50B1Mr+RcoERrPj77YLX
zV6aNi1JWJ+CkNyts4A4YcJr38cF2bpPpMePKRMV3tpeGAYtLnXe08ahxKBYoEW0ra+NkDrvevI8
9sNZ2i9Sc50ldjkh/3jaEKPPma4DQJ8wDwGQB7PJ98iA8JUJcJk4LXhAjj3bHqBTXVnMnoJhuU6G
ZNPEEPoNHv/83m1B4N3r+wbd3lDpWDw3sycyCirB31Fyhx5IRMRYeIYCCRVRv1UmHF7jZk3hutaY
UzBtv0m6HERCG+w8tx4RlDe2F1V25nmOcS9ZL0ZsQk+XdOLPzO+LYHP6MIafKXRcpJiinxLrlkNe
dNbqtVPdYdbNfTSRhyC1d22DVXFNnxKoScECoaheGqxgITjuYbvRQh9LkvyVDF+eQPoW3tnLBPZh
7rrCm2I/6wVcd+0dsbgiDKKhsGJICeIRH5Bx0SwmYPCT5TBhoSWT+uzq8RkwxaMGfTTIcD8ulg9A
7+O9RA1ybrz6zkvDF4xC+S4FjtmID4Da8tRu8VCkeC8YrKKyDcq7BEohYcNkBPIpanLkOgEORqyE
HQj2DJKxGeRrB7LPts9etPz0atQ4tEcYbj4MuE+w0R6GxT562Az8BpZNuJ2kgEzs79AlE+ljloIP
t11jTkW3wROTHT1ob4fELOgladty88J3tXs394rfC74UE+gEE28DukR4KV6Ux0r+6Iz9PveLl9O2
fQwajURz117dMv1KEihIfWjek0GV8zJ/qS38GNX0Ng0oC0z7qpj9EcZ9n9lpvaLWmCr0jzE2gHYF
dNx/NktQpXAnMFQFRsOkvyKcT56sFDdDnK3CL5PB74/J9q3uyHLthHcG7E09pQDsrcHjwP0B8zXA
EaNv2/MIt5IIijbGGZUGGPPkWlwJkVbwKeU7BP0CD/zzYHgt8CX9/nNRIAI4NgrYYkHFFnVBDmvD
5umFwAm6Bg4v/Fta/5gJq7xN3U8LKp8wwU4JhOQeyisiAhhSEzenbg0/nQXd320vyeZ/QjQbct/Z
A0nBNATjhPGp4ZWLWoEWZzkkNpmPdNnzNWQvoRefbGOx+jC4cC7YzlEMpy3RDAwljTcspeZYg0J9
nE2PBpSSn0Lhp0TkbcKq6c3KZGxE3RLp8DvQgGM4MV3iySnbqYFk/Kfcj5dflEGfWmoCnp/4t635
cbIchYrCkgkYE7TkTxLiXczE/5p1ne/EFXs64vK5ZSUtQ1oxSoF1+Kce/+5I7pTfvvZ0MlUt+giN
1ZPXd+29gVMSjDfbbIcjI2CQCszjaNm718AXqPl62Xr+tnj2ns1JX/pqBnmJiSbdJH9j8AuWDLpf
p24/xBg3gsE7/b1AOwRVAVbIAoo2DpBdMPFnMLd71sdREa+dDyEJTGy/HqcRIVo4/DmSaCDnIYNk
cA/cQZDou9pbRErnESqdD38ybr8ruj8aFJEHniAEkNL+ihIIjMIWvwO8OepdpznKLZ1zb8MnCuBx
m630vUmVg3nYIK5ao1YsGexjhVxR7gLrCk5uWE2keVaqVqXPBc9cVzFRP4pmfqd755duDfaCAEya
0wBKaFwffESAcfTNXVrforBQDGI4rjCD7uWMrkLM0YPPLYKVyfqKS0FjM3mikXMnYD9XEnevzhsm
6NbYatsJG5niS9mtThTAw1SBYg15mQmfHEvUaQI7xDfoPvM84FbBvYI5Jz2KvJgAmGKpqVw3qaOs
T/vuWgxdAhisAtjzDnapv4QOOgF7SjeAISJqLwN0qwM8Z+8Wwn+OZPAl6747e9Ep7R80muyr8ff7
tamDEyyzxdtxShYEN1dsWGNngczXyX4KJeKfSL1lu+zASkHNk2ZEHdkg6piurwtkIUen50W4s7KU
5fDw3xYMyCmC6D2VP9mCyCCZW555tH0e2/15CiDTaXiW21y7Z4QJE1Hf79BEYgJZTEC9Z2Zw1bCT
v/S+w1JqEWmX+5rmgtpTFJm/aDqyYuDbIey815B8DD37Dbw4dxOd7oMJ5Exg2/Pu13uZ1jRC+R6U
rZse6D68hZgixKdUwsEAT7DPxZgMU0VYwyoj6yMCrw9g1r0i3CjEwWWpeOO3JfToBJN11J7tgYc1
cZuKJsAegrOG2qY7zWa7+YGI3ww830V6YGuYILwZH5L1DfIMNEKwzlWy2K+JwpYZJf/m1vjdp+sb
5IhXMyEqBhZGH8jIHtbJQIvefvkaiuxgUNJouDb1wNp8NBy8Ojnt0jOHPjFIMbgaoQ2BjYQM81PH
wiZrMJWziDHJZ5mik0qh1ddJ97kP6NrM+O4QLfO5+ZibtJoWDV9ecoWCyl1giF8QH2WFp2p2hTcb
B9NvNtkk7zlcD2PWrnBoP+t9PM57/Ji0yNiOu8WAIWzZR7bTx6gOUWhB6oyCqpnbg3UUE7hW/8tt
04KIJsDfujti76sPwn81aYjRQBTFXj+MUxWQJkuG8amLmgbVmb2mE/1m419zNxaYh9bkqNa/5GKQ
Nci51ONliDDnYMF/O5AlpKGG4cD5fg48gzaXzjPCFuEd7O5j37JySZGkBd19RNdHoPuVDo2YXksm
xte2NZh/FeyZDHVQpN6+3iIr3Ex/YfyTKFMDYjlp2Ve4rTLrx46VtvWfm9BbTqtDeGbe2Lv5SgRt
jr2CmwSJ0WAWTRZtA+SeBS3XJKuGo6Xt3WsSqUtDWXtIEiR19mkrIvXa8lkd0nH/xihBpBb3Lwq+
oSsXKsPCrM1c6cHQEpTMgS4LnLXp6AeLy+FvfdtrTnGzPkYayrrP20+W0PZkqX2cSQR3fjWIpKxj
hyT7uhV7GB3SycbPJNpyxhB5JoErG8grwCmn3Aht8nYNgSsOR5g5vBSbs8eIHKm05trXeGe0syD0
LDzcWpaBt/76Qx///6lJ/2XyIMyhEIM3/y+g9ice9DLVi/jX4w/+UNr/+5/9c3CSj5GDPh7+zTBG
GkPaQ0DS/xycREM8yuBfcwj/OTTp9gBEisftYM9lPl7Biv9zaBLm64eRHwClxph9DL/x/18A7T/4
9d9Tk0IMVmaJ/2fSoe8x6of/Y3wf1BdlyGzYtfdACU+6307zAuoAjkBemxF6QBDleLQWVJTU7w/M
ifvJ89Bu3SISMFlUler02A3Gu5Ch/+vfjuT/YXQRxUDNf4PH/7y72yMeYoxFD5lPI3Dq/z5lqY7W
cIibJUS4XWAiGvSFIYWBsyQkOrWDfxUhf458ASJXdKbYBAHqyXz/aOo5zOMxacu+hoJ+G9HWJFF3
5jt0Cw8gDeQT1zwa3lYjdHqxM9iEgn/9l7f/nyOp/vH2A8+DRYauEOf/P9++xvAcp8G9XfcUHr5G
xfOgdmByfQyDUQLXKGq/SZ+wbcOo+wF4c3nCvJ/7kcXNGa5ci3ltoDCXBKayGPKEYOJQsvivKaCO
VpCkmEY+Vi1V+gQ76JnGFPto7WeCjx2cZi8+j2S4/pfPdDvk/3nBxH+eup1gEiauwf/5mWjQ1lPa
DcEVFzpYrNmLcwRlMJvS1SeDAhcVvh+de1wfleyT5MiFIneg0/8XZ+e12ziQdesnKoA53Fo5O7a7
+4boyFDMsYpPfz6q5z+ev+fMDHDQgCDZsq2WyOKuvdb6tj4rhyx4GjRvgWJ/4BdsaLLGvNKKZbsE
/C+TzrO3NAixXYC6ifs/WRNIa/8GEPavHwcvnXPH4YzirLL/OprKuoyGuA6tJxOzpeGJ7FmbO/yJ
eDYKgH9+PCancsbFlmqJ3TxXX+tuRdhs62K+3Gcp8XLSPimS46y29lBRZckJixvG4Yb/wklk1kWM
OLa13yHat2VyCwTeYvxtp8QJuzVeOb3KUhmS2MNPxbHBZsRJaOYBXeKQ7NSmL6xw06SIiXJKEnzx
FVySqa72vs2FvDJWuVPFiy8neaqjaE3pigovQvPQ6PiaJl54ud/IbO2PHnlMLxmgbxjUEE16cFPR
b016q9hFUPPiSn8NK9y8wZS+j6IaLplw8mUzpHZQRG0EeDPbckEdb/d7kxwfMabJjWGL7tm2Ft22
iejkAxhorDVFjfcweZI4Nq7+VklzI0ynf9BZS+q2M9BWRf1TeyrEDEdxX8Y4UFTgPCVmvccb3+7/
Pw5VDxad65FLMWznL+wZ8g8RLRiFT8IazqM/oGgGbbuLiFWSzYI04lvXyUb/rHT3Rhvb3sgimAlQ
kA2drci80DfaDYRFTLxz53wwnyaxjmWrHmyc1/T+wwttl/D9v7zs5WX9fYYxPjX04CbwysO/Vg1P
GH6m3NZ8ml2xAlGbPMfSu9m+JFHhFcG2KS02TlEc4j8NyosDgyIV8qULv4EAt06ekf4OIInsJ0B9
h2UHJ5yk2NgN5iadDOnuP79cIH3/8nLJH9nLSJjQZAD5X2fVGIalZEdkPhVR0OD26laBll/TKT8n
QzWsAnKs66wMjkHp0Jct5dmMs7dUBv3hP7+QhT749/tmA4fyHcZvBXCv/rqUgSfquTTxKQ3l+NJI
0zm373mSeecqtdkViOFTMX4BmuW8pLO8wAANaRBZ1u3+VtI236aQia5tifNy1sMqXglj6dmjuAGw
Mt11mokzHw7WkbLcA9D0D1Y6PtPIqK5lo49TZIbbODK7Fbq0cRaipKWW5Z8zmYg/CMt/u5JZ/49D
BC6wQ0lh+i7Tqv56zy1HVGFjRMZTp9IfzjBlpylAdMWS4K/zzH3WnfztVcGTEE22qSOVf808m3Y7
CSMrtedtnfXDTgfs5JLFFAHUB4iAULs5LMW6EWjE//mz8f71Qk7+y1muGfxj4OPy2f0TLtGsMyMV
9mg9tV1PkKZIR+z2wFj84Uete7YtLlpQQ/SEGl26dNaM6lS0mUN7xFoP0n00SX7C8lI/XEwDZ5NU
8NoNqq+OQRibC/DEEmrLQ2Jlt2lpk9O/sVEg370+DvZGYrdHWSW0l/kL+6HDax162FKxx26Ru5qH
0fSL81Do4oyx0CaQcPIt9UwCJjj3cgw3QdaaAI59mMLjtpxBjjQB+14xBrdMzT3tUesRZdT9jRi3
KtPafBKDf7SzIT5WmflihrH9Vii6SaZVOUeXbrddFuoSebY4Fkm7cZb/lNUC3f3P77uzrBV/rSUM
0GCuqem4NuO0/loCszyOhkCH5lMY1vkMnXB81slcnWa/bfee8NSzCKE4pNQXZ61ndlwYubxKk3gT
7JALw4m2Q+cc58DcOXSRh8Em7uqoZpUZ8XjIsA/EQaVPdfwGNngVMRR3WzdDvfbsIYXbS21Yaucl
po+8HbPsJgVN5SAQq7y0TjOi3CWoaqJ/OlrMkc52nqBOkJt4GRvyUWEPLjMZyi3OKUT5zK83hSvD
g8V+6L8coeaCB/37nbIdh1kItBAd929GplDWMHqRYz6punx3GmTdYEg+y5wDsWtMZx14YmE4t8jJ
aVGcXI3GN+DWk46qT5j9OxL2+lLavl7/58/Q+7ts8QCrOgEbB8N0jQCK2/8+dwrU9sxA12P3b1en
bJLdIwM8S2Jnb1EjgnPri7MSDs2GOm3XprdIkQ3AksCrsf8sh29tS3aLukULtIR9aQNoH+kwGmcd
hZfZWgw0kZfvHDxIW6eXEGG6Wa77IdGbElDD4BjPk/0+0ZbDYTibtJ08Zy/9/pso8+lgRg+lmNNd
kbvNhkhWvFL4w3Uz00Fr8Hk5nbFyu+Xgt71yZYy1vaLHvFZRMgAkD5Ot6aNulo50kTjDemsXBiYl
F7+CaeqrlN8yqYczgOA6Z2mm9qio1a1PsiB9PgY2mOS6LhazPxJp6CCfxRYMxsqZNzaeobVfpvl/
W39D538jVSHH8zlwQtmsapbje8FfC9ocyJDevI6fhJyqayHmceuI3MdOD0e1EmfXbX6mkeq3/qyD
AzLAMbTL5LWfRXuYXJmvEsJJqpVXVw+IfJY/zyCvoTRbpnEgEkhnZep1v6V508E1+Z53aPl+NkYb
jb51rbp0O/RSYqH+0tObf5YRfb/RMy4DTOtQ3oxRkOnMe2OXZO2PdPB2Ba1X9RC4bvI80RR8KXpx
lFDc6ByQUCydjRpTtQ04pUFipMOl1PyXRhAgJPuIqoAKXHPFAQ+eZZid82c/zdEWE6qk0Qv3XhCT
tQe8VSc0oDxiSDujRcAvlAPfrfTx4NFyPv+5Zw1P9H2PfqRs+ENRdDbTbmNIJW8ueMSC0C2mc+iQ
PnpsHQ/0clzyvXWgTKgh1nM4T9GTRjkdzqU3wThpsndz8tt9BpBNtVDfZhk5Dy2hmlWRz90ugZue
N356i5MgfGiyetz5Wefv+LX2Q9xl3bqfIjZjA04U6dJRMyq6RYqi99rkn3VrmocBy+lqBp+78RQm
oUboc4hutCFDiZGv3MO5QrcJalKH2ZBBt0emVFHobWxV/EBl0vuyTfh/us5VOcNZuLyanNZh3N5s
PEArQwLDG+3JflA+SYTCgASszGBxj/3KLIiJxtRdYYAAGA8itW5pbnqzGJ6ciaOHjzff1YX/08xE
tGsTLS7z1KyIaOFXGEP7ceyzr509fyuDMtlmMvcIUdCeZq8EWc17dNroc4tG/JhWEPMZjrZuTQ4I
rLlbPHvVnsxnvnWr7qeTW9ZB+YQC2jEwXklsHarOmE98bOlKBMBEQm3ubdeOV3knr6lQaM/1Yi+Q
OY4S7T3WnCp7VYf9BXBtW0W0vZJzUA0Qu6CShm2XXYCcABX27I7uHNCFSKfdNW/D9YxscwjMoDhZ
iG+0M4hTR1xvw8WSMndTcYmI9Q2pbzAgIVBPPhiUdW2J1Vjy3/KWuHOQYz0vggSTX5qUdOQr8pVT
geNCD956jNiFxfPBN0x5nfLfVc4JpnI/3JtGcw15zRElVxV3yDJ2FK8HxiKtaSOi7TZU4CzIbQDJ
yDv1HoIjTkD6n7Il8zrH3c0hzUin2uJtTYz81OY1bCnXqYnakb4FrfCJ/A4HhmGUtAZE8K4E//9x
3teL/4qcCnG7vkfZnvX0mB3cEjRE2vMmdRlOvaFAcyjCGgMIozqvGMqOfeW45yLxvg2RTDeuP+/T
Xnk3EinNLl/sC5ErXLrQc73yfJtcVhv+wOS5ykf7K1q82I1ZF01rtVhAfI78jVISANgcs9Ym/S98
UuoaLjd+jS5KeLnasrfzTxEwwt2o8p+6iGOiB1N/EFb0WNGtFs3svDIt49K2UUwu3zaJo7Xj3kza
T0UjrRePgEIi9HxNjZ1P7+FhtOlVCw7b7+k8/9SR8HfVXEiUlRBZtzZBRLNSmiBxT7X7ltTsheSc
YLp0zAcnnP3Hey2Dgf3WYVO/RsT34iRK9nFdRLtYwrCilUF9N5JuYSHwNklHMgOzBTbeyH8cKvW1
8fpj3qjkxZHOJnKB04/2/NlNdLMt8AY8mEMj183oV6+TcwOz+8DyZd5Yp5L1UGf7znLJ2yRdtKX7
v7a9olj1DNN6MEfVEjkWv5LetA9DGz3im2aWRzg4b6ZpvYlkVhsVgG3SKWDBhz/s6o+77N5bUEzK
QnH6Q/1dPJQfOGDrTiK5fyfIwhur8gwtCWKQWwazsZkVa/WfxwaGuCjtgtUHtaVZbJKJEhfL7/yt
Erytd/z3x00bHo20dg9/aNOKVXbjB9bPO4HasamL8Dn0a+n6+pguN34862NU+w/Cs/AemenqTiBJ
pnHcWRbssFhoEAfjtz9fTtJzgrNvh8VmgRRyU9jwCYe0wFrqgBjKF7tpgdfTZ0u/TxVuX6RpGD73
m8TEEXmHO/d58sMrJjhtOU6CKOz0xqoMTcI9f4uhb7be0O6CkShRWBb55o6LwfjGBShJwrU9munJ
LzlZ5naEGjbrFythoS6sIqcUOpaDcg8fGPI7i/yvhzP64HoWjfvgh+iukwPKcOzKT5aYSooDwKH3
GwxL9Z9794etFpDQsGmE/5cGzrW4Pt4f3u/F04LNvj/OVLVtTdGtbL+8tcp8yQg0H6AioAJjiN+h
8+i1BQ2jTawQj4ycd/gKX02HPugYD916lPrRSDNICkF/ahtgEz7Mtdq7TBP+E9twPfa0SEoywFfW
N3OzcsjNrNHjgcHi/1/n6FnBlFXXPHzt+zbdxn4kN8LKv01ht0MYRfJ2yMgMo2RqyVRvfQ93eFIj
YCWuRqqpGHORkzLBs8YbRb/iOLXGbzLX3xCa16nwOT0TdriAow9thoOqj/eqk846xk7lU+KciTED
AySBh+MScCBenj2x9VLAqgBBtAYiikAOU3hFlPgMPvS+V8d3kIsXePEShGpPOzOu3XVh+iMDRLoT
raF9uXBtAXOFWHcWDNOdzczl6xDGeGjvX8oWCO79efd79699PPfPz/7bb3/8BndhVPejSFZ//83i
DsP/+DN1Y6S7UKvTP/1ueX+O1Yz5ziz9Y601Dp6PX14vVVGUNL9aDOPz5v6NiuVpBnbd84mQmPjz
V+7f+fi5+0u5P5QxDmkJKMSMgXm7LbDSvFTbLOMMqQI8klqwQQqq/meWRTuhbDwC80SeLoyWyEaU
Dsf7zWxZLQw0w8Ys0LPga3Nr6bFflWbQrFRoWiSbJNtL1zdOhicDyIUjOw6H5Maqtn4kWeodUiNx
jyURraOc3AzygxsaW9EnL1MQcCbfv32/GdgHAdgKJdaX2lmFpQ3e+/4droLuUWfZqc2wT9yfd//S
/eb+kOShsxdL3H75Jfevu3nwj3t1btA1MLJw/fEDVPLYCtgtE+7Wwd6NAGoGguQvzrSj23LxhDTc
WStU9FVQkObIPsdT9OIWWM5oP4FxI3Eyr+53y0J0M8myBeF1/8L9ZvIMXOF3EnNVU4QNjY03bTGh
32/CBW718fDO2fUJwkt8mP/zHHgs//ycj5+7P/vj4f2eirt8E3YBHvXJgI86+BZNhDvqWTowuZea
/TXup3RroQFQAC0I4I+bsvGAjX481os9/t8+vH/jgyR8fxjrJNCr//wjlAPAvYgyrZOBXsefZxd3
P/79B2db8So+/naXyn7ncskhTM8qb0V7hh38z4v/eNrHH2WGzT+/7Ps3/nreXQ37+No//cfv3/nr
R6awEZvZvoR2/djSPu2dP2+SGnzbrFf331NHc9e/3EnKxD6KYn9/Z2o5lsV+Nny8Pr67v39mH5/o
/WHIDA8cAHfW9p/79y9/PPV+7/7xApiOZ5osyw+Mowk8nATKvLOzdD8aFnU/4f160w2gadiID8sy
1+rJnTf3I0DNVtZ9VsuiGN4XH4+EPhYlaJgKmd8tS+C2HcVTaal/3LRdgPHx43HkxmIlusQlt+5h
bZhddhist/dfmiyYO9fClweL4kR2CqM9IV3yaFBHF/Xx/rm0FL5bq6lea3Z1h2gZXGAtH/Dcv+XE
GO5v4F9v//1r//QR1ffD9M+7/nGXbBuHTToMX4Mh/uGLFBXLTauTrmb1MA94VcPGL58GFZ1UhPsr
x+7wXEEkx4zDjssItoHogm0KdxDaSzSs1KJhOpIRZ74Pl7fu+243hkO5qiglcYfP7QUJ4qIaq3l3
H4UX2eegfIpMNz7IUB9iI/axscQk9xLz+2x2Dol549WdxvRg9WRYjfYUFs5TE7TWnkbL93Sbdq6+
YirMNw5LMNc8VKKuaUl5Nd4lHZLXuRU+JYLzmk04Rb0m+F6xWMFDyYjcTmOyEQAwGIYRfm3a0rxW
w8S0CseODoYWpzyqaY15xtcwCbztaGU4PAPziyux+GisUINViFUV9/VNzlguh3LCGRapbTmxoReO
/pbOiijWWJ3SjA6UAVJijcJkURuEHrF+yQ5f+taDsit1APL3Y0YA3k6FCEEndvEjfNHEX3el0z5l
sf7kepV/wPPys4wKzaS8IYTnOZHnMMLnpozTZ4baNLt6zN7Gwuk3iMOkP3Qd46Ctgk0Gr/2bNdIw
Y2BNvOtgM0+cDDfQNDaEcoZuNWl1CTPj3dV4NcwygodcqHjN234tdYA9oy1/QOsvL2NNeAXkGWDF
4ZEFqTk5xD0PeZpfs8wbD7knn5gBWLwOI55j13G+K0sbn7AiGjBsThVDCreMManWgaV3gwfhpWcM
ziEK4s2kJZfCrAmPnU3PgM/jx+zb1zEEK5HiNiojJYkaZb+Lij6lNAoPnvrCFm2I9hwLdKBzMQTl
p0CyF7NfVdcG3/I4FQxEG6w9LsB8B2uoJoN2lh6LApFOnHMdHlG3M3HSmuG5qQIIAkJRZ0fzhoEq
t1EPzd43lX5Ok3bvDgY2XXd4AhFPC8XWaJRFwCikPu041DI2elzoROBfZ4exK2WGiAn2xmQwzm7o
n/ohk+thdIJzPtZElH3z4FTpocE6vB00PUTDrYN1GzFQLRi1e1KT+Aq8QUKFUDI85wnTlYwiGU+p
+V0IzP3M4HG5usZYVWeAyJHXEEX1cNs8YvCcrUCwXNTXkCb2JqqC7iex1/SaheYn9BsqWHboW9Oc
Npzd1VUxXc3QE6CUoi0ZYeG/JDXwm+LbjOT8qQ+/W7V+1mkZPZmp89VuHPUYqwimtNYXJLzi6vrk
PqlVxkNbKThXVfepVa37AtPgklttdu4M9aNs6VHFQ+LBPSgmiK7oSCHBqhlx/TUgCjEZGX7dQrb7
sqs+TXZQH9ifHjBFEPW21Xl0NPpFOh5qdBOvKtsTc5nCjWVlvDreYJiyjtjnen7LoJm+SvWQRZZ6
lDaYgrh7CgrsSZXH8urmtIpRRRmxQYmUW6sMztuOCSkGeGwwyBSbEBGYmnEOEq/aVTn6QVPq+ISD
dVW6kG4srqut7MFZYT059XP4rkY4GE4346W1hnltYJoDzAcv244c+0ThpchTWtnebEi11gQoTPih
bpF91hOvnN0+XJW2/yyqiZF+I7MihV/+0n35Gd7rlqfgWLOY3SiMoT41aoD5YSYvVmvRT+DhOppr
G7VFgOP1v4f5bF7LOrgOiewOcAW+GOyKr30NdkqDzKptLz3KfC7OyK4/LKN6DVX32sc62Ma1vyc3
c8mK+nMl2qvntmpnRGitofpi9NJcV1hpNlnYRvDsbFrfv4zsMDFk4pv52YrK+SISsWnbQ+0P5muq
v6a+bR+q0fnKbA0PYsH43LvZb1dm7V7l6CZuRTe3gPLMXvaVIQKAOn3dHgr9HKREokblESDxyvll
Gukw2sCrgSh1oL+Mh9zLxJsJ0NX3zxaDAV4TsE4KOeDskiR8QHlgPiCA3wdGchonHRuHKmm3o6vf
Z6fpNnWM/9IdywwUehNuQv/FYKjIOS57Gv2Jwks3gj2O2AFqgTk3ox8F8osQTTqdSyMXF3dYO/1Q
v1hdQEvLrm8JiTase+ZwLubv1aTbJ+zxTzAJXijlcPWjHqh80p/tTpI5y8+dnSUvYewlO5NhGcem
a2tshFPyBtBufPJBb8HowP4ze8MTkSGCe+13QUKFyNlM7Ehy0NKNLFFjJ4sAjdKrdownekDYbXXP
NY24MHntu1KS000Y5qexd+AVL1+J7LiFFVj+klmY74m8gROrvJ2hQPU7OPDmjhrKIhK/7iJOGOal
7NKavwPOsb7EmcIg7E6cF6ASaA3L7E333kMbk3jQQZHdiAXiT54LFI+w5UaVN1W4+bFN8xavp73q
POs0dFwYyMN167rXPz23v2rQSIzuTL8xu8Q/xOWybC88P11CQGkpKim92nALHIHWvcb0MEC8p4Z6
9GETHm2jcg+KKNgGaBOcemJpUOG9h8Bxfpd6mD7VbnaUhpdiFMnT5y6PgYCkMUyHbH5MQvnNTnR1
6cbSgG1jk6PGVY0I6DXONlsizcgubOUdf9dooB/KIfHZ0xW1vMNYedMbrRUOX9HPDy0G8sqOnWPg
eUutNH2jOW+A7mQLzzi38OJkIeYhXNChkuraTk9x/YU/OR8m3oWtNufPidcuAzPJsUgxEsjUtl5F
Di3TiHdmVZdw/ytJeSFciBFtBM1SyndglhGKnjWvksnCxulpWnMG2m4dJSUhgWQ1U6l+dojnjJND
BUuLNYyafr0Yn6kH1Kt0SwtzmSNJnsUQReh+Zh4vAuOmv0qDfE80IdjRFqa5QtrY8L4h3plXwx92
vJF2UUxf7LIzN54b/4pblLkKnelJKUFZ2SdnP3xU8QiQrcxfMOc3awaJjevOZPmnhOGo0PPNnO3s
GLJXnvBz32bT7TZejHeZXTMd5DllsOlwiWNgXI2rYaeDPg0iZ29n4c+0UfnOGDldewxEm8zvrkL2
7Vppe5N1pCoN5zdVXb4Prclfly6eZTXUvxBznt3BMn7a4J3gGHrvXL0Y1KD9NexX66nO/bdkLuZv
SewB089mphGDTIP1Bz8NH3z7UFuN2IW+SZbHnUK8v4SfbeOT0ZTffWYOhWk3HaPUnBm+MAvabNFw
nuMkPNdecTM9n7oe98gmzYd03zEx9aGllj6zFR9C6T+Jbqm8onw/RAOMFjN4mpuy3fdLu8SYma1q
gXXY5qRMt5NiQlTMEJxOEbNKigkDREb6JpKZ9yWM869BUjCxOPea82SOOKxVfDJ6cg2YhY19Twp2
NcX2Y1AWwaNbTjty/bRtpvSEJLinlU1fxZm/NGFRnRoWgw45Zm1CigKhiAUZb1t0bAb7OcMzs8pd
UJSNYOxc5cn8gFjFTysEu5xiP8ltBdzeOmNKoF/sKOMhe6t9EREOIETR+wZGpDB4rFWoj1C7v6gi
h6VnckHxEVVLNZ4pFXpeQW3va1/9bFzzpvS2ZijLLgMKdGpk+IgL9GaZNFvMpjxIsLVAU7t1CoDi
scmqL7UpT+lQE84mRvkgZiJsGerbrpt4OZRVGZ6IfjwkZvGckc06AE9nBpMIflPw2CfRdrAEQ+bu
KXM6eFzbbpYXHtpmoqoYA2zxgfrmdQgwjiAJ5RryVjjdUamIssnrGATbNnIjmZ8bVLbLSc9ojT73
rqQ0C+iFX91a+7/KLvrmVF9SnM/PXmbc8sH+UmEtvflh/V6G0jz2lsNsoLrT1JtThAoILkOYw6mS
uOoZ19WtkpKpMV7DDpgLC3bLsbjixTomy+8s3J78FMy90Hwdc6j+IipQ2ubgyLgopC8jeJasv7mG
CplX5NwzjXcOc2GxM+rR2pkOyFXctr/pjT8nScmbVfl8fB3DcGuQVHNsfqmm6EJ5xJhF29u1JNzJ
TeM2aNXjKM9+XHxpnMl8JKJUP5hNU6/dqppvik/iobbbaBMI+vjQZSqzt3dA/R51HwwH6UbHynnx
mty5mH3vrlRsVhcrGZ9yhj3IyksvYZTrVY1rapubsCpDk3EiQZDs7vbMOAVi6Ygk37K+ruiXdIgc
LpEoxeyKKhnrdbsU41Ko6/fRRr8ZMhB5PpfRIiGqCGj6OunuhxlUDEEYvTOTnPZG0M2HwWOIAu+C
RgKeS35zupBAW4JE1VrGBcHxdPqNDXGXmA0/C2MXB0mOPmohV6eKmtJwTs2Q/2L22bzGhmNQHFXy
CEmfdmNBFOAh/pQE4oxKU11j9VXUGDUDmpCPGKIzWMZc3e830gjCS1Po90n6w57KrzjPhbsvgob9
WZksI59xIuUBY+ccXezZ3rx2ASF1+blrHaySIVMrIq+Otg6+kc00sQe5y05kY47ZFIGtippP/2gN
5MI+QCs5VXxRyTPPg3KN3XR26/Bcsh95yNg4ryUXm70Mg58o/nsWg+HUdPKpkdI8xeRJtlGmT9r2
+cANV1yccJoZo2p5awaCPjsTMVJS7Xuh3e+WKvN1JspkPyUVYzYEG3fX/YzAFxwCmYQYco2f1VxP
eINKAXKaLM4wgDnjvNnXYwWKphPdIq1Ea4MgmJU5TGouHfpCFT14p83h3k2NfMjDojnQAgZb0vMw
qZWDjwDmtvDBfVRwJTZdWY2rDOFjx46YPBMn14q2TX4qK2MZxDQ/enkBc5o+8tAi4DCKjqElsM42
+BNwX23g7u0RIux3t/pJOnPjaxJOPbuxA3X4O8dMd+rs556uBvHg8CpqujS9YRTbITHUoybP0/eJ
t+IwJboTO86TG4oT/QWwF1l5yYlYlnFh7z0jylijg2Q71yElQsRcdYvO69HKxLAa8456HlvXNob8
su6c9L2jp3hxW4Z7uCTSlgZXCtDWD3cJsLAVPsxpJ3zqzBrX74lfph34Yb5u9B7cG263FtgqIIpp
lffdT3hQ0UXV8aMVj7ckjcJPqjexKJeGeeK6y/yXOiCNzW7RwBh4LB2TkjR3in2IUXBj+zk+OXfY
oPo21yKvml0v7WwldF1shL2gIMF4it56dnT2q5rQWOOuVGQ73eEcFowJchHKVmVv/hbwby5MbIWN
3ja3aZoYpJWmx5mjFKxTMOxLD/lcLuJ2EuXmVRR72VWA4JC8MEIycxl9SB0rP5wekzk7evRnRDLd
ps57q2tx8Wydbh3f7NdDCC5EmfrSZ6ED/CEeLn6c30TTGitv2ZDEjZtdi3l4n4dk64/S+jmNPhF5
OLiRM1hvE0tiCDfydWx7hF8QQE1nNV/DYty2Tv7DssKY/bj10rgi3csIF4UVQiQo7KF4GjwqEpAw
TJqqCdaEc0dlXjN7Li8fsV/ah6jlbMgBX1GMEb3svWzj03tY4dbJ1ngply3DNKQtkmdHHHfyx4ul
CL/Co94wLCLat3Xk0MtCOJ9a4Bi9odmtL0VJZprZMa7ZIyBforTXLVQGzJdzuoyBsqdX2yXkGiHz
IxhE1kZlZDF6eYyW7JEVBWuHCP4uG8wBBYMIQ9c7Kfqd8S2kgnLBVV08SZhXSnEcXCt7Nm3EEPCe
DnzgeyQBbiEjekH/cr7G5XqM4+8OhAJkxueY5eKaiPJ3oa2Va7MlD4A8wQACr6ZHDJcdGclVMOdM
dmOrt0JHEdsR8nGcdUCGyyk7BxoSRQKYv9LRg5eY8y7o3oAcM9QqSMUBCd7GzTT7DH5jAkhQodl3
heMfZc/gxVwO1ravUhPBydlyRpcYJTlRF0BxJG5WyUDJEd5fnBnDyZDBg5vgbsof415B4VyW2Uk7
zgoiW72rxuZF5n6ACfxiI+Hv8XnDCSid7Z/+mtE9ZyEVdVuH+qZntgutyLPtXEbvum6ZkWYF4FXB
Yd3s6ZGrUXoWnf/53oLJ/clZuYkFQf6LXeUmGi6GoGrVc7rNjkJEHI11F8thJ9pfaevmtFMnAHbj
+NMtvFOYRxMBewOnfj4RIlfui9uVYtVULraJBvaCV4VPY0g8WQIR3oMPBkwk69/8t5/sJn0rAE+t
O1qmYO5adpK1S3E00kVhHp/YJZHxtTfJ2QaxNLDdAuUvbMWxk5TezRqMY6qdrZpbKFSYuNfeXM5A
9qJmb/kV7T+fytq26/zZMvO3gHB9qGLnEMep2hB+xuRpjMXWCCtnWxXML+r8gUkLqxKYdBXpo1vb
vwYsFmezcJmjlfUEBnFPEEblcAs9yIWFUKAeucKlVCrrOQVR2gwmEyODpcAY8Th2tXtJ5FicMhnd
ptLYBn7lfpvqizUn4PgK+khFRvoEeOVPKQhiFwZx+L6F3DukaUTNXf26m+EjFXwva697f6BXBUHC
DaIdLAUub5zwN28i8Ge9uUpNMFYryLIu1bTtjPvR/E7Bld76GSa/3ar8YgfV4+ilNBshP2yzCnuq
5Gxe0W1eFdPQXoAwn93YLJ/p21orE+LDmmrqrc/gvCA34x5I3eCM4eiLU9ftqYnJSAy+k27aPLKY
AZf3G910OB4CGLFW6529yFtpo8CTlFWnaBwMlO0QbX+hPGokCay6+ENKeLRZ47lrXMXDvjPMM+lS
B6qZPCx5YOf/sHdmvXFj69X+Kwfnng0Oe3OTQPJd1KyaVCqVS2rfELLa4jzP/PV5qO5Gevpi5D4B
4mO5bamkIjffYa1njc9jEhQPMqj8DWMlsvHm0WPkY6DVmosZD0zptTHeiIbcAJphYle1e+exf3HQ
fB78uHisw1m86GoYpdmekpLj73v3WqhIHT5/STTAJkGdXhPlWSg3xfeAHhXhMOq5Ra9BkY/OVMn5
MYvt4SUOicTygnVmBNgbsti9FcJ9hhrcH/zanf3e810dM4wbEkZccdA8ooSrH83C2bqennDGr3WH
sauGyUa5yUfpdvpaFRMPsro4WSDRDyxZmgfA/xQkedDsySbCzKEdy6RNvkBmjp+qbyYmzyzM4y88
nY1jNmLrrcqt0MzoWUdZP7PzWNkYYjy5RkUyTlxvCeB0EHFU0/ZztmBUJBKU2g7oMFmCIQrDgP2H
7lThTv9lCLTgUHac9rGlPWfAeA5mK+FzGe5pTOMH2LYKyX1V7jHAfQ3LFidwSlxn7sAi7h2mvCGQ
h56iVomMZEIMwciJTGsZQwFkYBPuxigl6SIwvB0KEeRCY8psKXWcZWdnGQkVjU1eYPlMNPKw7Y1g
0wSWumZq3FrQ4qzcMc5pFn9tpllB0xX1NZuZeX0P/ote7VAQavAQZQwKjTBvDqUWbPPB1B+DLL/z
IyjWYqIEHy3jAiQp3GZsKJeI29NN6URwrjIFx5qKeItGt9o7TFiCIUeyZ5vHMdG+aT3cWyBE00Zh
kN4U4b3x02EXeP24aDLg72gzTl4GU8VPuuaYOIT5eUObnqv4m5tnq9Ax07eI03RhIV/B8eOfirjp
15kJ7l8aEaeRHeYrOWDi0HrDepUdw+G4eSGK1tsntXazyFA51z7nlhKGty0rg/AGd3qqYEpfvOEj
Yym/7gK6C0Y+48UOvOhxmEkSUOwrvaj3pLCXSPN0ZDTh1KGRzZpTmxXmupP0D8QWgraQZF4k8mS7
8Xvql8kD7BHtkWX/s5uw+mBcV52HfuHo3mJiGPTMM8cFM5CqAxQwr4aZp+HSJHXqytw7fta0j2Rs
8i07QxCEc6vTF/FxYDICnjBBieOHXG1RGBzt2HqMRJ4/uoZKz0n95dcPzI7rAkn2UgsR7NkiUwfN
QrAKSkusQyH4IdOc3UKz5yIx/O5oNbJZdC0oJqB4avdpuDB7KiizpqNkVZRvCS9hNWU7EAdYWZm+
lh/7MXppeyZ5uqFfchZWddDa62QotaUqjIpJlLn77BT5FlD9RtpO1Q3vb8R578gGga2ttmY4wXfQ
8TwHIcO7IRou0qfj9L2nKjCGR14BFTp4haQ3k3Xs5cMaze+W2A16WpyEK9Sh6mRP5dsEQGEDXlHu
S9+wN6KKf/bn80QpL1uWjfbk1x2Zqt047NAxEljfKbXDNs4IuH1KMqs/sTfQtmVPkk45rx2Lmsd+
T6avKwqQHHPFmlEWI4mJFkXLw4Fhl7PQ8F8ssoYoMZCdBx08Sj/wHC6NGk2WytaRV5OmQJJCXSCb
6zr8ZnxPaBKbbuu0DOT8wbh3OW1Z2b8zwIx3oxiDjdenUK2KCoBZiJzfMhsLBLNxKPQpeqRPxgSu
QgINA8kuIitAaqUg86pGGjcG+vCfE2asO6n68QYuPHryObJ88hIgDI3PfS35G3rooCszIPjO5Vlo
rL3JPDJcwGgUaaxIcvIHvKpFl4OFZjQC8wZOE510dEqFib2GtBBOsOK7bcUCyJTqzhnBtgziVrEW
2l8tPIrKhqTYWg0HU+scjPnwBMzZ7nTeN41k8KoYbYo/QEcAu6udmSvmd+mhQ82Hi5bIkAFj0AIF
tXtkibWHGRNdOuYZS7KgEEk0UbMvkFuw07RJuG7C1UTDdaxs88UDQ+LbzZ0360vYOz37CgiD0mpR
F9gDfacOFjcQ5pfOyr8Js+yhim7NFMBfImmACs+l/rDT6zSHWAzVNpMt/G2lASUKn1Ozz9ZaazeX
KU8fxIwplUGy/NzMxQm3emH0zq4xRt49M/R54JjG2RTRQY23ViBAH/PE5YBMRjgoAwItu/9ZOhbf
pOsRbGntNDqlYyK+achxt37rr1hKlDw2W7Vig+nDvLCDQ5PrnBwGBJk0aNZOgHskMxrWxOXUr8Nq
TtgDa4tyQfiregRMkqWMYJueYLquv9x8xEoHCbsije6UTuUKMTM0qrjS161NUpZnsSrRbOvBzNIv
SKWHgyuG/jCyKRpqacEtjMtThWBl6zrTN2X52UE3rfTw+btcFtmhj427X1bFxrPyae8Lfvn83TBZ
OEO1kVlSUsMgYbANeWvbSHQCleGBIzWRjTmhj3K6za899iE2ybzNWRcgS4xcCGwgKFd6TFzgCPh0
WUL8J/jLEYshC4ZTxfr+016WsV59nqJ3hFiPpfDsn2v6lcA1fi4G1V6tJCwOqicuvoFNW9iaOljx
bCoIGQbWZFKZXdM/WdFXZInyGaAWBEmii0K91ZfpIS/qdmXkJvzw5iMP09eAyn/L+oGpLup1HsqT
2lDb7lmZUX+l4T70h1ehE11vBM6wch2LJjKNSDjj+x78kfF0H5anSRCEgFIadXlPFlbpOMXWCbpb
4EbmUQs4KRlDvbW8kAit3gI1xYfRSHJkJbdxpduzXqU5dELcU2O4Is8joyzK36NwSreGp61GUxrk
fMuT8Jx8VTe4d13RriLi0InJ7Ih9hGLoeumxaIGU9wU2XpFTdVtNi13DzffsjL/4+N73lEn2qmHL
zfSUp0OjpsWvEtnKhOo5WpvPzMRMm4MZw6SZ2aA1THJfrtF3k02QMj0Je0uDZUKarypubeKUa9/h
lMh0D+M526llRJTiMm5hL9UDA/PKJRc46EFPd1UMIpbsdVZ7uXwKQxsgsCsfohMaSO+LVRPOKznt
l66NIiVUCbPRbHxDGl7udLn3Nc0+Mcqi7De1dVgD9XUS9R087A506LBN2bzALyUoxnbIUIuY6U5S
8hwY8x3Cqn7XI0HIAgbPZbezel3faek3jC75FvzrY8BAdoGzBD5+ba9ru9/GbaTe+12dV+t+6ttr
blaPTtBXq0pqyapvmX8ClrABmHYWAFXXoNI2jceya06RwLac5q8pI7UFdiLF+QI00CxUs+k9ujyF
aGJ0ITHt3KTB92KrAei+O6DoS5MTbJv3ISKSIfbiB2tUX0qDFUmp4GcNIsItTsrDuikkA1XWlVTS
5sp2XONEg/JUeUa1L2T1s2/pZzOv00sjzY0V9v6JAMsLsVETg9rEW3EQjvvAx1CvZzr7MPZP9H+z
5rE/a0LppJbU108/QSOMGwLP/KFpqIuEiJ6jKu92U2bfG6ESWms14lLRfpE9T4o0iEvyRFwXu02P
TY+t09JODOuYNc2bX5XNISTHHgGp/NX4/H9ElB8QUUxl27jd/v9ElGuQ//L9Xw918pb98sfMy9/+
4e/JlcZPaA5Mw7Y4gMxf4yl/Y6Io4yfHFaQ5GUCUcQv/+1+/Y1HMn/gX+Ihhltg4303+0+9YFD4d
rk3DlXBR5P8GiWKrP7urJV5Lx2F5YPEaeF2W+ou7uqz8tkpdN2fSj/Lf9IOvXLm2fhudxkTkkV+g
XtCjWxXJNxk8794d7E2eRQ+cPcamTdQ5WrY+aeNld3Py6RCa8tVBvkCdcnTqKF5KBl34GlMvPqlc
3/QaNXJ0giH9UOdnS4ZPZcbWJIKIJXtQY0x/XbdrSBJ3nK3ypms42M7eKJ6aHn8sdhdurh5PjOfv
/HSGniPpblBiL0wrgWwYAwuDz3JvpxO+QrEKBx5PpSYYcLD30aK6XOhs0jpDfjDHIN3hKzmCw8zT
vZOsdUafOsFeYazd0IRCryAwJw6Xs8wsGueupVbnIgFNZg7GJU6SHTfpLx0r4YrxK5jSnq1ZLZhO
p8BhOampDC1WAGXV3hrB18Z9BwL+ez+OVwa+6ynwv4+A6ggpwqHEUwuelgq1Z4QL3sIzuxMlPoUO
P001aKss656guZ14IJ9w9u+YgvBPipUodSrO8QKD9ayF+iHEpJa7+oW5wT3Q5M6ilfNAAfbmpkqN
e6XVkFmrdV2PWx4TJygfH+yKoXqFL16Nss1pb2YgX9vYX4O98TC75M5Z0VCnQ8yQNXozoPCOPd9m
nJ3YGF8D3XswfahuzUYATBdmfGrH6SLY20Qc9m4VMzoJ91WkLbopOrGF4aoIT4UBaTlmxN1uGpJW
wlztzKTfSoa+JKacexMGq7Jfy7HeKA3TxsQjanzRE4C2rgjm5SJh53Z+GGTw4NnGwSvFDuT7mhmB
j+iSHs1ywOPwlfPamxYJgcZhU6wo6l/jLnnzZXL0+7XLyV0Eclc0wT6CMmiYsDorQid5hw0ygFrm
3PEUfxNx8iH94APq8XX+MZIodC8dLmox3YxyC3fkfdRbEl+SZaIP2zFD+eIYqySLH8oYwoLVX905
+6jK+8PEAg0dIg4oy92zKL4QkrGD4o3xZxEb8pxP8mxiUcQ/czACsQNMe0CYCeqC0kKHARgOFusr
FENyus/X5FTKuVFdChnuPTm8OwVmc2eNjuRmByMts3gNrHg/9caSfHAyPKK3z68xtvECHcSlDsuF
30MUakv/w6vhguF32BIFRqTKQNNcr+dRPB3ciiCATHD9NeMFByf2g/BVttFHFaPHsZpNqqI9IUgn
TcR7i/s8HUlUy2MUYuOdodsypV8eENbMVIq4bzZlxLWqVc9szLoIvV3ZXUXS3iotJdCF48D5NgTT
3Z1aTNnASoaryVtC5A8o3J/dsdk3/XRX5XSf38FWHw9wmU44at7mH8x8PRog/lTYr7R8uqPtXHUG
XR8ihflbotVFGlYhLhM7CcGGwcN06Wv90phwIf2NORD1aVV8vorAiHiPC3odOQyqevlaDwQTYWsI
hUN80XIKOBPYzjy3GhkDXNtzhzC/tsTnLOu75hYS/0Ri0DaKslMUchRQLBxs5GKTx73epi2RZMnH
IJhJhK99V6+NcLiZRrOZLya3rNHkmnev8Rls3zEibq1OvQ4FQ5dYn+467AjNfSZGblOhZtKiapNb
Lcf0dCF64RLI4ZbqctXgK06Hi9aOdxX1W6xCnDJ5+Ob42kvn+k/HegCjXOnvQUXEN6bPzgTwY+n2
2VIDGT/el0zC2kar12Qjkz2D0X1/0Pxw3Yy0o/bZWPuFdvH6/Gjl3coGizSayD2meE9xfBayu02l
finApA7zb+VOWtPB+mYzm0RutW8qa1eaySktee0Dt8cYcEnwk7bnxQum3uqxbaeDWzS3GqnElCjU
nMNh4kaY/18LQ5IZ9hohwjw0FHZyYx42vNfecCFaZFOJ9kbarLWIRLH1YC1X2Armwyqs54odyQoU
1GSPI+o2H9hiqEghjR5hPt+aaLobUQoZtvxievc2HW6Wh7AnFMO7GXyvQ/fBH+zzfEvOZ4LuqnMQ
8d5xE9Um95hhhOGSuLLXtgV1aWQ8aVwgu63c8UzEmKY3V5x+c01JKk93CZroreFrJBmnm9ueAnzS
i96yudWYALo990dwrALAHPEpNdX5844zhrMBOJwEAEGil3ZGt02QjxY8duxPF3ZEckQwWl8mE4Ce
X5jRftAaZnajtUsG31vqsnnBEP9GBCn8hMh4j1DIQm/EotZ4xdFq0eaYvc2SP/OPcTAmGKtGfY3R
zYoVIRr+bEKYxl2EMA3Oak2DE7+mw3Bx85j9fZ4eGqP+ammSVbnnNGsWdTz0Mvx6PGdhqGfMqxkQ
GNNDot8GOFN7I+rbfYgK8dffff7ZOM0JGmnz0Cr7KQwic8McztrDA4fbMf/u8xdNVL99SLQcL3uh
ZzgoUeqgtBndau8q/4X5xLDqrOaIQcHb6+SELBINBqGSQQiNo5qM/ecv8KWNfRoJSJyTfMG4tQCY
44EjhtSRJy9BaNZrWoV+77iAUdMuXrbYpEjOCu9QX4KHkX7CCSaOEHYZ0Hk3hoMhJutW3RRDImCG
0tYLngGLXHt16g+7sjfxkCBulMhqyFSEyV2uwESvx4aOtwhgBtQZHmRIdiygmFJ//tLiOznw4iaG
jPVZBdWwoSiCZk7THLB6TrTgkuUiX1N/3Z2Fm8i3Sbq7gKfAugycNywPzrpEobQPs/ZrODjLTIsC
Im/dBa0aBgcbDTdRAHemhQQ3F9D3yU+IOW7mpAAGpoDp+clE5nsCPrLL5NkRBdQQ8mQwiu+AYL+2
BUkGYOH2UcXhwS2A+vKautPVZ0PLzbYePQodIZ2fE9ICHlFJQPelwa3XDsffYLJlHmP1qjT7LNP+
ZlbjbcYRJajvSsZVkwzfQkxsfXUQdrz/Q1F/+RWN8q+sTS8g+Zv6P/9t/L1Mdk3lOjb0P1tJ9YkW
/APTJ0SH0kIjyXcgez7KGHVzcgP0cINKfa5QUDK/KamjBoj1P/jKABj/wGqZC3TXxAmIHwJai0Fa
/Z+JKK4gC9geVbaDdndhcEWER2I/JCs75Xyh0AlJXBsSNBWufZ5LpR98+Znt8d+omM8vb1nSUbwC
3XSBE/75y/dIiK0I98vObCjiOWuyoNloZbF19Wts9FfCDt5q2tfhKZTpoRKcahS2QTT+CL31ZzLM
by/Eoa+iaHPn//3zC/EtwmGd2sugp/U3OXRXSWWSaAdH6Y9Qv69m0lwVHnenlMvWqNbAxq8ZA+3M
4OmTULC6glWiWBfqBwyzuUf7+4/ItaUO9gmRxF+xkkXs91M0OtnObWmhdBDAgYU+MyT3ue8pQoG3
i7j99nl5FzX1eTK+U4kxmr7kMgJkNrxbAQfAZ3noyOnib01be4FhdG94dFksduyRMoTaziYxCG3/
di5BbJc5SoQxjhtgrtL1hjslQb0XRHsn1S+TJXcV70XvOyzGymUQdNeoJYpVvCaOzshDYgZst1lL
UoVTX8ux3yUsOGIBwp9I8KDzNuDCN7pfr0syVIbUv2s+IRWT/gJd+OwyG1RWdXGM9uoVKQvJlk8f
vVV5mfEMW0KSwarIVbNIdGbUCf1fmg/xou2Z3lV59gOm0T9dHsLQGdfZhi7NT4rYH25QMwnRn5oi
2yHaY2CiX1o32afJt8/KeiB+ovoBgg3+2D+872DJ5q4dutzfGGxubzj0ptyZvj0e6oTRTbqxI+se
5f215sG3IYH6bZw1txMSVr3tkLiE+1Kke4u6PunkgzE9B3X2kJH8mHZXworB6WbQ7+aLQacgJRTk
YqHfrBzzkfk0ygGyPTNmo6Q4Zn02ZwC+IrQ9zJ+X5cMGGJjs7J2gAJ27AoBwezcgBdpkXN3jwVHT
vaOrSlEcYKZncfrVrgnQavst/T006+SUET4f1t+YxVGmxGR32gp6ESsJJpK7cDTt9dA7jBUNyc6o
wEy1SH2zQNWVtFxF3glOc7ug1383GsxJVFJ4kdeQXx6zeLj3yiMQElUZLRgVuPVqsuekISIy0/q5
oh3Nk/BtLlqbot9GMjmnY/0C/eUd+8xNZCEte3AFABoyy2z9h46fsS+jE96vU+CIVzOXu74DlAB+
U4s+NLPYmbCpHb/djEXyZrAEVeaqsS4D8uBglLuRU7trnFe7Q2lKu0fFchjXGrerVL/2SblN+trE
sRvsy+xpMHlo8X1oPfWb7cNTzJcEqa+U0c1MunfPEWfMYf0PLu0/45d+PfmEwpli6I4y5V+5ZpPS
8lJoVkb8BIm+tHQDb7txV17xMn/LmV3ssh+ctv906kudktNxlHLlXxF2lTkyIhYjh21MQ1bTmCI2
/cGTRf+HWxZArcmIll9d869YKUhArBJAwOwgwmGhkMRTYrm+AdPclj6aNEZBkHrLKxD29ejUrL/0
Qx3EH3OVXbnTAXXaOgRo4kpoDSbjCM08x7Q9nSleFQehypI9/JkDU+YluR7fHJsvU3bxyaGiExAy
5oM4Tod765v3LuKorir2FSADijE91XBLPvcivP/oC9/g8KCwaA458o65L1PWdAfBdY4LsRuQr1V1
dpLqOvXDTtLozC9SUodgsj2Pln1DYsQls+6c4kvBhAHb2xTOPrTo5PbtDfLhK1qAg2NHp6yywHP7
a60eD3Pb1AThSZ8UK/nqyOVxmPxHx2P0UTMvwOxFSgg4waHLXwxSNBZ4OtbtQOkF7v5D8rhA5nIq
kWx2Q7xHG7hIeCedxIJDI3bzl9MrDpouIqfGbm+ASddxqV4ZWy/npsQdQH/wWjyvv80nuKBf+9Fl
8A8FDpeYC8mS8kKIvzI18Zs0Qz6m8MQTHp9Z2hGzGVXwfuibKgUwSIv1Q55ozdJg1bHQBii0dfEQ
DNqz6S6Jvpu6c0Wb19EatsI+t8LZ181dkrUFzGA3t25dd6nT4Yp974gr+4ha42eX5XtBbsci0s+R
Fb6MDuw1k8+vTH6kfdY+iNDb5Az+WHYuWpMzr2QE0HHnU43ORUVbDdfWk+f5VC2n7j33sAvoNebU
/l1x8qccZsrKT4LtBIyEvSYkxcewNRguML0jqO3KhulqtC1wpWGT5l/nJlXF0b6CTimnBnIlaVdW
u4WLdZ2nYnYx3Mk9uNDgDSjxLIZlczXmwdrxaeZIeDpnzcY32r2oanKc+/exHbZzESTreWRhvbrR
sLDxKsL72bZ5f7cl3zGbrRPrt6eCEV3jfIslsuqiaVb/8xv9D6cYhdv8f4YFmtX4y6C590uVNH2X
7UCUrGqSJkQBkkX1/Xa+yK1muAgbaI7/g+vLlH/GcX4enw7lM09oUELO347PUlgjJKo222FeuKdV
gs8q4fG46JJ23eu8GQkwLfJZ5/lZHBHEbIldRcFTYKWbJ5wmN4pVy0VLHl/WMrKiyI4Za1a6sZxr
McP+ZjNIEZCx5nrJYVCqhss83chi57Vz6w2G8/18ZPThqdW0bY0MCKGX6umH2NHt8HC/wyQ8I3Ra
CYZ70Qhjq0hOMtUxEMf7iIsuwhnqE/5WpUioSdWJ0tOIDbCK+6tP0UM9kZfTuzk/jMixdSJxJPJ3
3TUxlEb68Wi6Dsl4SBXnxnwP+1b8Nn/P1qTfJ0O/R5NOggnvS/xNU8lpFLR9/NsYqkCgqrWJlHGo
kv1c6KgBpRmXfU3nOmMyyuSMmcqR3ivzQO7YznmdJxR+py+aIOBxK85A0T7mcYjTDY8ZlfkveCu3
HUxQo8kJfv6o0J82IM1sxPWLcZreU31teZxEiFOhKLKAPE8Nd+Vc1k0ye5t0dgr9COHOszn9+gz2
IlsvMDc17S7It/0I8jlw9FORMImN1Lkd4rd2VOd5ao0hYjlPm8bSRwMocKW1K3qv9/mbdi0qlti4
lFq41xXTtKi9zk94Yhn3KJvOvjde5o8LczzoZNsyLqra8JQxTsaVegrqeNHDsmJvSdajF8C4ScRu
Pn3nyVpOv4gt5BGL9WcTO7ZEAvXvyOufJ4YzRqs/a/v51G0ZkiPLP5msDowpehNhdMIaTLMZvAnB
q9IkJzTTV1KJlqMXyU3sHyROh3nSlmb8Be7eTJevPMIPUcLjg+qyCJ5RTB7ngslIxrtIxGtE1n2O
1NqIp/cuQAJANYGEYa91EdBY5ohutTHtaemrfej4m3nW1jQJ40X20vmO6nZfFOPh84Jn6TGXkdhR
d0PPz5PTSzAVEITszd14Uqgz29gVM8SlmYLR5J7KREMHKc9d3ZEo+66jNlzMF9w8fY14qBYDvQMI
h707pKwgGC/UqrsnRM8QesyTFFtaMnXbrmTqzHE8zwmnwvv+P59ahqX+XuXTbUqc6tLmEPmsYv7Q
WCSjFZWmkCSOqPE9q/lBTv2D5X1hzsXAo0UyMjejTotxGjt/xj0acyPNs+f5wkJCjtW0oQcA4sY2
qU+uSSw/j+3PT6DMb2VEgVuFH4SqvkcOAhs5nHl4P7uxu9JBTS6IxKqOzIMQTz/Fmtkt9DxEWU1M
q+h45mSVJtZ60izcoR13VlmwxG/bS6po0n0TPqAsKJmd6US25KsxT5GQPnuLwSZqxzDLt6JyAdti
RQUsk5Coziy0yZlt6lbRL84Zw4IlYHWsSPm2jwIm4e1z1Ix3t6RF7D70ivhnMHUf8/mCAvYhjyLM
7LDbOdVt0RzWJofTfOY8+5oOQ52ouip40x2qkK6/z3azIRK7pkC1auzJRFzPz3BwJpzD9QZg+wrr
3GE+At02OSEe3Mz3X63cZ8N67thrwO8AQBJjTQtnzjWtMT72R4ia65ydwHxVxAp8CJ/EZd5fMV6e
JwMa64TYHPZzpyHq7mbE9k7m4/uY8gKY26djFjJ82uBnoArK2ytB76XSV8bYbzscj3aGUr6sP5Km
vVn2cJlv6Eb9Xvr/3979B3t3y2LB/Yc7dfXWvP3re9bArTy/pd//89+378Nb/ceF+2//4reFu2v9
JHU227ptSJO7dp7Z/B5Cots/2ZZpKt2h63Ack7bkt5W7Zf8kXFuw8dMVeHdjznv4beVuyp8cS1JM
CJ0m7HOD///+408M8/ovH/9xnCiBi/75WKEUkQIlACENyJ8sYc7l0h+OFZ0JfVfmuf4gIqCQdg3F
vSNYEEUwTkNlI59FEGV6xTWd8xvdaTxmrbsKGdd2I3/FJKHX8ia00GiHpFNdLZm+VTVWdIxmuyKf
NoHe3VxhxCC+iU+QznPfGMcqlyuMnHLpcd5jxRdfYs3OoaeY9VFa1VumtysNMGxJNtgQmo+2gdQp
NBjAs2puC+w9TrJRbf0C214uRJAd44KNmFfKp9Kqz7JicJzjOF227hCyT7PoqakdsppUcCfeSIbU
ZssSy8fLUGnvkev6Gzs21YKQ30UamAifDHPVE4KbJABnJ/VQhQEHU2jg5AHlh/vnnuohy5q45xvL
tpoW3mqXUPNeEfLQks03lZS0PTryLcmIOD3TjePVX0sHsUIljq1SpG+awYOt+HksLYSae0Q9eTez
G+EsHvJe4wWYyAqLzjdPaTrqBxWhgZw/ggVunj5/Z1RoAWleTw5K6vM08nPmeHW3eexbfBeiJubM
GA41hNTVOEzGyrRd7TGTuX/xwIpeCArZQmqdjnj4I8wQDRI4yW7Mn0BOOSkYqs8P29wrL6NgyRe6
wD7GYB3KUNxUV6P/VB1xhGkXnLrce/G9THvUXb/YEFreLZXmeI+fv5DJpD0WZv7cWd9Sd1A7lHiN
iXvIns6pn7cHECTbQqT8mV6hLvJ4l6NQIyfUSgkhxwKQr2D1kHkamUZwADLA3I/Le9losXMEHKSO
1SgXgQYaXHaDOrp9Xq0SPs8qTLrgMlQqPJOQAEoCRRs1YUtIh85BnfTZxbX12bc1ts90s8F29MMa
mZZsnrNKiidDB/fzEAij+qJrOb/oX31r8p4/PzBltRF93l1Y2CA7j2xYRw6KNC181ROshxZx3MvY
rqPXqdALuCuMYaPaeh3yerx5VoPdI+++RbiWF8MkxBNAdGPP7HJYYyTql+hGWlyn7FI0X/te4pvr
naE4d6Uh6Bwg6Oi6Dwwsa+XNtC3GQVFztvV+jhUynwctH39xStbHPbrBRc7j1iDiDdMzt3jiIhYQ
TO6ZHl6DPo6+GkQHL3qYwM9jBGLA11WwqXvmD07WsQ6L8J6WvM9Pk5chuIwd+dWZ/Ieii71vHTZV
OslHd2j6L7XKp11AY7xxaqt+jScma55tPkpvYBhHkul20KRH3mjv3+PYEZuCgOO1M7j+PY0tBxG/
r28+/6vb4+JuRbyMGEzt4qIdX1RtvIyxll9qYfmIgOv4wYFpBu287n5J3zSj8K7xVFvLwSmBNXbu
uR7AmPmG7W6TIXSOgWGG5E7XxS2w262M+NJQlrQ1EoDu5nhVvbc784trCjrmxH9LNTQJlS+mS27o
I8aoAEMuUIYFMZrxoSwstR8IdeCgcIfnXOuH58w0d610k2VfY++O5j9njTitm3A01p9/Q9Uw+qu5
cOtwOncqHZ/iSg1PUjQ9o89w/99/xHsZb30dyAERZagts+JFL6x0OzkQQz8/HEdUqUUwF7Spf6j6
LnmRRvyI2qF+klMbf0EzvrDj/iussenUY3a81VlyDslOePz8aPB71vkBeZIx98QwDs6NEyhcBuno
H8cw1l9S3V85lZQ3tEftpZLuHVXYSiEovOaGmTwR1LXNeiCMwh7lWo/oZMVs29KYvyMAiDaObwJ2
IxM1PHjmTZhWv89DR21y5cnnQmBMJjCw/B6427aMumNXMiC1SSZcTgmdb1bWFSQKlzFv1wVbRVrs
Dgfc3Rda/awBEGDeooM990Igp0UR7gqbhGq9C39xHAP+tK69D5vWYFul/PEFar/cM5WnNJw/XOVd
IFZVW5oPFRSO14SrKgmM+EUwQjiAx4NLmqbOaz+bVHUuLyht8IyU7eev7ZpHfvWqw0Y/JCGxr0bR
fHQa9xMJY48FydV3W7NweIdG+lB1nty4LvAB4WveU2ZItE41o1uvIWfa6UpxqcY6Y97FLVxmmN1b
N8UfCqYYBE5Q3BWQ8GWqmvAwhNnZywuX3A2czYFPwj0vOfqiJNmGQTJCO5oLVOGjitfz9snpUiQC
evBc9oKzGt88RSbpE2bUHGNSNS4iLjRu86h9Qfi6Ifk829szF2Koq34pgPESyRKGX8wZChGSBrD5
/K+Upv/F2HktN64EW/aLEFHwwCtBgkbet/SCkIW3BRTM188Ce+b0mY4Tce+LgqIkipTAqqzMvddG
r0pFUC4YFAXNB8ftllvbGe7InBwuft+3flqprEbzIZ6jZumvsB71cMP5MFY8Hw60ya6fcnUxuYa6
ON9CsB8H+dJg3EuiaWcCokVFzvIkOukgXCa0JDUIzM1ykCElNvjbQh8Pbi5/dCH0va+GhtQmXOYK
jI5hOQXz5Chm5o1rb+GPwPXjHcy49AMufBP+y6vpAMrI0/iQFGI4lnUazthm9+R0U+V0bnTZEHmr
V312bZyavLsttb6801hl176VTnLmt75QEFlsCvtSLDNlvWwvVN7gi0jFwxilGSyiSD8sZuRsXQ9S
UJ03R9NsX2MfEXis8BqrfDzYY/fBIgyOpdX8m5icboxBwwvS4OxKWdO7xYHTGhoMOjb7w5A7eNzn
h1QVHJIV/hKT5rDKCUxyLas/me6nO2ePAOxYUfHFawk9i266QzuHeLtrfyC/BMPQiW3roFSTvX6r
9QCwTUN9mdN8LDi5YA/R07DXUAbWVtYevMzFf2vJX4sPZT4bUPmLYmUITi29JSRlSZIhSm8+Y5kj
uI6qZ623yZQ0aZGbzI3jEuiM/2y2xqdeale9K2B+RFMwWK9ek2BL8e6GGql2Vozf7kB3rm1LtGap
8xQP8jl3bcTUkbNv4S/y0r/zRjpgY7Rg6KcXO2o+AR6pwF/iC0oN1xz1rZjFtp8gzifJXbwQAGaH
YhRqF6norfZBLVRfQ+pwMfeQ7QFd4e6IiLjp9H1vWOE8zklg490KVBp/GqshQ5T2HXaxvi0+QTj/
Qui8XQpFi5OMlDEtLwl+PrVjU24WW3+pe/GAhei+Hnw/BA+I8PpnREczzs8RVqMG2HIT034ztBMq
rZto0U4dUk6upt1C/beo2wlQuNeVeDAS7V6Z2ns+yjuBR18yGss05zC79SFnJd54xvToGUQB1IQI
0AFgvpkMMtnQPUG1xjy0uF/lAhi8yu3i6cmWrsKWdz++Bs/5xPCRhJ7BW7LLjq1hk69CJuk0lryz
Teeyzc1tbLVPtcvR3GevN09p095gplVgruUl9VO+Z1Vzk2jeTOiAjGoE1msBMUC2m0Q2SCkRtfvE
d28k9ACzM6GfVtGF0XJrLbtTwQJTxuiLogrfgHp1y/aiXqrPqhfNXmrzo+D9uO27MePPaB5KY7kc
yVldjffrg+sBBzE3ICj8lhOy4OnnVdAzptiglgUdMzzMeXlRCgjblSeIGl91DFGnh1zqxCB5TrJd
YtBINU5azIabCWLBDg7C69KaWJtobvQSwrefZrvFNyYKOfUsS/NVro+j6/Zr3BXX5hDBZfPyFWj3
3Vq8R0yt/VRNOuLfBy/uPLml/+Z6+kfmfbED3EZdx1NtAHa3WKIkafDl/GHh1jR6jHZohghZSYfb
XKJ6Q3QBmnt+V6b3DJXnWznj95y2l1bzLaXFTLUuL60qOdqSf7kNiD1B2tyPYJZw/7wT21hfukTM
uA6+QsFepNLmzcm4ltkH9p49HeokuaJg/oWD8iUe7HvpONegGe4KY76tazTLcwltzxuu6laerFa7
oDQy1l7KFwD49nwBMvmMmO/IUA0MUAiuuely52JYoM7YcDDELiZtHvDjLSZT3pRdxUWyMN0wyZUZ
tfFW07NbOm9vtkgZrKrAwdKxqSdIpEoOl8RMHlplJjuJlk1k26wrb5WKSI1bgLXGANq7EoioM7Bk
ETXV5XCvhiSmf5NsG+/Nyv0CafXyPXij3HR5eyEdMBqEHIPFxImYeqToOjnuEfILCqPfO7q69cBx
1kX3FvnDEVgoAX1KJwlDMoGZaKa3ihDBXtf3TgqrGx30YW7tndRqpsgOExx3IjQBGhooMj/E6Ym/
ZKgNqiXOxzp2Y87VU8I8AGURWN9bt2M+XXc/5A+Z4NuJ4zWLMEI4/xnfZw/eYD44fpU+5rX5EkVs
7bFsNJxN40nZsgypsuTR9rmkKn+YDiAsb6y2f6HVWVyOHW27KMVxno900rctRznmleOVbDNxrxWP
KYTpjWGTtVsQhhkM6oaTH8T3mdUkVqTmtn56wgrphzqZKEHLwA7uOHEQdMuekz6td7ZX3bj5nIVw
diXOXPci5792ofFKZY8MzVQxLkdsm9pobFvbA3LiyUMMMMbJgFrpFqkjjYAu5LH0B6Y2vTmdOxw5
J2KjT6Ld4nnlobPzVxxaxqkjqWlbSfGFsALSWUFA5+gTEtmYVkZBjENV79tfkhZj33m7mYP/A6Yv
gtci590wTfJWa9a+N1szLGyb1orT5dzs8M/ftCa5vhjF73B3gVapvKDtvHunXD2bnfksDIftsiPE
WoOtEPfejbSruzligXcLcSUHDYBOFnkX4G5Gtlev9DF0dhYH9GbWniSOOk35pL74KJfBvyBhG6mH
xA/iSPTPfco0JS9j4M4WB+uYmcJAFkHnEFmQFQlT4z+fn+80IcPlxgKwZ/2+sayakyNxM/79fecv
ZyI9cRpDLr4+HqIJXijNiL8e8vxFQWRJCALt8vyQ57vGVm2nFmPZwiib/LHVZOjOYFrwEwdwd6Rp
H8euvs5mGknV+J2UK7lpFr9oeFylSISF3BhaT4xNf2MhiCFGD7hOrzbVgLQ0VR95s3y72fzdmmsI
BzhbYuiP5jh+kzHESlAnq+btAst964NE7UtqBbQDYNEs43ueA86UybZr9KsaUkOgvpblbGFlF1C2
ftk2QM/SCgb0YIrA7f0kkB4egJKOM4l1fFBz/n9vLUUEdGAEp2cM7nAYiF04f/H8Ien7MlxG+4kk
Rm2njPS9TArnBCLuoEar5bjqIvYngnsyen+T1cgIhRXTu11FoFBAJ7brVQp6/rzhjH9qhgNShLva
1sWe0RqiMVmPeLNRIPtJciIRqNqZNtUZYIyXwlqAJblmdWoXnYF1kr2Ry4JlfAWCCWXqvz8Y/9xy
6P9RSsW8iacyv/CUkR9nPJa4Sh4KLHa4AK7hbH0ZDj048dAb8XMxxheSDMw+1Ynd7D6JVHlyU1gB
KF+M6Zr4+TEvL0dT7AytOlkwcVS2XJHzW6OrMS5jrUXDQjLgILBVqH06AVUctgWQsohrg0NKQDD9
RVSTX4Y/cFdaHPXd9I64MnWah13vuLve195aPWZncKvrdPK/mGEfU/TJa4lAsJYOWncLieJu0G1i
Qzqsf3cTMKOmanGhxKGf0vQQ2hvS2C29P0p8xtC1QriavOmMG8225z2yxIoeXUQ3petpNggogz5w
e7gMsOrxJ1/7KKIwc1BIFeEirQsVeg7RMbnWXFoiw5LSlUQDkACPRMoAV5DHExTvbMB9AapQcaDe
aGnOy3S5gqu2eKwHGpd1QTQMqXfF4zwDEQW6/qJrah9pGeeL6eQbN5bbjSFTlQ/QMkw1s4hMzKa4
NbKjKVbsktn85HAU/EI7eYhTyJUcTrZDR8CrOPxMfn3dsPBvJqoWshuxDU/zpmhUc5R2uZu8Zqf1
w2VbRk9142DetfKbDHRbUDc3s1V5+856naPoQSuSKmBrOtXZ7WCD6+wlnODEhiJPF/u0DP2+rJg3
5hL+Xl2+EICITAb7L9mPdFiT9LGx9kNJlqNqOQVQcHDpy2HTdIwcdejWfo/v3InNjbTmp8Rm8bZU
F2+19jWh7UDqQcSJaQNt9dOq3ROu33aXpdlnVoM5pXFLZ3Iet8Z4hTuGIKWhO5mSi7OKiXkcmwNz
r4SACBSFDEO/5tkcrlOL6tFsNlPONlZ4/kuGrmUTDcNjhvTMdYaFHtH4q13Nrn3xPUKxAUeyzxhR
9j6RcYOW16FtuKwM0Xgkrx6WNHG8Ame+BezWFtqT5zI5sxJCfebB2HSDfQGQpIDtitv+JgbDU/Xz
ncKpcNR7sKcSg/nL4KYnmB6IsdujKKz71dkaCFe/HvUhDYoWoLen7J+OREFNh5zVZjd1O2+o0K+K
SDJ8RmRAD+VaFuobEO9rnN2aevtS1IReVQ05SKJyzHB0WNFsYK5qTC59FcWvQ1N/6g5OVEmuIYjO
KH72eCOaiirEM/HyewC2/QnXMqWIo8uHVooXy84uoHw8xMDzJKGEXpFfLC0ubSjdZdYdrb5+z1tk
giKN9E1t+nLT58MrsczJvlmsjyhzyo3rzfCE7PoxSfKHcml+EhYKY2l/Go2Etqi/Q7b5hOL1cpLQ
BerqA73SR8SioOvlz+qIBXN8ml33bc6atwHmNuvUVlpVDfmN3r/SaxBg8I1czFMbFHvGK/zA7OAv
yyNm2YeCXJ2IjClPe6rFeFd43ltDdlcgU/gm4+CDgKFr5k3TwZ+fhrIHQz3Xp2otVaOm+um1fi9w
oOAlMJ86toAh1m8IwarRWcIzmMk7w3A+pxwFsyW+YusL6bbdFfoEjPXTYAtriCngCn419euB6s2Z
K2xXI0Lm+C5TC3YMirKFTjGoTs8GFzXmt1YNYz9NtRuYFidc/4DzrKtUF8z7TfehzZws6OajbY5A
KCKP7rT+OgofAmazwccNII3aUMTGshlbowOzxsuFI77m4WX0Q2Yq6AKqLQXPUk936594KJtHv8Aa
6bAi5E4SGn3yiZWp2s5NTZnDS0heM0IqC19W237G3CQz/8mY9KvR4ZNKx+SydKyeRLAc7QKbZvqp
pD1fWVAkNrat/QLV/2qm5GGl5Lt4S/7cxVmxGZ9GEEv8WHpzfiP1BZd+80Px8VSSnwqmA9BiLzij
ebetgwtphG0GlBj/P4FynD86DU7x9EK8H2EMETW7tnBYdAa2yRyUAGAAWqOXjMd4LLWB+8pMZ7Tb
wGDatU8G8RElOPXy5DbFWQ7NjEXeb29jved9L8fdXDe8Kw3+gOTm7rz1uA1cksF4rF86jaAhCBKR
//5RVVUK+YF2iDZhtIkt2kY5LzD2kH+ydwSO63TbyH6yWxgZdkt3R3+KEhocavyhxn0eigd7UHWY
rvwPUkGZAPOSIhNmD2Mn9pXU07bDlMTUkfMp6iwWhTz/sYmv2bWjh5djvge+zb92wOfYDBYbqmF8
lJ6DnmE8ZbMdXdnD8DQWU1BKoveWFvR2D2Rxg1QcPSTGRYeDto9CpBxIARgs6lJJ80l4DOB1hm4L
mJG2DpPCYHRYxRDCDf110d/LMXueGcFsSgIzN/66QrbyVZvUu2MSeOCNyc4plX7pFdShhUfaGJdK
t5nAsbGOYj2J2FvVVNF3N5AYLgvpVb0kLc7VA8ZeoTPo4KNsMomQUunYSKgm9Mwrt1gp9X2axEzF
EySaMz4UK85XeqwXjoW7GmuTp241FMmuQ6zivywC+M7Yfw7tSq2wlpn3XHzjFv6dNOiS9uZD304v
jelfq5hZRtFqv+jYEpSJLiGpq0Op0aJ0kpR9lg0tTeePNJkPBHrk0Fq7nwXFA8okzqzM+YJ5MiCl
u2wEo5/t6K/7xyj9oG3v8hZaaKaDNzYN6Bh0U9g2vggs3Fmlyz+OJGY0Jhi5dPd+40CWCROjfk6g
hNY9T0AlhNWojq4yiHbIVnVM9qUH8ZFLXK/X6aaKWyIizH1rKTvsdf+T8uaJtLiBSoi49WFR1CTz
z5T0nysXq09dalc/hYuoOxwgoxDZT32NtvpZ9zk/DRKA+o5/74Ub00+CEHqj1YlJqASDYDkg9uzy
J3chJirZUiwNyJOddrog8IYubVzrl0lZcnwATPYsUKXSBon9HRM2eIHyHW5pG8RqILpUXVWTlW4t
b0XMJxDWFiy5Hv8l5IN7pjYcsKS/IQHzUeQNOEvWPL/mgIZN7Ahb9d0yGCcl8RFPG00s9e3BPWeu
8pLrmbEZ9fJpGvM5hO1PFz6BZeU0xwpf464miofgiO9Ka+1Qk2aILhGv8rPeM5d20tUUl6YfzcUk
S4WcROy1Zp/Y2Y1T5ph2Z+97kB79f+Z6QLrgwa4rQGkxgh4hrM0lmYbEYSpVwgYG7541cUpR7mNv
4C/exeodb8Qa7LzzdTw+vYmVnIn9Tkr3jgPtI+CudyP33M3cezuz8vp9L9Cxl9DGon6IA0IP32RB
f0tPhwzQlpXv9AGD8azf2AwKSSxtoP+x8pka5sUmDdWUWDTVMxQr8MGNiC2dkr1BeeQzxOnA3aWF
d2gWSY1uT9tS4eR2nK/REpxgXIxYA1q/SOjONnN0ElZl9oXfETxilT26BcdmWEsJBEuNlZ0mIL/Z
YBgACVOkEKzlmx0lKTEmFMYCVRgJ22mgd8szcJCItQfjwOgRfepU3rwdxPRJQhZG7tK4JTw6C7wJ
uidZBzTGuHe67+1hIa0OmUECtc+XB3RGC+hgyMJEWG7nErMCgaUqoOVOhjusHwj3xPi2Vb8zPKfc
jqlYRQUUk/ZL5Jp31kQqcJTSJfR0Dxt99VrjTvWH5yFDcJUgnzoUIPwuzG5NhWtDeKHUto9uY7h4
7cR8KpcCfawRpoz1neuo4J3M5Mk8ZK5mb7TYEqB5lBkOE5tM43Qz+4/+nXL4CxJUmYlvh11ds2Rv
tLEsjvk8XyajHA8QuIpdYTnH0WeLy6ruSC19Vw8Me7IxudJMpg1pMR3T3GdGVwB4LXRseh5liAO0
0wXMP/mSGDk44jZS5LCSlAjW6uBTQ80GswK2HQ7ki9R+1R1avDbKw6bZyhbEVtyATMdcHpi4zXdw
bgnsXV0VEWTzjapRn879/EHq1QIvDU9uXBdbUd5D30EerblX0OPhUiL3YmgEvDTLL6sofYiGkcLD
45nNANlafAIbRrWHNMnDjOkk0MnhnnNsOAjh7/SMSa2q3ALfXw0T8CQNaLLk81C9egNMsOJ+VLH/
QqYlPZy6sbUvunO7pXf2xQqNnNlmLF/eRAbYfy1T6Z7f956ohlVTEZvtlozjof2Fpqo+BBK0WpLK
vCQua6xmAqegI2LF2TUpBSe2UBiNZC+4Vbm1SfVmN6nrTeZQb0aO5RBFPdBscz/R/+BuIKiCVT0D
Q8ge5dTSIC8KXLG9dnKYR8au/lFpsbyAB3/T5t1F4rpP3iyYuUcFIrMssLsibHhJB1JKkiPHkgsN
ZSXzA9ohSCOOOVwvJEdLAPYUQMxyCais2DLc2Yhe3pZdzqgDPbZuYJYyVJsGriJqZMg5MXXQVZc8
eTC9ygzauBr2EJrEnRfFjBI186n163uV9CsON+HIqcynNGrDxVqA2DB0PCqgDkHnj7uFnj8hUfCb
yWK5LbRrSyP+kesObKR2jagA5cfUXQPYoy/BGQ7xTtoCRdLe2yR78kijERjtnqFqHoFcc5qPycg0
fLYe8W2OaqIoKJ7zCoYqvSAmDsO74PDlkMgDIDi/Uwpysp/znySdjsrVKzHYOBrjQXN8UYbH+K0y
w3lpWsQtyyGbmzs1x8CFYx/cQNljMK4JzCgK7xq/hQqloNozquQKLTfAi9yFEm4jgoJvYEfDa4p6
aD+Tn81lHtGouBJa8kp3kJNIjzvagVBlDN6GE0UVWF2yY/JhXRdqCMYhYLtwDm5ZGkHJcBkyrYOZ
uTfoZLPdXiiGdBCb1IdTWxitrLYiM/UXazuI+kr/0iWhjtmaelSiIt2V+LbLvRcRqNAlqP1BS0w5
9W8+qL2PH4/qcDcPKUcqmvKtWRmEZzTVljOdH/iY8FDlsmLbBBJ3isa37fjsz1E0X5vV6nuPy4up
0VWYD+BYkZocLFf+xHpGmyv/QYvubaHcbjzlmDunTU+AWtBFEMKaWB/ketz4toYkPdtFs8t3pYrg
EPxrqykmGbNTtIxPM68G5NcbuSu9TW5GgQ5lRyzpNnHcKkTYW+wgnnOpq3H9N2X3vVmS44D+R9eH
28j3t9Uac2KZ5UNuTf2mWZICGpQbB3BEv1Ya4EYQzBpF+GX0/HVg/A4ohoXIb+X7kiUHKmnhAmAE
ocC8u65/GFQ9Ez3PUs7vp2u7ieLhGb/VlZy9KIxm2nWjKkVQ1WUwpMW7g+6fldO48EnxiJyKipba
n/rWe0SBnygTkE023s7zOe/a2aBAOiCsGXYRTdxgrA2593L5hcs15/BJBVwIt70bWusidW1/V/Z5
2BJOcSp046HvD4qpCoNCkbFpRy8MprqQZgX/m35VrhvZNpdNF5RsnhYdDRAeuO88t9/V67bkJYTF
Sf+UsY9jIM/2TQkDQmPHtDEXbRsHjm9dym9GcTWnD4RXccUQiT5dNWN0jKFdOxOTbXIENnQ0rQCv
k9zw0KwMhJzsuwvHbel0AJ0l3sBGfCG/kHZxiCqwIhjO3O9n05SoeZAq24a2r3G/CF1/XoT21cWT
dZJNfeyEn997l96jPiXVhYy9zVhnDv3O+MExv50iw9GaLXfxQNBOnW5Bd0/XExw00HYMS/IOvZ1N
PKWzzIForyJMj4BEZLf3TATDSMzFpnV6+JSyfsHHIX450r7vTPujtnPsURBLQcqIkFVNufc2Dda9
6efZBdKolkkOBSfeLMCjJQtkbhEnbzLwEa6qgxis69S85HKZfscmCrv9qKVqTyWRdySo4Dg0V1wP
JWY90PBpOq3bdcBi4tjeJz0SyVmSYd621qbSCmLatfyoq3m+0d3ssoj7jiCXThydRdzQOKCbTc5q
V2+zlsVYJGTGwfmSnEtGMoTp0AcQkaB6jpICe5SXdZpFX0nJiG3CLZk5/p5ExGJN/mu2Ah7b0E7j
lubIfrKja8Kr2LMI8uPNnV3Ps/Og15EJNaU++mNn7adYf0iZRR0mAV19Jnylth0d3GF1IlJiPOnk
P2iuQcLBpD/pdAhtSy1hHgktyKtRPxmm9541tB3nzirCGb9JbBOXVOuKU0u/YB8eyLouSV9H35Vf
+CvnYJHJFqbDuywscgBYaSpHK7dzR4csSnpgwJMkfJicZg7CipgJXx7RgQiWkrcCSQUoaeIYmL13
QZMyBuIWEXapuJVtmXPqhq8yYLCwW/1GHxTQyQ+SIPJn0m/u0sL8ILlm1zcEMPqFqulK42DzSUEY
7wsuBRS12FO08+lX20au89V3/YvWwiBNnSqM3KRkZGrY+5Z9WTTdlxOXFKa+KzkHNjcjFCzEMaex
brDTtPGRdYrTVJW8jJnG6msi7Sv9aD+tJ86v1OuraytNX5uafbmkXZ1qsBoI5DqVXNQH07OgwYFr
N1tq67EmpK3buSbl0xwvbyaH4Yk4ZqfJ8p2omWKk/a/I6NIdboJXaXTRGvbE8KXqv8euKfa5rBIi
TXugUilNO5IfGWCNK8HZDUuN63UZB1hPCEkK0fFkjcoPwOV2PP+MMYR70bDYuLW10B0WL4Lqfusq
9ShiQgDatU1MHGGzHer+sUz9PuylM9Nzss2tnQzzxmVxUqDKT7MNfjKTyVNl2IRH1BbaWcNUQbdo
VSgSVj60JFhGzPm968ufPp8ahFLubd0Ja+/4ix0WzB0ChCvPeUoJOC7V8zDyd7NMUvMKt75WoqXH
ayxT4DXjo1BqObREV2/ngrAAZAjSzgNGVMfEjydeqJWQDjqVJ/FPBi/9FMSa//N9/4r2Pf/wOSj1
z8M0lELE4iQ9iYhZ1f6O3/1XmOr5N9DH9zD+/PMbf4ernj9P5zXi9/wD/7r55/F/f8VmsTG845+n
+9ez+P0kG5ylRNmWQpJRS9OBE+L5ntiKYM221lBcOJ3J9bG+6vNv//1Ezr/NIMOwBPz4/zKKGy2n
hDh/a5s7y5quyk/9fvDzzT+Pcr4l3Knj/cBFevTVWwwcA+QAGIiqnIxjr081y0zanM63IrQPv2/9
uc8jsgtV1z/fkyGyoqv2z3eeb8VrwO2f+yQUgSnCK3K+//cjnL/6+4f//K4/P/fXw9jaKuvRYz3Q
Hfrou3QAYcdA7ObPE2kNjQnE+bH+dbPGQizIzOT5nB8cjteKh7Kf8nINS1e5mENvEDe8C6vT+UO2
RgUn64e/7vvz6flW1buXbl754V/3n3/+fN/5Qf58ulCFcvbBhHz+6p8v/Pllf+47f0tBI4sO/PrU
/nqs831/Pcz5U79vsf9Lm3h26BB/Hu/3yz1/fn6oalhT1f96mN/f9F8Pe/6ZfPHJUB6avYO55wTK
pt/qlqY4ffGpu0an2+f89P//UzH1xPr+9eVRhNnihZm/dlxER+j6+kN/Pvx1n6hVtDEnyw7+/Ib/
+q3/2/v0c9r7n8dCX9ieutPyOwR+fSpWMzID/POEzs//X1//6/X855c1v2zA3g+7//wT/Ndz/c+H
OX/jn+d6/p7zfQkKst3omt9DOlgBOl9khDojtE01AtP39NLs+ttz7vnv5WI0nzVbFtFylRjN03k1
qGnhnZKsro8WLKiEHZzuA/lj+DdpKXJkc0xt3cTyHW84wFZxvWf620FP5khtr7fo1nUWR2yCsZWO
P47XfG3ktM6EVz6KqBMHP8n2OdSwdkhpOWq0NN0Kzv0kUf8NThw2kbqRen1lL2wc0UDNLMv5dm7U
l0Xqbg41HVEacSE1c1h6gJjXinneCo/ggcogeKvUxZdfTI964+dh0iKKKKcacRFphbMepTujpErC
KF3WbbLpUlHjnmkSPH9deRWvc5jalExByutSRwvAENuGnVEhCKAUZopOdEDeY7Fuh+MkIGG74yLu
YH8ChR95Zg7H1cl9oTThaEOiKhJ2Ch3Dk3GY9mslxgxcESww8DfdEnJAxya7AZZFVoY+azsYx8xy
1zhpvC9iXJ5MqzhWTXOFSheSm7Re27E9EU1ThBRQ6c5mb6dCuUxiJlIZbsotJ3bwx9VxTggq7XLO
GBltQJKZJdZAHS8gU4Cot9JwbPnb2b0JOyZJHmNmiEtjED0ceQR2cjCX3nyTq+lHuvxhPOW/MlNn
PKr8y3jOs2AlH0dVJiB6NtOe2dmloUSC6Cnj3NIlL636ySIKSCGoCKbF9vaQG12t6Q89OS5Ifrx9
ajn8pS3a6Y0E4U9t/EwtOYWyFXWwhkq56W0ZM7RHF8jPOrSS96YGcdPQYlQto0ZlXiyBG+VvUvnJ
jvF9eWiAWSFEIAvWWzDoW30R4s2lCWvxwmN0jYfcu5tSvzt4kic9LWg+yVHWTqLiHw15hQQsOKi6
ufFijxjagvdSb3CyT7SfPiqXbTddrVeQkTn9VZEs34ywKZMl44HWAtfmRte1MXy2pQGujLdfgAxQ
gWZEKpckbhNYIrM4T7mXjCnGbYc3xJJy2kLKCk0r1/ZLLtA79zNDkZLZIsqXlyjNEfM7BVwhhFdz
SYaqx+9yUJJtwZxCip7UjH3ZRkenhWUso7tZh4NHMnpTVNaGEPb3WWkhWctaMK7BkLp5RT8huUgq
rFx+8qWtytd6SuhrT8svv50F6pODrn27foX4JDXTo6mLMiBK/G7pSX80SX6KEvU46x7+NP9yIHly
U4PqBA2O513LP/NWH8JlTS+m8diEmgfBlDe0TXgkLqmKdF1V0QshcGHhLR2M/UhTXNdv4onuRMn0
dRDvdmtR9syuAkvzIPP2CTF9Efh0Kh2/edV7BSLCIs4J2kLRq+daRGZgSXg43ZrjhR6e84Y+rcmV
NcmTM+OOzE0OtgVvWrU6iYsWrFiaotjWioIzkixbsa2yBuClHu+EPhx0E8ElQPuX2FfvEdR3psb1
V7b8Woyc8DnUoSJNmN1D2W6TJ4X74KJKez0cL7CcCkf57z3ZDVvaVdOMGC+rKcidyPipCvTUwnnN
Rtzk0/KiAOdbxpoEpI9XpkB/1y9WtlNIWvpGXkboQ2hNzfs8SWBpLwTjzR8OlumoeMzBvEE8ZC4E
ydPKtO044Bl06CRikmDtthiEtapCJDXQYO3Gbcw1QVb2gDoue1f8kTZYYwnZMwm3mrBgYdNqg54z
YiKo2V38PiRAmE0IsSCC1Lf0uzHys2AdITtTuTUBGmBZo+NQFL/GeCCgnnwQhH20I6QsXxpbNwO7
n7fFlKfbOB+XrdMJGjJ4bAUq+53UimcnM+7UtDanX5TD1BenPVZKBBGp8VVr+VeZGp+yNelydKjc
hR2TPVTimBko14AUBamOkMYrmGolc/wLRuNmKtF1jnP9ILKWzJ05KKsZ9juNTknDyhh5wokR+hLr
neiNbjdpDn1N0dwwt9qktQPv1405t8bTkYiihP8I8T8NWMqM9mjvxGDqjx1TdVe6mIeK+rrMaWyZ
7rFtnXeZNrt6sm4Tryi3ligOie7CZY1w8w8jofCON8LIxI3jVNYW9Ka+G0xyZ6xR5VtHY3aDuG9G
31BNmKe1TzA3l0mkYIWmJpOBEY2S6+yZej9axJO5fWnta8uANDJe5Un1VE0itPQCIXqCPGRui9fU
5jLT6l/+iktQQZwQUdS092iAH4ltfp6XHvpKJ8F5LZ/15EAjQldDa7h02pB03qvF27o5DVddImXV
HeeKlIDAqyWT1JqhjGPJYx6hUEmd/Uh4MG3IffrK1P6NUNpHpxkuJwfGvBgRuBYHaRWv+cQ1kfVk
eg3UBqa6TBZERDM+N9HR1Mob4zbVuq3Z8f6E0WwXB07dqA8LZn3p6CCxr+eA9+bb3E9vsWQm6BZI
Qj0SxvuUiW+Zf45u+mS206tql++MIa2Kzf2i0uNglY/MV1e4b33f4CodUo3peK7zwUweSPDt9/WS
ql2uYzMvMbxafvwuPXmMB2w5dDd3lVci/ejdb0kmPMFuDM6BbECXthg/CeQWmjUStiKqbbR6hPrq
Lo8JtdARRuwwRe0nxz++/h/2zmQ5U2C9tq9yw+PLCSCBhIEnf9+p7zUh1NJDJj08vRc6J8K+d2C/
gCeKKqlUkn5B8jV7r1006TIg84/VyJoek1q0BmJRrWLgp1hXz6Q90S+HCNodaR8WHbVWYblSMju3
7pdZYDwyh9eOb+poqpdEZXoFPfQ5qAmHzPqHpA7VquskL310bSnKBNfet+lwGKtwB7+fEXLDy8Ih
gVQiwXK1GlgTvscTi8FOquvEX9QLkOjMZvI2Y3DJquqBfFrUDHaJSYW7d/DDnzwnKzEjBK4c6xdU
IRc7aG87P1/LbrhTbfTukvXGHoIxVDrkbzII0B9g9lw3M0Mt4TAbnrk2MrjphIFRNtQg06p23MI6
v3BL7h0A1McAZ3JVXOMNQG2DGQjPzBLT9OK1jOXm3B9XhMvf5CkDElw+vJoOek5RRI+Vl/9AJUL4
1uYD0uvuKWEQf6hjtioIeiSuBTwG6M7LqD8j3YqJwAnfscFsOHLtnVfonWz6K1EHV22lso0O0dLn
CZ4vVuuk6U5s7l9IKsb6FUljJWaXIb/gRZa8jFLiIChQWW06Wy6BOz5SWHyqm+IBPbXimkPMhIZ6
5TZ1ck+6TRt67SMPOCrJu+AbPHR3AfOwblpwHn7YPhrORDcXdO9ofknMIs3GGrr3ugl2Ue+z1Ugm
PopkLmdIU7MVyatKgw8xuHkowjSaQB2xPmPXhyC1yA7F3JOnOucvkqJe8QTveoUOnNp4Grg9If+W
aXJx8GORDHEzBimXi07uLY6fTdNxr4VhxppQX6Kk+pVNwnjcYl2eiSfI09cITj6tEVXKXBPFamES
ConmYd171UX67FEsRgzZwBVfU4KsyHa7spPsmVr72fdAUQD9RR9tj19MpVi2gJy59uHqhd60yfyO
wIuEp7l3Z5DcuKo8jXQbXCGJsF7N7NYFSkMxngPJAYxGtMKS8Z789rsAkIVbWfWKvbuxAvH25FbD
1rLdkcKKKOJELkkM3S02VJa9RnYrmI2zc/1kJFbuWbPdaHJoKGjjfo8uVzTsty2/fEJB9EmnrNdu
ppG9Wmz8JReN8WuH9gc5bXDN2Q4mMZRX57pQprMOYsTEeUEhOrsRgrvMXweYclIiTOoueCyM7ofV
Drj/SzKGWyTvS8RJvcJqtG376DbtHQcRiX4b6/TUlfM9CYCntlfvEOZQqwaIxswqflIOktFRhU/+
gIBWmxF1J6Z8tLIYwH20HCYIAcQprFfmQ+9Nq6R0P9KuAGU8AHONPHvniOnRNjEvpdyBMa9w5iTR
Ijn7cRGUbIjmWNEjxpaHEmR8n8cTe5+nXHKXkhevSaLjdXIGhzBjUEdYmZcmyaYca66azH0xYAw4
2MiQq/avdnM2rJ1njqwBXOPBIaOxd2jHOKQqjIE+PtDp2V+8u0O4VVnGwWaIs4ibtz4Wn7A2px2w
/Ycld2tqrXQ9RSQuAU1mERxw9VckbmwpTCLukIyCSvCwQNJXZeJXsK5YeWP3w1L779xcJdq115Nt
3iWo6+ESwW0L2N0bAVeJdO0PiHs/CfslrILVUdgDoVtQzDLbutdugHTKChAVC6xzxLgsnwAO3G03
CLAOo0/kjmtPawtRpLR6nzogVWsrQMKDuOM1tfSxDtuzgUBRV4j+mlw9pXl5FZveqa81wQnUz0Mb
sIOH+7Ly8sXyl25WVTNfMwp4Vc73hCRJFXO6YWGFT6zp7mQ5vMlm+EqK9jCz1PZs6x19p7tR0J7W
xMERUVdj65shAjdcPMp56DN517EMXQHiv+pxLBnsKFdVGrylLvoT9E+PIZAjx2QRSusOwMbPWfUR
ZhQTTOw6F8di85lF7dabR4waprwBHXzuAUtsYrYCIHGf7N54MgPiKKN4usfh1m9AG9wVYcAiPA3B
MM+vfnDvM2tHZFKQ8cceed22KQU2BaYn8SWldrWZBveEbGzV192e9FT0Q7ie8yeNA/RkpuGBa5JY
rlhsiYyhE+sRvOE3IO7K9pg8n4jSQ+Te4PMj1nsbdHhPS7kdtPlq5PnJrzt7H45gLUdIcj1hdZGW
YLz69ivWzWZyxZH6Ak84BcYgVy5VJd3XcGNmRypp92gsypM+IcWx6j2+jLel3jfwfQSvpRZo8Pz0
e5Lxa9zG22nCkGz0nVingY3oanqpnCTfhvY+B0OyKsE6rRpcLV7Kas/pXjOiVFch284N6dpIzLwa
LUxAnF5tYeGUB/5ZuoivvOxpHHl6uxWCVjVQcvReuw78Rq1YApSIhIKTU32rUEarLFbXbRTvROYm
mF7Hs8rsT0AQhzBOO5o29Mi6/UqG6SlDxbYzKuDSmjt+GxiS3jDgVhqGBiz0Lshxq05JhNaz1Wy+
QNAaVRitNXFPeU/+HCa7DTzCbJMk31WYkw6NpokWjFTZ0FWgFZtDPBIK4lNnAxglQllg6sifLHbX
e4Rv7xI1i5xH5idBccyE+q7YAe1klX+nOVbfoR922o6v5wihqubNuln29+Z8U8fBQd6OPE25Fa9x
Kn8kdriz3f4XJMt1GODzSjijLKhpRS+fA2s8T7WBkkPTxVcQ7PvaQVfG9k+yvcoCe28so/BYTZfc
JWklh7+9SxAweiybV0oNz9yjqEEshchlcLxtHRHbkREdN5OElqXx0crNJzyoxiZh+/cMzz5EXxze
tfF3ML5oX7ygn3mUBXT7DuqKi85i3YRhskLUgSIJLaWkW6Dg5d5Es0uGtgZBLt5Mz8b/IZ7HojN4
Qev7ihePoSBo4zybNi341h7uBwEL/WZGq8VvJoguWAgeo9mD5UiB7kQx7LlmRQXgcWXx67DRnOlO
FMzhcD329m0QR3fqh4M3jBDzaXEZ4/4ud+jUvNpGtzNoJATma1w39mqyq2s3Hx5HdAo7oktvU0la
Y4COzGcn67CGJaRXXwZs3mRaPFgfSKk/JM7lxuTCzNxnGXsPtldu8OdfxcG8z1osKPl0amrulgjr
tD8eGmG+dq0LBg9JCD/XEVPVDjcuw5iU57+cE7Ey7f6ou+tMe6RrIc11QD3XrfVGeDaeEiCTc41W
w6oume0RONs3X0qPi1bgOe/I4WJCOrD8o/A2QfEXIVcLVQxpLsFhNnFTuWyQq7D9LJ3+TsXdDB/A
pafpHmTunBFZNGuWFNRUSO19NpZ8YwYw3iL9oQCwWMrYcNfIOIuL+JC6gNHwFpuZ+x37hM+xYyQw
JreiHRhNe1LXmZeN61rnR9WP+ElMtdWEDmdWc6ptNrGBm2wB6hHE3orPOCzv6sTd8i2cu/hGQkNo
5uFSEru3yjykGwn4i0Hch+D87TD8nUsD/m+/GXHsPBrZe4/GwZ3ttRGZIDEHG21noTaitb5k1x7t
IHmAiBMdqzL7bona4oXK3yerf8mA069KgdO4qfiZk+F6yoarKk0esFB8UEJ8mIvMWVb9zlXTe7ek
tPkmD3KjCAhYnitnPdsSeXP3N6kc9yNH5kZMjGbNxD6hWmeaEL8HWIKWneqlyKMzKuj7wh+clTSN
tzkaLqYOgOKBg+QIB4pCGm6FxIDAnwHBYjIkr0leO+tf7aovV+SfoVIhBXx1Vxh6hYSNw8XDHRNi
/vD0eS4HmKp0BUz08sxSZ8KLHhBDrkqJhqRE/TINWJjIuX1JU1Sxbgf5ZR7kOZkdwZoaMb1RRXtP
l8PaXLfzmK6kTLLdHMlzXpUfnqPfkY7f9EXobxOuU+6QF9wOkqDGTQBvOul8KON1upZDF4EjJMc2
na+NsDyVeT/vtSu2bgfph0eesSXI2yffYVFREg3RozBf9NSjj8Vu+aGUCO5HyfAGTBNdORUdV3F5
JfJnCDKbOCdDKm5f4x7t63IJzpO2CaAEQR55XCjM8q+x++2ZiL+Gsr1mcnsTNqFJl2APnE7W1k3V
OXeKhza234rRc2j0YsragSTAYN7GDhjgvkweUC/wHDYZyjA8Vge6sYd2Kl5Vm37R/T4OftseJX4Q
Uc7hBoLAq6supNW/UR50xzimRCH/ub4YvrOt0VGtEdtnoJjsA3w9xnrpJCgZdHQpJuNSSWVc02u+
jAWz3bmTu1ol5QalxUBPjxAHQw2TceKNDmUNeM9gQcB/AMPK+KLvXU1d/whf1j+Ms3Gt6MqPUZEx
xPSjU58MNI1GvRMTobUqRXSvJnc/NYV1MnK0zHoGXBmRNY59Kjb3RWjtpynQR9fwkeNPgb/GAVbc
G1ODpgYyx/7vr/98X1gcUu5L1jcbmScZWmBl86xqXdr4otrnsb+JyvHVd5IrFj/djuy8CbPndKxk
keE4kO8ec2QLA/VKClJ6+Xl2s0Wh2jkhkz4L9GDjPc953ex7KvR64BnW1wwgk/ZBjdVH14KASjye
PrMxHB2rD/Yy/JVyAvaSsxrSzI3nRpPmiGMT6Wv+RlhNi4WJ0t4brB/cwNw0VNhFGH6K1AGb4zFC
h6rkkLm1ik0kWLXHseTrE86RZXhuINr0DzKUX3FgY35xVunEIRx24VHMycV0mFi1gf0SZNcdUgQ8
wld6+XLJsoERnqURiL4Pgf/sOxAxoPyT3IlMfUovs+ndF+pGpWAYUNY8lBEOd4xMxxos4RDJGzyM
q1r63/Xokn0aQfJy8ztCgBjJGwVjw7E+O2Y04IIQ3BFBOW07sz11PbpHHelxVS35HwjduK3Fseyd
HxiVdG/wU9CJ6yxmEuqBW7ekariyhFzZE8Y7EFI3ddq/jkVDOTSm2BpF8Tskc3PVZu0+YrxtunTK
Igp4wE5AWHBVbYPYfE0IDw6iX1RQ6dmsFy8CDadK/JLjMX0ohudQYEvpfXq0OEIeW2H9Hls4y2OF
MmNhCwPig38JdDVNTOslCzitsxZIXcaIBRqUu7eSs9MxffF655oe+9Ezi5em8POtUWMw6C0QFBEx
VIVv75NFCpcuWVQx2bqpNA8Ok0OGVOg0GXti/J1zdiVYmpWhTzMAxtHNsj3KID7LPgt2YTvT94hC
9jbFwKgy7Fmu9BGf1SyMt3akhzMEhKUy99eZ5y2Zv5AgAWSz79I4iyH9rKCsQr74zlJ9WwclEQnT
4i7K8YzYzrEtoNxPEYupZmb4JCWUWYZ8PG0qA7MpE7O8io9RCvnTrew318P/yrQy2vOv61uzQLM0
2MjbltVT+K6ZsGBcMqhd2wvGAUyDGCojMmk6ipG7EMwLkDmGnZ1pwM+97o0FQVN05NiWbk3Nz9rD
6wf/2GkmfkRJD+zLuGACEWUwOOoN4jngd3XW3emCJVDjNvxqhurMXP4qcuEqdMxtxhw58sBYk1pK
HdMeCw3d1D4mMXbN8tW8alm74yjlEJO2xGMD/tYxbwLliL1jdnrXT9Vx1ikGjYx4WRtA6hzxcIgi
pzkPzNszH0tDCkbfK/GBmu0TWzN+/+UMbI6JbJg06SmvGKvTtxYYX71zLfpdaYp6PegyubSS/amu
GdorMRrnmqsYBhiwQMKa1zQQr0FQbkt3qT+rFlx6f3QzTtI8qZ5LbxYHPGcpR1g1nZxm2QnVprHq
rALflsxq6trcXVUdYzUn5rIwBsc+s28s/sJAt5MHQjrHNiZJVyKRfk32OhLNQeGb5RZtlL/ckjf5
yJfIJm5hkdfu2nEckq1dfcFf+9J6vLah1XpQ9jI0NNz2Gxj0tcdPrF2+pJ1hMCOumWONlYzn9y8u
hHuk4MXFZyh5jqo7kxEKVxSLbn4r2zgDOyxAImxDvralpp3QHKHWUmVJdj1bz0cJnkb9waFxX5lG
YWztzin3LItF7Ja7ABkm6SB8Pf1BKEB7X9ghcWzTCziGi+plDzUhrdBTYq0oJ1ZEMwCBMZn5R8av
Uxi8Am70qYQHfdrvThE7VAaHgR0QoDUxNvfUt93mvEQTgdWLU9cP/ec87v0DPqUejqpSqxYN6sbW
+tCV57rkSnZDXFPcSJBZ1JUztRw3Y2kfpY2zk7LC5ZpzlPU9Ru6Haf/24/zdlfouUOnWdfUt0dfm
qUkwljfhB9o9PtuxPQzdjyFkqc2oODJzKh7PGPrrgR2zh38qjfttExtvQe34SBVqc815h6TAMeQ2
n/2vOHPY6bD2WqOMpdaYqUUmKlb62r1dcVYW45RteGwfUxFOJw8rziqh9XHKjmI2qsadoYx9rpKH
1sjNXe3f2o5BYWhOz/0IoKoxmQqP9VPbsxHxBnx3UUm4zwCw2hvzme8+AjHdvuUeKzLxa/fJLeFB
E00wT8W+H18cm3agw6+2igN48OmhJor7JqpwJVSCtQG1ytCg5636N+ARaLrDq6zLQLF334PPQF+l
jOD7yHhsGQpUdh4QUlgS+ZGKpz6kPUzztiDsavgwaN3rWE6QwxLnWKTpneEAaPZd6DZyJkyyCphf
Wz09H9Q4hv+q/DHF8Nn2JhWLNxwszp59VlawPvNPHOUhn4u5xICjvLZlTQhlSPy2i6+oVm6+jwUY
z1lvMiM9EJRcsqoVt7qBUV2hS14LDR8JL+CkgjPXUbm2yC3bxu0wEIS+FU6NkGUEnRV3H9NU3fCE
TamCxQpTSQITtUQHonZTWjUkvtN3YMFSxE2q77RBC9LG6YNNPtg61oxe48qF0KcZnGCg625Kb50U
xhez9uHdiA5sX5GxGw5Qa9Zs81h+SQkfVDq0RnVzrRdnTmqZ8z6CaneTLG9cpm+FEcjT37vwqXz1
LpMHlXn8tI3/CLhgPBQIxFcZEggGRNnONwLIgnU/bZTmHA6V9Zh2Scp1YL40JIRtLNuWJE6S74Bn
zJmDlyiJgcrUzLRJLR62dUgjU4BvX6Wreqz0UY/NYy/VvLcxIG17YEpj5kTsjtnOwQLRe24eXMQ+
FqXWx/trsYmjhOOM9VDZ03mR3yjqprvulX+fl7yg5YxfVVn1dRuQtJAlICn5fATwRst6Qw/pTR1O
DPkZM+Io/Bw6CyapZC2fdtaz8DSxzs270mW4j0cM1hXoslreFGzENljYkROjnA+VsetZsVq50Wwq
oGUppq3Q67GGV6es7ghVKDTwsPAaKNlV5NGr0Jahg1XwYo2MeYyFHjpQiiJn/OHIBcYm/VtL1He6
yxjDeJA4JvafDs+lKG/pBPBmhv1tGuIaT1zRE6lYQJHPwb9py/+Vbo/3sH0eW5RmTk25IScUts3E
+Szmb2f0SRaAzpr+So8LdC7yLz1C0jBlS+1noPovp+g8CPVUZ4gpWi4uu3kcs+YckMzAJjjeojN/
IpjHRn7rfDl9jU9eWKDlAlusQ1te7EiR3ZnyS4y8Y4Dk56TS8claEogiZbBtr3gBpPMNN2DfxcYa
p0i+G0M/3Qxp/gghgr2pxMmPjBwl3XTTC7YHrhO+xbcoUDhV1iHBAp3dboy+vgI8lu+RZRynPrxR
DQtiySwis0akOpL/ExvUS1G6P/U8XjngDahSN3EYnzEkk9TleQaCINIUHHxa2VKdsUe58dIYS3fW
YNjsxUG77dGCmETk4oMxzdZVhxbIVuRuV8kBLoVL8S5+7EyAM4YVYVQE+HZzxsOA180mcFQjeqr9
+NyyS2Pm9mE7bXtB/8lp7087o22DTQNHmURZrpbkLq/g8kWc9VW9bxzr6PU5j3IAydvcUu+5l2Ct
I3x1so2fyO0+Mif7bCEqc/Xb+0Hze3GSYY0PKtt5cwOuliFkmhZbA2g+ZSt+PrsCCeLgYmPCwMbW
5WXu0SwjfOKEPaVt+sTv/15+1vglNxHzAsa0DP2bwMR3SFvlRj9jM943tvxROZGNU/PAFgIKaWqQ
eitb9s64y3RIO+BYi3qHPaqB59pzwBuZceCvumLWtPwmW2cZirPS1idBt2CWSnRiyzarbCOEL7kP
LKxUR4INzn19mgTRY9xBJeq9goM79IxX0SW/tY0TG5b1uK8ANQ8h7vn6p5TNC3GITKPL6kY7Oyvk
ycmZnsOvOxROfzUClMA7O7A82XZ+gqTOdNQuolDViqxDd7G5cPh8S/uHhaa/jefgakSStikt54vY
uzvMwvEJhtBpdOc/Q/mVAhBG4Q6HH1BgVupi306uuUU251JdQGwsPbJXRiJgWqV3UaPv8YFtTbfi
9s+cU01TGrXawCgPeqAIdMsJj5Es/YkhrmFaaI+iNPi5wSk6HlMcyluaMDJ9jGnAAhEHZyYb67Ep
l+dgYm1HWT7Gqr4VndiMQB34NpLNgI924zMtX9fM/DyAuSvNunydTEuaiMguqafvIli3JEwrNlYj
S4yxSBlW5XvdGgBK1E07mxbU5n6HawK8WkZRpppDRWA13pVok5SQd9qxXFInrxL41esw1uXWVO0p
8tNjGJlEEaE4sgAwbuHXvCQ0izn5i4BxKQHaCA4cRT8AiO+IhR7xBD1SKCPZGJP94bX6xjHbQxHk
07a1qHfzFncIdTUJnnkFa3u4bSPxqRwyRjg1x2SQrMN+AzQOleNCrOyDHzm1Hwy/HO0/s0HZjyV5
SHV2FjSlcUQZMUb2jUzHm3hAUj10qD2so4ryYmcxHvAK73a0McMxnqr3SpsnuDKgzWr7pRnh3WgG
pm4BZqXt03WwxEzO4iEU6b3DmbLzZbfP6nkfKIugZHjEPvHlFQsyD2RSmjKNxAKXYpGw9Sg2yCj5
mx9R7Ch0MQ08Y7MtjkkFqrq3drIl04TZIB30iATAyC/OWH+Haf9N/IcO03ll6ftcdx03zYQVpnpF
d/+djO5P11fbENK5MHO1N42RfRk5qJama/fiT0ayLOwxkDE8M25ENT/GrnxO5XgwbXHElKk3Rmtf
ksFY8LJodDoeiG6D1/byi5Z6q03FA6Op133g7FzNE9YcPpGs3+bZpyMWwEF2ZKh7hyXM5vdXvcxh
sKlBH2B1sp6CqkaNFLzFHdJ2Np0XA0zCCqFdh3B2vLiF/4DXigF34T+ZdX/pwurmD+X/v6kH/2Pq
gWn/D6kHZfnTND+EmPz8hSEcv//934T4+6x/JR/41j88V0pT2pYjXNfxCBb4V/JBYP5DWK6Qnu1b
UhB8QCbBfyYfeKQeeL5jI3Ix/2vygXD+EfjCC9jkEZ4kAmLa/r+kg/8u+cAmNPTf/s//G5dpB4Fn
BY5pCc8MUK/w8a+P+6SMluDV/yunWhjx4JZH1G3GmiGYOvGAx3DtiPbYms+ddgHyCxtL4Gz6SIt1
xcRmeeffR/7eGMXU8yyxhn+9czTi5r98+O8Df+8rOwJ5x458VAk81U1UdWpAE5/MKMLY/vf3f/7R
F/WRhqfdlyBuDznIKsxwxUla+Ob+/vT3hvkHyviuS6kctLhJfShw7H8RG//9cQgrJtJ/f9TLV8mc
lGmQJRTWRJeRLk7c7hQPxlE7SAHtMcq2nErPbs4zQxcAPdwlKGamAszI28TQYJkSw9wcDgOS3tIC
H1qyAmAmWTSavi8gvswJ7F0WRx/WyP50GikdLWZWbSa/ODoc862YvPh6Iu7ZXcDwmTOHh5hmbV1w
aOyUym9as79FTp1t82nA52gxUZwQ0SX0rHnHIzyGD4GSNoW3FCXIYOtTEo3JuW3lLhg6fIRl/Kpq
cZ7GCD6nL4CjVTMQkDw5G6K7G/MGyXbLFGQ/gv/c2cNTFvcUW+xpuwGeuzmonV04L1DNH5sBh6HH
Fj9Jcoa85YgQuijupoZZdSOJeXAM5e784MGP8D4zSmVHZ/mvJSRUpRCFumEqQP0Hl4lGc2UVvnEw
pyrdJk1Dtc96bDfUeAINnSLt36eVOT8Z8f3Qpm85D8wygbbj5DyS6dw3meCIJ3keU1zgrFHJMwn2
WTN3cqDKdh8KaYGzXh4VfnKThZ2zIz8HcSbRNTlRdhvSP4i2jv0rp1HjwXGsX6M0YKMldnDSuboV
Wa3vbEzrPVk105Jvx6CEBQZkHb8Y6lU02Q7ljsUz2ZjvZdDUO8JCqTZ8Y5/kwTlqGQKNdYL+ivWt
nSgkVBSvu9HykW+F3uew/C/edJWl42sZ6vagFrYWoNH3JLQTAKiL0Yk7aH5gTIld0x5vzRKebuJG
DkKLAVV07HxFLfKeXsgMVS+XTZjCZklKe09Szr7p8GQxuTlZDhPGIg/WhjncE106rkZceZgFfDCH
0URktdixdAtgxvnZIerZhLTUklBfd249HGdvWMM3GS+J4Reb8C6AkOjiBCz9Hjtk7T7YwClzGqQN
09O7tmUjZs2QvDqb+8cydzz8p2MsZvpSc2uFbLiFQdiATJr7siaOahohbY3wXg3XhdsMNYVXo/RY
6addTqVWEXtLGUyUffZY43XYJgYUR0yGjvOd2B1dRFa4B68ymQ8sZB2Q7lQ2/bTyRfXJ1VGuom5I
tmbiCcbBVbwp9cQYIABxMAUrrmJa8/q1J7T07OSITPCRWTDLw6x0zpa5rIymYQfVhwquGqke547B
IoNTsB2M3qN9MgeHXODHQDu790yCzriA7qp6WQ1Nr80A6rh2hL2dlm9Mk/NNq8G+bo6j5lg4j4Xl
vWfEhe6sXeKaGyRd5L4yVCoJVFwFIUoi0HRXQsifzpXtwfPp0FUdsii3nYqMueYl5zI7SNE3+JVn
TiioBEZpMjgmjnypilRwZWFRgOqyCnqIDaxS9ynuQJDTQbMx7DHdBzUEKzlY33pi2VW/ZlHnri0l
0gMHCCoVbo0YLSEUqRtv+SIVBTy6GAM/MSFQoXllWgbrJfYht53pfOcuZyrJrh0pmmOftNcTYWfr
vq6jYxM8hEumRSPdkBcIbCaczmPNNWZ2k7ebc4ZUsc1aFoXJBDgTIRoRmO4igRx6cwGNlyuSFz4i
Y10nrKEWAXpYl2sY9qQDxvdTFBp78PU3TLO8tXJlsmnzLWZtrsZYTJweYGnA8oplcEFOF6vSKMK7
6MN4QIuK5pMhl1HKaCdLWGrzoI9ea/skuRG7nGgyDfC29OUiCRom9hyD/+OMHC/o7PLDRFu1Vsdu
6jO60fKoQp5Ufl28us6vUSxmIwNyc5snx7BCQFOpX7+Ci5KF/cGosSZEQ/44FgzXRqOmcQBMvgFr
6926BGKkZYOg0AiPM+oYs/tWOpqJixHPi5liM2aWscJ9wpqzDOwtV3W/w2oSKcfaRjmaI3mfAiSu
DdxQvoXdHa8/knmfRV85tdWK7WB/mdPPWaHYyASj+TBdF6hM+l7jfU4Zx1mQi5GHQAfIYhqxtPwc
g+FjnHaqQGLRkXNS9KqjagaUgITqLIIbU1rVCiNZzmQ4fKthCR79mJZhiK1jWMR714Uw7LSlXOdi
zg9GPoX7Oo8PAwNkIKhzcctMlqm966xCk7F3IavmGE+MsmNc/QERPha3pBi9cFPH6d3EPm3dPNdF
v4QH8uIBUIJXSG88BuNIS6HRWbnBQcDk5RImSgHJT0kjg1wwftQFz6LZHsI9xp1m8dsn2yH7daO+
3BYD/fnUTNg9zM4+4mhw1CHopyvVKQ6aadqDQH1hI+eu6XGgu8ulfil/y4ApSuDW5CrG2id+hv6x
mW6QTD7WXtMSVZlOl57xD2WDxvEgnPvIQtRhzO45i+cz5/R14qkIgIp+rgOFQ8AEzA1HumGPZzS0
YOlCv0IQvxUV9wRKqGQPSufeMNwDKUVL8pG9W8qXUwUyGP/8mRHntSzdB+6cVxOg2YkJ/7iHCH4C
dtL/801GIQG21N9K+16xwzVgi2IsHygfemS1MG0a+An2qtBDBeczME/V8kbE9nvBI52RrX81dsjt
3IxDfaadiRXhDH4cvBPuUqDzrA4sBwQYBUgHiOw1m+fCfTRBAq5Au8FS79Pt4AQbw4/dfMUW3t5G
fvmhkrQ7dQ7VF0prTKdtUdxDaOx3Ewz5KPWiYwLvR/tYpWSld2HwHU4NbFuLLL4ksIjmG1BsU08c
BsP45MxvdoGhb6IWN0GkOfo9wxFrb8DJn0EGWnwv06rWfrXsR7hMp3VnJ7hu3eauTMAfFEZ+JJrY
dPsZuQrndwqMYMVwsTrZZa93uqnvRYDbeshsTNRFz4wZba7YDIKqOhMYllyIrp4UPCSUPplxGB1L
vmZDyu+pYHLNpI07b++5w01iNhspcgu7G6WtWZaPIrW8Nef/1RAk40mST7Ef2dBFXsz4aoxvRgET
a8KFBMipJWU+ze1DpdW6jaU+4ULXOzv378umnY8ieZji56hOk41JB7z++3a8oF1O2PgogyLZQfCi
9dUjuLSQ5NPaBiVh2ye2TkSw4DdbF4GdM7VTjynoD0IuqKR33WhczUHmHhmuDJx7KESW2j1SMQbS
qcCello/2jXabVZ48VGTKaqlTjeetuDlh4jg2qTXGzOBABiHneLB0OkTPlb4IOG7A3s5ZeS8awht
2nCTmMK/L1pRH4bYfBa21+xYTvWQAE/DIqzokGKuGLG2h9SCctUDw29r79WPGjZS8LM3C8VoVefR
fKpM09sCt3wvEhQTc16yxgZMjZWQkBMuqah81z1IV/+HcAucR2Z1XaYWCk47Ry4tnkaGvZnOHhNt
2Os/eHPXINZkO/4BEQIdvBuHp8DnN4+2WW8SoNMwTKujFeXPIAotvnFnTRjLK3VgvAvs9AI3P9ll
lbnL7f6HgClji4U9xH61nsz4tx3zs9VV4j/YO4/lxpUuW79Lz/EHkDAJdERPSNCTEuVLmiCkMgnv
/dPfD6zTXaf7nogbd94ThESJlAgCafZe61vHUn8uibs4qNakjbpsIqxCwz5GOTZdivwdNE5Wo/oS
CYHQjcvIttAZ5Ti3kAiX0s/H5AGoX7Wzsx50vV7tNd2jPE96AaDdnpJc3kyHzHusJ0cey+UwqO+A
QKfDDDdmi2r/1TTRuaz02YA5kqh9pJHpo6mwBrljNzuTjZs1hOZWpuU7KwpwpxmDjbT8toVyWZVQ
5usMi5Ia85eKwXbrUJsup/4URdUTgN50V9B3P2nuuJ6I7DhMHYpRcM9N1H6yenhNKxA3GlI42xvB
0MXWNkuINwmnI1lv+irxysrvQts6IiTaRVWKttDuxk0uu3hVZim6s6SQB1m8RRpF0JSx/PdNbQ3Z
g6gE3OcRPUm8XIWiRuHgWEWyG1PQKAEK1q3sP2RccbmXGRkeulavMdGd07Fl6HA0j2EF/SQFG+5u
N6Zu1nKKAuqgK2+KaEN4ys+6LNqxs7qQWB0dpyueLihYLS8nTTwwk3K2bdyGJ+rFzqGln6Mtxt3A
ibOtF8pXReMBnNrMgLdwDmzMGfkcH6ucQmDE3+5Ka9V2U3xQhLAgMvdeq4jmGt3+5vdlPiHXWTHw
JICp32UkPsKEXl4/ledYGCfHNDuq6vMpxUtpDzat1HJGwwCG9FjrLKmljUGnHEhHSftDaH1kYGVW
osh6v3J/ZV2nHW8HXcdBuoJa8jBkM9fosne1VPHXIS27175oxqUS/9dD5PEgEgM/t7kdAkcS7Jyq
7qzr4rZI38ym8cBECkG+UiT9JMBPtbb6tM2ZBOEoctYjkFUuTIT7WV71x2jhY6Qztj5kksUeu97a
yawWYms1rlOt6rftW8RgBHdLt8D7Zfbvr5LBWasE6EzOPJSvEpt0dpUTf5hrQI7NMdT8Vg3dHnvd
ghViW2lVVy9X4U6ngbafK/KOKs879svP/hxuj6UxpU1g2IhHll+piiw4OnH8mKPy3Y4TsdNm9CCs
jOyQPJi+W5Rd1lPn2se4SJhAC8e7q8Bp7EJHZ2b2UO+3sCbR8sPxt2rXxe9efIP/3DI3UD4cijBZ
G5H+s9yXgflOKl7M7eKinEnrkIvZdR/YilVHSlDl70OwzJJGyGo3rtr5eDvokJn3ORX0xUDDsIHK
YpTBfLwdtPmhMjXncJvW/jwsWpbo3EOQjPSjvhzmrnzOW8vbYAgCmhpZn0GTKHoUYjjNgE0gRjP4
zgzFe5WhZZmT4ZQ7fVZsuzzON+WIGWpy0q2X9wfYmLTdPOzQo87sgs3WDDPrejtkmv4FjfrJboEJ
tZ7xUpFAy8QZbKLaW+GGj05FbeMfFG25Q+B8HFmU7po43UmtAq/Albe2DAVlLjGssx5LfB7xa0K1
+33MH7E4kkaOqD4vlB9KI/q0+o6kOvKSTsEcPIR5LZ/KkqWBTnplWHKrw+4BzBYxroYpGCRtF3i9
S5QQOs7KmgvfGeNp4yRJQbRD3z93oXmyJa2ghNQ+fxQFKXfiY9azg5t43XuOEXCFoKkoY5O2c0zr
SyDbHM2oOCV6xclSdBHihs4L9vyDbdk/2y59DvXMA7wIMWU05S7EEog/oBgf5yg6wG74DLLM+J5X
xZGiwNskMvOxTh3lA9a0fKFEeBzcRSarxrsyqn6AkZpJRWVrWbSWpFYY96eh8A52K+Sl19ti62XT
uELJ652j8ssYUhpe92OaWY/sQIRfF9mwraOFF8+IWEAhPMSCna8q0TLCgkOdolhPTKActqgZyVnA
5FdXOSkTpAehNR+Ds7LiR3v4nDDCfwgLHKKOIjUezWfHcz7dt1QZ3h2zovLr1jYo5WuoiTwBkAzC
AqCt6dym8HRnzbN3pHl457BIaMw3wAbrzPQ9lcldH45kbdswXcuENpz5qw7z+eDY8bCbWY6wAXE1
0hSD52KeWMUiakQwZ42Xqmmmjdk6vR+6A16MCL1B3ryFBdKl0FgmXE2nhOop6VO1ZB24TMIaK8oj
+YMZ6TANTNTOWAeeMdBMYfhPemdenC3tttDi59tDrIWm47VKvY66Fge8KP0xxnGxSsWs+91SY+qX
+m27HLQCeGtjc/PBJjWnOaELzwWYGnqxjS31QhYiOVy9N+yVGWISwYPuLYdJ1Ngu1PD7IXErupbC
eWlH5LDgM8vj7QDvjQEEA3KBxBfiGjNOFV6bqJigc/Ijk5n+iMCRPLo8ZK2Q6SN4ddGwuHbmoDim
inXc7SBGPDoBl6+u982qc0IwpTYVhONt0RM0vOnbV6kRp1sk6q+3nU7BtkZm8K/H0cj3IxcKKN4f
RuWC3o8yjEmOt9ecRaeiiIgvegqGHmUVmkGUW6Y83peKD68fU4dVrtfteXsURSB/6DSInCBk/NCu
o5GYaxQ5ho+NEqfv6Pzsp9E4TZZ7whVkUP6bSyju3SYtHkNFmjs4iSOv3q3iIHmmWxezeaF6HIks
BqFvkIRWVCRQ8Lf6yjI42FcFi33TBw6tpWkIyPWABYYagiGyAAK50ZIIt+gc3rvtphzyfleY1Um5
KZJPiuyUjwa4GMtQo66dKRfjIfiXBNlMJVBxxfIxUfEvilrJjs87GcdtGeo1MqsoXE9l/5LEGQnx
ldpMiE5WtDW0Vc1HsEKCQRTilIuN2xjTto5f0gh2zUSujI5YazUowsVFcN+pcZd4CZWeJmi3NeQB
QXGR4bHfjhVTtGxGrFs7ihomQUyIdqguovclnAc11DgcPUMwlrtT7pcRJ1vOVebLBt9Na0bd1iRD
ZHDPi//Y72b5lSfeofXSM2qDgZYGb9+b3+xBHiG5VWJM7isvpUbnGPjmmrDCY+mXFHnRU9CFB6/H
s7tlDJvnU0e86U5289NoIJxi8RqTuEH1ulnyMSuzPAuClMj3jY37YiKmUWhcoG50Njk5jmExlDti
2NLOWKnEqy4OtdJUi3+OOjXdwavOI/0AYMHZRzR49l5kmJH1NPXndr4zGo3IW9ekJa09Ueh/2lQk
qmml8a1vKPsuy9h8AO5KXzcWevOYzdE3xarosQGMRouGhqfVZhScF+xVqp7YCMTmBRH+QFU8fGpm
BChWwIw30wgmFePZEeoiWRP3TRte8BPgtZqs6izBRBT4gSxHfJeVO9Nofc09VG9pJl9o/bzaVmNs
QigeO9mml0FSCvGcAJ+1W95VyiWjhtYoUwbuxjCQhyY0xB41wSUFdc7iKUFRq2/denxD8CoPmjE9
u6hgDGciAosxi1mtPlc9MsGpG/bQCzFgugbJyka4DjVsgantPApBQyDqPSSGCsau4VwcSnFNo9M2
ycoaEjHKxSwNHpLg0k0acm9RGxudrokeYJmaHAsWLtQ+Z8Der9kktupGi3WWVk/mmZ4vzJ+a1/4w
0YKJHI2C0oACxOJdhdewU8FhQh5J1RDxIcsDzHhYVQJk5q7tAK1ohjP6/YW8MGyQ6oIYr+eKk6Uz
qARHV6s/7Nr6NX7P6RKuUpVftEm3z5kK3/L4OztV9FF2m2zahKsb5TReMLZs5XWKTGRfHlUrS9ui
Ly+fG4sLRM5Pla277JdMvFVWfuqij0VCux0HJ1jPzrfYGAbKAyYIQdRicYJxuSOxadG46WUxbfuB
koAVGjlTF97XgDJLvagoED7U4lsRxz2Bo+aL1YqvyES3WA1wEfD1vJKA2q1JaIFvRjZ13dXFth2R
FiVUE/PJeJ4ph9cTKWLcc2VnPQcLwSfANpYVyTOyI/zUMWkaTs/iJyNJHZNGyECRfyqCQvrSdqhI
1fPapHOCpvBRUhgZWPU0rTlsibYoVhETlkV7KCr3c170hKdpjzrpKU+hJd6KyXvPyXhcOCPermVI
b0LnTgTRLxXjKyaGGVxQiTPTjWN6RjmzEdnTsH0bkpHcrOfuZ+3RTOGxSekpANTSDt1A3dibYmPj
mEW01grkWYOBHIKJLV6lkfbVaM3OhnlVGtCj4giSPDF4KKoQ2K9kDx9f+87N7oc18R1WjgUSqC+b
a7RgUtyb2ak3uNOq+KVif4bKsCwQ9tCsaJTxKoHF7tgzH2a3PKvcPljRuBTwkgLDcH1OvLndDemW
Nc09BEOAPbWz1vFZ8zKXmd0dJyJ5qkqkqzUEdFomXDvD+yDxggchEX8Eil3CZyyXjIYnx87pAFXk
HkiPl+jDEmSsRpajln7o8FPJdWqXpER7XZniPqY4eIgL7YRgLFpZc4+jFFIVeNv7MUSyzASfrZOM
QLJ5U9pRsSotLJPc9XUdYgCROR5fFKF48Uk7TL3vZLFyZshQvKh4PvTLDdVQIwo0CAweat4KHnln
Y6pPmCcah1JvznwJOlchxhvZg05dwx5IlxsXJfdAVAtgV3oOcFNhMX9Q3fxeFSCCrQiI2XCQhqeT
PShpB0F3NpdFojK/E51xSqZCPzDW+POYHRydHpEn1cb9IaHcAztOoYyvtHgpGQE/JfID2bx+n4r4
kw4b5skWIgzVe2SgWDjqAq2OTSQqyCEs1yMNu5xb2m/nKd+kCzAajHfnO834bMnimGU1EdLVCJss
pAMZljpuThgSuE4ZVKVLEBPO/5a8GvpGR1XLbSoDWAMT60p9QdSM2Z7VL2FONpemAGFc9cYlosE5
pPmn9T22U/NOlD0mnxrrkl1YB7sKF5+bA8jDwfhBDtvGHrGAdG6DtY56UqVLF2pIf2oV3YWRMWNn
9FRew7nDrOV9FZSo5EwrOB5Aq0r3jl6uszWW0mHRk/uFca+3wl2wrHH/HFDD1cdYxP/XY39+RZsN
3KJsx7Ah5w1qNjshj6g1VUrDlC8juAmUSOwIDNEQlEt4NT9iZiuOZuoyIf75/ToQi9gwfSlvT7/9
zt++/P1yy68XSzHBgZuBxJWXcM3u3piNmS7e8geXw+25f779/U/8+Xt/e+n/8eu//x4mOlJBDaja
kDXJEFj+yrBUc2D+Us604wWjtjxoOKEB+EPvVpkSL/psRjupdGB1qv1OUWzCblei3SvcYp+zut6U
Mam2U7Lv+zeyaZgNgTCFWAfupKyPaZWTWjRMH2HKMB1KeXZFZ+81AeWBzRJtl2GJu/mfXyLpI7/P
ZYPTdt1HsGxVWD/9dYhdlJr4qvge1QE+2NuXofAq2jzLo40u42OG3znorUOREQ/Jg3/7+e31ZE7F
+verkBzX/O31HRH/5yvdnulZM2tLp2DlzBz8+6HlFf/8W79f68/3//Q7//SYBczvIJtdtRTQ7Waq
jgOlxpW0MCDevoWoy9v5r5/evro9dvvp7dvb4fYCf779p+f+00tlXQHXw+SzqJfmCI026kr0DRTv
lgt8+f4fHzRLmMR/+3mxPCn686Tb97dnYoAVqnMPw9I6qDsuafrVfBkUcvrry9uPbgc78imRaYc/
T//zL/x5zNQHc/W/KrSbaOz/pUKzTce6narv47+rn4X/2X7+JTe7+8x+/se/vUa1QkT6+d9EaL+f
9JcITdr/EpbDQ8LGxMfaWPyXCM01/+VQZJeWJ23btT0T+dd/itC8f6EARX6GP9dxhKGjHGtYJ4Zo
3Jx/8Wqmq0tHukIIx/n/EqHd/sp/F6Hx900peU3+DfZHvOG/i9DIRSjQxitj387Vg+OhqLKSPN7I
M6sH0vIUkC3oIjtZVbt0lqd2wdf05AxnNkDXzCTKZIqH7jiwqKWucFf05A+LEV/LomQrypqRLyFC
h2oEiHkQY0C8YSm+zAaqKuK+fM8LST0j84t9vZ9SnwmM8VGyLOG+OFZ68+SIl9kFCNJgMMBfcUkN
IlNkeJf8muf6rQxGzNKlvjU9gyaYGj+G5hq91nYDlo8qJmSulRTlR9yor3FpZmUh6O/SeYyEc3ab
xvCBJeHeOky/oqb2LekQtdvQRUcm10976Xpr6JH0XHQFPV/A3Apy577IpTg2hYWxRHZ+YgfAJS1U
ZbjpWBJaFjpgiZRblSRDedPsQ278JTNQQRlPrmr4KJzpwZ+wmcUjkrw+iR9r/TX1fpi294wx4hJH
3gtOZegWYmyPaQNDl4/vMQr6equWTkh0a8rZq0xjha/bpF/VGaDzAqAZe0/NXRfhDHpSz5E9k9ux
IEwDCw4Z3RNJNi3Osm+xNqjtHEe7dg6sdRLx/wvTBKzBZY94vfpW2H5npflpIlFj9GR5LiPnlFa8
7VtDQcwD3jsruooOia0d5MQb2ezvDIRy29xTe3NS0X2mtz/Koe+wr8QstqPAe52syQCah5aZfbtA
v74SQ2bg9A9IfJoVyD8gCns3fgCiS9/bA0FCNPJ9P9UBRMO0YddO2S3xrtMQ9sdOg3A0m7NF0McL
DbL26Ckw+8zT/CuWOvXRKAy82wMOH7pX9ajxvJ6m1lLrRNLNxf9B8gGk1zoZ2K2KVzpQ4dbRiReP
xto7jM4+wrS2dlOdXhG4gClOf9qD94y0Yjeo4sfsal8A+IrtANVyoweTy4yxidNFY8n6J6f3nrv5
uV7qf8LIydAL3aMrdKypje1nvC1ULglcEcPcJqp3VlpGSYTslLU+WMVhnPCJ1BYr/zo11oWTPZVz
3GzJBPsaRzFsbss1r+vPyumpmCy3mj1ag0+sLr7GZdFyO9QZMNFZc+kNAQw+asjqfAWcg4RKmhPt
crA6SrJDjJphUXuOgA9r793Ss3NQsw6H0mZl7ffEdXeqBZcX1yCrG8uVflaPDR0PgspADf7KFt3A
7ZKNGnhZBd1BshN/pDJ7qzOdgBI0Ql3VbEZy7UkllvphCJZYdtmgCOAQ0OePpnnY/ZnGk5U2g3BH
r1P4UnNsVIga2pkeTolHExVnlgHjorrEWU3BjIZzPeLxoE+0iZcy7Q20G4Bb3gw5uiP0QM2p0JuH
unMAsMXOnevE9PgS+66iO75zvNTXyvgqqxrHnh2i4GEr1So1EIbE9CysaJNSqz60hUfnWG8PyGTu
w9gjplQQrNiXqOCnIdM3KWvvutGKvezoSzqNhQtrEVTEvWtu616HhsZGBXsVnoeOcJxbXzGynyIV
Dji6ILDnOkxDk0TSoBq1TTiEn27YdNuGXzKWMm6dJdN+YK09/9ATbzyK5YBUiVTDx2RoW9J8dHNF
QSWv5uZosg8oleTU0vonnCM7jCQHNKOcANVwoVSakfqAWODydSWrz1rRgsFipeWfQ4b1kJrcVQ3s
1DqGAqAJzRfe54jgJzlhmhU211L1gADE8jXJpwSGVKKUoI8iRDw9ggQ4k2sb+jZW2V17oLRVXy3h
mncuncY0lTNpAhuHi3frjrU8zqV6rsMx36UUvldofyUjguvHwwT8gZqXExIcKWxCdKggbBwSQ8nh
ozBLDFPk073chhPpJMtENNbWpVG4GiaVD+dxTJ5ygJs72l0PCeb9u5Gi+2MNWlIZdf061QXjVtW8
376D3RNvyaaYfbN9G3JhkNrZWHezHdXrKkWUWBCPtsdwotZ5oDjrgQOaz9M1XyztKqMSP9s+PGZ1
UT8k5NVYVrTu3Xb+FOwCwprKbEZO0oqTTWYdnbE3Tu3KhfZwmvRyPAPsIr87aS9dGJlbBL7dCnES
RmFKxiOFcEPRbxowVSmShtgTAAOhxIxTq+WqGwPC6S1tCXAGP9XAzCFSFQkBFz5inGZJGsKFf1Xh
lxUggyqqBShEcPmGoLdrPc8uQ34Vcdnh2rC5py7FiL85iN21NSZUBA33YNvkIQtPwzkS4iG1PHcn
66FYhA1vTWvpZ+LCySzE434uWkpGQA8S3wWs4WuFRu5tGlA2UIAyRRO/IuyDcGACdB6IsKL2nBJv
gf0ckUf45sDCPKtOI0IpIoswKQdnPxJ3fWwLPIFj77VP9uRbQUqCWl7ek7xYHEAnOOCNBCKMkNV1
YCAPytIfucksAgBuxjXknobI6g5G5j1Hg6HvB1ZkjBMdBX7XsPfpUk4wSBS56LwWBQx+wCnMN7Ls
dgxKsFai5BpG4hrPXf+Um7irikY9dlpANEHcTneOl+eXEgcwttT4Me30aMtm6FnBstA08zVok+Cj
sTFmRQRfXWpjDbkteerN+WhIqz+649z5gCDboytRXNQTmrlBO4Zzk21MdDa7GOk8oqC0I3wF1IJe
xye29tAt+9IZHwezQZGoXRFLeQ/U6oH29VV9wklpKiw/PciQUZrYpiY+1bmrWcYZ3h5IzHOBBxnX
GHUQd0o/tc57pKuc3Scg0jq7h1rpyumcl2c2mSZb/0AcOzleZNsjYK0x3BTKup9B5m2hIXWjqQ6u
1asNkUUAcR3WZWUwvHezq64GKWy5qLyNTQklpz+YB735xEd0nEPnzOq0BeJSggAwtG99lOGn9vLs
hXQj6tjxTiVxfQ6GBMXl2MzwOp7CudagEw+wsAIgzBC/i5NorCdbB7IXZbV2H+pTeNEQkqzcjylX
dGY0U18nuDH3HUWROMb2XSaK4pgmu5feWkSXdYxYuYm6l85NbMZMiEfzXFHp526b3KJ6yYxvM2Z5
lKV8PNQrs7CWF6OwsRe6C2xU0IhcAO8AD+z5qaUld4Z6m+xavRBvkdhR1XBOXgtUxZCjfS5bfAOe
YPLt2uwcE2sf5L12LBsyS3uoXVvcnez54Wmu8JGUu9KKzPPQh/Ye0e9ZX/ocJnz6l4rra+159rQJ
HfVZsxlByDhArMNQvo8VvszGHGAgFFFxgC4E3b2v770YgvHsYd0OxbippNldEqmpY7iNay09lfEU
b0UZyxeILR8MfSsqw+1LNLZbE9IBb50rjlUYMIpRYdIIo/Qsq+x7TGESSTpuuTnu7G/Q0xP1Aeeh
x+LWw9dudGLSa4skDGbI+6kzH70JfzADPsAm0g790g6dLW6VFgEQAclaI1Evz8o6qoUCrAF23RuY
J5FBUvQXzWQ8FSUvl+RA3eHgvbUNJVBdyfJFF3jLMkpgP2xUVhF+7Zd6JkgVvI82yvoFfRll6HFk
VK/m8p2+T77KDU2dUAchxsNcBEcF0XtW90c1mUtuR24TXVa9gN5xSyP8ovB2b+MnIOGmuIMj6fjB
VGIZjzq6qC6aBrTrM9wYNjqx072GWaIfAkLtfNsui30y6zuH0Y5hCt5XQLoNrKqfTebo1MsliyeM
Pib+NWDRDlcH51XTQm+bZyySg/ptght2tpRiK9eRzwQixTzY2WTtIWP7Ig4deCFz4qssB5jbSfdb
mAWnKHXsh2nqkZe7VLGLxl3FXka+kqzGu8KLP3mV4EQp2gXOCx0N+CyV8pCAtsgbwGiN9H+C0fgG
O2QFGeBRjRT2Z3Sm+yIL4dfqenMwDM57rKxNCb/kikUeOEveKKi9YUYTBMJJiohjZ6ftLxSV4VOS
ACyAYfOW1/3gZyaLQzj1YN6UhSLFvLjETJBfa3EZ294KUF1w7Wk2ITizuXO0XznK+oNDv4DYNhWT
dpVnSb2nGjlvudD6ddQiGczUYO3dadHkNNpFaNM5ZvpE4t3hvwQEjZ578qFXpacwyiq/4YxGuqNd
WH3dY1JlZySQKtRArpkkKAt1RXTIbfsrHGZj28TwAnWPmhASWLmL+qXc32XFhd72Q9S1z4NXJntW
vu5m7Evww446l1Xp+q0QBa8MBLlW3r6ZeWVZmb/sAPlFJfTax3AR3zPcsN6gyfFYx5B8JgAm6yxu
iSP1AP9C1w5Ii5elL1XWE09R4T0J1N2Yud1d8E4JAk4Rlpp9RhGDgr2OSDED4dJO8iFqtHZPF0mu
SB4kZ8RZ2pZ9ApI7vcw27ChmJohxHWifIJTfJjPcZbVMX/JAv9dIO8mzMINMXnV8PiBbZ0ryHp9a
DF3Db216A8WQI+5MlvZuTe8FsQvOk55bfWDKHzJy0WcirLpk5iQHS3UfYo8muTDp+kQ5VnSzbH/O
nVWdepHw3+fOZ60IlBssOhQyb/WjNo8tbqXBI6VuES3DA6obp3sgeuvdCLGTAyFRrPrgThnFYkmJ
6WH2Ux+SZgtynfbZflqCvtyyH/e09qA2Ttk1AtmyKSFl0ip122MJEqWdvOJk097EXi1OgW3gFK2S
4SyD4Z7ojM0gZ+/BS+Pu0tNx07JH2+zCJ8eFwIjO4KprqGDLvnjU6gIYtqcahw6/dQHDf85iFnqh
ReRF6Hj3oU0NNIfEnFXRbmot66TJH3rRTicBKXaFFJLPEgGZXjwNiGDRqfCjQKhN56TqgIY6Orhi
YNst1KlRmoOa2wyeLTyzJHcUm3EuP1oktllsXBFOhe89jrI6qXAtibumRxVgFHV+JwriHU29RgFp
AwuCUU3XjGxuRsxs3LfwlcjVxvMmG67eIdb3ykV3ZaGhIDWTdLu6A6EJUagv3PYUR6ZvFAYLRLd5
nrwJrVGLTt9Jsczo6Ik3Aj7kJidrb9ua6Z4UaCiMdvzBVC3gI+cQZjCn6aECX9dYPpiB+mBYzgs8
KkzOU4FXWpCCC99IHJ2XVFuPY8HKpUoBPnhmgZdDOkSNhq+EC7OsSbmfBOd7yxSwKr8gy48PJLAg
g+r7H8bYP4f4jHdxYu/NobI36OZ+Vrr3005HscPb8R3Aa30g52ELg8e5sBnGHu8gFQQnKl5NC7un
570IL/9MBsB3szezeDXwHUAMErNTXVoIj+y0caZ3Bsk+mNFL2I7NE2fimwW15IBmk6Vg+JDPe3xQ
rBCFnn4L2zu0stNboGYb7BQdaCTh2WNmEqBWqOmgEdDY990rAph0Y0CJO9hhAXRFA5SsDRAua7rO
c4v+sADjDkbjoOym/c7Bn8tknYAjeAoxFeJb2GpDyPpX1lzx/QAYWABxYLl0H0WNIJhkiogJJR+O
/mticUYn0kkAj9fvDpGyqxCgymaBdytY4Y+5Fj2NPUtP4LDBrvs2IaZj+95th9oofR6LNxTaGmxC
RPdqW7gTA8w/m/pgWzK6teCGkQ/vQxJa1xnFFWwChGrm8+CShI29CBu5t+6Nz2rOis1VyPGtH+Ca
ybFgKuxEve9mfc1HPt11g2tdGfrta5rRazVSJkqnKx+CpnDBrcsO2qjLiozA8QrI4bsI+wMbqhQX
htpYC3e3i6rwgmYhYqXe4NNEkLWeqxC7QU0lphm75t7Qqb+4vC3fCYMf9JbS9Vw72dqqJyqpWhYf
+rh9yOFGXRvNJO7YRb8xmpQ9dK/p9nPMm3YiTfdHe2pY1hjhvuaSo7MEO8VC/lb+zBS7fkNVvmE1
tF8psF4t1Q30o+uW2R9PrO5F9gVrMg3xqZOb1hWfKYrdulKXNMfrMjGhdzajsku0qiOyggiq4BwR
+HCK3XzXmF32bM899z8a+a6znqLBLdDKiFMddZves5+LCrRkdhyxHJMS+Ngvh9BBxE/YxoOdcYGy
63NUuU2HsUXnjr67a4x7T/Nld2xiNCDYJsmnQitLBPJFNIRLgjoFBGOg7FwQTlrCTep48GbrEpiP
xhVWlNGX1kPe96o3o7Puqm76HFFT16rb1YENeK/O7+uBVIpyZsTyWqgCvfnCWe4hqnX3tijfx8Da
Ax3YpRBQZuZB1jmIE3PXJE+LpEcz+UJawtz5UtvetXRDlDv0W1bIAmnTOc0vK3KgihfhxiWQnBYb
5tt8EvfjLW3Z3nVDd6JsXQMAJvYk11uf+/hFDROw7eolTC2kl5H2AnqUhnTVIcFANbGaQ/R/Q/du
onj1e/sCb5aQB1Cr1AAcyNkeso8xzt4GwcJalWTGUhvRWG/YQ7arJsgEOUAaWDTDqixmHLLXMGSl
UKbfuCY/LJR/1B9NosOc5r0NLXi4RvDqBfH3ZEysHSkLp3JC/8Mcv0bnuRLo4jSCW/1ZTNZKxMYj
urhjRo1i5TgEtCY07uVy8eKlfki0R2lAXrAHU54ovr2qCWZmGuYlFQKL2M9M7CxwVWQyxS8WljOR
4jumoL14J7TZtziRvqEBR2nQCBXULIuaj0/P4/eO+iCSXAdHV2+uYVwBOsnmX6mGHk3NPr4gFuzj
BoWGQ645LG7AGyXehYYUDOqXX507fpGoRdmY8gGR06ydJn1fZ5p9MoxNYyhU423jrWFCsbWsfjpR
8DE7JJbUI/K9Ir3rYlduiAQ+sWaA8XZESLg3LPuEWhzG25ycOyUAHk65vs4MYj5hJ3KpgcDr22Hv
DnYIib75CAjUkgbwMX1m9254zWmiHWLIZG8hR0cjvykos7CZxkwZFwIY6Kkuy+9KspBDK7ytSScC
XXryhvlLTzMNCGjrbfW4O9lD9KWsoTnAl1lTv7vG+mQckGCCDYSSZXWMUXhizg4/Mh0DBDrhbRiA
m59BhQVqBh+TGer7IKz+GyuVmCEmv9iR3A3B8CpZc+NCVwSHB6zsCpNTW5cjANWyqz6I0QU/pMnk
vp0WHZ1GPKHLe1t5WIRam4r35HEH8MH1vijrwziTWmzHCFUG5ZoEkIg7yK7JOaffQRv7lQifo9Mf
ZNVlH7qJ/znTfmmxwJ82c8WlS3XBRpI1aIulCukdAxWs+Zl8SkQfBlG7ffcSYkyEqtNcPQnANBLp
uTU19yhSzOBFz8osbbkQaG9UzzZL2tHQmDlydrOk9VytnhijpIG5SeQBcASremNLVr/HTsm+dey1
fWDP9KW1BlBdQJge/CDyNPqx22sJfDEvay+uaZ+9vHxgdUd396ottBGhDdXOkFRhGn2BzHguRLOw
QqrHxnPs8zuSKx6dsaUzAMQJbqrw88Z6cAZAfgWRgDNiXARbEXOYRR8eY/5GaFTYq0K7mgVKRgZe
AYeu64p71OGPs06EeTz8H/bOK7txJNuiU3kTQD9480tvRBkqZTJ/sKQ08B4ImNG/HaHsUnVVr+4J
vB8skBIpkQACEfeesw8g9/S2aAsi7EwLQaQLGIrkr7uoiTAOiOVbaOrvg0laRQvDa8065p3hxkAM
tNf0fISy+B6NRr4T8SUR2LziTMw7L3JIdO5Ii8sJfkIzabW7wI29fcf5l+ZRflPqeYkJFgjaQOqK
Pb7EM/LYvIu2YljSozXOybonBgH0tViR8/srTJZfc2bbD45OOwey6kM2sJJMMm4Ksmplu/CRPEC6
XD0IbZxW++I136aaG4OzRK+xQ9B9h7ComR4Mgty3nQm6p42cc5Fo92XWHfuJSKccxeHGxhtkhI11
G5j1O2dEAVFVgEm72NqCMk03sksZMKOgsRSRedg/jQJe/Tws/Y2V18cRU/9IRBwItWbZFFX7nAb9
1W1QT/kNTbmixxTiWMzQ3fytzDMy2gf9ea4Ao09LY2yGZDZ3ApfXjVfjWO+9p64Bm5iFFfEPxA8e
2gSWq57uudeRpKIF7wGS/ddc/1bFQkC6jLvD3MDMb2YNhOIiYoamLjw0xwHDd16POzPzXqym+OJR
c96GQTe9jASmTAstzjDZL4X5baxCTLVL/GQIwh0x2GWH1vM6MPxm9M1o/a0L5vnOK6IDbckVB8In
2zo+lMmrYFp5SREXzxo12MXNz9Tgi3VIGWEp9GNtMMNDBQ3kHTMT7pSBRVnIXzCvGmMk60PIfWHI
/ahGchO6pzluDHq6U7vDZcI1yV+q8ayvYSf/LB172FXuj7FGjVfUdrypMnhUxsTUvynuhoZvDLGX
FZn078j/KeglHYbKjNbONKx1ATChgJhH92a49qYOWT31d6FAO2t74w+MkShnCn1+cHvvQXSMW83U
7OwWTIfjDrIZMra3ueGt/flMqPPwAI6fUhWKl5Tfa7MjkPflYJf+kZI6YW2juY/ova3HqJiPTlfv
6lQUJ5KHXoI29fGKPHcdBIV+8r6IpXoy++HRTb1tAsoqylycN2NxjISe3deCPJ2UaeHJ0YPHqBb6
2bepy8WuuHUkFtRytTt6X259Kdq+uhE9N1ndS45eLD3+Jktp9Ajla4kNrDYYvLPOv5+K5p6pdrPB
IXgE2W/capme7ZOae1WRPGeOZd4UVE1aJ9TvuYaZADfct7jRrDu7ZnaBFMZyJ7mgn1H9tSiEIfFu
RgydG6e+9cvxblxYdXNjnevpCNbxQVg680K7eR0IUwGkDvD2G2TXZF/qBY73IX8kqYfvLdHRIuDL
0oTwNwNlSL+iRGG4tLGXLZYwqS0MWP0sBZgCOOWhM5sPrZHswKNFm0CQCGQXYu9rHJ7uAEwFoes0
XGS6HkgZfTciU/baHJdEpskEOe4JKRy1zqPtD1kqr2mPNLH9FAVElNcDY0ZmnVOPqZc+3ywaHdEG
UiZl3QmBv5fve4OhLnbkoiPIQALuCoZ1IB1ybCf3b08sD+5cs90Ys8noRBeA9gFzeE7MuH9Pa8PY
eHG5qyZM8ovBCF0Z3Xg7Bu+iJvcjXeYvbsWJElkjSW4sKu3M/JnPTGOzhfZkrLnPTvprSK2f49Le
1J5rb6ecID0fpR4fhqKenwDsXVI85aPhPXiRh3YaEcdChTZonqmvkY9t9c9ebQhocs5dwqqUXkth
3QUFnvcx/JF5MlOhdAD3aBirpxHOM8F928a5GgbjaAf2zl/86xSC5Jhh0N8QJXE03dFmZQwkwGir
78sAOcBacGEKz8ePTjJbPcLdCJnuAveLSaOe3oThQk2tyQHy3iZvoN6ev5HJRPZPE8AhR8LqVfq0
IecFmmCCAs0biEm0LPJ4sOPcioLgS5NA8Fbc+Xr4wDe4Q5UO3MFs9iLrDwJeTzsuGMQjowQq60N1
mft7LZKdKwceogjqNdwvk3bYeDQW6xZeqreH6vtTy14azHilByq1da3bJZuS7SBdYx65icJ6oPb7
ashsEY/FZQfhBfTFBtU+f9W5L/0+fp2Wdty6glS5Pm9pVLOq3/ulTnylM+36pL5NofhqFbl4+jz+
4AMBK7YGCCCEj+jlNXhYgK090fDaOaBEL27v3Dq0EOcM4oVvs6BF9nzNCs+n2FltZWtvFacNRZ+s
2XP6XNymvaNbi4q3j69GEl38hngxw8IBZCFg7UFkM4VNt2YS5Mch6V5C6WMU9giLnAO0yDQtBBB7
8rIWtKnNieYaZoFwAWmLKtsH1QQpI2LhP7mrtGB0rfJua7iNv6UGhCPL9amOteNBg28yz2ZzJ6r4
lZafS8rTtyoLNGQ23l0eOg+NYd5ounUdmoxJpp1fnAgZg2FSCxoIqAum78hLk3U9m+gygPAYOStA
Vxf9xiIKDe0311vJ7UiDJtBb9WsWz85ZapuYuyJbH7pRbInDBlIzt7uBM2Lf6jpkjWaoMROOGGN8
Qj/cGOyF5404DWIXibYgtUejxMBqL7sJY9Azfn8hlik/N8VwmiIZp9K7pygx8L6z7LIxQVHur86G
S2jjkLTjyjDs26EI6BvQf1pPKYh4VL7fhpjFUyw5NjnNldA9TiG6JBDau9YfuGtOAb7x8k3+NBlh
icKCbbTgzMJrS2kPqehzyn/uEpZWu1QkyHq0bcQ58fgw9d2zTmtzibUvVS/Gm7w2v+iHDgE5cb8X
w6JVga+nPA5pBzjevQZJMX0Jc21rxBkEU9I4dk0T7yIpyI8iovHqSFAfEBGV2d7QCLvjH/Tm+rLg
G9rKKbDpqV5esmFpDkHVjWmKRW8Ni+u1NYM6dZE0Do6PVUHg8mGSFAU2+Tl6DvoACtY+7xxoClka
bGsbSRPmVHL7ik4eNt3eGmRlbimqLPcgdC4e1qtdmMTJxjQfHWQfW2rizaYKy0sYdzH9ItM4Jky7
CjJUUMOuS4FAaswqyCkAbyaW92OULzdmOJ0zjsna8XEPRVSwLbw+40zbGf41X5E/VUfhY4fFfptZ
UJUtYo9trTHXFka3Ls+4ztqD5mfAjoKl3kZfwwyDTZhnW4IacMn6fQDL6ZTHg8td7kw4zyWeg4nV
VRzu5VVLrEqPJGjSS0iM4V1PpJzecRichFAIuWiYG4rZhI1V2JGIKhLusd1mcH5vXYJOW3ypid++
4Y3TV6zX8y1s1vZs6tHdkFLZBT76054XEGX69CMmj1uwVLNSEewxmGOQqcXw4GqHGpHUoTJJJEqN
/JDShBFVO6z7qgROC4ofJAiWGldHdTQTYCu8K0SWfcKMaxPDYOa3awGbBAzI4vR3iBmTI4YPJt8+
mUmgYCzqYlz5j6YlSzdxebD6/jxY/r7LaSqIKeY6MWsbxk6O8QvYNDo+LTtR3ntMw67Zu83TsICM
lyHi3HkJRSdtSu/mp6BwnlKTcuGcEpBO0LLwKBrlYm5WnfcWVGZ8EO/97L7OdB/ARiLfGRPjmhdE
KThw41ZB4r7Hfm7AqmrIGKiaX4iJJk02b0tYmHieFiDHnOpV8dRN3GTTCx6Pxjfo1UWdfhiC5Zgn
7rakvcxMq1yIEUqneatxkziRQ0cYQD8BkcZtVJSQnnDqr0J87a8ZxpC6TH+UTnFqyc04Wy5dp4BJ
4MTtqqMOumVNfKyYLj7PzaVrZ/HNiR2MmZmOzPLIXCxgHwfn5FSXRs9ubGryVJgfgU88WIPZEaZa
ncKWD4DzPwP7Y7H4DCbyJXEIHKqB04lpV7uy5rp6a7WkWVWtifFgMo5aEuwH61fqp/ZZ/16yPt1A
sHeOTo1w0y3MGP53PjAIoOXKTCLiY6e9iYHiLIbxiwjGRDY+vxh6SPnA9V4He9gnhWvcG9pg3FOd
w2sZURi2aAvT2lvWIS05QMIO0cIjWemTcF71BDww7Vs9YsmNrXtjj87XwkhGbB4PU3Cb9KX5wn2C
z5260yrBKDiDEKOm4uMFxkqIyJG0SrvHDqOTxYJFAuIttVijG1gtYf5doTtbMJdbz734BgAFDQiB
ukQFDw+cRQWm5wTzY3iTay2TU08Wa2k0dfV9IhasGm0vCFBFDJq1yQsxZwb0kqd2Ku566sS7cgx3
JbeZbUw7b03mD/ZN8ibIKHhEGXU/h3OzDnIiPor8Orv+ReAO6D1A9G7QrjPHRLGSAedzG6bEpks7
akYR29cSYIN1JawRXBUQJjZe+x3vPN3pec00/OR0pBcTSkUlddEexJQxhawDmt1xtpkqa+f0xbi2
3TyByCxXBnaXg8MKmGAVhEuHDeTBHLMqXR6mQsG6DpfLgjX9oNs5jEaj4cTWGfdm5zB7xYLPNWSy
auII4gsHmIfgEFdR9S644Z8WCQTSCF4cUsq7tlm+ZIyL1LbDO9QomFb1eD5QNehaDDPAeg/Kipy5
1DNcXGlpmR4NsubjoL/TYe5trEXC7huH1lpY7FBevRexaPaZCfS5BZG1w4IDO4Nyk8lCfb148NHr
2I0REKfebcAEyidlh+JfjTTMrymwxFyCc2BfyNAj6ydwNpFwGQkc7dI1xc8QB96OlfSkf4V1TXdu
wQTfXh0oZOfWa/ujhjGOVAHm98VCALTFMbbyBW2Wbx9yhDEzBdwUk13lCGPjlAspgqlzG/cCESN1
NG6pLOBKZHmcdqCTOC1J3t3SAmI1BsX5vNA3A711xSzHugsgj9m9GRKKovTAJK2rzD/iZSXHJ7aZ
rMy1hL9Jyk8tNX8ldIHEzoetnho/F8kEiiwpVU7D4gT4lvamOx61uoch1MZw+mkQIuAGMNTq7Zc8
gDmUSwtRq3O+qIaaQEAYSUaRDqwok9QimrLwi/ImPjogjZRlAmUUSJqG4twUP9vJo2cYCx358GpJ
LpKyZpSgkvKwMw+OP0GPlhwlJbbkTnAHk8HZBX52ciV1iXr3BNU+uVB6prjSY76UjFEx98YhBtvk
ULv0XKPbhyEF8FVHTsupxaC1SN6T+ncASlCT5CG5gY9jq6MJm0E9FvCYVx/q70WqBhPRXyl2N6RV
QKvSTBxvugj1jRDLiBeSmh5ihAW7reYMD0NYz3sCmSzJrmokxUqXPKuu4Ki6ktrkGgElccmnikoi
Fn1QWKCA0PHqyfcau9A4cnG4+KbWeZz0TKBhaQXBD4HbbjcLJOOGi+cSPhTUqfUiOVwdQK7hA80l
RaWV1N1qXvmGTdHchgrmJXCuLJLvFQH6kkoM2jTeF+xLPqpD1Jxro40wDzvVYcDNvO0W7RvxxAPt
lfKhN0JnM0qyGJftBR16SlvU/FZK+hj9IjaSSJaAJqtx8WF4ZQ4TmIuxCiXBrAJl5prXTK/9bQoL
wJfAM7UhsAmGAxy0RRLRRtBoLoi0BFSa22fnEe+xO0TTKZUITwcrnofmJOKpLYLHOwj2T4v3ZvmR
QNWBWjgP7L3lpC4Dl3PMDPNXpAmoeLnkLgWhsbbxOpN4DN46r8HDNEicmGaCXyKOo8dUD6DHdpBt
Q356tkzD2jcMcoEnSkyUhn8Ks9A/YeLYEGhKviIRA2tqUlJLCxvvPTdNKWEswX2Rf8Lt353WQEze
WOK++JMBMKnwLtwAMWLqw3yqJOvKryAkNX1zRTo9bpPCuwYsBxxWJIQz7Qtc23gZqWrOc36m8twg
d+LqIwvKeOym6nmJ7YrQRO0Vc6LJ2jdEb5y/KeWwx+zjQ+s8U0Td22nwwMKBydP85mTSHNAv2Z7Q
0ztSS6LTou/KIbpFrS0DMSGWpcyFo0jGCYXltKbRbJ+ACYQBxw3Z6U53uBIGbtG0t4yNFlDKrB2n
3bVW/qiuKiOkGjKacbet9fis2eG9xXtv1WmpVM9qs7QVnf2QjDdsEL324DX4TKiIA8+pG3hW/vyc
GwEBhhP1SY/sDW490W6WAC8NIgVUXn0/dmTADSG6u1knC4iXDfK/bSvUK408U/RQT882gVQbPaU2
PrmjvDvMX2MJK9KaiLdwsLzUuAmIaYF2MYbNnbOwXGmq8LW0tAt0p+RgMSbBu7nm+BN2RkRcHJ0r
YPG1iH6SgcV9rk2ZYyBwRjVa7IRLUS01tUPfyLM7tU+ZhGgAj6tZU0f2wZxZ7Ls0f0Y7p2AWhftm
sVFeWsWR/M8NhblprYdw24Ow3wQH5VRsh+kHBXLu+w50VQkZUhdgZDEkaOZIJ1OjWJ1IfpmQg5yZ
PQ7g1sBE5B1JboYzEEdMEB81savIaKgGIo+Qf+wAP6A6rjsuN7tCe+VlrFH/ZIe6r3IQruX/kNF6
XyVlL6HV2Jv+xV0U6JZEZRtkHdoGvpe/IK6jYBxYmE8tCvX050J6xiZ1fEg9Ls2kGSTYKhWcv6YP
HAzhiUkJha7ZDLSNMt7+P/8vvOhv/4xtGT6YS8tjKWI68p/9E2+bnCVSq/SuOug68mkPrsOObDEk
R5l+MevmkRUJlISWoFLUV5SC4EgYvVVuOgDB6Jar6LmqHjMurRsSJssbqYSm1HytY4K0XSplpQDU
aM8x1ScSx8fYLzeeGWt3NtPJ1MsoiyeJderzot9gLOhuQttDREkAGjyovl33fjqf/JKJ05gV+wSS
8LXvYXYGyy1s0+QXnft3Xej+wTDrGF0uUiNuOQMXPP1YvSCGq9cG+2l24EnNEXlzif6g1Qmj+yic
Y57RNXAq5vY2bG04pdw2I/hUqzGFBW3n2lc8/JAvj6Ar8/XYaLfmRLOwiAme9ms9eVkCppZuXm6R
juBQiaNjSiTXcbD7Y6jX7h3+7VezHYsbDPTVObFY2MwhdKa69U+UIbAVtMK4Jb4n2tRtwjDpTN2W
UBXumItv3emyv1gCEQqI73imiJJH9MxZdVs730lvQVtQhenoSiC5tfZ5HiJoq1L/SGzFQlc7D/Ym
Q+mWwk+/R/xgQOXRX3NnIf/R8a92ky+XimL0pq9tc9skteCcTjtCFwnvnuz2PQtLsk5R++KRAERg
mLl2Q+XwB7cK45TN/JtZShFxBKV9tkNrT+b7dINZnkzGuZ8uKAW1dWE7d/rYVO8AkKKV/8BdonxD
aJBApYgPdC2dtwDR48Y36+cknLIbjS4lqjab8z7MbmJ74UZPabEqTPOLqeFzypf0K7aTg1fn/hZV
W49C0F5eCqIJIC3kv6zaNPd6wcmEH2VGP521z4HXfzNyg3AjQSlsnHP9YrttcbTD4n6Qj1JXjBQ7
5G7JCXWxzD7fwaoh99NviDjy0KpREaTbr08DhrzIM6eNeqV6DUMBFaMZVrH6RRKnPbgR83wgcChd
Iz/LTnZfM8XHywZQ2GRK6kB7J8HFOsbgwa4kQrUH20DmNnWUfPxnO0U/UNKIjgk+WleRB8lqzh+r
uWouVUAYEdRRQl9qaqkLMylUIDjeuSbLx248ox0q7vXCiw61a61pyc83AbbpVe4iHot79+gaTbsz
tfZno8Umd/aOO0BFFQO3F1Re8uGvzDdRVZNW13DqD0Mo8ROmvYuqEDsUX+xdPxLYEoyZf9HbElZv
b4Mkplh4RX8Oa8APSBOxOxreIa49UYIbqdP6LnN+NZEYn3yUNA687G2XUaVDmemckxSwZIjxJfN7
EmlyFL6em1ILnL13P6rag28K+yaMhkeo1/VlElDyXWPaJYTN7/q6xbY4LJTyqjaHtMFAFtpAWBwK
ORqaCqxEyzac3BWtjuoUl9Zt6urjyaqqbZ5Vwzm1WlVjgiYtSKWG022v+2kczx7E8g3NaTJXPThp
nru8U+Jt14j98j38+IOf+8nGgXS8+c+Ds+H9bWz2HNe2fZ+hXscW+5cbRdYaJoAlvTqgKFgz9W0B
vpXpSQfLdOOMxIdGafaz5TzGMQN8GtI81IllyjaBoyc3ptDujIaFUgmL7Zleyy+qif/lXzSlE/bj
FifDJRwbj6oDqMzGxQu83/zrvcxvXYp8aKAOk5Fa2y7CqDH6NPDQeplnPe844wuyp0OGcjsrCK7P
TWan8JruRTpuDP0hLym9x5QP12Lx+71oJ+/iIlZLKp84mNEyKHTTr6JmCGSECT2lzsr8L3dB46+h
E0Du4KARPOHbOvQcx/3Xm2CtIaXX56lCNlY2Fzty7jHgrWDv+BvHcMpLV5zqSsA0wZAFinGfTKVN
RxNBHqPPiL69frLbJNkE0xvtJFRzFQGh2ljgCfvPp4Rt/e379pF56AT3EdIR/O37xoaohVXYooRP
ATUROIzZsNbdg+mPmzJqcMh04/cpah+a3m9fe/c79M3+xnMhw/clxg4/LGBnEsFGUBmk2CJ4KRvv
XJTzdOMj4t62xN/QsGxgFiamuZrCggVLWTsnYeMhc2iArurCs/ZibM1NUBR7kzXFC+GjP8VyR/jA
9FDXERro3D5ESeDilkXqr/eUdzIPYQSV/YRq0qEF0fIxrfr/WJj/Zsg3bIOB4X//GbvyN0P+ozTJ
/8/mLav6fzXlf7zwtyk/cP/BSGOQhxyoYBgZvPI7GcbQ7X/oLpe37QS2Z7ry8vhtyredfwS2rfuk
v3BCep7F+PDblG+b/7CZV7qey1TXVaEx//wXf0+S/1MyjMF09F9PfT3gPUyd7ExqAmib1Wj5p5lq
oHdlH4aNdk61BH5RHNbb0veRlpsIqKcuO3ZRTPB51736TkjLfA5P6dS9LoV2D9YdcHqjz+t0ZK4n
gJiaAvoT9uqMcA3Wjn403kdw0z3cbyEMwJDG0mrRUWQRCA59HFV0FaPQRRUBy50lxYBFv66KK7r5
V2vp9pGO8bsdyltpzaTSQU4gvDm9QndsMSiG7sAK1gi+6q33GAQVzOjldrSn7xCeWM2h3RjQZ9mo
tn3sVgEzaSejmo5l6JIFM9ovM7tWffJODjvy2UNZE8QGCOCaOd5CGlXibetB3rDQGrVpvs1NvFIo
vOqOUQmUXEnJsfwV59yw7OnMbaKsxXbphvsBZPDKzDty3Px2E1a/xphfTmiRr1DRPw2jTbEje9a8
CBaLxWfGZ7HKxu4BhyQa8aFBIx6Z3xcQUnM/UjRszGuTZyffdR4pMcHGryks4zDZoO/91jviS92U
b4TFi56uEfhfI21bSoLMBrIK1fLUPtHk6jc6k9KFCoEzMH1C3rweIveiyfmuMT3rqcAw0LDUG4uL
U/BxM76FTsOMZJTivs61al3D6UR1FB/wD7lpfe3L6UCepA8PLCNnwCGSWs5fCAJ5A2Ul6HQmELH9
7EeV0zlz7hymGVSidi7vscsGcscGUjo2o6nDXqtTzB8RsT6adhsCmwL3M71je7nRJE0YCX1CNMw1
T661+12f3MtY5+Op50uggzBdZ+DvxKYBNn5nPXJmMaCvSXj+4kzLfcyxpiNU7ceEZGJGSeaDjYdw
P8PLnaXb1pihkOfx02CN/iFu+0tWm/W59gTORLvbxvlwMBYn2wkP+YPTwSXnYCKXzziVU+OlQBVI
I5TybuRnN4Cp0h2OrtqeHrq4zA9OF98SbFOvLC8EcCXK18KX7WHK46X+bHvZS53V+ToTUChNz3gG
9vt9Fhc9KC8mfGs/A2IMLFYKUjxu1WAb++qxGt3rUiBfQ0VL5XU8tcR0gugdCBkP712nA2F3i49O
NkOcKwBJKIXVwYHZvnKAGkDFoxVXZWdmY8ba6q3s8rnp3ER1wxImnFGwQoBbckGP82sAx4J2MhW/
/ucApI9gaSLwlrxJ1nNTPNU1h8ikH4qBnbQYog0t7k09ri3osTEtcojKJbKFHNMooFOqCYlu/WhE
m27KWWyCFneP05e7VlLyrcRcTqNEDau9z+e0xqCRhYkbF7naDHCPP/Y6uScH4+1k+6+/fyiBSjSC
0Z8M9ue+ttQAEQY0jR8/+9PbFTKet0YxjcWeFvtIsZcT8+NR1vI1bY0knTeWiaHRnCSRoykggpUO
3Va7gxPhD8l3HLwTw4fe4ACLlh31GIw+ZUxAThgcYgp+TPMrCBJ1UBESiHfoYw9Z/f08Z8bu8yn1
G2lr3iZT4u0+fz+RL1K/NnMv2WAbgc9WUT5mylqfaguJxOKZe8R81NTVc5iKoDHIX1GbkoXSkQLV
5zOfv5V4EvWfVHPJ4Gac1Cs/3qlX76eeEEl6BaXawnXk7HZE9dgh5gfMmthfxgKw5YzeJkvf0Ip7
TFEZbnzr61g9hZhX0QElPvQqr7k3aP2sRhqVZxDI+6Hp0/Moqi84wdvLQB0YnGt5q9ozQ99EqxYs
6hHhQIlfyIyj5W2KxZXUBgrCGRVFrd5ZUmw6NentUoQ29E3xBQ1mtS1FhaLCW7DLL7i+Ws9sDmZU
PXXkpcBf12800iy2fVoTPZ2QVhXTJV5eJ8xtZIF0IayD1xbl7+BoXxe4OatFI9VwmtL+tkLemZk6
DNale2s6wztoJZJRQjPebeDMqx7G2iHuhP+UEGqMciU79CDotzXZS0fNj76CrvtZxkN3dfWwujeF
hy1SEBjaD1/oOyWnpSrvhxBsCvrc6sWdsm0xx9cijcOd1rntlk4T7hVPfxU98q8savwTMPxT2BmE
qvwY6qm9NeMHZv71biwCBDQzyBHsTMQHlQC5Qygb+ANWXMY1iq+oiI42ts+9a4akJ3GdpZJNFrcd
fTL12CdQ1xIAS0Z4CgfRJSVYNDZLEt4J4UEMTujyTImMbkOWRnwt+kELkbJDBmUnw9s8TxjHPD25
E4qvtYq+WIYEJZ8k8LcyaUNt6DXSyVa5E5+P51o394g09/FU4Vk0ZQdFbeip+JAqOEPbkysxXlOH
9EPTyOyxJU4rA6TV/rGnnvt8SIj2M2VRbQvWpD4xna/B93J3J+qG4jlzBcAVxH8lsimlfmrXVbpO
TGtimZ5YwIyR8ZImnBxziVVXG8cg+2utdj8w65bz4rpY+lTchSPLAjb1fwW1XyTZ/pNxrx6SFoW0
NfLwWSrY2iSzKj528Xa1J/VYo1yzTbP6u63qxi6Y8tS3Ss5IvoY8LHOQhTPcjXHxPyJCqnn0UTgL
4CbyuNJjZXCM5a5TF+6eBuhOHeUYjA7fcH2gn/v7AKujPGhNecIkUULEYaOey+fsp4MZbxvgyzup
MBC1USfC50O1h2dsXvegSz6OuwJOq03Cv31S5wLrIWYv6AeiXYH+Qh1721hkf0KeG/BH2Y207jUs
AVsTzlgf9eS9i0hcDSV+KItYmKmvcJFfmdr0mGq2QxlS2fvjOfV9R2mHDXjqDwrN/bn5yMfQJGLu
j416bnG/NlXaH30iAEirkVw4dbqpvaxoXcTUvk+QAOfb5+bzHPw8Eb3cPupcWHvBipxPlPt3RLQv
NItpFaiNAmM7GmZYClGyf5CAF82T5ucoOYcfx+7jGlU0RLVL4YyhjTrw54HzInRCTFn+eaV+HkNr
CJjBe8NBHRuhrtmPK/dj30nr715qduDDOTqfh0gdsb8855WBQH2GL/3zanVlAqSrjp26mtVPTC0O
t02sPxs5PdGPi7ft+AbU4y71uO4S4RVHpn2rBMsSl6GEaqlLKZZEKrX3+ZwRGXvKI/Z+oqh16kKL
eXS5dmg97DtJQ7Jl61r97OMX5HNVRH1ROIO3CXTGQ13D6I6p+vfeX57TMK1tNObuK2pLi7w30nv2
8gSoBRSIM4SP/SftXO2VQUzhLGi/qUNoyAHl84gWdsgNVj2uk9I9dKn2cQmqS7Lq4hhKZIQuHla1
D8VbRNRRfIbTj3H2Nhib9OPKs2SLeVzScK0uSdA/rMGg127VIXaLkSmfelFNhkaJY3WnDjTeepIM
1NWqNqHPPR9nXsjJO2SsQBQGnmIVRCS1+/m4811tY+ekYsyk8OaI6+QRlptaXpy6erIQvQYPJd3p
fwzPjmxJq4dqT23UoVfPAW9Bi9kQu/dHKkWumOpq5PzY5f2/wvuKUwwy9i6QN5mCQvkJ7mVVHHz1
ESZrkh9M/cyM2mWrfmMymB8d1K76EfOw369VDyNT9+a16WpIoMkwegeVUuwj+ZGEwUdSe5+bf/dc
qWmMop+/Qw4MX82/e4uJtcq2WOJf6m1y9ToSs86OA+LzTy/7d6/9y3OoYd0Nyl9OR/m/qp9Cs33z
RmfcqkcVrke3q2oE0f0Pg9ACQE8Glw9Gzd8bQsea0+dzZNJzsZk4YPXW9PZIos40gIq95Uq+vXpZ
NNMRwPHG26gXqyf/8jbq4Z9eg0p366TWDUUxVGmt9YIn3kduwt/+eLuP3xXYLmRcn342LBBj6udq
A6CCv6Z+KhCP6AUnCpmqDBPdyO2/BnFIVzwmnadz6xmTD6Tfg5CoMdW7lxy0BBrZfpE3d8WzmtTN
HWYDo04PWYlQzk+4pWozf+A3o7B4JSrd2YbyCpjjPqSFQQaOVIKENQEsbZGE5c2sweFlkClP/R8b
9dBXI696EsSFwXCBOEU1XD82athWu7Vi0/pz/4AXsd/hH/1R2HW7VRQ11dtVHWT10FZ3hLR8wlZH
/4sFHnZoaixCj0q+thAsDDMe9dQnvDNCxrIXYDboDEz1QalhYjlLILss2/pBHX9gVSM5t/hguiqY
KkX5bD1M5byO/YSxTzW3IRAgTZBt7q4v4hMS00UOoE6uf3XGxd4OMnriM0TYcMTGTnAWI3+QExd+
Ve1R7F63RrgcBjlwK3FRNpqcgp9iI5qGFJVMfW33DlXxRI4PnkNqTQEMk1EyfO2VTkaJZ5Se5mNP
d8DIoLwtLDoYqfycvmQQqz0YxQFptsMlbZDqb81LKBvo6oOrjTvESAxDErhrOakoSp3PrcspWsVa
Xl83MWFf/hAWGwTM/WmMyTkiGppEsZHsXpVyPGvRfeNUE5p0maghQXfOgshypXYJhuKGbIc3DZGI
R/D8xUmnnjUjYmV3kDfq0kQ7WA7pQVH1FCRY7YGw5b7w+STkAm0ztOiglQrgc1P4qbdfOg/WHx9O
bRw5hyBRNVr3XUiJxEZXMWnag3o3IacUau9zo7DEvdG9IIL3t+o9iGrm3qV2sWmhRrHTDFKicA69
zWLsHIpoOMQW2YJyDq42Cowb40O1UlK59Iz+BoUUfqpVFosDopw+sM+SMOwHBURg9dhRcOC4t9AJ
1dabKcwzcM6ZyYA8+dQmoUaI67WMflHsa3DHgihYOSYNwbJJjk1dTlAax+mk6/RKyCD75+MiasCK
wT5RMMY07cdT5RNjSBQe5JUPRGOSYPr3nfJ7KTOlQngRNBfZqId/ey5t11oApKAYbwT5AXeNKMZb
enzw5M0t8xoKRSJZBZmNXZSAgHXvao/CJ78rQaq6i00XiVlQQUAti3BbLwViLH0h8UP3l3ujuM56
6WHUJREEBUHdLf45naovix2CWyM/eNVb7lfTmOObEaB3Wy36/TAY1U1OuzL0L0y308sw69Z5grxq
YPtKTRy10FQRDmLRyn3rPqCa++wndnbMRI0aAaU1RjNZhemtldA9FFQUKonjDA9tuJCyMCeHpvP6
M9TNG2G54WFEhatVo7NLIjwzC9yawWP5MXdpc3A9jKbaiHsEGbB1RPx5S0AELZ2gKzFmc0a7KGpI
5RgOQYSjL2pQk/4fe2ey3DiSNtsnQhnmALYER1HznNrAUspMzHNgfPp7AqoqVafd/tt63xsaRYkU
JZJAxOfux1FoL9OEQEqkzy+jha9tFCPUBTGCGtSmam8S1zzRsXbDZKs5tymNKOu1Pmt+QqHD3dN0
NU0d6yKXnrVMm2DYMOcMltqYg6Zvh6B0yPyWkXCA1sAndXI7uc5zsl54iKs9CesltwlDWHZ1pLg1
OpZw/JZBYEToxkerT7z9bJJSMwStW3apjwcoD9DL5gU0WKvGIBFWwVRvglZMe5L1/aVJBof2QDRv
yzbToIaItdWwvlnEiPeiMYi5MpuhsCBnVHjn1BqGSEseYHHskHedm8LqPyDq08YKlZNR66Gnz4gW
FS4I2hRba/IJ4ww/KoOuKrx33jLWW1Kyj05ZTFchfZtH25mfJt2MiU8A75l6esbqeMFBB+i7sqd2
05dGHrRM1udUf3c7hrjl8KOOQkgli86E3z8uU4I50e2vyAljI7RGCptI3F0ueXrfuEZ7ICoq92Fn
0UjtTPpdhyGuHcFOLTq9vAW2w73HmQLiB1gACV0wh8BFMpGQSkPziaPR7quZqMzowBuicCSTi2q5
jGbyGy5L/701wyipgQMAg4kUkenHkB8lZZwWS1iCc+lP3Yhi1FJmnLoBXaiLETwFQCQLjwSjJn5x
jW66yWcjvp40YqNuIhyG0TQmSfiRm8RrfkpHrTetWIJv4Yl4nGr7rONkb1I8MEldMoHARkOq4BiV
xiF0wCNaFfHpMDF2VoPtaeINGpSddxPqioLuZpeNJ496XhenDDxAPSGWQKWRn0Ly/9S7/6DemY5r
ovH+e/Xu9ify/JwP339Dav95x7+Q2vYfLmowHEnbsHQPne5v9c7T/3AM30Azc0F/OJayo/2l3pl/
cJPr6bpp4bPFevK3emf5fwjkNlcYHkBlxD/7v0FqG2xB/lW9A3hr25ZFqMS08TEjtP+rxJ4XVrcU
pCKOU14/jCljtrBIH2wChEEY4zRhkBNpxg0TICbQujsCA6FUtfB0GoVz2LuNyO9ruMcdxsxFkoKg
TaTdMf2PdgUL7o2Y2OO5+TBdVqK7G8k57gpN1lirJ0hMSGPxJe1aMIhpkNsUhPMLK4qweU/308ix
2Tde4JSmfA4WjUTdrB4ri/eeheUrj4EA4/p2wtvqPW2H5NRmoFedzuZz7MfHJI7cnZ2jx9PYnm67
JquBNffeYRZ2qfJZL76VG1j8HcgMPkOCdnTTc9/JpzS+pz65PpDYPcQSxk9kim90zLYHQ3aciqJf
Y+eCljHCXUwOAiO7f2lXULQykwGrludYjuM5EMSCD8XA2atB2tl3HOs2esmkGlC7GeSpjYmpN7Da
xWyWdW3KaMNu3605+RVjbtpWlvbkioFSw1TH0jcnPuZZjzKy2CbLZ14JcKTM4LwUj3x3lVlX4GkQ
AW2aJ+OB0FrpK5ARpv/eFt5pyki9CL9vToup47fys+R6hmgANM+/qNzhClemJPL33sVddmkN9pWl
WXg+BKelKe36HRyPjBJuLGi625jbYRLZ3mJZAtNkCMRMiflc55yZJcrgoNuExYneHqw0ebFNzFWx
SrdXEUaFpI67bcX6hYhDR61ZfR5It8JGRjgb0IOcbKNr8iM0SPVMRKmmxb3pfVHcODY0SYHtaKvp
PXXpnbxa8lw75VUEu7AiCp3EJkQEawMw6RsRGHkTRvUlgIX6rA0F+HZh0Fhr5VvmmAer0uZHcrwc
ziesYNnon+cFYM4IECsHFxqEffhEkzkQhUqIHTORAgnL2uxLWWLwyuJxY7qAhbyoAW7k2sOx8EyQ
nHmFbM3umSqIH21ebdsEJl9RdMPBEMXeKbWfTQYjKpuQ41pOBgVs1XtJi9GoiVO6DNvWTPtLKIOc
iMcJkJSbG9SlQmP2Je+TMOcfp8b6OGGj236Ilt04mf1pqQd6VgfxJuM4O9KPN2/y2sXH1UiUaam/
ToxOgsFEamUwDx+2+UG/DXeZugff5WQVdeFboY2XhV4+LDEidV8mV7YXAWoqkKayzN3p+ABIOluv
fptTDEZ8wYwgxkNUP7UhVAPy6d2hmt2r6nuyuORp4PGRm3uYE0b8wIzvfM3b60Zz7F3TRGYuokOe
hI/RqP30EjSSbEKqtpwZ9dmE4p890HrWECrRu6A2yl8FhGu2IpKGn5D+t5rWJV1AaonaS8eTSCwt
sWrgmXTRld2ZJ2uBzlveAYheVGVCepsDEhK8eG8E9UiF39xYvv/YGu1l19rIr8KhXRr2yVlmT5ju
6YnUD3a9ENlzl+IuewOn9iMbZ57E1MvtDFgyTnQ2h0jpcL/6CT2dMrVlWdLXsDGcIHIg2xOUXYj/
lpgnB6xhhWufQ0+V/siJU39GABP02bvl5hB0CayCUWkOo0C+CUOcjuxCHkuX7YghEoCdmSH2up2M
O3BBLE/5LDUGXY1JxFoU1JleOXetFQ3XDMaLI6ZVBfknwrYkR+VGjei7J01aPqGk+aeqaA40GuIV
IKqNs5OFXOD4B9szzWNr4moM02JXeM0r2dJuSwVnc6jKDneD9VLltbGRcw9Qa5jj40hAHtOgA59s
yp6HZAi3Y5fAxCtT+ITdCdKHCCbpdM+LzYFulI/SIYeZjl6EKM7hYini80Ctd+BaxQ3shzsxmPux
YpXOzllsqnR+qnNYYImQ3v3rklsgkHCeE/U4zYPMNgXr7klHf5pgC8+K2OCh/qa5fln6BGGtixEN
8XqZCar2zAiuMheZSDofjTpc+9DnfLJF2KbEB8S0I/i98KCZBe9fQI+7Ttrhpsk0kvfjhUa0ehHO
D7sw7nVH4D4IU23XCmPr4o7bUC79vmDDxpRQvgD2SEwcs6Lc6hGldpbRbmXoeqfwKHode3TS7CQY
So2a8m1dIxFjFcBN35+YbFM4QdnOxiQaHlm/QPJBt+CAMbe+QS0cOVWDuajhsZTusYnDqsyvwiW7
N6uZt4I0/SBsrQfLTK7wsTPcaRrQPiWfYxYihwFXERNx9GhKf7ZLP+8d5cuxim3VSFBbUGWp2bBw
f17LIbxr2nBvFwB9LGgaJLUpIzC+NXFO2JGWM7KTVGNr5nCS+jjTzWPInUMLFFTMB72C5V4IApaO
1KbNpA90kHnm3qpBfNq4a4IQvzbZw6Tkfxy51aGBgBiA/ASNsZxKthZ2XN9N0OsrkBPMivs8iMPk
bdAd5yrSdLYaoEwThzk9IXNU9EnlZazrwi+PUL/YWlBTQPcdaRhferRoj+OHNzTkkb2DmYbfo1k8
Ae31NlZDSbNTsMenQSdr5o8MTXXLMC3h5RkPhk8BeZR9jL6AUAOYvHFektn7cOICGE77jP57GDN5
a0AJigaKNNKmu9EoZu+nUG3qztJNb0KeoCxTsKT9lUbQfQOg9qoBm3JK2CoGAsN0ybEg6JGXOLfN
Oxk2YL46DpJ1eFK+E/x/KFYjxPW5e582XkEYTsvc+MJsvUujbliO2BFJ5DS6LKR1Uw0DxcMFHonJ
u4okby5pWVdVGEeHFKdkoKdwE6vqBb4lY3uObsQoQb4a3ZPvk0K0ZmD1U+Mx3LFu6nJ4WlLiMCkA
+cB35HachHmO5Hzgzb3DKQ9hpK553XvWK02OUyO/L5P4qWyaH9rgsu8qQY+E7iHye8oWvUfbp1GB
z9wh1OkvjqkWYH9E1X3W7kGI1qytagv4XOGQA+tdpkVhOuAiKJ8iTx+tI2d20j1qcr9ejNLB6J1D
kAAmzwl3xIjVh01+Ipo7XSD4//Nivc2dQiwv6hu8AVhy0kfBAfwv2fVLQWh1PrIaqR412VqlFfZ3
zOXXr/lw5qcBS0+hiqdWjW8ZSID2KAAb/EIzANkHqOQE0pNW25QE0y5WiXG9yNTcb722fsOpR5jt
6g/R1sleqOZ9q4gSr4lHWZ46W0UF1e2eulivrRfrT5C8/HCUzvZ103ptfYzPx/x6OIPkVAcsL6M8
uXmnWMK6qIaHKNH9kyvM7FBr2XVMXSA99WFiX6w/IJZZPyReeBJfqo73OZBUA8pV5Qn7tCfEpGNH
Umpfq4bc7arFrlfXG78ufrttfYTfbguTblt0Vnv87favL70wKQOg46qblwN5rAarv0nztTuKJVil
els4zzm52d0qf369rKmacOKZ5rVdX+Yc6//Cap+XHVLgc5Hl4a5cb9NFBHCZnN3Xnddrvz1gq6ps
mFklu1Xs/7pY7QGrwLfelnS4cWERz6CmeQrrQ2Xre2x9wM+rgKZeqGx0dziH/1TN12vZQjYQgAcm
YWacJDCZ+hLMpmR4HPm0uiWi1KzmwfSAnSKjA88iUgwlny9bFDXc+/P6+r8H7g26xJEh1EKlPkn1
8q2a3HrtS6cblcUNWpa52OjKq/z2eTVq8FvkNM84jZbxZ8mXT9+CmrYLKoSXAGO0B3EaZKmXsKkx
at8JiGi2OCb4EM0zA9z1y/Warr60B+aKwfq1T98AO1G5A7riHq26+qb5Xn+ukkF1A7jHmbnKLTcj
Zdbto8NUDmlgZ8r5rWsgVszLdG90l0Sts3svYULUhq9t2OYXQqMgtWEpvc8kGYxaAHNNmMqXNr3z
leXsM6+4Ky0SL05Upoe4mjld9hb0KaNjM+cm846BKSsPkzGk7aAqxQyHNo2Xp9Cw3Q8T5hAkH3dr
qRZMYxGQsVId7ifsBj+xAIa0JDMMhfaIMu3kdX0SdMzMzqOCPdGWWFxD2OYM6aLXScHWurZcEBNi
3kwMt26gUG5JjJnnfhrgIJfJHmkLamjUkvzLTWvbRDOZ5LH8xSf80eZEf2p99mWahhmz1/V8T08S
rVbjNiY+dyuh229C141OszbbVz5BT5+zwiaGrn1tWqwIKR9JoBu5qKaZiZl0SdlqYmwtP/XUUb3n
5qHl1LJeXXXT9dpvP7PetiqoXz9Xde63tvXqoLX8q/V7+afWrCTXZfBAqk3mLWWf2BeUI81QF+uX
nxdsS6ATZJznewStlO0MFpqlcU8xnPp6ylgk4PqkpRQz2+DfTjpdiusDrUrgeq0lDExwewEDNt1+
fS9kZr+FbTZiSuV3NmqLr8/ueb1jr3TEr4f4+hKHyUyqP8Fbu3rfsjDOj8x0d5myRtWrtXC9+nWR
eyS+RvLtiKkq9VtCsFIfBd7sfEZI8aotqPF529c31mvrhduqNsa2jOoDqeiLr29E2fyd+hKdAwkP
t17UXW0HBus8Vber/ij+L3jYkkMa2ud6tXPYrg1IwvD2q+q9viTuqpWvr2tUVD4TVHU2NtV5iaTl
i2Fha1pT9+vF3FfWhRkzwB9aXESDL8JtX/CntU5kXoxpbeIDhtSkRGjW5RiJ1DVfmbd+u802DS8w
R5Pio4qQZqSUxrVl8rOAkqjEGa4F9jsEhqpIkpO2ELhOWESCrl2VT/JKOEaUm2IoCipKNFVbrxRt
dN+DM5hHNq6Uf/DRAJmobELrM1jWA2Klntv6BNuR+qSq1Cn5VSf/ySXNWNXWtYVmS6Zb607e8PZZ
OIfRrFaOs1XGM92EBlnY1Zb6C1ccQJuCQz+vX0/5VC3wuHxAMlOkCsQcyIEiWuYLO2+nk5f9/FKH
yWfZxbFXZwS90NruHKVzdfD1/GKV+taLTgKjgowIOUS92dY7r9/o16LQfD1/AGzjPNBnLUCcgvfW
P35KPfjXb1x/13r3f3ub18U81tcjrNfW+33d9vXl18N8Pb2v29KGD2sYMTPrRPocfj3y+sNidaZ8
Pvev+1DBEx8Xg8LRv1X0zx/RTArwXEdKGqGs4WKZ++GCdLS7hxl/YyoXUTUjj/Scetni81FeNWCG
VzFRL2U8WW+slulplDLe2yntKMsYUTOPIIrvnuqw1jI2+vqWWd+56/vk62Ki0aoNEzQO2Nj6brxL
LaUoK9hAAl4ACw7CwFJSc4HmggdPqvMwxSWcTNZmqPVJ6O3wMJpuufe8GYOGVRxXe4Io6RbzvBr6
J5SZC/6EqpXyAiNrcortFs6DRmXdaa3oS2ZQNrkEFcgpGyzKXxYHzuJI1OPiABYzco5L8XBIZPGr
xRXxmZj6n7DwH4QFD+rC/6UrbH/m38fv7c9/1nR+3ucvScH5Qye1TEids7nlU+L+t6QgnD+ER1WZ
RyGjzTfIlH+VdHpUYjjCJywkaGPnTn/mgSyPgJFhUCfkOrSXMRT7bxQFW/wuKPi64xoGgT3D8z2e
nooL/SMOBOojTo0FuPTAYnWrvLQLgNa951KSobgISUHRXaQm+dZmfT+zOdzRCVcejWGctgXUdbAm
GBEco4iCFNTfnNrOpjL6ajvT7XJ22KRt9vDH5K7uJJWJJVRnj8F/nQ3mdqxMee6KNkAmuOy7Sttr
0Zvn1h3zHumyonL7c+IRLrA0ySyzib/rKDEHShWuRxhFp6Q2g8S1HbBq2zLW7Y1D6RPso+on9rDl
YHcO5dr8iWQt/N1Qdq/25FxXGIYLBg1tn7/ZWoshAGDUNDUMCdWU0I/FM1OpaJfF4bXH6QGIX5nt
WtSaXdgC8VlCHc6AcwgLx3mo0vysR1A2tJ6WoCGMl7M7R4dysQ+ckhs6t5wQFAiJ5IKzQa8vR6FL
mK9ddmtG0Zsb5saDl1ARSX8bIzxanBfkW31+7Ct46JpQIKS4Zc7qLQ22C8ForgGevUT6Nya6YPQr
P1hM52EczZoQRJY94B7+lsCPzK+s1lXw4C7etTZEHjT0IBX1tQGujiCsH0xzz0y4mHWKS5K3vtol
EQpsmjG4BVEMYSSRAILHXeHLel8UBWFOyYBb/5WNTM2t2pk2tA88MPWzNq7Ba7/XTflcmBGC7wRW
F0zyOcbkMHjRD4f1z6YM4VDjA7trB/POyfqOVSqw/bFHSUiYsu5v4sy8Jj1N5UaU/ZrRgXK6+gYd
3JZRFVfA3zaF7T6GYRlvROdCwmxn8pTJssfK8GMtxHIaFIfMdevASYvbmF8EsZA+TCGvZNXg5jfN
u1JTaA1xGQ79lREyyiZu9jAkMgFXTDUmR+JgGokn5dRHwRpVlPPozvQKCsOKS0d/b+vitm4yTE0N
4IwwzIDp8aLARnjz3fA01+41fTZLlZ1yi6n2nL01DjxDAeShz4qd8Mr8GZ5RMG0WBstBbcXxNswI
SBdCY3U/Ux3EFrmGZNI3N1Q07EKRKosxf/nQNxtOirDaISLWhWHsiwHOjEaR1KaHXhbM+dGKtHpX
gHBp+woRQZIxK/iMK2Q4nt/R3rsN/NC6BUajjdMJADBlTVUcGJMF/rnMkW0a6ObojKckjR5dg2l4
Kdk0xHoBpe3elxC9R5DXjBZvQlvDXkScvW+FezV7D33bjTdQAZAm3AMe+wdXm+U94PC9P9AAZLTx
s1XnoNeSXwaSeVGUp3ykWQy468ZzZHODikmy62GerW6XU063szPvsY+vRE7wIadxrJpammXhTlM3
obaOBLndMIOXb2U6TFC95PmrLiKkxU5pjJlSG+v3VmmPzrWllEgfSVIobbJWxzZt1StX5dJ4gSxa
7SN9uC8SQXLEo2BepApLYEIWvehKixFhS8rPxWNpa5BaRre5awDrX1r4I5gB+xISEsUdMeaOXZnU
AGqrCG/JzNFpyO+9xrePRaKD05u7fZgxKRe9XPZ2rN/4FKPtQ38zNj2KbhI/VHGz7Kg0eOjUST3l
7J6noUGtblTu59j4EAlA6cW4GB/Cjg3rTGFvaWOUYctk3OIryRmWj9fDfGdaVPeVRrmxrBjWdcEo
N9Q/0mRItpjqnhezfECXIOOG8hw4feieXbsUOI5IbZQu/kqviPZRPfWgw8j5Ux1V7Cmp/bAa2Z4T
2k7O5phmLOKWH0M2ATuZMWtMz6nhQJ4yUhzJDiJehGWCNfqdmLBp+0ZFT1Pocd4QrXs2TSc61X20
FcVzqw78pjH1Z92Y6l2VI2UUui6PCwU1dkIlaxamfsC7Jbtk804nyRyfcm84VBlSXu+NEwcdjqOz
6mHEYtXSn2kOqNXdL1N0BRiiRTvjRtPoJeucQzSYtxqlWudyQHVDPKDjj276MzlAqvtS1QDrivRY
jsu1BLp6pEnpyppmINlGgXlkKbZjRC9r3PiZAne8+BDnD5bNJHkemvqINeCqSnVKn8o5xQtru9tE
AqtdnwXGKu28XmuWXzETl4v1i0KO05E32uezLOMMdGgvKTqC4bfU5gXMSSaPn1ebxCWZ8Oz41XIR
udZjpVsmzvX4OBsuq1cbgqHFNg+2/hBn1oUrOutivVYCpbqwtZk27tTRUXmHX4XTRHvSQg3tG69D
zq3k3Q55A+KuNakB0Gf7NiptZQdaaDWYzYuIqdjJyCPwFmI6jNpy1Uz0wq7Lqv8tQP/DAtS0TYs1
2b93ttzESfXP1eefd/hz+bnaVsBLoJ4K/CvIRX8vPz37D88QpmH7LEFZR/7T0WL84QtsK75liE+7
yz/Xn5YvWC3aYCoMfC3ef7X+/B3EIHzf8EzHEcSiDFP5Y/5l+RmOdLLFfPDwQORb4dnzTaiQoYPD
x72InHeL3FDqvXuDcU8OkliTb2dbwPmvlFmUe8e28RWMUcj6ZjgxMdvULd/3iXcz/xtu86pwAmOc
8EYLQdwbl4bjt3e1QU1MPXgckseCps3QzLZsvNidxf5pSa8raWacRgl3Ofq3LINKLYjIbzoGi4d8
Xoh1GnDVl86ksxOe7D9evT8j+//kWinf0r+wQPiX4MzxgUhRj+G66mX554rc7702NEafBkJN+FhZ
EhiIuXZNmdxMPwMN0iVEibirQ/rUrGs9io/EIN80mATbFKh5O/OXytrHvg1veUFb8mt9CLrU36h5
NKthjZACTImZzr3T//3ckcJ+Z4B4+J+AmEA30IXn2tZvsJUwNrExUFaFkBO+FhgQWdwUdwUCAxK6
Xx2oZr8px5eS5RgGFASyRuDgBxb1UtEZfwAZiB0kyt1gHPMGgctk/Tkfe5nRD5Ea4L053HYYc4pG
5TYgW5pas6k4hVRRPFHTmJ+h3XJcTJeDYS53idEQRQbQUzgZWb1Qnps8yenXmzgyR1hdlquMMB3r
P+/VHKInUUsoQYlx0hes8cCPIUQnZ9ejxpiwSlf3/T7xs6flMh8wsGuDeSo0oMmJB5ETeBuDKupK
fWCVSRzoi/0OyZNVkzt8zIgAjWcHBfcLxvjG04wW0IsGB8wdfNbVP9ZhW45D3INfeopyxo2xCarU
dl+Yc/NzHVF9en6INz7XDZujwdQ+JIxGyvWkc6Mi68JEPdAHCN8yxNcc9fplM/JuocpeEXxg8rN2
BorPoXwq6kDyIFoVNUHS23d2UX5EYZxuzHE4iFRVd87G92x+nAY0W4oyKQc/GR7D7bCRt4kDqkqv
sW61fbjJiu6cgWKP8vTbAqzWD9m1QD9i+YU1jVrcjiLCxdrrMckFdHEMz+X3JZu9gN5lXVXdbvuh
fa1RTDfVyBm46SeaYSv6qG1smW18JsJK2Z+EuAKOMQ8SzMs3Zgi5lBWkFRo4RJuePqgHz/KyI8ij
HUYrTo4GDtNhuiiEfA9bINsKJS8Xex8nJX2jFGdwlhXbUB/K/VItd5EHEnKu52/F8NRygg3ypnyu
Z/utld27yMEd2v2r8CYP82r5o0uTOzMG3GkkyU2bSZ3/4/ACQvfbgq/YBkIrBVC+RVt2kddvUfbP
+GhLdHX7FZw/phATkPICAgn7TALQjHUq+5LaoBi9NgreP5QoVRWlPY09kxls9gsA30wONyA7D7Ep
L+MKHo2WBt5ECCZrP4R5R/4edxzwaIOiHizZ3zXD2TV9f5FZ6W5peVk8WqUrZIuJMRXJuAZ1WrzF
s6CXPu5P9GDjvGUvYOv2C5zxxzxLWCHgya7Jp8VUgW3jNNKPJdYQ7Pc3Q1Ldp273vTK7b1SeHexI
uWAQdwg3v0nvaEFz3lRY6yg6O3YGMA5FzsQxlm6FH3JgdR+XivmjyN87z/sV8lxayJ2lbX3X8O5C
vOSALqCSdpMPCdl5TXk9DdqEsjA5Z016kG3zNBErIJ1zKxznI3T4A0r7uz2P7UEY2TYsw3svrWmQ
gWehKxKw5tzndruT9BAAY4PGgVgX42oZIGQaP0s+eRsvnrDv2flTn817VzfRGOGo8RlKso0JGmtj
TQSDgUox6KzuBdYfSjV4DJmnHDVmFpg5gn7pojnBVS+Gu1l4t8mU3aXufM3e41hTsWXU7C1mB6Yk
I0UO1z4CeXc9Jxm76aiyA6syTx3+krSlligP302nuNTK+MGf4UC584TLhqbgJXRarGf67efvzSTo
Fbfao/8doyX9DtRjqz7fc1cxV+ajRHjphBVxZ6EpGHO7Wezo29BU4B2H6SfSBiIY5cMbzarhlt6G
tXGnvpH64jWjUYH09rspw/sI6h7SCeXcISw5z3vzJovW7nOIK7Lzo33YDK/LaQYfA89cbT3DQ5Uv
E2W+ehA3PTBPjQoUXdlTzLDbCPaLtF85UEDd+DFUBE1CACfsb1hOpesHVKbtsWvcEBc5ldJ4sZyd
nUIoy4S4dkX1EvntOUucV5lzCPMWu9m636kUS7ZNMl0uCWWDpc9mrKcPJY29rQA2hXqCx6KHWdu1
AzQDMNZMytPT6HtuIDi9BU6VhJy/nqEYH3OFvZtKc9xbtnWT1+1zGE+3GD5FEJXi2ejYeWbdjzjB
ZYRH6YfVlZtKqtEwV5gikzsthnb91uw397Xt43aimrL2JHwa681UfnZ4Gdu0jbZUcOccQqAUTAX7
1xnDlpthqcXASHNxf+cmDG+i4t2livtiatPxmLjupT+qiHRCsRGJpRoChXMTsc3YzUVxqvL+cSKo
sSFWwfGFc8+sCA6Z8VE07bBRLZAiG8A2WM63jLTGNg3N77UWvrRxf2WFvQ+3pir3E/QIy6aHMNSv
CpFUGzZtGsarWQvA9m18H/Gxxo0wMgeADkPEQcA+mX0c+X68fUvr5PtM30vvOtZ3h4VIymC+1Uy6
UqjPATQjy13WimtcbcVmYdLR1NJFzuMPZARERJX5P47PIxDj9pY+RAYSBHrRuDA615a8iU32/l7h
01tSJvqZepwfi6c/NtOw4N2FIaze8LCN2kDAhO91qi8ddKnRrX4meo3PxYBUqMYOxUz5u+GfZNTw
8kgmMJ7zKKMkuhxwU0yUkOCRuNXtkRfbHn8sZAE2jTkfzNl8ilsVb9GQfMlLBr0QjyMGriyiDk4O
14yiMEkh7zvWJsSl5nHcChf5PceRdnB4S1ztHaj/VNa8LB4sQCwSIDHNy1HaD/nkbIXM5Df1r6N9
GQmd1wMd9jVq+h+Lxoe4iPVXAjMbR6MaxLXFS2QUD4VwyURIigcr41W0Zr0XMGRo0v4xlIO+rVlt
y4Te08lvzn6u3Y798AYXG6i5TdA4LJ9cQpzBkOMnaprq2aMBcbTy69ilAGx270HF3qQ1xLMke2T5
eaH102MYJw5ePrxD4UJBMkwZ7sXU0nla/zpOjwEoNBCIc35Sv9ZybUrE/AcvdX92DB2g3ohnBqh3
A3+hC5JnzGjRDq/duQEx3PLEbaTvnGLg3N/I1kv2k+/nGGzflwEBLmK2eCBkz8Tb2rn1yEijG0+U
94mTnGA5DmNxZyk9mkM9lUm7pqxRicBYN1A6+9E4qk4GGJkzxBEHj1s5JiKQbXKB2scYNtHSo0Z2
b+O3FdWWQBI9clt2jRm18sfbXJjmTqtSGp1LE7OgaV0w9SLYVVDA3g/1JdW1j4b0hn1qsoPJbOvD
Y65wHosJ7x8GtiUpnkyNHqZJS3JY695jmsUuzXC0u8teBswKH4w+KMuk3IUOuZYq4uNvjHibSsJU
pf8ziVrsLwu9P17KP56JanI5mwu1Ih2zaj6HJT6h9poJsH5flhMnwii5a4qMBLevaVAt7IYDFgPa
Gp88YKspYp6rIW92OBW3tQe4fjKNZaczJS3yUT81QjvnNkazecDOU0aAR/OwuBJF8xDH4F2RquBV
xVRu56Z26ABDMbPE7IY/gj5nJbB/cmbw0+PUUAI8qAUUX3Wxsme+vlyvGaj47SrnK2F/VBK/psT+
9Zufd7Buc2UI6JQ14Osh1mvk7Ia9GLTbRino1ahjDqLUYmNaBwAz7knrBR6EIQHnECvoh6YsCv8/
bM56W427oVT4/kb5KabVRbFezfSQ/UVYB5HnfaP2qrgoYyskfkaPIYQF7VRTHFO0lCJbQvwJRBSt
j8hXQ9Hm9PEgoFT36UyLtlPzb1EPrx5mvbb+imhlBKw35kpAJdoybbuQA1OkZU1xnF3okUah83o1
42XS0cwFrmXXFPTd1MyyTn6r6+fQ7+Gnxd5ynfpqx2Q59cHSuiPZwOXMWya+aTUjvpm82NhrFHpw
HOjKHblEI1AmpWt492qiSyFSHfn0O4TLwzhxUpgIvd6LCEGgTfuY7B5+LxbStHCPs7O11QjV0Gzn
zjERQWFfGdvIbmDzktkOBBrNLjFp1almDR+k17BuH1UUJNVvslij5ap6Yz1SncDDJ5dJ3D7LQptY
JZag2GnXMgqM89JabjVGl4ZXEENfZn+vGTX2IIPf3zlTdAnB+BvzhY+lXbJTUbBK7doQzsk+76he
RP/C5KjV9j3Qugt/Zuju0K92yWx5CsqaU4UsqMDsYid/WzgheSluZxrRMDWo46ztDdauidq7Agcp
A81W7AhDP9iGCdd3YTNFLV23lyTvzi6jjpj+yBtjwmVlls6JPb5NYWaY3jFSdulFgmhbivJ9kJdL
phEDsTmBdVpRnhmqW5u0ibonovVyEwNh3xqkDggFDfmrENFdFVJbYdIVs1fWq8dxKX9ZDcfvsaNK
ZKJdwh9DCwPQ+K3JiukgsN9d8RbxAArLks14FB1dc2CNKbzziIJ9po0ER+j9LGuGJxTMMIVhu1f7
843tDrcZxUqHrI/eHdrjT3Vlv+eTiM9ZCK9tgrW8pcchvZahTK7p+rHxDJAv6k3KGZdmftRczaC8
jlI3JzfvSdd5j5BfypM2UIBH2SKJ3c69nebWAkVdA9BWvRebMvXohFMX5Flu55HCstg3sp2Dwfop
Ee5tVo8FWfLpqpu1+tb3w2sA1fnRsyROjGl8wpJcUbS7DZdF3HrbkiD2PRkFn3pq9xiT/YAP+//Y
O4/lyLFsy/5KW8+RBg3ctu4euBakO+lUQU5gEYwgtNb4+l64XpWMZGW9sp6/Ad0AJ+kC8t5z9l57
vIwjBfaoQqrWF+a30Ib9ogIQ2/QWcegB+VyL3vb1dSa4q6rlN4/RyIqbmLGnFyn2SUdoWloVp6K0
gCsQR0Nu4QD5zrjze6J2FOJimCIlzS6pdeS5j1pN4QEh/i3Rj/5Zp3oNM0bPt0PnH0IzyzZB6v1s
uri4aIO6ighL2o6BOUfjWGwwbXqFBRvvwmarDGq+b7P4aHSEbVscuVVtb/DXPKVhdwgCEMpOP9Qb
uG0vHhmBFycjDM1DpdJjTinVNFwVDgdEN2GfxBp+9KnKOFjb4wGdtNefrIF6iWsP9+gVxCa30HeW
Jkn26sQ8XrOgrzW1biwAwShHhEoNBfp1W6HQ89v2V5Q0wbkd3FcvNZ47wUiGIDtgYmOFRcKhsu6T
a+kjt2gnY68R4FR0QTvHbzI4MuG8T1X4ZoR5dynxoylNjIY18++jsTh5eILX8HEyJiApXpRkZWQU
3N2Rb2ek0dqcnomcFDQQ02wbRgk4OSS5QeOQB0sbBQT30ezj9ggIP6vurTC9CxnSwKJ0zWFrY2ld
uq1RQKbK1GOgjGfG09Emr+aMTmU7xa04q2qB5Tgj7cx3RkiHk36o5qgINdUFgg1hnyy75ypTZaiz
Ve9gtnb2ZCk9kANNva1eStKSHlui6UhcaO88bKn6wIAxVa2L6hs1o6rEJBFKWyNdWcRoqRgQ5RWD
7D5e0fHQ14MFtaAe3J/+rJ+a+rY8ItLHZYtJsGgsIiy6TeG7lNZsIO9YanadRYMedfWSBCqxK1T8
WxVw+ip+wu5063QeCmzI1Wixl25THFPyFQ5TUh/1vFbvqVku3JqDc1GMPe4KQVD8wZkf5FIY3hQl
t2SlJFAE/gyLQ3XDFNjj7hgoB5Lfdv3YpbtIwPXwVGpJSgUtdJkoGe1No6VsoxQKIWflR6Zo47pW
Ff0QUS/Gvi3adRiPeCgQIBiH62JYDAYVhTI5pOUeULvqIR9KDMJLRsDvjEuoL0abfoingymYwDcp
VprEcrBH1OQXO0hsmWG4S/mUfBhr8Ty0lDriJicGxgwhF3aO3v1jMc5R8agd1rvUUg/j/CCXsPhM
zAPn0Bi53owJkdJRkpJrjtbLJFn1IJcyKTGk9DFrmX2D+Q7xOvOf4B3CpDTQDJZSSSn90yNbrNSc
pr18zpNDl89f29z71349+6Eqe2nFgviiP2WD8gXkw5fnPldVdeal9FVEO9lnDvr5L6XDeNaHk/H1
BTUYcbg7Zl3idVGjQ0/1zU+vIs7ffvP5aq5id8i3ywQn3zz4+vwE8m++rApXK5gCB9X174KZYtTo
A/E487v+3X/83XOfL6oNnLlho26KebTIhdBfmCb5dl4+g94UG4FWnQfRWv66NBFH673gS0bVJfQd
4Kgz2lE+OB5EeoqnWAfkOsmyDVg6j9Kdl+TrYhyZvNlp2q3sruUuOioPSeY+4mTLl/p8BHBevUPG
rNcWlHp1zSGOIn8+FBq/YoLvVbSnXT15EM10SL2h3CpGGozHBEUyQn5hXRFE2FXfhmzaV13/M0hz
gqWCpe178BWLA84iKDodRlASK3UuGQjMOYoA1jJOt7onuBnYa+PiIQydjyAvzoI8T98Qd7nmf7dz
iLxaF5+oxH5ULdCI8K4cWhWiQOisCjvcM+3+Rh81xRsIKDY1YAlgJ6Lg0yzUSvneanx/8lCW0VTs
lHJ4j9MU108x0DUmZWLp+C7v3oy3WD4/PGyT3GMest58wvT5GJRjsW519052EDLUeXBB+3ejJ00L
gvPS1ouXyvzlDlRyLbc7p4QA6ykSBypAatVHuA2aX8RxLwNjODpBDOrI3+qa/6bP31mhXVGDjtXc
I+5CcvGsgHeTyQ6XqB02Q5vjE/SzBzKMjv0glg026LicUaDmWbfaZ5J2jIBielI+d6N1sfIaKY1p
bptQ+VmjwlqJOjzr5fDgatMT0gRavCZSlkrkN01V7woFfh9jtzgm9KpoPH+XivFSYHY5dd6HA9hh
FZeY5gLSQkevrhe19CRhkQ1t8uW5qJkLZ6YSmZAMeo3ZgEieBgKNFmUPYu5YMdgils4VMNbx/hJ3
sXS4JqErYvjvK+WlKZ/GeOw/dKamNNIwfryNSr8pB2+vtd6ptPqd6MRtk6H4wp3E8PykutGjqQkV
dYt4IK84Gm9Ly1xmTXdbutYOpf1KNG9dX5uUN5X3XpQ3cacRFuSbz0X0XOjRy+AFFUXY1ti6RXQE
9JKusX5FjF7DC/5GpAp28SM30B+JGhkXFxKMyoazHFsj3PSlbW04evpFr5caLyNGCMz4tmh5LduC
JkRq5MHCLKxhZxCvTl6TtjFzBvLYyZyFnefeqkx/VihhEFKRJVZD34H+EShEqBF/4SGVZwMWfUb9
aWQuyEz94HZiOV6EgoqjmNyfTpucTcecuRBevPTKlIPRu9er2Uqcxf6SkuIjir9x7VjeU4hrK1Pr
ZyZle+YS9gJwGvZrVeQL37TuACKhIh1wW5EXc8Te8isPN7CDHwgi+XB7tVx3CNhEjAMeIyfXA6G/
1Sq5KWYNgCUuoqVJRXWpJxmGbRvNCKzqlUP9XscIiqonTx0KQUlIRwLqNlYQXGtcUuIdSGLUqPFi
MEnwKqby2DtsN+HH30ah7tuBJFyLqunEJigyxVoN2VvCTW6jz+daYadMWg6FpZ3mHy8ayRpj6EqB
01jHDfdXxaoeOeC50tikA4qKPMO4dVcEK2UABKkyVBM3R5y/DIQARSIhIPYxssnvnObYwnwV9nOo
8UQMFhyOU0qrgLsZVm9P9W/Q0Iy2wLk5ImBLfO7cSZ9RKH6tKfcc6xyhD0kw42x8GYh0r9HM1bjq
3fhbRXlkbaSVtTSq8sFLHLyJZnKO64lyk/ItHRwaVD3n1Qzd8+w3PQfoWs4bUos6+l9WemK2QlfL
ewDu/1Zb4h3XPUW+WntzSWcfiEtLse1Pw6+GPmQVx5dQ5GsiZV3s/v7T3JCm24ViGvzs1kVrUfVl
uLZnrT3BPh15Oe6Au5ghvRZPw8KxwNOMfbQ3XPJoszTFg0p8z2JsHBjlJSP1yrCo5DlbIkeYMZvM
BwfD5g2xhtWWeteQLrzu7PJdL4N6G+kIlUp1X9NIq/DjLXzdpOdnfnQus+GSPGPyL4a5YN/MZ2TW
7jP8+ysdciuSGiQvQnnXg+gmTvL3aq6n610U0f2o8uOtK3DfdAKbgqHMiR87MWBj8fTxHfqOW1F2
VjQNAzKlm2YMX73hY1BG5Dd4J+q8OvUa7V2F0nfMQadSOlXtj5iSwaYoaB1QkSEGI9sFELZ2zJwI
VmEyg9jfzSFqBWC0TWqwOHut11CjaxzF70aiJ2srmagIYpeAuN7fT5X7HnMNLRTryYm1YzpxNuia
flbSbli3mvm9wdmz4PwmRKnmMyXIxjPFCImltc9RDH3bzmrEnUOz4mxn62OzWDKCiEq5K8xHGmsF
QWcVaqly5IDw1GqTCuXiclou0qLRlk1HyFbmie1giHjVKLtE+VWB5KNuQGcH+PDATdTnHBjK5zg5
J7mYVuPUzziCpWEU+m3bQrUZgBjH7UlVsxIK9bjODOLo1ZELX8QgqZwYHOiQoWTD/79VOf9JlYM6
G6nKv1flnFDr/11aBIqO+R//oc4R9h8WuQ7WrMKRcRGoKX5PizBtJNm65TqzMvtPdbgp/lBVFCKq
SeNRpW2PxuKfaRHWH2h2VMPh36Q4XPv/UeeQhfJXebjpCodEM9vQ+YTWDMX5IkaBlFPUNs7hG+bt
kts6PyQSfkxhbYvXSN/qs9dCei+uaZ6f6/LJRvWZ8yj0QqV3hqIN91Wrwstjavt8Evjvksoj9LlH
vEjHYEDvmM86CGe2JlVxyLCLpDPJx5MP5MnApwiNTuzjkRo90yJccyjSJVJRrltgrI2ZZ93OZOtS
9AtqBRf44ch2gvQ5yV063gaz54RONj2ZQpsOcc5Vd9SsvdedUQAOqyyaKghlxRM498dU7dubvgfe
3SMuIP8MHlVcbOglaisGrNnSN917kuiOpheA0ZkMBN1E/Jb0alcee289eCYgRI2RwVjCfqLmMqfb
vxs5jjsAQnfYA7+VbnypS/9+VJuXxCqdlW6REmgQUg01DuNKiptYCRny2hYUQVqYyyYUHzYyfDoL
+AqjnCdcCGBFcyvaaI6suDUbC+LaZL2UdOstojc1I3yzCtq3IMvuZxdKpnvJblIvtqowsWjfOgFb
DkpZvxr8nqsOUpr5BZugfhms4GDSAgfpSYYFlBQaCwNBpL4YN8T0CNI+BwKsc26MfXbJlZwySa5x
EQOTBgo0aLK3wmerDo6fLonexbWuTccgrF4L130kpPgBW9udW2PzD7Tn2qWX6vfRTqT2rcAWChWc
MKvynsQtungV8JxuOQ3FsWd2inWy/Fk2RBTkRvaTG9FADWaRTN46sbM9N6/3vq/fXYO0irRtNn68
DQiQnOoEZrp1aH0aSDNIXg1n2zuSFofg8/kSXZNQv+gyRPy5WX7oiOZIRZ+mbdBybfXvhaOfk0b7
ZSXsraR4TDtsfE02agsqah9gtlGh28eIPuKidZqBNCTmRRNfmsS2lUg0tqXTcuBVwVvIDQJKej5u
Kp1oOofQvDJxqL2KHwUa11XVE21OoVVFRCOKkGg/jgcGIPmD9hLrbCqhMQbrTHtDkuwNQLjNfDwV
8DNz1b33NVSeiVoTdzQld2Gyz3rlHE/mqkvtg+LYZ70bmbxMFH5ob217svoQT48/J204JTaDEb+J
zq2rqtsGMtqytfhPLb2v6CBRHIyfse2+wDA6Na1NLxhGgB8qFiwaOCtKof80G/VOaQ9OozHai5ne
F260swyEdqYb0Hl0NBirxZPV2z/bvK5WcQqLo6OvS831gXslTIo42otpOCM2YJjY5yXQNsTP5NCV
pe0s2tq8yxwG3GXinayk3KV+/FKSpLls411l1PATRgNNWHhbuc1jHwNGSkS6poIKMB5JFMGRyXPR
+Oj84PUr1SrJox5mebSrHvrOZSczWTAhfdK4uLWmMlvBTIYmY/n3zWAcp4TqX7u02Kig7lTq0npB
H2D84A1e09C8UwI6ySQL/zDxgahduvbq6oEk0B8sh4u6t3euoghYi3zefREyrja86CYs/UvgrdD7
EJAAxX/+PvTO2FFEVXGSxoQdmgSCQRIGrwccKc6iM6GS3covPyLGEr44IXx4bCr1IvwiXjYa53QX
GXfo6RNM7Mz5awwS4TMqOJIFkJ6XTbvvZ2qFmvd3ejZenHabcJfg8IreOsOl31fbH7ULyGVqGJr5
ynC0E/VBgJqgWQoE1Gn6X6p1YiK2G3z3zFzjl6eBzyG+5dIYaJDirHnUcgN114j0UkxYgoKajPOJ
W0rQMpAOuvfayC9q0b0xriGNespOps5guFHElm++gpN2F6BvBIGWEQaefpeRN72xQr7+lEOFqE1c
qzECAg0sPEyvi8dNwOnGD03PHvu+3Jph9DH4GQL3aaNQBV23OG2RxKFropfghII+VUtOjgFmglR0
PT8pyKz5gmgp2+xJ5eV114mIg6WcERvqLkntdeW1xK4uxbsdca1og7vItd6n0RzWQ+DyImGINXsO
U8y4/k1ThqFgMk9hZx59hrJxZL54ofrL8fRDnpsK7SqzhRGCT4X5uBgI0Ruh7nTpRAm6PQ5qtUYA
i1DbKqg00qDXk+9Bv1FV/6J6cYK47cYwIImld2aKvsPFM4+V0lpXrTiE6Iv0RiPtMrtPuuSXHxm3
k11XeDRIX8MwsyJM7q6jvxfOZ9cwlRsAY7SJg4Cw1WndYb+CPMkMIBLk+YxU1ZU3u0Z1x+RqV7p4
Uv2+o5BByZbxysnNvPcum+jeoXqikf2j0f3nYQgvvjsu8w5/RdOWBjKWme9MrEXmwdiyZgSj4o77
oTTypeN0e72sbgYlvhsDhhO9B+6di3ymeKvA7reqNV20tGUQDgMu96BvAqtdNLF5CxzBXUUNuhQ8
oEWvbUrLeRmGKljOR7vQC21bu56xwo+78Qf91e9D2hK18SM1qvuupzYSRluRfsNitnPG4RcTmbVC
/HLSG0+FZj1kA4UFZ2hfI8drtpPbH2pKKy11/EWu1PQkRmBNvbJvxE6rXSa3Q478QL9Qpjm6uGlo
0C5wNMcbUdl3GnWDJdW6wc0eKZhv6iL+bvZ6BqmScsnEgahGJGvY6bEGrEYVv+B6N1hgWGkh51kO
YGlS0dtZs78pJ0rda1CXTVSE3AQ8VJ+WC5JNmc2rHLmZN3o3DCmIfVa5u3GEGGa19QkxsgvzYKvm
obP5wNRvn8SQHjFRF+xxplQdkSyT/RO/1tZ2AMhEvfKD3DOXIsHZihBS9yDuUGPZC0q6b01vqdu8
iLZubWy7mGK6qsbqpvfLZGuKTD+Glr5qW4xMKBMe7YJTnBnwd8OMHrORS05Vlb+MsSYbqXzC5CPW
UYGMMUuSGxqJ+sLLFU4H4ynvOF2Dwn3GmGsVhK90CPsIYXoBhxasraB6xc5zHue2s59HFzv14EZW
6loRDJ8cwi+q8YVC2gGCircMVYi9Sg9bNB1+GAWBTbqvngrjx5RrC7NHwSHwvTmv6akz6eT6GvO4
KuGKmJr1o2tKlqv6oijgwIyOI4E6xaar+Rc1d1+GIrcZ/DgLtYOiwxXzQLkZp3NLZS+302VqdA+a
W7xb4g5X6VtvuT/rgGTRuu5v4trVkR1FtyPgVyATT55A+9wG6l3tFMjQmDKj060WeoPsUu3NlRIP
hBC6tA9hR5jJvlVDxkex/5oY8Q/axt/LeDoFRnRp9OikIe1yKKYss1Q9GjXksBpV+ZRzIOpUaexg
eB4zgSpqKh+oqbxlin3MLdAUWpI8tIl9k2t8x3rw8mWowNLt7/rcf4GKzZw0Do5WaXDdnfGTU7ZS
MvNR0QP4fLa5BqhRr7Jw+AZKi8ycprjzGFjzVeiIjnYFwijiJkQTNLf0fgGAVeg7K4l/ZpqGBxXn
CzKnheqO71BUEHo6Cjb6jPTZcQL+Yx0ZkStm6oKfwt3FeV723mM44+ncRi0WlBrJ36LDPtEIBe50
nxu+uYyg0y3GILl4CqhBQQY7p06GnKYDRmUGj7Y7MUzJULlbwK6o+eQvsZYTd1a+Q8i9RAoB9kkS
fB/c/psTdD/HtvmlAwRhpP0Dgh5VRZVtFXjRpVUIcUja9FABsezMJtqRRn7R9HQ7Wv2NVnlHWydK
Z/SrtxYpDuMOuEv5NiairY4ixJLONz1Kj15ZfgQIphejlrz1+hy86e4aiCMLwrvvtbagX0fJI2hg
JahZf6up8VlonbNwAvtHg+weTAtEqHi+4Q1L7uN5ix/S76t6Edop3V1F345qye2/fTBz94cReQHj
XnfLBXdIydDTHGyQKkXXvq2dBUmW71xwLkZgQUq773Hrxj5g3AbaQx7Ea3KS0YPE5X0fZWJpED28
C7SYIfPTYGaPI/7YgeJJaiFGT6kCAn3UloGqcLxE5pEBwaZqLWtRWsMeBT7C/VY/T4FzhgR41gtM
xIQe7ZtyYBJU28vQJUZdb2/KvH8gTTpYKl2+a5FEuaogSWe81AaI1Kot0Q5oz2pBL7qIyFG2ub6o
nGBuN4d4NqihbA5eQJO9ou87BCo7QI8/x1qjX+xuqwG/c4xCJMi4QpXiWdc8DFW1G62NUMX055jn
ivpR3GjPsROsbdfaIrgFN4g4IXLS4+A9Rj0WajuZR7Vmi5wg4gYYzpq+8BZ4Y7AJDcSSRk49e+Qa
JWClLbxXr9eaPX15lFwBSpdHRUWjlTngE+rR9Q52SpEUopyXOk+GGTy7dH/y3jkVbFe/aJdNnvxq
dXWrld1NpuOM6H6FARnVU/8Nr9CPNrCffZPxtsAY7qp3ZuF8QGi9J/WG6nJYbIegII9klmQKqr6a
9R7puMK04aYKz4PG/dL38q2bEw+XeFvNaHelzmBhSEmIa/sR67FNh8bPi8e6JNE+si3qgExqhVpW
1LGT72nJJHIKBmy1Q/AaVGczrunFFNzmhRLcNCE0vQlRgxiDX5Frblr/0eK+p9vrd/R8RFOZobPL
0KhI9JZ8iGWZQS5G9FoWmHHCtVxNgS0GBcc6/doxJSeyX4KBJ7FgVlhdmU3+OQhxrjQZxFdRFD/l
/yWDr+NBIjdGSCSYfDKf3576XgRor/Kv7y+fGwq93Ubgycdl1xYH+ceSE9Z1mjLizk6GtapX3yUU
TD5A6du2VVZ3q8ye06HLHoI8msVkOQZuvZbRS2ihKCkEqk/PBWqFkBAO24zSTRPXDzIfyI7dMxrP
YTNdizF9GO+tHgjITI9KHLriDQrblUyXkd82m7+XZdU+elnUZ82sQ5NLhVSfyUWZKUOygrczOGgl
uEx8Ysfkeq742QqJYalh2slg005L+bWSWjEhGc/1nuui/GtnJHqCsxYq2XURZubazuxwJ99vqGvq
4vU8rHuZBv3wSVjrQwUPg5UAR5lBbHKr0KgvVnUDJ/Vzn8j/kHtCPnc9HOS6fDASkTDWD3Yl6LCm
by9yU2BcojYlN83n0SB/Uw2IOEqBsEJuCvkhdakFxICtM9qm3DFa5Y9mqNcucT3X7YvJtiOx0zSo
CnsWRx0lkKzZ+wZwUSS4q0YfL1xgUQfMDyk2hO1EvOCVBKYyB9qRAdbaSLmz/F/e+LfPIBedBDmG
pgdz6DChXde9FwaYUkhp1FeSUCZjwdpKyXc2MvDhkswOELmpBokW+u2scXWH+Aq58b5uQUDwpzzc
uspUb4wgQykaucEbsTLqbxRA8jAOuuNm3OM4quRHytXuLq36biM/S+eV58Se6MqrVgdmJ+VE73Vl
c/3T+byS/yl31799TrTFtAi43azkkdBFOFTi3KP+w8GhDzYZCwiIPg+f+Q/scuIPTIbFhT/uJGpt
aGl+jhnss7Zcg1KIcKzPZ9q/fd+Z4OYFZrEUGfgC+d7yLeWnnaJbl6EbQ8PcrvbXI2lG98gjSa5+
Ppc75nq+Iln6RLcLv9wmcJK7r/len2frb4fodVG+6EQZdCfmOsi8seVTtJysrfLc1NnmulczJIRb
IpRo4f/zDJdfT/6LfE6u+vNRqHbdBlgRm8kJN/J3pjzY5V98/v/XQ1Cuy70ml67/I9evi19+L1e/
PHc9bAuJGJO/ylNGUYQ47P2ixp+u7zTC15dqB9dUfk9dkOri6zVML30T4aB2SWi97vHe1p217Zyz
qbl3CDXxcvdGT+bQ4pyOV3yfucaur1raYOiEqTXeZ+kxr3HBQ4pvqBHReNoZChr6UgHZOos+5EM+
h3xWWmWrS7nuJCg2GO35/QpoZ8NozCOjIeuAndslv5F///eLmeuR4ejqD3FSTPvEfoSKERz7+cEL
e+4Cct3TEZss5SJe/GoXVhgDjKH3N+S0+0f5C9/nRmFDY7NTrtAS/yUfJB7sc/Xzud+Cta6L8lfu
J0js659+/f3nK4eDA5UJ8dhwY4Et2si//Prn11eWyLLf3uT61r898fmun6/yd899vrv87WBbbyC0
QR0aJAh++eXn/1/fTnLRvrz8BJ5tg0fl6fpyv6WOzVeizz/+7aN+vkxDCQyFAnOpz7eKOLg00pPI
DCYdJ55ppr8tDiEBWNBZxK71rIX6Z/tFsqXkg3xOLsnmjFyth3jTeqqy/Vuu1ZWP5scIfuoBpSRF
c8x3wXyP5cNkh9/W47RALkZICj3UOdUzk8OY+UHIA8CfL5+iKma3kXYvOzOWBHxJjpc659FZczJd
JcdMc1odbQ7wK/OVxZ2z7IZrT6eUQ4hmzruD87FmvkxHCNcgdkPZ0JFxRCo2OvSX9k7Cu36LI5Lr
MilLphPByHvDaaStZeCXPp+0comRxLafU/vsOb8vJGVng1yImXmVAQ2KsBVBhZvqg6sSBlj8ufTl
uapSHWahKP7qkg6WTLOSD/2cZHV9LlKHLaEls/sXVBfBV50pzG1QMpac96eMu5JLGhvm8PlciHoF
ch1h3eMYQY6t5mxEa6ZwDtMsNJN7WK7blf7soVpZy/aa7LbhSYa4i/yTLOA/u3EjnDSMCwEV43lc
J+PL5JLc01+eM+bxI3Of90gOiq8duOuy3NFdRk2tccVS7k65iz87crYMPLuuzzcxGzIgWMoSIQ1j
llAyWuUiTjQfnMrMaI0JtEQkhg9ixrGZMtxM7kK5Lh+iORdTYazayqjMCWPV1uYqL+PNZNCZ10Gr
YTKITcMfo2hTpsmTNYdMJR3CzCPOjWY/2q8y0owMLXCMfz783XNUYHZKWGvbz7izETXSAXkz8r85
MU2uXh/mZLBoDh0Vc/wo0QANYbg/DF8Ue2qQFrja7pslQzDlfvLlLpKLLZcQjyymjVbPwbife0Lu
mM+9E1RYEhVnHJdyF3w+OPNI+XNVnpk4BIApj/EvuRvkDvq7XXUFAuZEvPqUu+ROKeb01zkGVp5p
110kzzx3DozN5uhYmRvXzRX10Rl3sUyYlaFq8+h8b8G+M2QSbRgX7x6dhHU/bzaJekxcu0M+Oq9f
F4VPuK06x9yO8yZU54fr9v5zVZMRubgL5dkSRuQG1rH7Ii+Q8oxBXSmmpVy8nks5skObdO62cOdc
3tTFvDX7diQ1MlAI8CUk0WNWRKjvQLrvNQpQ/lbmA3pzDDDZFs/yWJJZgDJO73NVLsnnrDleuGcA
IY+0QIcJqMwZg/8trciasBn/o7RCs/9L5N7pV/8/XlEz/wV6Al+Pf/onc0/7w7U0ui8oFhxhuw5k
vX/IKhwCeShaq2T8mF+ge6b1h4rIwUJa4UAjsZ1P6J6p/mEKYVjimgpk8IL/93+/D//L/5X/g+hR
f1n/nfCh8cn+QvhwEX2YjgUpA3epa39l7mmIrzqaNDn2aD85d2rSXDwq3xikFn2bTquJcETIRaDl
fe/DsmN/R8agu/pNj/KPT/WXTzGjVRj2+nm2//l//qdlzp/CFZo6q0tMEIBfSB0dqvmpdDGAZYko
N4VF202kt1M3aidrMtLNmFa3le0suwC9Abm0APebj3Eogi2SK/r5jDKvjJ+/bKjfP5L+V7WJ/Ehg
BfCwUATTheF+gRGiTtWdwlWzvT4WqAMTpVmp7aQtk8T5mTaRepcM1I3yutkahv8DdGJOH9q2VyBm
aHcoF4qXDnnPfbtFbUMPP8Hg74gpXmaobJaOCmCkMGhpOXnjr93Cs1a5U+1AeO16qnQHxR+e/sNG
RqXzdSMj0OFoczmg4KJ82cilotYD7exsr4qJarozzOx9vBkFxnKjgAOme6DMaurzOw1OWJy2C/TH
XMmKGyTMj0hF9XOmuy+eTs/jP3w2zoJ/+Wwc6Ni14U+5zny8/w6aIbMgqnqXxGU6dRdvZtkbarLP
VXske0/QtwGkit2ifLVE2xwSC0u23pfMQAIurrhYzqly9uF9/6fP9S8Hpg3eEnETH0xAHrbmbfob
kjJSFQpjiNkZDu7LhiwSQ21pnylYt4mVuWmshpJ8I9aTBthb9/vnIu3zVZ4hgqMzqd2SuPQfDkxr
3k1/OVccCwUtoCJBiJcAOvDXj0RtV518b+h2RqT1G5ThyhFgAcU5V7kliqp6SPB56oZ/X/YJHSsN
z72FhhXbVrhJK4q7qlcMp8zM8XN3SksaU2IeyAXcM8JRXyoajFhqqtvJSCayFpRZ2Go+QnjQbuxO
PZitucm0qLrVhjMNZWuPkR9PGAi2VchtiyK7se688UfeZuQbKWLY1Hl+Y9YO/aii3ltG/ho0DR0g
CtyLJNKYsNYno6+UTZ5X46nKVu44foRRqa/VwG5Xg1N0K0K38HXNHBZbVOFqEsSb9BktXTB4j//1
kaib2r+cJ9Cp4D9pnPcq2jXzywbOUjIdorRpd3pP0p+e5ifD945lJsRRj4xqT5OKvkIJ02nwhhNp
GNNxirPsLgoyZCWg1+wGen2mKf5RdNUvzPnjZizZQGP7sw9yvvtYetgPJ+8YeM57UUbhNgxHwfbV
V5aNl9x2lOKVEOhlEDDKTQadaCRPJwFTN+9iV3+krtztA1rTJ6XiQS7FwvcPjd3edQIUpRGM9rqe
bbLyIQkEvTQ33/c50qXWzo9OnV3Yje0paYZhVzeW9tiZ2XgfeGd0ve1d1qTaVo0n7ZGKHnnXuG5F
VJSLflQV/F0UAynA2nqOpgiL0paaGBogbUbc5wQrBvOVv8iivWlO8W0jivhWt36MrZ6tBtrTtwSw
qZtpapO9MJyVSnDAhpMbsapeAVQYa/PG7v0VSl4tb27o+SLlgZV0q2FpgOjp36fRy6jULdVdLIgQ
2sdjVnXaCb22rowjEA71ziVDYNUVmARRWYibPiirvWnlDjENgwPAs0DwV8XRqlExfvf4/4+aS7ve
DsL6pg0JpW/AZiuBOdxgvd0kaWvs0N9/z7ruyS1y9yD3kZ3MetbAQHdH3sLGMNRXC5/ngVYyTVxg
CDdRk++NVDkxJEccoiTODXfVPdl3cAcb95g2KVI0LQ7vPaUL79UIAkyuloDAc7w0Sqk9QGD3uDKj
6rMHc6Pptn9j4ds5lW42nnqFowWRNB3XZLzRAfaZ6PbLe0F7fp8b1F3aonkLSdy9qQctW40CF33r
mEsRW4SXOG6/JMVyWkWKn67djhqjjcnuBrNRdFMT17rz+uAUT45Hml4TLINc4zLrDheULkR2MEE8
D2rgbxCfQ6Klk4twqSLUJMDnjHhevfPsgmzwiCTcsf0+VOV4186u6K5Jn0UcH6e2McBtD8bFVEvl
HNIelmuGqT5m08BG1nJxxuS6gMIrCHee9q0vnLN8sHAg7VGwQJOYn5tExuRsXooJe0PI3Ltr+VwQ
hb0zW3q2qU5+p/wT2tjhynIzcy1SAlRTBypZ4df+fTU/JCnpUJwk1Avm1bHkYloZAa27yt7Kp0w1
g0bfawdCXvulKtxgq+ux/xBngbP1Y1OFBWUqtEx5UCMLB8A4nRjv+w+Bq7a7xCVOyihuYR/ad/Kh
Yfh/GM3xXa6lFeZ3vt5qYOBIqAdEGOz/yYN8GDrv1Z0ckJtctBd120D/USJVo3FP3zpJSTnARnEn
EtQC1iCaB3zaa26w041SUFlpDfGsUUSh5lb3DwbUS5rEzwU2LOTrTKhaK2ro+pPa17TwFFRRK6e2
jtsF3ckcD31ZvLr/j73zWHJc2bLsv9QcZXDAATgGNSFBUDN0REZOYKkutNb4+l5gvq58dUtZz3tC
IxkRDArQcfycvdeuYcLaP5nUxG/dzEGsD+1WZta7sDAzKEwdRyHJL+lr6Xg0An5kZe8+NniCHOOr
Qk3wiK4v6Of33u7O0u73ThQ1hzWnpyjC4TB3qDQDF5k80YrnDPL4xPdip7UQlfsxO1rIUXctYTe7
OLcufYNOLHaaZg/IAnOhs4zbWUEHcesRPn+eMp8YdUaaSQpJrYr/MljafLcaidrt8HxkI+tEY4DZ
Eful1AiJMgs0rFPwFGX5V3JRoLWz+B5yZAIFroJbqXWRp6EGbFHL7WFOSNqqxlvSkVrH0lU/2lHx
FOvjazBp9m4MAesgVQ2I4C4LL8vcaAdl9JpFMVE367uZyUU7LgVQNRh8xyqVhJUlH1bfd496ZxMH
Bcbtvj4tgMZeZ47lpv2idG1t/7o30sXHs8v8fivU9ALbKt731nliH0IYOPdSuiMFMyewFOP0VSJF
82Xc3noD+HyPc6O0lfLk4kI1wpGO+Wo5RErVB4GucuABPsNsebHDUF7iEL9TAXlnnwJA1afR3elu
rJ3qehsJKDZ0uvIzn9+jCuPx3IXOo1PhEQE74ezqOdW2KnLQSMCrIgsCwtSS7gsiMaCqYZfkpc3+
QmScN8UQgrWowFmjie+6VjTUq/2uShKG3EVfnpOB5LEp7qLLZIpzF6nxQmKoKYrlJvrhXGC3+liW
A9Zh6Y1GNB8UVsIDAQm3pYfTyIYs2zv1GnKiRadlnP0oHT6IW6JcYdytm+k2THXrJQ1nT6Jjwcwi
tPewD5UXTQQk9IPjzVa4PKr6qbGwXwVtHPpONcGy7g1SOsmZw42znNXUpMdontYTgcge9FzZpOss
1zhJGOBG4xEiBqnHKqcCDzmzzlXpXqK1Dsg1f+ro6dlYsE5LC9VJJzem/KGrMvV0WNAHs6+uYCXK
m+7+ikYCCYLA/EJRYx1Tq/kVJ6W2raHNHLXOfRC96ZyseYE4ZefWDi7eeOgdUlJtuYhzAdTjaqg1
hMVIGaR0U/MIRg+VfGHLb0gFqs/Yid6RSVkns23UFtFV7JGWpW1tYjqOsg+bUx+cGrupEFRl1kah
Fz3qtX2DrOFUdDiLFge91jK6ThGUJXm511yvqqoSMTwulc4hQdJJcOoo7IJAnnnyWhe2T1XvXssQ
c7Vex/EG8o2+7Wj/Xt08ZeyYCz9yX4eB9LWYZPOj2a12LiWjgxUnZMyB6WDGvJG8sllrugdmFFgU
ZYyoAcCi5yZ94JMpva37wTy4Zv2QNUNzgDlAH6w6lkM1HECNNVZRXkc4daDNmr+w18EgCjmBJ8gc
ER2RNllrvqLjeshK08QJlxY7OnfW1hWgTuyQPIwIX5jXtiyFfTB9GENl4nTlJaRxjtdaK7WjkXA0
rY/RwRLHnC/qPUfQ0ewxT7kL+jpphN3OBMoHlsHagXXg3APaxB9ROBG5sQuCSoMC2YE6b6zUQ+2y
4zAxPNDhuNZ+kSi+PMK8N2LHORqdizAkkZtMzurUVz0Az1gle6AUOri4hK3WkL3iM2Xmp3YhAgIk
7QyKIvO16cVGgWrJsZ6CZRgrH8n/q0HI/CZeiGQZMRPwdEyStAsoRLZK3sh8/4uUFnuDQy55bvqc
Jzeb3wa4POQQ5pUvtI6cS5TT4LeG6pzF/J/M4qvb9Smnpi652a1DbQod4aBFUwpIm5s9goELZxbe
4kGdo45z1GCl00sPXQwayW5AjHBVRUTb1bZQecx2cKVMNTzSyfIvIgoetTEZfplOe6T3cFVNtWqX
4ZRCagD+rFzr7LZ9v9MHg5a34AvCPfE42mdGZ2g6F9qvSRZD6br/pLr/VV+dmwFejsydaJsV8Xhp
+rDyej2t0K9149l2Zvr9yEZ2DJ+4qQU/XWFk/og2wo+t/GvDhuw8rGSv+7X7BVItoPS6g547LPEa
1LrUzvAh6LAP8nT/lTaG/l53GgoR9y+nM2Jv0OebZiXmydZs4/dFkfHp1UMdePHgLLDV1hi6YpN4
ll5mDyCjPvUaJZqm3wRbuidZP05gwB415FpjGVTPemZYh5oODlL4uXq+39czPtuGzUAIArY6SmlN
7JY5ap7xOCJl6+rH+61AGOJkK6Dz95vhgUlO53MYF1jwcwwHyqp2HDLQ6YnWfprTuIQwQFIliJwe
uFmXHGsT1epko//Xx+7S62H9EvI/OG08O0KBJ5rBC6FaxILfiPqi3PRNBKNzEZ06Kjk6ntSr0AdQ
K567VOjPkS22suUJBsTg+DCX2IEZ4Y7WFMGZ/fr1UcXOqJwD243yolh/t5YLlYx+64NoXUAKi66f
RkQR0B3W205FJLMjq9rDY79J2CCdtVmhy4Yqhs44AOeghc9mr5r9Yk7qXEXTeBoo7PpxWqB8ccGw
owft/u+3oxlXhwrxIMFqYOUFb/aLxLB5Z4sDMlcE9rX1lFUk0UDXKc/U5cNmIdggzyvX4y8SPOVh
s5/a+mYES+gbsfVFgzVFGaYXHnXDcUK5AxReEToY5hejz740pQ2dVA/PWtYcdBcffp7Hl6HUYz7Y
8Ekfk5u7xLemYTvSGa9UeIdE9Lcp5qnOtMo3GaCkDUC2CxiYo0JnvEnm6WudRekWkdWHxoRLLLpJ
5F78ahdsvRrzaFKjDZjrt8xikAjn7g9rkd+cxTmManiDMtlvh+UTgv+C5i3Ot+Er+i7o8F1S7umV
swMklWMztvNWtOMhkd0TxclHtJ5hMjnu59JvdQPMT30wRALN9mg00WNa2MEebt1GNxjCC0TwgCtL
XDpzeNHkfByd1mvr4aS3+reyf6bOJ/mgxreyTFQ1wJPEMTEDY2vhmx+kTPfZoIlDZvOdqkV8ZtDU
bHXV/5Kaw5DbSr+B9IBY7qgPAwjDETAoIZIdn29mH2m1bWcIQwSVoi9al8v7BTh3vDj2QSTur3bh
dSaA5GoTEDAyUeT21pMdgwbtGK0ZCF0Rf1Zqi7HfxyMCCsDUNBKAjENia8+aCaamrAcH0mv2fXJ7
ivi1vZMrHDDqXTdcbUe+bLypYZt69rwQfrsmTJdx2qyuzS2JGOxMc/FXwFtdweHzQPxBYRMUAl1a
f0s/TYjPj5WOASQkS9VfO8hFtXQ/WTgeWIaIfzUNF9ZwaDG+dZjH5eVfozXJbZBYhi+AqrzDi7+5
tXUsAdHQAbVJ4MsiRCJuZL7ZbvWl6ePsFFdsgaUbwM9xx+Ri1O0ZmZ7zlBIWi460+RoXZfXBR3LV
suC9qYd4Ezf1Nxuuygbz0LJvRyveMghCVR2R0WCxhrBpT8+k3COszPAnz44Z3bQMpVVsNLcuzRy/
7bT3geWniNm1J/OgdlXF6Qs9ROMBrm8IzQ0QX2Z4QrCvucutr5DEooGunmL4yxYxyTkmnY20HYdN
uW3sBwEivAzyy5BVQGr6N110+kUfzcrjEIZ7VtS8iWQZyJpUA2DiK4GqgTKskYXrWt1XuAek6Kn2
VBoT5MpGsH5Z+gPB9M5jRIMaMfQjCe84wfVvlT7W2yV05DnJsMIkevG1ppbap4N60hf7CnccGShB
zHslIoLt8d356UisbPaKWt5hEpkM5O0igQInAwgO/dISEBw7ucM2segnMcJ0diqlpZyUuef0i32W
Kd/+I8HKtY+qt/Pu5w1CXYjNtcwjhcKlRIDrpS3PPpPJk7LH4K1MCr+s5nfiiEavCBFX6zMaJxU1
5XaJk8ITCGGEhoARHWB5EqBcRIUyzxjRx7VYN3uOaSaA9cNQtrdUAy0dJfz8zuGJ9SBgW1Qfxhaw
GzBetaE3MXZQo7RyGb1whfPcYT127pR+4Cxv9wBKi9b1sr1fbUVc4QoJgM121VfVo6Ob9NeyAOUG
vDtnFVLiVOWZAauPPWXlSC+rv6sl+57QoDgt1IDFZsBne7rfLgiCmKI4OtoxgW73sMxmnZzfb94v
5H1s+9/+OFhT7v789ui4rT+P0Ysyir1AKloP9iei5n7bygz9qa1JP5+L9DDUuXto1l+4D4tLfA01
LpqGeHavi5z6dL8Ykln4809E4UdT304Ua5cg6+NjpuETsx+QcAPJjYenIoAjCeYamouZbbMqh6wK
tUYzUYeTDamdFuOhzd2enaamdg5s6Y0gtxflYLI8g6goIIWQ4SHG8MnZN22Qv8QO2GtdYdD4d/XX
FGJJaxrjPAumxQSQjw75LoxV3EF96FNevrrBXL4uDszlcCLDZzxqJTmXo6nmWzTHAPcdrfXSEp8Y
bkfeGvyWOi6asEOjObY9nYwZTL1EYI+dbDX9TVp+wtsMBC2UL9haiqpKidVdfvJhg/wYNOsogSds
lJF0XlzNX4yxc2+IO8x95toVG8VtEi+cjZu2ZAc441MsFW3djM5Kn4Ul7pT2qsqyONd9QQZJtXia
Xrj8Fhno5hQRvtTuDLWkX4D0NOegoNlApm2BXHMBXZIVN1OUINhdNfoONcIx68LhydVc8Kag5n5M
abR3lm4/LBBbHScqcUkHxSGIouIdm/+5IFP6Wx/QvZNK4D3OowxHj2Sj5A67imL8W1jR4yFPtHQm
+TmE0ZMdxM6vPBq9AfCzwRrzkAUmMu0wqTeNPiNQbe3veWFCEeksPledRnrWR89AXugM9jR52VA7
XgkF6ojFx/ScXCJmDtxlvxQsHbO50rC0DvU0jcmyGpO9XpPPErvtqS1aUC9Rb9/COgSOlpXCA32q
XRxg5STqErXNZh+YYHtgQ2kf7RqXWOgUD6kYxCvNtlNIQ4EaxZ3PFju4GRjLS9MF/W69RU6P2PZ5
59w6gyw+LATaoZE9kT9z8RqxR9gmPbvgEGj1NlFDuZc6jJ9gTjyC4bWnKbzOieVckwZzpK7ZPxrV
zkdkXlPX3eA2iGnSMHzoxrkyK94YV0gsg5PmN9XgXMcmv6qkiC9iVfo6+gTSXpZQBufrIJL+ycjt
b6mkJJYQuko6vo+J3mpYszhJiUnBeuifYdVAmgl15U1q+dlCNEVNKsFT0FzdMLcqfFtngAt42wfs
TGjVFLdXIPWjl4w9u4RFh2c8N4e+nz9BE1Gij4243dtSrmXuGRvZz0L/Vpuy8ouy5BTWqS92lVZe
VEXmKYsXiy5GRYq4wTE2kQmahst7PGOHN+bxhU9rPtqFyx4oHRa/MHoAQWoeN67TG/s01Bcfu8AT
SwTKQHg5S0p3uC35/chsPtwOweDAGKme9f48ZHAnp9q6TOLT6fOHwmqbp2jB91LYYXfVcIPnklNa
M5LtY82fszveQNHqlzAlY5639zTHxZcMd9wZZeYZ/Yh9Q13yERZa+djXwcXB+7kxRxtu2sTIJp3t
B7fKtG0KCDFdwvZhobWNesTw5NjHEPvr6NzF/fNik6mlrJ+1Oe0Ky0gI49EothMJGs4EkBtUHZ1J
TVEf59CcTGdPuF7oTWP3Qx/n6LxoVgycYCoPuFgaMnbycuqvUT0QFBzSSSPRBgiLtTdhF3h6VUW7
e+egzXPbC7p6ZeQUhwaiy3FIhx7Fei3INebtkBJzZ66cz+ZtZlG2gu5hRhEOZjN9wWYY3+ATGue0
E55dy3vCq7VJo6q8BtpWuOwiXfzmB03GfjSz8Yxo6I19r+8XILzM5qrqg9WeKlxP/MVMiq8dxPU4
PvWmjIHSMGumSMKsojf4YWKS66Hsd9Nj1LIcmk2nXZJG40GN8HG0aAYgy7wqGYhD3/apL9iEEPw3
cVwsvH8UtvY5Kolu7kv3DfRVva9Xn6JoCvPNkbPHwsMfrTTBKOhxeZTE1eNlSX4NZkZkZ5Zop6J/
Jtq+/zLM+heijLKNgyF0Hwk+YplJsQchHR3DHjtExHx+zhmNicQ29+VKgx11fbjZEzPgisIv6eRl
CSvn6E7luyQP4GK1wLbnwnCh0uLHmvOWSOtZS58gSpterOASGLiV9nq072EpDJNziNn/n9FAk43h
zpjYqBkDXN4ewYTdnh1ufbUwWJ6miK6pVYprjAdGRzp7YK16Z1ShrbmfdetPa2khVmiRodB3pgZH
n6GqHFzUiM+uI6mas4OGOilMaZwEYj9w6gWkADWwkimhCfF8ERQUF3O9iA1W5Cbsz8FIRVjpeGl7
xlKn2GbYXMXidcyzbh8kWuxp9ZlOan4mgkls21H7K8MAxnwiqF5N0LMPWpruLfWpW7P12moNWQs0
/ZE1f8b60JGnJpoLUV8HZxQ6W8SEuEeLE4DLPrGbK+tW1wvzPJzeHvz6/JwDrTxHYaa2RYM5rsao
cJ40gw1iPl01At3xZknTyyy7nzwjjH/hgs78PrJWI2mmjm73noclkwOBGNR2UnK47DWyiiQdrjYZ
Hj4EZBVBwOxs7ZYFgyc4ndCCAqZyW+HDPKXp5yQz3mWCg8hapnoa66A5VD1M2WCwoD+sXkcLf/QO
jTWuFdlV4y0is8ZPiAKhxdq9wQ0YDwXxqkS4FoyYssIcr2G8WVyW5LR1Hpq6aR+IFW8BJLDsZHyD
0aGkB2d6YGhJrV53qrg565haTqK9WtODEVrRAdQ2fugCUc88i/QhWq85sbZmUQ6bosPjPxIfTuTE
4A1Nxn1BAdZ1aC8yyfaKMvaMY9naVWC9jlGSs1OAl100DjtQ13wrmozTpNSxq8og4cwd2texm4Bl
5vo1RXnutojT3TGNjrWeDQfWPchWrrBpxubtPiuXb5FjhuyQc/elF/G16Br9M8Bb70WjXez0RTz2
7UpVzfsKDQpsgZagz71sSu1U6fgJcY54ePDOVWERxAJd/t1d5Zc5wETw/K9NJ2jYTfM5tHoD742D
DchUP8DRNvs5KMedFhnAPpzmc9JDb7FhGjeUpDdRwSWUEzh7UhJ3kgbKaaDUE04pvqcjsSdxzvSA
IrRQdP/yXmuYbRp0dvaYVixcUK37in9w70bddqR2vUwZ/YQhJ59JNPVDrZfMJ5tdCpLh2zTov2CP
/7AwSh8Ct51fK9rTtBZe48qMD2NHc+l+PNyPjECv9pKSY1d1AMiMPA+OWYilmIObI75N3yT40q2i
nbFvC9mAU2m8GQvURjfnDkqYMplDfR0iKE+C8wbZk0VzCRPxygBc97KCec7A3s2ns8W2j3Hnto/b
5yHN5RGXYrdJJry8Q1NO7+CEf2ntwl1Zpu+pM423padqLRaDpKN1ETZLpkqxoqazpu7HiCzlmjet
vp+HmijWgskmCE9t32uOdV1a5z0qy+610F15jUzjHQ+mzfz/xU6t+NVtCM6JihghbOIiE3BRzsoR
7BZtAa7eb5vImn5fg6ndnO43o1kis4rBV+dWxykhBnhsStdZtnfp5v2iIP1JNGnmTUgw7omyvVMx
ub+L139fTRlrr+HfNJv/63Dx39L2sqMBzlc+2dwls+puNmMQiqD99/UiBoUbNmZiIVHAi7Om0f9d
xW7XZ9Gt/DOz/5l2hID9zp4mCOQfMdr3a4LkLNZw+4P8qegfAubfV6dVyxyHBk/UYTWKWgtL9hpV
fped37Wl95t/LiyHJIA6ZVZ7F9neH2BYH+X3Q2FN+n2twXUGJbM85GzAFgJyyWyxpvH9/mvp/b77
A6R3efX9KfztAdMKcRZixvffelYbpvf2j6D1rmUNI2D9I6IMDwNYu1VZgcV8VYszuyMcYb3252YQ
aRSqIcbA/3j//e3/231/bv75e/Mud/7zyFmIsZf5YE9pv3oP1ovfn9z9tqZVfJQQ608c/DqDy1ie
AtlIcgwjIhw6yHs1Tec9PChoA87L/Rc0+d012uo4OVPVniHi/ONxnaVw/2F0uKe6339yvyZW5bue
dD/+3HW/n4zi4nS/1rqq3c9OefzzcPf7fz9mOdH4kxX6uXtY910InrQwX+/X7hf3H/QxO/AsBXAa
Vy8uw89jV0V0cAc7291l6QROtifqoo0RmoRirIdEdD/c/nysWeoP65fqjxL6Ln8eVmeBBEjFlCSO
dlo4Tqe6KqaTQXueph43/1zc78vhYB8Hja552sHM6SD/7e4v5I+qfHYaIM9pMyEXUcWbmwxIndAL
ZBYDZHQuzWbVNeGLNtPGd+yq2oCepzEA+kflzh7sGYot9aqpvtkwbt6D1544Rdt+Xtc/8zh6E0Xx
bKa0YMdpNzPKx4MeEpYUCmQH854CzTgriy2+SMnxZIcHJG94y2LjIcc5TLpN+lO57HcYhL/ZIDXN
HLtv3eNU0YryQ83mkbxnOKQBtNDWNK+Sw410DYR6YY36yJrejdp6gHgQXkIZ+tGyNpvj4BKAijg5
PMENwJi5/U4vjlk5g9ENArC0CvhkeEBUBJu27ebdikDJ51rS3ex2UQZivKLSPgZABQMpCYrqr9M6
Xu0Jqmnt5EEnFFTObbClWzcQdgt6dYbE2X/IrHmkY7bvgzehh8KLZvWjsj46O4eB2bnHNkx/sFpD
px95PWGMc1ih16rnH8tyRxvwcTOYJWxHbcLKejNG55um73XScbeT0/1QHXOW2XU0TPrMC4IW9+1q
bpaRwWaB03gss01k9QUxZqncaIG+63HXXcMg/lpDomLrkQnMo9OxRGyRMLkZcvaWQfAYK+aJ4Uwp
X8hg41QOlkesBbLfMs2hIaOU4Y80UGUHBhg9ysLWTZCVnamXLLNB7PDOtezEToExHMnNSWgMzSTz
Rhnzc1d8ljaMObZZZk6JXzWBD7r4Ke5uRTmbuzIHIYXFc6Ooa7yOaBf2tBl2exwoIYNAonekKfYB
YpvNVNc9Eysm7QYcKLcxX+bOcMFwdv0WbcQzLaorr52gwBmoCGKqxHdi3r3GJXnQAvVQ2cU7386/
ROd1C33SpGXATYFPAgUHlxDGIVgkMwwz2i9DXO/sXv/OBqLlK2uIxuPYTkD0g7GnL7+Z/KCrPuYO
S25Vxt/japw3aKI9FJLBbrEAepm5eJ4d62dgB541niqwdGDYeY/7RgcrijeMIUoewByQB4nIC5ND
kPi6BkgGmOj0hpHRAGumzTuqZGNfRIXuNdDZDkkIu1hGnXydZnglo16cFzdCDZDn1utSiPaJqbq/
rNuG+11h6m4abPTPejFrnIUsd9fWy6cRGNY1XzrniHUy3yaSdsESGs4xtCbnlQDamgl6oPvMFRF0
WsHrhLr46LJJ3JR1wRfUjEEn29bK45VEQfMKWlkVT9IulpcoIvCkAWmnzQEVj85h46LxQ9eCXslk
jEZnoh1ep2lObkOVvHGiGAB6cNFNp2lq9ZekvMQBj5TU5s9akeMg7GB8dWRDt59gHC1ZfmUxsG4j
HmOwuxpUjdw3q8BgrcrcgwPFj6+JBqMock6RNC8lg1kFGv9cLxYzgg5TWu48m53pPE8i9udsGR71
3nipi+ZHpOcuP4KiNs1m8WDLrmGjLsajEqnJqtEgtimJahGEQexyt9mXsjWJZqdxWBbdGeH3N9rM
qZ/QRqTvN8WUi3K8OMl7XiWK6n9sQIhNHAXjK0IPMgGGcdwISJLHsaIszPQrLFJ5tYxZXgsDuSKW
mcQni5tszT6xtnSxM9r+zjYOI3GRQj7VA4QLzQ6nHe2qdlNqHyaRDlezU5cJ3dWBnEbCovNoIkVV
VF4Td6taPY926MN/zRkOVY3e3mpzj4Iuf7PH87y07osFAwhT+Ucu5vECFKy6Jpp4vqtu6oauZFzq
J6CAh8Hm3//PymKxOgb+g3Bboboisww3h4CW+XerxTIYCTgEszqkQqUHol4ItcvJKkcz+KYQLb5M
ObC5Zpl9axV3THYX/y9PwfhPbg8FUBrjiLCEziDQ/Juc3SWvoU8Q9B9yDblTAKKEPJzS00bwvZzI
PjOD+hxBQOVDPYhuEmiua+QkTlclqLHaxDBK4/C8ik31QeQPgwpfO4bLR7arOuihanvvRv3Pb9wK
Jf37G6ccXcc9gQ6fiOC/CbJxM2RmUk68cRjLCEMQ6hgOwU2YC7L3MpN7a1ClNxEOPthztGfblH4u
uFll+j0e50vQSvfbtMOpHX23Df29pJlD88f6hUDFkqxflMB0Yx4hRMebPI6X3+6p/95K8p/MDbzr
5OhKCKo2L+MuOP8nE8HcJnhmyPllqSso3aUGP7preRFwc1IE1UdUGcUWydPgL5nzZSBR7yLkNSFp
Z1capdyh7b+M6jvUweaw2OqLu3ZA6oRwz2J8TKYK4klVYq3MsdB3ibzJLuu39w/h/9N1X+fq17/9
yzeqvMKL266Jf3T/0c1lr56p/42uu/3WlBlBrf/Fn/5fI5j1r9LCVSyVDWPXsFcryT+MYKRfmywJ
dEuEtKWSa1BxsUJ7/+1fTKi8fGVNZou6afBn/NU/+Lqm+a/8KouoQfmqr3na/y9GMFMYq8fmn9cn
Bg6GSaC2ZRtKwMFbw6D/6TB10qnOm6xNDrFuyb09QcBU1IB6MuyKyuifEtOJnsJkZMgnsr3eURea
lW4+Fz0hd2m+9CeLaWsKm/650mo8Ma1R+PGiFZdxpt8wLtJ6HAIUD9XwaPchw78ieUHShC44HvNL
u/aQzQa4arqFabt8DXoidgt3RL7SFdU5XUC7h0mLYhCI9lPtLmDvCZN5cVLSaEI73AIkNGH0a7Pf
GcI4w5Vzz1TCvS9qihYjqulgTswLy7mdfnSudgWYq/HM7ewsIW4elinI17H8+EVvGki58fQZK2QV
NVLjquFsmOR2+THPJNvUEQBAk4imKQ/7t2m2GVLAC7/23dK9tbkiHXltP1eqsje2LqI32m8e7CgE
yQt93qm8zcvTDJHjOKj6m+uAi0/oj4p6yvw8ttQlsZdo35D8NY4kRHfiZprxh4tqaEd+olcT43px
kQ6odD63AeUKb9a73kEKrWzzmLjLK+A2c6dZQ+PZtvyloYYnSVce9XZhBAqmB0faNG5q6D0Mbw7F
Mj4juHN3jvEyOgbnYZn7hS5aXwMkttfKS9L27rt+Tp501yoew376Eoz56OcTIJwZstp2bvryQNDW
GMLiGJHBuKI4TKzKj3Ianu/+jLxPoM7mWbR3eQmGfdEUgtEqrXddSTlJCzBH/a2MUwvzEt5Uk7wH
SLSRL+KsUZDEZC3KQyV/8j2qQVTmEgKizTyBkGdyFszXNtWCZue0O8Lh2gdlkKhOykFFmUeudWMZ
074yusm3+HD8zo2Y4M2Dj/OrOWZTrWFtJmWpyAFIagnVeZeiedEqKzoL2tmkCX2vNCacc1ibT/qa
DRQQ/2RgLrF6jNYTD0p4YExBpdvhyQRLjxYWGiGVpeZrASFknY2NIxlc85EJoGJunbfbwMy+Nqae
Xqr1gmEtsbVDfIgK5IQ6mI0zMjdE+CbxKnRjHPeZU4RxVfFkXDF1EqWUIcaIZfKSxpUfc2SdVDAr
yAAz8XtBstaSW7tW9tNkEn8tIuJGyDxbZVZNjwehYMOvx8EurNtxU93niiG61FxzyM4cdD5+tEla
SZpKtGAW68r5vZgNOvG85bTXlnqfBOtnilUqCaAzGwRcbMzZJtGwr3aiSvrN6zgV/RnA5Xcz6LJj
U7NFtOxuW6gk80odZZuqSadyIIXMy/MYk4uOnufR0XNyIcX68mcDLZGJQHbSaihEUnWAfzlYyVCP
MdvZ0mtFhSF+SBVN3/RDp8v76JYGwvX0FAdsuI1QvUdaUJ7p1yDGXTuZdlh+yUuxd4hI3TKvtq58
dz4sglVZuYTji2x5guU0H3WH5IgGnDYqh8iHPAohtijX9Ew6CeSOUcEnEWQKnWBXfc6UF2QpXzTJ
MtGUFVZGDFw3M47ra8JeLGmKr1LWtVeqMkHavG2nN5CPJEDH/bU0ErGZGwb5ILN35KFhR1eEllju
8l5MRfXgSNijBMMyYJnQpi3uF5CdMRW4k7MrzD9FEHilLQNwy1r5GaMdnnXH72vMJiGR5TfbnaZn
5jb5NnOq6OKsmWW1olfN/N8hPsCyt1LL+4eOZNYnmYKuw/X4oEbnaSHmj10ChDa1RsDURCkg13e+
j0NEOroF7iZ5D0fyK1ReqV3hwVFNjvQWrE2Pvek4OKueLncYiTUxfrdo7TkaRJcmlfYdWPj4Qsjv
Q5lZvoxoU9g60MeE5IYd56HyYqMNLeb+Q59Z+cUv3YmMh4qjfxfpsX5r1/ZOAVJ2E07QiUN3Mchx
w0oIzBZlemtsZe18C+PAfTdBjN5kI2C5oy+aqgAtfMI0bEzy6WLnGkmN+KR9m90JpqDpcYlU+TWx
RvngmNobjqhz3tj9W+nsWiMgkFY4CvkXaZvIHP5KYrdHQEvCXEo+08Uq6MsguIwPeSrnMwDsL1ks
XmjXa2cFqnBIs5SM2h/VEDz0kaHeEo2MD6c/V5WTkJ5C6yc1RkBBUQ+xC8sB4CW0LSzezc2IcigT
+JIxMHwlyP3rbPObAxsiv29ql9IShmEYQtFGSxeDWlpIcyD5AW0IXXDzZ1hG7nsd1haw9ZCmCbkQ
faqil2RO4UzN8fOkp/W+aP4PY+e1GzmyZdEvIsAgg2TwNcn0Ka+SqReiLL0N+q+fRfVg7sXFADMP
nejqVlVJaSKO2Xtt/kEickcodFjOdhSKxh+vUsMZZBvzESVOG0wQRhgHJGMAGL48zquRHceoQfTI
jP/oJtZJwwV/HYrBDipNnuOXqUvZ48kUnnfwOrCXzuiYN79lt4u7Rh3V6k57DwHGOa5MAMuJFLtu
qWL8bqwImH9/t4QZ4l23vk2ini9pJh5ZzMRBJ13nWfIeiqfp4NaCMWEEpXhwLOfITd2EFgK9kPnD
X2tZfiDIE2+LuJpj5b8tAKEpjH4AgIYKjpZkL3P9LR59dLa9Oejb2hokbqkfCWnul5pEvEZfDBIZ
2Zc3BPV8eRyluP5zkXhLdsZHw62YeWIv2848dZo7EVePRQ3Alj3vIDknUpc4tQqSz60fVms6Tzl9
+bkwW/tmAcY5ZC03dSJbEsA0ofVdP5jsqZL6FVrlukf2o/aDRd4msaRsI21dXzs2y+ea8PjdkC8X
MyrUiY87bN3pl1s8F5vrlAQlsurFhrIFf/6cFzGY7NG/2m19JOPWv2gHVoxnP8SDNJ9Rr8y6ia+S
VNRuqWssSj3oHCi34xwh2UhcvXN0o5+0HzHkjqIb+Z5DkOR4HCDHuLexSi5ui1Yma5h7eUXxp11b
qgKEvViQntqSdzbmu/k5NoeXXhvOawdEtejhVWGFMA+qj48GNvlbmX0vbBz5ql9+d6ZTM5CLmHOy
0NocDHfzmpLJo7EZA6CLAbmZ9bAbFYhHXufdmMfl94ke7WCZEN8nsuvc3DLv04L3ft10pLcss3ng
lbaRVHySF4Naoa0Hvbd7Iz5PayaClbAqBFzDw+iiySAJ/EZMgMAkCbBRd1DopWrVrhut5OY69Z8B
F9mhnsXBTXo0g1KC0plU94h+4X2qk03Z+dJ7Rv2SHb/KCLYnLq6IZ6bT4mC2bR6S9Vh9AHUEXB/P
xvoonPyXl1F2SKKc2aR4d4q6kJzbpjsmK2NJz/+snGdsq9MD0p8fjkyGY7me2NvrwBSZfsJAypCw
966qKA5oicXNjHekb1fXAiC5DeX6Bn6SSVi8cil4qR342EdZJJf5tWfQMqQR7FzRJFRrWf9YUmrN
cmI4nw2P1KzlreRZZKGOxEHKuDgldo6ExkiW3WjH4lB47ltpab0z8tU8lQRzBpaXkxE0mv01ZwUz
2kjAJbE+p0Ut3ySBN0cyqF49o0tP7MbSo5NNDzjuKQi6FRX1wPC65zPP/iJwLeM1Y4QWqe7Daxv+
hLAZs/ahkdXeJmDHt9KWqTkKz6w+mbmMQl8s5sXZCOdU2G0GpJRCBvJyh0Arcsf5uZTNW0IAVz44
zVmNJXdnsz7notqZabLc1WlH7Pk8P9YYBAgAE2c9S/tszP4ezMEY2gZFeDfVej9qENNJUf2uKq7c
yLDTW14tIO8XEnsJ+JT3vRoHbjuS1+m6CL8ybIjxiYH0WK11kG03isapVuLdOX8VQ3y/DGtntR/7
5kWnQ7N1AUBnYzC10+rfvJwh3FA06ZH0X9LQojhIRQqYKCme2OpmpEFPl8IlNMSFuBcYuVWS/YpP
TEyjvavkgmJ4K8qIcJ9vWYItL3Ktdtf0mX81p/I7gySUEkZV3MChtmw4cBV4RprfHDj4FT3R3vcI
yFNuu+x9EBunYcbk5ZK6i4Oev2ounJfOxvLn1uwGyQpq9s4S7a1A1NOz7cP+6Dy6p+1/pqNK+LbI
Xiqbhe2bsUcuXjIjN/jschwnrtmf69iHETESzNVSbB+GDY6cArKiqvTPBkGrLLSpqY0tqTct6xNq
R6w8KJqOLJ1PuLHvSCeYAv5kHQpzZHuBB6Qmg8SiwnLoA3auY+4zOf/1VKNCzZQ+LPr8l7QI1JU2
lBDU3nxU8sQIKunqDdpOOD1psEdSg4mRKHKWQihKCx94fLxkAfMI6x4nekaaQpsAKzUs3gIJXoUi
zj6yXMWMVRXbju0Y4KXb6+ItQ8L+oFeLBNtVAUdsc2Jk4owOappObidkaJFI5mPQfhVN9eF3VMD1
6J9YvI2hhRohjJY5ucp5fsFRMR7r3lTHTcJJc8VNN9OwmMVmfBlSrP/EEOAAqA+OR3rb4GOc814a
zMFsU1ZO0XwoucDdjmo66o6eYYzHIlve/awldm0T7BWkf5NhwtuygyojNqtimed3zdK8p4nv8vZD
sqcqO0XHsXzqErDmuHnxszpyD0qzT5/WiBc0zT8GnyAV4AZpmA+APEflMk82qotD/AaveO0dCjeL
L3LOr5Ul27Nond9CdSNpN1UUEEqPfzctDGIgool7FZ7oMtaYPXX41XCnaoG42Jcvy0JcwTSKvwz8
LSQRBG0m8fhrcQiXxr67c1qJeo/mMyCRlR+ubNVp2EZ2WO4obEsTSvJixIeu9UAxkoGxy1HZh3VS
2gd4FTpIOnXSuqlOJBUmYeohr88bEjpy4d7lIq3vALBeXI9qRaYsLAQWS4hfzq/UhjFrtvUe7y7k
66jHM41mmA1gknPd95zbh0jidHCWX3o99/Sdp1XP/l0zEtNYV5V/10bEvM+5PnVzZodfLlCWaC6v
4cKAHI99yKyjAOONmsxao7s5Gr/TufIFWyLuqvp35RGs3FhO/9jV5F5OR27x/iHiPjpKRjlhi9Qs
YWh1HGwsRoV/Wyf8qz1LFAByfXEwO3LVTVY+DOPWPypbtyz4GUNvQxOWLepWWIZ4dXGC3MBoF9gS
mxb8BFEAsaiIH+nOtmP1D0WhiNLo4+ToKlI7VKnPXXWPUlPe2DUW57SKCEP2KnaJwkOErpn+78Fk
urtal4gqIwQfhiywJ+uSTaRTiXuzbw7wSsK+TKI3FrnHwWxy6Oyo1oVNtVNXMJ799QYB74g0LL+n
I+iPWNRZxRVksYD1IwMJ63ng2oSuiO0KnDvLZM2QfQMZP98aRMXjkp/WpXtcyn5BxDYFKN30K9bx
Utt94CW+c0ffccz6Sj32s/mM5nSb57yhqQLW7yoXAkJENFJfcqgiV0Qgl7fvNbl2Aog21+UKwdsZ
9rUmIS/trPHk0WaWWCHPxqqeRKnFI4lTI2zSwZzqx0Ygu9cQbHCyOaHBdXDG1ht0g7zKtTJOC6pY
mBvufMgbhlSeJBdGTOl5EXco+5K7NJ8+it7Qb61aGRhUP4n0S19kkX5E2SYGjJLvXzcWwcLsryAR
CJR6h3o1vo0MYlbhdi9JzvlidzbUGhTIydCPRw4568yxQsn+ZMd98ZbYdhIuHlggvOCAYsgpiMsj
wVXWw2TKKajJtD0SZVX1bHch8Lm1PgGcgl6CEIFGxDz5Bm9q7up7a/tpZ8NGulpJCBLZBMIJx8M5
XY7EZuh9PInlNEUsBmVMOddmFrMmEf8lJ3Z5ZEl8MmHWPM+UgNbyXDpD85kx0Vd9xuzIzuODmost
PoVc8yr7m8nOvHMSZ++UaDvhTVnnTBDa7s/oOnttJvfunpWxOrdbdpWbBWzzj8jrjbNO1/yazjZx
Xuw9iAJpvTtU18apVcNLzb7luHY5u4OyOwEOqI5j4kcMEbM6lEuSEgfiWMcGpc4uXuYl8Gcpfw4j
sjZ5bpxJfwiSAqVgqkm85vogyzk5FVlEia89LIyGf2fWv0kSPBIHuQSd7rG/m/5nQgbFUTGfCSj2
gLVzuz1qNsPmmqfIC+hmqGymx/a7kmt9mIixDMF6X2QU1beyNJznJEnCTJvvydjb32PjI4qM4Zra
DngENzoDwI2vmSou/DDTg6slq2qrO8pMkWmTcs5zixuhYRgMY0rzidwqbGVYRe4nsSkw8Rvl6Nlf
qqE9+rgJODWbGRwR79l6G9bak3520o5hpoIDmLF426+g4YNaVhwWZvWm86cZ8xujFPeXZSc4NIkF
f5ASoegwvSJb9h7kdAYy4tx87mVLTNHJ0XMZaHehtfGJGV9dA/M8SWX7UqnoyOCcKVZFkmedFazf
IwN8+4Sc0Yhj45RidN9VwxIfqjwirmScop3V6/jgNCPxsdvEYkRax1bcK0lbq+WOgX6/H2OjPLRd
l0OArQk646O+ApdgCJQ81sbyXNt044Ur7wlqH9+QxK1oIwiMlOrX6JCMm2fCf2kkE4KZ2YSSjxOr
WPA9mNcYOWcHXbpnA5NtYKiofUmAXBkUd3dTnL8Dw9EXjss0KJkzPDEfCWoCW/fTOpfnmVqPsX68
q1FDYPefQoMFwWUR+J63YOhd2pZoS61Pi6k5bkZ3P5Df9+56zUnl3Vvr/BpH0E5MOFQIle6vi6eI
kSXjDxVTOSezf/bcvL2Q8H6PQpDCVlfFUzbXLy6L/yPV13wuFnlPqROfYzNPTn6CkiDBCoZvyTCC
oraYuLaWi94IscUwiAuu6o5ZcCd30ch6zcCRqryK+oi7IrPYRWA6+Tk2RIxOjcGds4jHuQRJp4zq
hzKQJq55fEzR3HHjoAA2OJK/EOn9DEyl6AiZKLiPXGJA2tibjlns3Xsb2HXsgnkwCSfJGBvnxbPB
gt/O/fkitgfz95wyGizz5WRtPMc+dV5MRigHEAHfjXazkNcck4OodxT3UCY7Jq4GX2RUmXlRgOKX
UplB104Y+kfzgQrEPkyyI/VMyzZQ6FYDFHD1ycFc5/ZcXx50+R3aLwv6iE/l7w7QdKiq54Tso8xf
GBul+9muJ/Lp4ukyow1TPG3Mbgl79zDU0lYg6HAMxE/y3oyRi5uYKvTgoopb2ye45jS8sFzR6Mb1
/uv7zEd35ed16LGLvghMm+ffr795Q32XyVgEc+uGxajmEyU1h2sNOE8QmRLGJnSSX18ONXcjrGZE
kB7LBUTbRsv9ekB1tMtrwtCXluHgNOV6X6ISIsf64Iz5e90Vv5ua/FQI3DcyxPpLldI62k5BsvWw
4ofeUmalQoDfVX2YYHHFA+Idp7n9hQ+MWxQGsJHjWvA/1+jjH3z76slTjSLGMTyNJ5uHOF8Iq0sW
K7Q3HaZpKKxV4BPCL4D+1wMjXxwh7F9Cw1/GC4iq/BgN4y3fWJ7LbE37Opl+9onfHWIrf0E0Lcgt
IWwPdzh7CTxC0iQVpSonmoaRjpD9/2Gq8udqQZDmppUT6i0hcnAvTAfrA3LJ7rKW5W1DtR0pde3N
R1kt+5wmazdb+bQH5lAfjMr/icTldy3XY994r2tW/AHlfDBr+MQtKryAWxLMlH9ejERfhA1D1krM
t8j0RrR+SOSWcfnuYBbZYUenCiyOejYe9azEeWmm3aqQfgVJaVwWE4R5FM+asRsvRFt9M22yAAfT
3IJe5HBR8yPvXK7A2rn7ItF/JUhIHV3rCRqfyBpSIcucN08cv41ytL7Va0/oYe6dHA6Bs9diwY7x
2h7WZvnmF7Ydfu1IVl13VxJA+bvubyJdwKmpIf9UdQ8Qi+rD8TRic+G8JsZsIWXy7Auaozdrmt29
mfYGMUYOoj4g3rkB3NwZYvmxuOjSBSISAYjX3pS1TKwWkrlZn9DLuAqpE4FFumw2t+6MB6iO7V3L
nH7TTU7bw6LhWNNqPv/zvrRQ0y/MGUkMcr/JdLzrFu+19H87/VuXJs/GkpAKPrQ/MJRNTC58LFDE
AavS3NIB8r+zCcfGRwHtGkQQG4S77iypNou1sYkGXVjfEQqyWtqnpvKsC+GoD4lFHJDUG3Os6r3t
Mg5sRKJEG1uILiUzxIM70Lf/okzxXZtcDy3C1JC3qZDPTByDYsOHG8gulNV8N9ORD291HXMKYPdl
1o9rDIrIJ/HL8CBfMG74wLr+TiJmcl8Kd9gb0c3USPBJIqGptjCC6hfpEQ05MZZZxudGDZvAFVUd
KnUCp3h3D6EpEHfiav2WdyCWDPUt4UsvHvztyc7yk7OxqOeomU7TagTljIWwtTem43ApE4un2K3Q
HOqBjdBAxbsyIWsJXqmYaLNkDtw+1TtUGD3tYCsWbDpL/aTyWQQWm6QydKzSD2lYzR1pz6SEx8zu
YB7UafycWwSnDZXAzKDze4nmceUKX9KXmPET5Qv2FZ9rJ7anNUzskdXx6pvbSAOqBA7KZnHLvR7m
39kmx65OTdKHChU25w+QJBSlYbPY5blb5SnpHP8Y0xAJt59O9oKiOYnlCXErQbmbLtzM5GVoQaE5
yO9PnmEHMfwRzHbVaZw2Y3/b0ibZ/u8yMTCefnGUSwslmsfoi/lAYLgZTaXv36Wu90FBjHMNT7ja
sNngjrFRzY44xV0MT0PYUJYjrHcuv19kRFE7S8xnIzIzrCVDvNeA7qiUJnnxm7Y8rIt5GyM8StST
zPCwlsV2fVk3dFbZUlbPkIp27jyj3fLHA57et2b7bVGsufBaXh1tPFEhEHhbRA8m58/Xdff10Gxn
OyGL1T5z1GNrJtfZSvj5olrvOtm0F2CUL62DHCeObApibDXhCFSKs66lV7HoC4vxQuJZv323iHXm
IIlXPtpViQeaBhUZFzmgQ0zkNX+EH2OlGh6aHsSVm/NBz+vlh5oaYkjZo/VVR9O83dLbd/71b1Px
Y0zJ/fD0bAVzbXywwITaXpVv8xNQ8cDliSVCqj0sFL4N5QzjWQXDvsJJQyRRA3cjQ/zHfUWOfN8+
+3UmsbnhYXLMgSWAgOS+EhHoE34UjNn4bnnljyEmvT5dJnT4BeVvaVmSDtn+6W/VCZkENsezXbFU
U4j/DcpTUokFcXTeWJ27Cckm2IPjIKY3x+HO4Divd2uEuxKUQoeBCi982bRyXyiVBU6RxWHhkzOR
F4C24P34+Kmsv63EQE0oLZmO9vHr3maANZwN/cM2jVeZzg8wQMHj2tE1jt1TK+SzRodz9LQXBU2f
r0zL2CJ44wK/v5gxoh1m02U52bhHabdvy5gRgJZ193k/X20mQrhqk/1id/LZ7iBVZA3BsqU733gl
e4QA02s8Tg9Utk90aypUTtehhyREVqbVX0dwQNArh765WUvW4l3xSWoHGFYRNl3AWKf+PUdzeV71
4gUVFJTAjUeAUOYfPbVUTzX8Sk666JiinN9PUfTS0QKiTNfdAxPRLgIzrrU6RVaFyaxo5ss0zMei
QCPubYM52yPPLX9tM2MIqiR54pyIGCsyxnDYbIPnF43gZBSxPg8dEnKNdjrrPbVjeFs+1iWRX4Zr
HDu7jY5OrotTLFIvYGK3ediMw1A65tlU+lDFmnFBqT5Tsq/PpqCI8ZaHkZXItUsV0wQUN0M6PfQx
IgAKk6IbfkRZ9dPkJd65Cki8IwYdot+ABTO23yvX+m5kQWH3ztVsbMzI2c9KIGGplx61gDKm80xm
EIoRoYOKzjqA+0Ek2nNtTWc6HsEtuct8c4RdZ1t77scq9HPs1FClRkgU9psPIe8kht+mME5aWNHZ
xv1EkEWAZtt5zPD+hT3YgaMoyYSL2+z1y5eul+GUj5G4TM6fqEaKmciY8CkxBp1b9IFf/+3qqPjw
K8YrujxbOsm/+0dileIgo4I8TbKSuF2dPz7J5PtMkzLXLzum99E1BTu5c9dZBWPanG0t6j0/AAgi
lwGZdIhaVpUVsgAlBtf3oODNMAoj6b7xJgjkurEEdWPRHyEMiIE0bZv5yC9hZBbxyeqfzRHpjgGG
B1oSBZ6M+VAFlRn/wAFRbeuUX66f+6HJLyaiCtc0BobYY98cI/Tpudm5B2wYfMBLWCLuxIZIRDyd
U8yk6aXrsviMBGvB6SOBBWbjY+zpQ5Nbu9IXvxnfO49q8Epaqbt+RYA+xg0xzSnjukEzdC+KB0GD
7ZTwsHUcHzmgspOqGyeglf4oh3NTmL+jjnTq2J5Bj/k+miRUp8fIqY4RgyFOK6oUMwvh5QEkgQbp
AZMD80pOKgWIB0+u63QwS1RbuNHfbUtCXe6g0jjKXYPe8fqTZXt/xrt1j8mdnVwZjbtFShHUbsay
fA2JM2OBdogy+d3qXm0PsO8woVFIZxgL7K9Q/qD+2JvahfDEkKsmzdslshxxhTp44KlYKCNhKNUp
lwbXEQGCFgkjvrMOAVsZ2nh4W2O/TOwbJ9ZdlSQVdOvWUOgQRpV5RXx1zfrDmzHruDg6OAW9FkYW
NTXORta4zCw4NAzJsknn5U9/6hb4QXxjTuOD/1oAvpIhd0o1BMY0sX4r5sGteTWcudrHSf5aNK24
LgTg2a1BfzdCw2sxTRlcc1DCQ+RgHVmWCSimbgC10j7T5XFJmwXGhnTdC4zURTosZ1mgA+q02Dsk
siblhCljLZ+wPmahnY4/vc55WftuDBjzh02TnaMHV6EUFjZrI+aORFsPZxPmgALPdam1tXcXMz/1
A47BqCADKZrYHjokVEsb/3LOcxeL6dnoYj9IeHc0uXNhMVoEbdQcM2ngnwAU78wmxAagq2HsWcsu
1uIXq19w5Y1nhzqDKLJa86MJNZLYMDqc7uIQ4IbGJD1ItWIiISCVWN6eodf84dZ3sa879jfyJzG6
MLwmzwRswue8rMdPxD/ltqOLMDz6VxbBxrGAuK34LYcCGm5XzQOV3owMaftTJteUhxbKSCtROZFl
6DEKAhYFsdMtwUQXwI3Y37ihjJa/NWmOJ7tC2a78Cr4p6wh61dC2Ei7evJYHK04eMJ7uoqiXcBut
l7IYb3GlBOG45C1vRJCmbaYtxpNFM3uLEP06O2jESM1U7mMj/uysp6qv1m9NeUQ1v5cTpfVkWeIA
a7EJNLYSppMms15vMqHZ+Dd0YzbojW7elxhNIEF+VMUyBEoPCF3ml7jMaO6dLRYY9Fxgltu7QXts
4Qt4WOBYO6yre9PMXgdXvCvWR6Xsma8gE1WiTvjMfSP8fT0g0aBN5/2BiMzWT8S+JFfWVHcTwkOi
0+GV+5a4Kjd6J8cxCofeO2AWSa+u7C55icd5m+KTpokwZohBilH/r4SlE1lAotQyQauV5Hqiy3ps
m+Ih8oA7CsHbRskuQtwHubEt00tJ/OZ91yyf2f08yF92wcd1aapvTd+y5R397ykU9kPitzvoKGTJ
rGIbQ5bXYqW1qMaezwRqsJGELuwbsZ3tm/a6gRhSi3vZZxVGPZ++RQ6otcW24g3jcHZNp79M1fZJ
nKmhOftwcv7j3DSHsYda+E15Xn/+ChP6VwjNP7/0aJzcRbqhk+KLNJY2Z8hBrMlXns1XisrXg9jy
bv71y//HfytJUdr1NJ6rX8jwywL55S0cMxME6UyfubiDOKhOvRD2F5Bbt6A2wv7f5dMly/rp8vVv
yf/829cv/7f/9vUl//od/9uXSDnTLKTOEGopck6a1sLiBIY8gTO0j8WKw6juUeYtEdAczXgmWYFC
Jd03OcnfMVjSB8DTE1Sz3NvJVmHYxvvRuGZ1kMiRA5evkiMy0578KWolNETNRVkjA8GFtevQMy2c
xuzGO+/IEYt3aaEmGUg3fphIjOwTGJWVs5g7FKVsKhlzOKxqd3JIrzH/n1SA4YCOhbDrE8O26Pt3
rIM+xr+/nJlzUJscc6Awnb3b9kdH+mAHxQ+Cz4dwiSCrV1vCqsg4JQm7n+gJGb6LCxxi0M9QXiM3
rGb7e2NFjwtUkCNJ37SO1skYpp9W4wrS2HrgmSxBXY+50IKbK08eCDW2mRkSSz2OKIosV+2sraJ0
I+NtKP+a2i9fJvHZi+UPw9UkXM3oW9xihszt5WjrvrnUeQ64aEZXs3aWDDp1zBsCAaKJzn6a69/r
kpHcDjHBN/Ubemjm0itHwaKKe8qFvaIjwiPp5ftUDM9lFKjReEZFBPDHcr5N0LXp0lO+wgQtZKW/
NAMK+IHpfIAzVp6sTr1WRmLzUZuWUAxpD6x5fMAG8qmGCfsMhYPppFQ8JQydupEMW+L4qpLBPqbr
CsDWbp3LOCjnImv1WhhioOalo5tL4q4ZF5EeOy/qgJ/5vhigVrWQaYJocCcWw79bhw9u3/IH1to2
LvWcMch6ipnAth6AthruArvqHYfm0O0LLpowLaExLrVPAu5cPsGyfElw77Jet8aw2yCchpi9i1u2
9U4t2L21U8kzJkrk74xTcc0fc05Bvjtm6WW5HP3O5EDxrTNA/OK6+PW+z8vpJLceb6ybnP1BH8Hj
RCtB5B+Qwri0oNqt7zSKAK186Nj+lJyaqLvAsULzPcNX2X5+0T3YrscIZTbv2ZZfrHVx6bzLdy/P
H53ZfswmdG/JG27F/KpMklwj1ovo8J3nIaPesRg/ff1BvgM2hJ/JmBg5J65x6JkZjEnnntBtLLti
ZRbre+TTd1sMcE+obTn706lNRmi7C1Qbx1xYWm2RoPU1T52dXdxnVXapy4G/d2Smv+y82HMDw4ku
XmvwxqEeRuNK95/7B4q8zy6hF9xiAUo1jcHSUL4V8N2y9E454p346Sqw/eiHbsTNztxjX3i4aIqP
uRvRNILd8abo046SiC12NryMhKmbq5lchqSkq2FlJm2J5Ln4Ipt8iHYwDx64m6BNl094IQsbf+ZR
Y2bk+yiLeGEBjL3UTvvHxIfcJXn2PCBk2JmtG2RTcZxgOj1XCZutYS3ePOX5UAup12kf9h4bKVbT
Knso8+xkGlFyMGqZ4AtyfdCd0Pv8kqnLJG/17BsnPN1sHDsspBgd0HgnkJ8F7cwP1yryW7USXTDs
l9Z7nhnlxGwcG0QdB8ytT8XWRU1eXTOZQreg2Dywd8QdWkyvqmDOUQyZh/2LrUPd+D8z3AeouYZq
L1SxXKzt7dc7jOp9zdMeV6sOWC9fEwtQXpwz3TKpSEnH9VKcr/o+iV32Vk32njUkZYJwhALL+vWy
emQ8cG/HK6cfflZ8VNg4Y3TAoPgnRuFAKXwvgPDg09I4sEPQzLDbmT5HP50v9gBQ9evBb4gEmizm
Bk3a3VViHMEpu/fKRhRUtEQMrdkl6i2TNULzNAqHzBkWGl8PQ4NAxdlCvUcVvc357O7wHTTgONNh
b4/z79KsvUD5SJ3bAcLraalxo/Z23ocwml+rkkIR58S0GxlYX3DcMnbaHtZ6ZETYs1n8SkQTVvq2
wvpgjzByq7nWcLVIOFnL7reV5mC6tt+DAoDGajvTMBP+JdQHoEgq3yQkSTjOLLRbm53n2N0p9E2f
TcMGr0FoVgGZ7rYNNqC5jRZOJn1kJOdRNebDqFG/ewPUgjg13tArlmuUPiIy7oOZJAm6i1weJu1q
bs2ZPYCJ47VR1RAyjtvQVH8X5vV0EvLq6hQg1oYrqlbR/VHNvgoKZ4wDOQluFftjGlgUmyZiLGdS
6UMu2xvz8+KIIqOiLhvuiAE4d35VP0ee85M0mBcy7NdPo66vvjfNf0obUzQsqDX5BPFXQ4RzUjY4
hLZPKtMhW7s3CzhTtjrTYcyY4C9YBtaEJapvNemHNfif9uR0RKG/g70Dx2w+xr106ZYmJ5SV/Tfy
EKNmdQygtlNEwI8WvWGFYMvGixKKJE6YeUd/8lWio+7BCS3IAON6re4WD4loJ1b/xdsk4ATFq+94
aftGP/am8+y26QDwL87PWqmDKttvzKhYXBWbW6CEezYvP5zsUc5p8lp1gjF66oQpS30+GZxsXpv9
sIouvjoQEW99bw8Hquzm7MSISvK6fqnRyDWRqdEXa5N2toXFjGrft8d/bPWY7rvXJmkuGZXtzqme
3WUA20jqcbuAl81SEaEVQNi1tE2MA0ZgiuJ1dBOvOceKGay1/PEB+EL0O9YwLf9abXJWHZJvmnf3
kE48UT5o8ocBq+mZo3A4ShQWL3i+6HPxNP1x4pNYjea0UuGGXrwO1zhxcMwM4nEj5j/OHWtFz3Uh
DtfQeaf27isxZHCH5JhbCSNgxm13yjWfeuTSyJd1dRe3OdvVjGHqCBaSM30Qn9oiOjPNCcbxtjXF
10NJT3jJ36ekb+6qPGvgzqTuXmGk3v3zSwb5R93LheCT7G6R6/So+uQjWfB4QUezOVCt50wRx2X7
I3qqNm32BTksR6/zob8lfQAd0uO8m3O85yAQcxz7597TH1i081vsbM95w+RG5kLe2tz45gxwwJgD
VPs++Ss8d7silzfWQSM96ooeUqKWdlgHD/i7eXlQOeomR+RarBedONH9iB7ALqZLmiz5o3qZ3BwJ
EeALkjYGBBI+WLSuElsiBuwPo6QktiSzpAbTTM1hfDLKSu1VBFXv33yOj/84A/89Is35T0MzhkEH
P6OFbdDyMA/+R6DYkEQg0AHrnFxLY+JZtXU39uYlBTH/xNN1GJhNXXJpV/2Ouc3eBTXBLc7mf60w
pVBKIWYvlrRA0ZK9jRs4td7AqWmeGifkK2UZKLfMd1Nj/7cVyi4SK6g7r4DUqk/unGbg61Jq55wo
4r7wNd6PQVztHB1+LSyTQYK57pknJSeriT6/WErab7OzNdgPDUzsu389qLLSpyIeXmPRstciR6AZ
UcCZi+cC0xx0s29M8Tx4fvR/PI3yP+3BPI3KFuy7pKdsnsr/sDcDkBHsGPoYGJr3m/RX8Tl02Rjk
dqbgeRsuE44x/Vg/mgWC0ooXOmSM/1/sncd25Ma2bb8IGoiA76a3THoW2cEoloH3Hl//JkBJWYfS
ld7pn0blgElTzISJ2HutubR71I6gC+I42zd6rN3Tf60uFvEeaBYwsOgJ9heK3Q+cuJhxGutRHSpl
HznA+ijJ3fZRaK747qt1ZprfYJtVB8TB/p3Ehojkwn+LyxhNUT8mpMX06QooAoVT3beWyD/dG0s0
e5scqyOS0Nta4tPTq2Jf03dmfFaJZ1unf/7Ph5v22bzOFwSiiyGgNLHJWp8z4lKtcTMfXcCuke6q
hx2+Nt1qm3cZf24oB4aSRghLsKiPrYqU1W83IcfAttMA1lIevnEn/qNPh8IagJvPBrbQqIud4YGQ
SOg3Lr8beeJd7HXRj8NT0gc3vZrAiYnQMipu8gpWrn1QOv2Ihuef/zY+96/mW/44c/qHXJg4yP80
36YDLta0HZG9m3G8R15K+XTTZVrw5ucVFkgvKziV+CHoXukbCKf9IlcC5R2+I/eujEFwGec7PTTi
dWrTbKV/CuZtaNSn0jHIbygTSt0cVotqhPFF6aq6eJoV/7IUGT4YOa2+GRqibhQZ1d9aLpGmOqQv
JoyIDZT/qSWBK1fcjBkQWs9TrVc3T/aJTjcu7dVntQ5fA9kGT4xumm2MA2anA/e8jxGCL9AiIcTs
IGmOnvJC1cd8wCoRLZowILiIOccyyxywvPRNdgNUdFCJnDniKP3b0obtXXjCJj+pOiAtb5YdTPlT
7oBsYzLLBcHFS1mGvQsMPH1pK7P90dLscvX6LWuGAY07UlBp3NctOobIMgridmDi5tTyt3nSA3ti
Qg3OHCNpUiDns5rW/FL02UWUo/GDS+uO6qd7NKE+csN23UXdwD4IXR12vjDMG2x2OC6UZIfpEpI2
JsPQ33DfLjejgkWl21RjXr1ie0M4Xu05d/Hvdk59kiEuF73ldtSV+ZfUMp0FoShPaLH0Q+gbya7W
ymFr1Egx21AS2ZfV2jpmmOG7mXj956NQ++uVyLAsYVgatALVEp/PMBo8gQJ6JN45FEx3KtJljdLm
2Wpf4lbeBhPNTPdKc00xUR5jQGSU/ADKIqFnxm93NfFTEzdRle+JQZ2XaCdva6n0ydXBoNM7DET3
Ye+QFU6BZlLVj7W9sOoqAf5DDZJ4mbWWEaYLx+gVYRuiDaqjSz0Zz2rNM2O7M3Zww//l5Jvs9Z+M
76gpcL1Bl7A0oYpP4ZOKUShjIy1/N1rZJYgGeZFD4C3NWAluwAcek1QSXuOljxm0xIXeqs0jM5qL
0jVMMMuqua10PJatJen+GN5ZcWNzKlZqyGTwLOct6m8vaVEOTkLIsf8qcP8tNAUHoBeGT5xE+cqh
JxaV1Y2p+QeZGTvK0dEm7l3601ZhrGKZGJvC2Fb0v1Yj7ax/+QqE+defHiKBbjgmfg+qj58ZFVar
5jiCC3/Xyry9DLFnn5tSo18mv5hWXd+NoAYPhRd8s3S0G3qQv3SBuyotr9+YlkpBLnGIsooudSse
4iFCxZxI7TGxPH1RwGW0uYkcjaJsX5zg1UWmcNt27XvRq+pOFgM+N0VXn7WQoJza5EyrQvwqQ3ap
NRf5Pm1sP4ufUxpvlzEoXxSvDpaBG4UHOKLNg2MRf5Tmjw0VoVWRwAlpmuw2Bnl/KWkhn3pveLPV
qkVmmmyqfEAdbpjPFbDmSw2A7ML18gsROerKlILDlNzge/RDGmzE6kYWjcHUMMEe0innBlcRUCGd
5LFuzC8VrZpVPcjzrC3hmr2vYqb8rQqP2RiK8T43xL3d5NmxKcp7TZvYNQii7hMmg7kzojhGL7ml
13pUshzPSZ0GW7sxcFOMNmBY51irBa2CTg245Nl3hmiirWLW6oSk1Ym1RpCKTdHLdRToVm6fpFEp
iJaQv/RIyzbUP75b8BHXuKmjBRawFNhO7N4S0XGh4hBvwxaoVW6jJK5Sjxglpu9rVSRkcNkW4juh
RJtARumtGjQ7JKfI9wLm5e5IsdsQXrQY/S48oumuFqZC0dzwbXctCiG3eh1xKXhmcMX4D6wReV4Y
n6t3QxDmCeAGKdfYvqqWVm1HHxEKzkjGfg0Gxxx8M9UT5g3wd38ScXWLbvMskGxduoTiqI7DlHgy
DB9Mu27LuHHWpmVo6x667joAdEprPUULaKG2GAL1EZ95dhf7fbDsTF7puyZj9dF+Rim20CzmfShM
zRMZ6TR4cld5+ucLKrTUv15aLGnpprB1oZvO58xdXygUhlpLgbtOwXoyEV7I/naXKLrlYhj17y2T
6Ps0D93VIKp4TV5Aeuh88damlgc9gcKdApj5nDlOf1sp0t83Dre1hOgr4pyDXQmyYNPCzN1pmvlS
p0D68yE5G5kBNHZQkO4VbbXQ/Li+cQA5O4adMcG7BSPs307tvjsGpHgrhLTWQYrq16U5D0I03Npt
XS+g2PE6j3JKb6UxdyEtghGL+KE1umYFucY4G7C+Fn4mBJ3h7CttcyrVdnZuIGah7ud4DAxh3ci4
JpPUDKqN35UhSTFYt5Ohfkk6ad12UbDWcJtNPr1N4h8Spam+QbvbBwQyIbS8lfKd8kW7UzK65Rl8
aQYRNxYjXO4kXbcDHoL+xAS1zQV53bV8iidNg76UO+4007ut0xDJDVMwWnPDHu4FuSqTD96wjppJ
WS8GTrtLqNiQD9I5z9hoz9FQQKfQ79IRzRUDb+3gGw52wJrgEuzzYPY8R1vr2LAXI/SwS5QyNEeY
dEKHuRRKPjHskkMZo4zpsCYdzdRTN8jYJ1HbpIRAXI3exXgMcd5Q+YIW17poMcMoG3eOHRU3AXqQ
EWzFWvcw46GSDL0w+eZECAOcUJI/48qjJGZjNR+x/8P8/CvmR2jc9v8B80PS+/lHH3zL/hPxM7/s
d8QP0JzfprBoQ3M0FaqKekX8CNX5TTU0S3fgbunWzPH5A/FjTS9SGXqQdUsZb5pG/4H4EYCBMD4w
PXQsVTLa/W8QP7bz6WqkOiiThIEo1eAG7xifJxlFqMdjB3XnNAFAPKA4iG/yZkQFjMHTJhJnEoCX
Bx/CIR5eoCMLnxuBoiRQ1OiBrQvf+KYjDVxrxinrwGFXvtl9PKAO72Em2vpaSYa3RMjioFEROjhp
ge9mXkxtpxXrebFxUzC90/75IbLcAv8p4qEZ0EqeDSedVtwWSYNVz8ZAMj+Imdk6L+ZoZvZB8n0G
ozoTWXV+sP5cmlebRIPdLhQEJBNvdzSM36G7CNm4Jc783XrUyQtJLBDBSpEemgHY7lykva7OS6hr
lyhKx91MQPUmLean5qrR6PDcdeMYTVLLmZn6gdGdVjvFUIBHV6d5E3Hv/XLw0EQW7QBwGIs8j6YC
EmLRZtl9LJAWuC3aP4aben74WGQmRWok1628pLSuTcr3Qke9OD/Mq+GkcRSB8rNEydwdvYDSC3xl
grINJeyPFpi0mBrpwgATMubtd1xkt0oDCcMcAanS/zvXfnMpIRJuhqrdMpGk9o12ZUHyUr2N+/bR
9cOtICFsJ+zksfG5EuY+zhJE/FBpi7Wah94tzdUpsgheE0OGaalB8b9thfjqRtHa0pRgXXY6Gs4o
UiYjeLLOujFG2YW+osr2M/Z1/m2wgT3FY124I9RA/Xn+/byRol9U6XZZ3+oZpFu0rjZFoiZEv6Sj
ZAPr+KPGrEd1gIY8xzOF+GkJys/vS9dtGt0TrtR/7pmfc129vm7eBgtTixEmtOtyaPLd9Xn/8jaf
d89v60nf4Cef/mcf+6NjOSL5v36mMf/nruvXz/vvt5W5YyyjlP7k/Nr5ISnpMlxXr9vaGJCPAgYF
T+289fq1fHwF1/VPu+fVPg1pJTQIJedVvxP5lkyfA57N9BBM59f8kP65GlU+M8vr+ry7TEOgsPNr
5j0fT7q+EijUdqhJWkS8XWCj/+vbftp2/XhakRPM+W9ecn3O9X+T1gX+J1T4q+uH/93zru8HNtbZ
lJFzum66vvS67fq3XbdFlbyUpjlwhE/fCTy5p6xMIQJPMU+kGXFdxLQADVdwiSyl0ozLz4vSRuiu
DN4Fd5DYSLOoVEb1uEZMBr2gnHiP67t9Wp3fK7Km6tO8x+FkY0Q3ffiAUm5Xo/ecn/N3r5u3fbx4
fs78H/l4h+v69dWftmVJL/dRqZJR3/ntIXffmOIkCNdrE/9T4MS9+rEexGY/LuddvyxCDsg4wqbL
6OddebOjm4RQKODIw+aP9hLY/TIIsGFW0zW/nfaU8y3hlyd581PnfaCHE+aafzx1Xm1MnWisyLgJ
J6/DbHgA4oeEZHr4SAkTzE6RtVd387b5efMSjkFsUNf1+cXX1evbzHaQedWHSoRLCAPUOH07FEFa
JoYszQ94+iAL2OPkNPxzR13RVpr8R/CXEBv958Pfbasj7pGlt5gtNv18H5z+5NnNNm+Lxum8mfd4
ot+h6hTbvo4cpEuTTQe2sr0RaXDz+ckfr5u3KvNhDblgE8rY3wHUQzk0PTQtCExMMe3yauuavV3B
5IOal+YdIlLoEufZi1r27R6wSIWrigdpqchJ01Daa8PxvvTTV6VVo7/MJ7GGpxYdTDgieXWhISHo
uDgZU5P16hGYl+Ztfma8qymJNUx3x0M/xaPMGSmpwd+bttW+miLTosk0Ni+FhLm3epbvh0lZ0k0P
oq+HrYnlCvJupy5pLmIt0Mf70sXCOYQguOff/MPuM3l+4PJwS583NmJKmDPQYh3i40inltdrkkZT
agL2qDsEsPM3MX8xrk6FVaTW1h1VfBSNA5Z+WvKN8vclaqXZOmoy0KZwT0fED1we5KhPxuCC81rt
S9b9jOynSXBrD4RnyZ4Oa09v7IEvKjsYmmIsytyyllgkNLBDyIMJXSZJK/LJiugV1NnVGCDpRxS6
DpBzL6kg4HPB9G/3Cp4ETGcHfR69RdNobl6vrxvn9XnP/JCOjhKhq0JNqGWk23+sX/f/8qT5Teb1
OFbMjZT1+eNzRkaGgCdChC+K9mALPCi9UsOswJ6WH2Y33vww2SwxBWk7kexM4Rn72W45P2jTyGte
qjQgzIt5fX7R9Tm1orLn09OvzynNQkdUoRIxM2n15oexCbimzoscZej+8mm4+7f7wUqqVHzhh396
zvzs/49t81M+PmV+iRt03z2HWs/14+al65/a9h2+9yFx4PLwRc3f1vXP/bQ6/6GRQgTIHSFk2eH6
IKab0HXVm+4g7nTrERgwtbI3OWCnW0s2382uT5yXeivmvnZ9zXX3x9sGsZbuPm20qulb/fSx83P+
z22EsmZLLdY2pgrbRpYc6fND7ZW81efFeT1VxO9P+ry7MqYwjv97/y9v+vmpv6x/LP7y3r3sOeuU
xvx467/sn586BlC5KvH9l8/4+8W//6TrfzoaxOPg5OHml//BvHh9yi9vMe/5vD5v/OXlH/t/+e+g
AdErkRxQSMlfHuI/V5MsXOuFQkjptOm6/foCS1eRQIzx23UTfR55kEacaFPL5/c3bmJayvNzMgK8
DnA/5rSY+aGfgmLmtBhQDU28mBfnjfPuuM6ZDV+fOS/5Mb6wAbMUppo/dyPdZ7I87//l7TDwcE/q
cmJq5sV5/8cnzethOT6ONJ82FXIwsb6+fF765T2v/6X53efd/Nz3igB1IRIkWW0pn+dz5XpGzKu6
ZwJg/TgvzDZEtHd9lprkFjlajEK4nVJwbEumw2BbeOymsc71wU5rf+mkjbrEgaRzK3JEfYD89PuD
0o6Socy0noyRoeKLYdH5UTYGRWtnms8is+TiPw3P+mk4d11N+k0YHsAfg2qj5HeobP+NwQ4VhEFT
1nbV/Bga/TtYf2z7xRZjgLcywCcmaPmzpv1iUYQ7BhUBpbXQ3yZ5znqeW0e8TeYcnVpL1uX0183T
9+vDPMOnjeBTWuM2ozRpeMS0tSqRqu1qP9IOpsbN3KytZVSEJbPDZgs37mlCaRhGf6z0eqOqDL04
gESZxGubbiTypFVYRpfr3HUuRcyzWPrS3bowcS86XSs+4OL/K9j9e8FOWP9WsDv8KKsfw6eC3fSy
P5jc2m8OagK4HDqsXMpvdMV+Z3Jbxm+GwfZJ3cJxz47fy3U6NTkTX5YtDUdalqYj1/ijXGf/BkFo
ItXTP9VpJJr/TblO0Cf43D1QDeCytpiqgpYu7E+iACJUyNOlIbSrehIa/EE5jzUQSc8h3i8sYZVV
XqADwtPqdZH4j4TquSsFNvyBDIZVE7nFo+fU941XqKuwDhGBVl2+DDoq+xGgb+zr1QRZpaJe9Qi4
7cZ8gwPjIh5Xb8qsNzZiGLUDzoW9UElrLUi03Wpfwi4pj06VDcSBAztAmhvQumqTjd44CcaVAYlv
oA0PxVdXhO8llNu7SpfRWq+smzQZu1NWRs8yK7IlNM/iGFetS0vcyfEh4kH0kd5sgdbdcuGpb8C0
PNr5eB6MttqWPb5GD9ySoqrPDuyvtR85JKL2w88gLWmmLpuiQdae9/RuaZ/XSFIWBaqqrdcTVQAk
+rFJ9W9KF74VmpNtM9XGGRJGq7yos30NaAJBNlKfITpYUQptSZK3ci4Twn6kFpLrSshhpZYVNm8S
XqN+ykpDP7gv9fQRjpW1KXSyPyEZUYcCU+xQsN+WXvc0EFJMxN/Wdrt0KzvembSLDn4RRPqB7hCy
BxXQjPfFyxHWVqXzWJoSsIj1mBXEAiZdcEp86id0vYBtBVsTUUGCxBnNsXDQfOImD1v3kT4LzaIO
il7aEDssJGslw3N/EMvWcdjMl4junBDZ2EvbVVHJN3R24UIFMdQMeA2wM/IVkptU1YTQ2DHwWCo5
tUWau5Xz5rEbHWPNfK0dwoqBRJEKl91nasD3lrR08Uqyc1r6gnqCTBsjVkW/xVLWoUu2k429gs4F
25I+q1a1gViyHnaq5OsondwBg6wES0zXq7F8VpWeH8XfDzX/T40wuVXv6LuxAYLsT3OjkYtuaGnc
tK3yoSa1gV70WYyWebKj+tTBhN3og+yoegLm1ESLVwWHioz6tUIjixQ6vt42eZJWf++UOCHpsJHn
HTGDdaZhvqjXY8epkXPQYWM/UQOgQ+XuZi4N/eDMH59lz6FGJvuWY7jfMFVxlyTtMbE91ElYrz26
u/CDlmHv2IjSkH2OUyIozh3dEmRtZGh6rAZUWKcplwG6XTpeMnAjx7gI+qVVx0TU0DA0cJR2PbCP
CNXaougCjvm2ezfNL3ko2odGeTGIypx+1BGhscKPir03LEMazTVfUjT6X5qKtFPQAiOae8+EU8jw
KpEZaXoyey6saINey9z2QQesPeMnMIvU2GeifPA4FE42qYNLtWZe74blnXRVsD+i3ZpJfZeVpPa6
El9lrxPLbCX1eI7jCLOxSbJPqeDmJGTMAVonAtD2GXz2LZofMDocPMlab7HBKFKMuzLJT2DbEWz5
kCO0Hqw/os113ZirPHN2UORWpi3fRG3clRoXkqCMH7Ctw20pYVZ7oNSwQyNTrh5szcOojAReWG2M
h2cAlMZPulIZS5iZ66zgSHGwGDytlh0J94rpbF2Lnn7fPcZejGmrxxfoxn4F9tThskgLJBNtioM1
v+utLlv0U+moTeL3oPXNSbbyPfOiEJ9J8RhVbrxwDYzDo8rPG5a46fgVmpVVQTjFJKiAOVu2uE52
+k/PzgJ8M/zOpCTuhl7QBSzFwqDQdRrqSiM53o82ttUSS4VfItbIz2zLKdE0o3ttorUZbTHeRem6
6wj1VKMnb4R3KhRiCZIWN0tF2Y+6gFdkP+wMaoSbGkepMq7yg3eFkRiC3xgTXA5nDXPyQmbRe1kx
ewdkQguVbGELJoVa44WGReUsSxldspq2ke6jb2r7hJyYxt5EyDriEmuPOT2p91Dm9mm688ZEW9hF
TByAIVZ2ag5kRoX6OtzRjU7fEEFCx8SWQzGJCXLsJY92k2II1IaTo3EopACC9qnrkFsZ6Lh3raIB
jejcoKbGukhaKnrE3AWqYQWLLAB/FWcVxsnA+xGiOya/motq8N3z27OXFy0dLBWzNBbsyoaeldKh
WnVmQGBQr2/rVlfWkddw2VLgRKaZdxPBn1nAQjc2ZmD/DCxFnsxMtvDizNcqV81TISq5iVGjL2Bi
Y5kJiq2mg8ItE7xVCPjEyQ0oPTVaS5oD5elb9ERwpIBPemV+F1k6IPdWCU4p4jO/SjR1ISeswGjd
9bgVyQ9slRORv4eEcMq7ssoRqnNXUTKl2DJmde/aerhxtLA4GlYQbdLA/t4r2sFTpHsean9iEsif
owyNk5vwR6QyDhcyKKpzUdF2GyMuTTWnJy0VHKcBgQWIz49V1r9CbaLyPBrTYbBLfJQmPV2VpE2J
NZvuW+QjbhxUMcQE1EBaeN5QcK3D76P4nPeZeeObJKZpyHoWrv/O3b6dFPrKuk/ah7782qolzhFy
bEmugpQyqoSDNSUMFSsL7p2xjg5ec4aGVuIDI65OCfynqsA5nNSEEHgqdaX5ZBwhVUFyYsiOb6/P
pgwoSKl5RI683vbRlFS6NHvxGkvP2Zqxc2O5/bBxymdZKdayw5u2GGivZyWXGpW35ShGzBL0N02q
jjs4dN/o4aqoJ+nPaZ1NAaojExj57s7h+yRmC5yg1gb3tWKvTK1BqmQhgadahQUUaLJjfB2l/cht
iHCNGnnFYHfBqmn6fm3r2DyILmhXUUGaQoHRhYmO+MmNWRdioJY8kAdvNjdJSGx3RbcpqBGKkMv1
inyIA4OrbeTmp0pEAz5mTNfjIN5JhnjJMKmeXIaF061M89OaJLGe8AoGSEZXWKueuznG0XhFn3mb
aqZ7EDBGFl2dwoN1MOaSURGEr6CiinUawqyuG//RwfyvDYG/6RwiZHW+XOTuVJTHTMEbnusvuYJh
vVMyYxHYhgH/7VKOdXnOhLEhevag+j48wy5mbAI6jQsDcBAIt3FObMYKF69CsKCKnY7vOTSBTueU
iU6EgvGDNh3+TrNAY2E73Z6bYrmISee6QPN38ZENzv1gkyM46g9m7ra3wgixqIf2fZI+ZAhfFqYM
qmMkgu7YkT3jNDSsuTcn3Bvv01GbUGu1syvVWNt69Qaji0PykxXc5nqBiTcauaJ6k08YYvyU01ZO
iW0R0W3hlOEWZaehJ9Ot6Q/gw9rH+aEj9g3QYngDRKB9RKlrLrnhknw85cSZU2KcN5Idl5d4agLi
5IwpV66eEuYUouaMKXMuM0mf66YcunxKpHNzEJTDlFKnE1fHLZGE5ynBzmvJsvOnVDvVI98umpLu
7CnzLgWCt9emHLyaQDzSm521mDLyqqYT94yVF84UqTcHcNOI3ahztt68acrbS6fkvQGdruHX+mME
ohXLF/l8JCyqq6orQM5O6X3alOPX+CT6oW0iZX1K+TMS/gS/178Zgx8R4MyPK8FL5cW3ir7jSvYy
PacqrBUqEMGNk8hDaSxCHJCnCNn52EWcriBqOzVaNZ6xDNqCdqC6t61sXCv8bosTGRX2vRDAAXWz
fYrjGCUswtillpPELfU75NMXq+ncpTKC7EJjtEw94e0qwxzomNSPRCgtnaKqnjENWMsy2pupg1ao
waw+Nrm7ctPgOfZg6Ouyi5DbIITkFheQvkPOZJCJl04tF7rfFdtYMgNwm+yLGbnxWtG4lfitJIZ9
i7DNx32J1xD8JBWINJmqFsLZCyd9whrTbyPEbR5pO0ZjbhOTb0gwXNilpWxumHDcpV6zSQRxCIVD
InPDzY4w1IWq2+06zBtrA+Ve38CfpgHQggDr03jTBSWWuJr6iJFg3Quc4VBI8Y7GrF0lOhC0hEwA
ZE36EdH8AksZcIV0zDfpUsEd6xQCt8g4hl8CfJyklcCZ58JaACpSoZsBKxv6BhhaB0RV7dvv4Rtm
++SOsYgFR0TdAm08GdqjaTjV0bIMxJDTCKVV8lMpLdxwTnEpxnQL/vSdwXm91kcHXUlPsLnTvVdR
rt1xuTmWBRAKTGjAG+x6gsB45YnZVI9OlXGP1HawGutlYk7W0egnbFTAHyangFlEDyoRE9IY9jZj
k4XtgMvyNPuHYXJuqMwmE4BKqwoUvK3YGyXp7vqAiKFecur2KSZLekH6F8/Qz2SYVtvWNLMVFIm9
8AYg8Izi4K6EZAaKL8jP1BXkanPdYhvTbGStbuudsdAyXGzjB3zyp8nlbZtMVoK+emhTt1xVQ/2d
YJ3z2Fk27KgUL6wlv9gFE9QoN731iFhvUfl+tAta623ICWtqe9mAbiYSwdC9W1Opm5UToymz68hc
BiazCDXGpCUZSPDXeSA9ZNicgrFdeZ1iYTnbxJ6n3ReMTbgNojHsIE6j6/6Ze9lGVmO7LQJCdgsi
xHP/u2V1JMbFGQY5W/a70NThBfM/RlTBrduN/A4NYKouln3MNE33md5mlrXunC7BA+Y+RZ5tLduo
3PdkhDKD6pwjZGl2EZohuUk8TkpWV9XilY3td+cifO1yJz86Xn4yRVJfukx/taVGO8SXN3qWgcLO
POTHMfzbqj670BCWtMOtla5L6MqOlVyA6F2KnkmfI7KvDA++RRYmAsH8wTF3Vo+AzhrxC1nVoxcF
HY0X0OudrsAXiZp66RmCU17H/ZgaIGs4uUhi5XIRwC5c4LLmNgdKcwnAfB1GgotkhRtZ8apomeYB
AV1RAqFd+DhTrdo6j1Ke6XyBvC/fMVDXR/IWzlphk0jSMGyQuBNS2XTIG5Ni7wRcHxrQifsGrNOK
0lK3RPgUTPFHu0wyyovqs6kUZ5/70Z4j0uUIFWcX3+TKEua+ESh3Umh5i0HJOUcb50kAuVoxwPqR
hvn7qPTRnguwuZScsSu/ZRTW1YFcwu/BWOughi2+2SU+Hhem7I7oY2Q/RsIggf8caIltVpnltm2a
pclERh/p73mj+ipT4VDKxR1sdJrcgOIEadkwaiRgQjumenXryQbbRhm/wrWBVkdKapllG9NbSft+
aCoTh7qVkftDKhoBZghEfUwfhISgc67qRU1eCyzh8tC3oDN0+EnVEd2ku2QUJlTKhNDPZUmWT1cT
ecEEL66cLQmxHuMUMIVZJc7Y5MXdTTX0Wyauz9y5frYDf4ITOXdEXFCfhskeVpzcrtdQouqoU/V2
uqsyNJx1l0DFUvWHpCQgwdIZkuP3BuvXv8S+qm6but8KYkhWZZ0yYBh/6JIkAdLc31wG4CmYzC3D
ka9tnVVL0jPy1R3s+jejjWq49l6Cg53JhFHZXDVG/VvLPLwBVLLWzJxEDv9dF4lYSLqkq0ZhiGZn
fbzWqmAz1gwNmfqRKewlm7a5GFbzUJfZ0Yz7cCcYCq1CvarXiTBuxx4cdhhNDKgifA4q5jLoS+Wi
ASp8MMhhWWTW22ip5Wt0SXW4kG5W+qvYBKk5Kt8wp6TbynsTGm/gMM7Ho5utRIfV0tHGWyvFvtDC
yBhbZq+mNJkceOG4QU7OtIRyFmIoZ532hk7MCX+BGBk0aThTu15R1l4cviMTp5uoUooZMrjNZu0s
kwbSCPU1ymi5+zgYmGyHIHmZZ3Ekr5H8qt243My2ozdgpq1Xsc73PE8l7IqwspgRo1881aUKGiIj
VKrz+oM/3nWSso2SNcqyim2ufTS9q5FGd4j2ndEEJGloFvk07s/DkaOocI9MzwzCjzl9gXBqUw1N
HUsUt5RqEivNd5kaB5PxrVtXRQe/MjHbPf7R95B0NEAU6kH3mSOnMiOyI9lb8YMijC/lgOeYZqmz
TIuYWphcwfAOCKcoYeaonrcbE/PBqSNlFXU4wL2YFBlPLx4HG/51Eya35Mpw2/aROsCrz1dB7l5i
Jk7nNiPa2nO9b13c+Ae3ih/0ZoiPMgzvarM7Na0vT2XlNcuaifeaKsm4SKHoLp1o8h1owUsDS06b
phpxlR9JOLSPGbbb5ZAV3aYRDU6KPIbKiq5Pz/uHYLQhOyvfCI1OT6Rqw0YWxvF/kuMUk8jwrx0M
dTJg/ZPkuP36/VOi6PySP+TGQv9NRdZvmUw9dZO89T+7F7O/8I+GhURfbGuYD3RCRFXLxlf5R8PC
YJdhstXWpYR/8d81LAydVsqvTip1aoxYFKcdTXNgtRuf8oWZOPRtWubamcQMBvilsbZKDd8oacJg
kJt4GYBwXYYJ1Bz/a9OMIcepb5zAVIOok+WTSxT3ojUmU5HibtNalmtuVzn3k01tCoxhJfWfjBE4
lXp8VFg8fber1k1TiWWn49NV0Y+2yrjDHk7KQG89AX4jKCGkcOmI9NYl43cLxJJeX3VuB1C4mWFR
cc4HJk9BqHPuwwL1CdoK6wet6YsTqU6PlBUFNRWXhmvJtFDtWmsdStRHqD8OIjeyjWj66pkm96Oh
Nc9lrGYvmtNtMM/dOLZbEebXlSutnaa0SkhAo15cfIvx+GCU8drwxDdLcWAOTTklQWdB75EgGtQG
mD71NEv4pIzIxj42ZsFVM4zvFD2iipCUq1SqLw0haqEYjw5Ticz18tcsq24DdTiPOax98IvcX9Lu
YPsyXASlR2CTSt2wezWQnuLjAfZQUO2GTSzuHa/FIzG9wvQA02NXJZ7JToOVZTTknPlxsrSqkM/u
wbGVYTsNEW+NMci3dUb5SwPlG2wFHu5NVuh82fnPBsJ6manEgdUVkQ1BCi4xdTeO/t1UcmpiUExj
XzOPHeLvmyBbgi5CMGcQ6lAn6zS6IB8m/SUdehjG3U+r6l57Iyl2ijslThFK6aTdKmh6iwhGgEVl
OJVw07jaj66+MSL4shBR0iWURe7BRFgzNdWXMY0qVMI1WKh6k1bRWhK9dGibBBIhg9+FVqtkFIy4
jajV3uZlF521oQzXdumczRjik2KRmh5DOF+27cG99UKFuIWIwfv03WRjqDzW7iqPBQ2KLMk3YKQ4
D+yh2XpZSlqkJeP4NofU5xqEmlkPtsRD6VUZkOHmp1G27pmU0/c00MlPU9N2I0PHxPtIGoGbqy+e
TnCDZ3c6X497HFWHQLaOmozClKRtW+1GqyrUkR5ka8aG2dhpL1FubwLP2gWlER178GWx5WjHEFHT
EoDguBJ6yjwo8J4cE2QOXBEO21olTipRCRrsK2qUMlm7ooc9za+Ias3Z+gGStFaJ+hVFmphIDBj3
nUHZDxPnLf/rHT5nzvkuNojlpCcUR+kLmXXVyc7g6FbaI17+5rVo0geaUU9M1tpV1sb/j70zaXJU
W7Psf6lxkXbooSyrBhLq5W1EeLjHBPPo6PueX1/rHL/vur+wl1mV85xgICEkJASH79t7bfsIyqUL
1vkywyO+tLqGqi5uXe5zIXss+rQ+OQmZW3bUaq8kTdzoUwffinxU4r05h3jheNQ1bO6WSQszGSZk
RiRoEff01XCL6qYwUMCTZQ5P1U1tYo9ik5qyd40tHJ7ydCVBuGa7i6JVexG5ftMLb/gF4rW6uiK8
SlHZHnGsjVYijC+d4DtY0M4B3+urm0TzxAFb7oth1/BqqVntprmLaOJkzTn0eu5yFriLDNOB0flZ
d3TcJDwltZXfmAx4Ga6NgNzbbmTAo43YYTuDQXw1oB2ISfhtCU/RRu43hW7rhxb/epAWE0PWMHzq
ewvYXkEACkmv29FIrC2xxt65EhpDu269Zz/7xeSbIPdwQ2oK9Oi0uMa57bxN8jS9Ke3w1LnSr8lP
rjl0nXRaxXd0cH4hkLU/ZTSbA9XcqpfxMpRU6WyYYI1wvnFDYh28qLhw7ierzArbrab7YFSkDEZN
IOZ1QJQ6RJrvy2qOYiS3J6GHAuTt+UVKc9Syev598W1N9SB4Cbaknvowq56aqfnQudHv1SbUKurx
P7YIBg0HR2Z88V6VUFnJkT/ond9m/5XO+Q/h8ge5NAJTqRyT2rf/UOf8/gRJiFQRBjvcLkrwpt7r
X38CTYnl/hRYf9Bav73sg+La9KFs21l+UOLtPzetltUnUU//ua9vy3/sp3rNjIJ1O7ttu33f7vt6
dIA/4YCmSfCuG1cve9vB911/f4ma+3N19eCHvVPb+PBJ31/+9soPm1dfAS1NSex518zXoxHYXS7x
q39L5tVGLCWPV9v/8CHUU+pBNVf7FsRauwU8Or9E9mhQlETK+LbWbMHHoyxfYI4kSA9rPG8S2jdp
VQIUisBf0XEb9s1cPxRSCeVKJVRa5926nUtJTFePvj/Vt0Z+gMiHDZK13x9Xc0rlrrbw/uzbVjol
WvywRShgm7Q2oSU0WXOZCK4TCKnJeKCBrma1Bv/Q2/KS4FeM6SMFHx4syaE+ZdXXt1XUE+p1IYIC
KNvTXZglPucBzWnOuL8rYJjLyqmfCnDu+ZcmE/V56dDGq7nWQhZvDma3tfo8DYwCmvh6iyZjPrz/
RWt1KqgNAt8Ng++XNFNs0rJws24ZA5P8ye1d142/3O4XZ3KkL+XyLddqVOm6i654lZOlGv+agB/A
t/AvFt/XUy/j1wCJPJb0XN0B0219mUE5n6jNbxIxfy9l9kbbdgh9/TU2t5Y5vYTcv1Uhl/nEgfj6
rsRVemS12MyUkhxqBstEvJTpnL0cPbjwNefsuykpNDOFFhWloiYwWRijVYSUotMeo6NVRXwxAyoz
otfOQs6pRaDy+mH0KjImnfiiJhMMsi1xgnS0Rtln4QpcXrrcAT4nf1Ks4HAH5MQlYsaYQhfUHm4Z
peN/k/ljGKt1RGp1RSbKBpcTIpPZuW+nLrksJmnKizY3OItpd+UhbB56bJq9lifL8t11W2o2rUGn
yoJxZejYm2kbUIQ2zy6grLOGcRwNSyokoJKolpaUSTFRrnPG5kWvnRv6fw2XM36qFIMt1OFTXMe5
sYPiQ+JiA9EQQk54EibpkKt+9rVYP+vWxbUmvGlItwKVi5BKk52amxzM44hGjrH06M3GGG9yXRAW
y33LmdwhgyuW9tcc+BAGWcSKjDXgN/UbcGRDBUb8QB5NrhOcJb9/V06m3tNPTf6o0g64ua/PtMgR
BYa5eRRNJ7N9+AyLVMwDGEENrMTzajmHeCRT+o7KBGHIH8NuQq846mQz4UQxo61ynvjFXJzfJ9ES
e/Q4yNOZNCJhXTihfPPygLbpTaJlN5bxmMaw+P9Wl6sDUGm6/3hs6Yc8iOcISb48G/rEwjFm3H+Q
tiuZ94dlx41RYcgIkzKRimhHpjy87Y7cURUooXbZr4FBouyCyiMPLLV76oArlGHk7XeQz3jhyYrJ
5FEGGrXDau59oh6jLGLsJs98DqWbU0XrcP9YnrXewLvj/f0gxoURXEPXBGqn300FalFN1Heg5ria
MFzFwqRYDcoEEUn7g5q8Ly65eCEIA278Iu77BP7cVvlv3mZNa/YhAxL6skjThoG89Jyqo1pO/lis
OmuP/zQ8UGBqOZlNHycqM0c9Fhlec+CwOHuTSWcnm4xfvVjaXWmGhBLJSRwDn5pDfi9I3+HRsqgA
dcNvytHWTpmS1Pf3HxqV+rw8d0arn0LbgkBnO/sxA9MENd8IlsltL/hUjM1cp+TYT8SlbiiRdyil
QYvJ/bP4S9uVjrpCSO1Gx00gYFGDlCttMfhn4QI2NNmWonchjDsvdEkgHV0Hkx9cinUxhgCXSH6Z
zfQaJSlt8T7ZRV2d7/SWHr/aAaLHo5WqJCd0zyBfz0aC/PYv0EQwliO1eyrFwSThq4M7b9po0Y7q
6EDkm+0xUXxWHpC3X/qfHSaU9dKz9amk+0zAQiQCcsCxpeavs16ZaHiRxbhyonEzqDV9Riu2a9EM
y6uaPyVn0qHLyPdJFCTnMxHxfoyHp6H2tX0E7SZocjPcNGOMsAF6yDUZSKFQXIzeKoeD29UPMOBa
iP4uRWPiR5EQg6pfmmEIWiFI3fU4g4xuVe7IdM2OsUiOet2dzNQgoFFqjTJ5sugtTmUW8UsZqDOW
9ZCWOzU9oi+dITyXpRi36Eebre8xjCY4hMu+HEXDc+JOddBAqyQUC8bbvLAA6Xf+vYdaeeO17efJ
OdBxBtyotm4hzuR6G3rESvA+01qZ20ZcCbCDQtaCwEZ5qvc9Ix2q6UVHdjQZhPjdgBedY71CQ9Dr
11oXRGyrx9SzawrFp+36z/HANXRdoy9hmIf7tI8q1NTf6cZAEe0i/VIgI0vY3Ex03Dlpxi+QYKiO
FuQvDDm6RJGR4qk+WAkEklhv41r5aAKoC+wEZLSN9jvu2GjcjM/koi47ySQKo8nYkxYbb2YY3pE8
U6oJSYIRgT/il9XhH/OkloKePoF3UDXeFO651LIrQTua0P6spO8Y3ZyTO9653pzu0jgmqgJD1a6U
QYpvK/DvPWXOqzti/utT3DQjIR1QZbyjgJr7tm9xTSiqmCfSJaW7sZOTUarjR4osQT5wmlnWr2S6
P0WYlrjZXgkfd3W+Hid76mMn3y0ZfjnTTRZwsKUXmDVY0p6rg/p2IC0xJMK+ZuF+qii3TxguuNks
zmrO8xKE/u8P+vIZrSOPVBPxQT1uyLOsmnufqNWc99eqZbXVLCnjA8FjF7Xyh/XULApsWImO8/vt
teqxIp3IaBV01ewfmaCnBsiuCaaqjwI83FrQ2eknIr3WG3/Vs0eSzNZjOj2mMBh3plEaUhFGCU1b
9mZowpwlO8NeyCubCriqi7Fb88kLhlnGoa2ET60rJfDZqb9GCFcLT99RsgA5FtMowVxrbCCphgGd
+8tU5O2PcCbDgjblt6qg4VaB/abF27hbCx0FYTjUJDWREc0yrtrjasQ/9PQwe6b1rTM9OgLRFN65
cdTehLqmb8ssWV7dNrmuc+V8Mah9yf7qsNdHe/yWaRf1PMCziabiROxl2IafGn34gsV1frXiLt4m
Reje0s7tbsuOKElZcnmNjeqxRIx5jQhKJ5okgWG7TvZOPUmgjD4P2WvnZ/l+WJ36ROZg+aWN11u1
Vb41DvWEprefVNOdTV2YWCXerve0F/h6MMDr1jjbVpjtigWAK3zf9b4SOKZnf31p9Nndl6U9HBsS
sJ9Q15zUTiz9pG2rLjGvddeQMVvq/CEYr997TstpfimTTSja8MFdE/0yzPFCdY1dWakprL6TPRda
ux7cudcPOq2NZ2IEAvWphgV9V5w6xoVcXyBImUeuivp2orhHHpWY92O06NfSXKK3TS6udRxn23ha
yrQ/VgC4cVP300tBU1q9MsZRt0NjaZ47280+DeP8TT1Opwd1VxRC8l4KE5B5P20t+VZ6XN16uaDh
JGKcVnNLoJXmRK/29PYDWw2HU9J2zmmcgIMl2fqoNjjVdgErx+tvY0DUtzj54rcf0PbKL4aIO24L
sxx9zpCdUTARVSq/EtFd/NiYvhEW1+8zA+GxgUvgC0abq9rqKqEc6hAbQie8U4edeqHViB9Uo41H
SyzJJfbIf1Efv9QZXkJ6f0oAxeoFPTPQr9Ypdiv/IY0osPqLWf4o4QJbaWx8nb212XOjHJ2jtJ0f
olkjx0CuMUTkbjha+qwlVorCum3ONSekh06zCSsVRfWDDAwyXJLleUhKfxebzcr4jeqoXjlH0Idc
s+R2igWmrZXHL4y2jF2KYuOs+2F3v/QepU25HTshLmfSxpfcphKmuXbB+KGEA9hGgEvkGtiA4DeP
4Uvnu/UuqwsgWrGu31EmRpog36UlUBCXQv8tWgx+bmRR8C+K5k6Ecfu2DQcEe9Hb3re1cf0AC0R6
LSvq0HmM+EG9y0BgLi3b7tXrbBMettVfC7BSt3ZIg1O9y8w5gECCV2S5c4DE17x2Tlzful1rv23C
H48OQr6rWkHUQxdAi09u+t71b7hEwGuXu+NOmzpd3O/j4BRc010IRMDyOQR1sEZjl//I//pAlR4H
szWZN6gHqpuc9woycM/fqWu+fZ6GNMgBPeZtiB7lmiQISBrTyr8X2kW9k77WJvFKVX+L3ERchzAW
AUgv43W0vqoVaKMT+Csa65YggPpqkY8V9FEvbquBn2ccKVNrdfuTITmlyKkXj24U11zbIM0Wazk+
rh4xMaPuND870tLpMluvjVngeE7YRsPxeSn5jASrg6Am/vbxbWt+/Kn2KvsJTC0aZdPJLi4IxFsO
Jp9j3QtfPX4stWpmkrGE6aR5RDSHPA0Z1tGsKvuxkpJetUpZzWQhGe2r5U54Z7OmvTV0a7qQNGru
jLFuvhJyg7iG3eDf83kQbf9EaSXb9/wlzig0YoQpvsXIh+xXE20c8pH2p8lN7cbpHe1BXxbjyOBJ
O6yOmX5yI0rSJaP8nwVHpfBHDWeiBR8zyLUuuo3d2br0kTfjmebvZa3Wrfp6HMN7QhGbPNHHb/ZE
U+toNsv2bu40XIMWWTSr9VWtuQ6htRlGXX8gkN0/Tgt8tX5sLzOGl0+TS6tYrbZE+Q4d6ELWVt0F
49DbN5OI4iuiYnpkoRs/r0N2o/YFx8WzGAfzi0sW234FNX7OhBB3uovINqFs80Mf0aKw1w13cuhA
1vZh7KbslMTjcuizyP6UjHTW1SqhE+092lXfQnCNgWf4041raNU1tPRyZydd/4zI4aJWpVL3miAo
3JCkV13cMC8OujZXUo7nPaAtI/aqNq0fQ9HuDL/VXkCvhgE2k+5a2np8a6ekXTGI7L8X3sNCXtmP
WfLER9/V7sxCGGcEJOTLVOMAA325UdtCxvxbg571mf6Ce+jmYT4OK5duN8K2zqcmdDjxj/MS6s+E
N42QxOL5kq5ldFd0Faw9+XnURC0Oka/deoKDSZenJvUy+Xq1hhn9t7vv1/9Xb9ygt/if98a/t69d
9s/d8bcX/dUd9+1/A6NLzxu9NUBL4Hvv3XFB49ymOw3hjwKfIm79o1kuCV6m4QmHBrblWZIV+lez
HFrW//n3H/P/in5Vf8Gxuz+WP8KycfP9Sd/yLBuwpmWC8jIdm49G8/zH62NCmt7//h/6/8zNQRPg
0cdrOVr9jBasCYknkENzRadSc++T//pjynsKFJCx/X++GYR82r6KqqG1At0s0r16r6pxnL9eCZI8
5aY0sRbgvm2YP4Q5/9bcJ+rDNaZD47VI1ab2czw9VV5lnEgvdncjJ22qM/pLoRkntoUkySbxvCzb
r8UZnPM+xWe3sWj7a+UOAx0SPmdjOsN44KyxWc1xPUx+/Tn04ud6oJHaQubrNfMLQvRt0TXDvV17
iBArL9pObbWcw3K8ydPxySvbU563zo2fYqDp/dRGAOyeDLPFTRii+6srQa2BdD+xcPsfFU+u77xO
E3IfK5yJlSKaG9WaS+4DqI7M0F4KovMYGPj6aZDq/cH8qSMbKhDelbzPZsCEtLdmrcQ8UN34mlfB
5bfkaNcd7kQVjvs+WUlcxgFiLUSDpDoklm7vpt4A4M9C1FuXT0aKOtmxh5Oljb8nK7bQb5afMgGh
GUf4AHQ6L/Y2Ph4PoWpt5k8RPxRdZCDQIUpxc/KOczmS9HrUkk1ta9g8pvK2HLnkgjbclclM1sLy
M0R7xc2vX20s4G/71Y6uru09+RTst5XjNXiKPpeOAzoAZa4lRH/D8AZQZZXft3EDzgyJWFFC8DD9
r2Oqf1qdyt5bVn3oXBJtau9lrBpK+kC8qJKg3WgZTG/8Fm+2BihlzrQbLzVPZoP4HPwdZ9pmoSnK
cZDg2U59EirIDsK+4zyJyaz2VUk8scXleDO4iLcYoW7TIQ00NypRPt7CHbsS84m3Cg4o0jHkCUuz
zYAqznW5a4T/Ojo6O1/Hxl76FFrivgNd/GCoUlImftVchty5kIIqOMtLmzVXHKZFAGOtJ+SPrMQh
ZxCQVPVdTexnQJUBHKaO1hjAzd2Kpv9cwAN2zYIqfW+eBgnrHyev2kVO9VRW5NgPRt3AAh4n8le1
k1OYyMYwuzVNujVW+3FeiMeIEIdBv7E2po0ExSQVr25ahlUuMoyFPOgt4kj60I5Id8IgEjlal42O
eUh30gGLZE8uVuN+J4Lue9wMQWUh6Rot9zHt81800pdtbJ+GsnZ2jr1AgrJeS7JKyZZNuEE0MFhN
9qlb1p8pwUs7s3+wRtPYIksJuBXxHog63BhR/o3aEtSo+Tuw15cYhezRztZqU/eE3tdLukUBt9FM
8wvBCvZ2mPitNKOxd2l/0fzvs15/kudXUo0snx/NIqC1vPGbaSbPytl6IcoAMOriUJLHfOnD5LeT
FY+cHncrptkDOboVBiSEfA75eRM3u5tpZw3mZwPIb5txC62hYfyAg3EJti6srwn3FUGaGPdp6zxk
vYbdjyYY7fe13OiDJ86OccCLmty72XiY8MtsUJhf4NYM2zYiBKriP+Gmcxa0JXcq5XCTmtlnnEc/
Uv5dloY9DemcrT+iL9yYA8xqxpSXhoLEmny1137cYM5eN2kz5VsGUJecWkKQnKPVGPY2WSQod6bl
mpJUz778XKMR1Tkx1HMScmgYzXFoSBrp5/sG5I+E6LtHF8He1s2+0F1HO+PWZpD49k3ket/dRkxI
k46zJ5OBiNbZpI73WCVevscgXWymxt3ZA8k9tnknEPmhxSIlL8q8ZUdyEn+xtVseUNSWdyFZQaIP
aoFC0jHSF8sfz0VtFttIQykgig7WxWJvY6tGCu6F+85b442+/qoL++iMCCw6HLU7MMrf6nDedgPp
5Lu0ac2gtpC61MhwURPa91YChgqrQtLq5BbDaSWvyS5uzTZ51MEnNItnbr2hldhf7ftgcY+/1rrB
KBhkUx4mOGZHbOa159+XmDUwS5/ziphDyr/xBiL1Rsc1JFO21u04UAeMxd5Yyck2B8vcLmm4l3+t
eR2mK4oHou7Tn0YhZEH83FLB2epOOfKn03410/jMCYlH03HvD/q1iqufNVUSLgbXNvJoncacdGMr
f/BFjvWtuvrpUmFE+50YgDDKov0VO0Bh+xBtt9H/XsJlOHdZ/DlF/3QcCU2v9GhFzNb/TuceA6zn
Bb3nWtfEhv6OZDNzk5zLXjJQYcWcgdgE03Lo/V57HJVlbG+mbIxOXU/fp6BYAV54o/uI4YfcvsOy
6eAbpuawzHF1E1v692k2HluSQilLDSeG7iUR23uijrqNb+RPem/p5zIzx0Nf+pxqk+XeC8sv3PYQ
rZv6/HdIL7RXx9gvYcHtV12gqQ1xF9Fk9MhRDKfAzOx5R9iYuwuLX35SEuTaaIwdCIkRq3XxM/7L
uE5e+ikTGILN17AJtwiwmm3k0sPwcVMYVnKteme9rl3ysBRPnhFBg87vCbNotq7Iyc9enN92Tt3J
M/UN3asx4B6er8l2H9kk0jzSbOJJpMjeSo5OI7qSmKldR0KLRE2sJnAE/2hls9QOUjVeqCA1zXLx
+sepZpRBwT8YIYpui5zcOMH/CWyAjZKsGm+HhWxaSpu/mtHf+dKEMDn1c9HYmGDT8jdEUwrdojn0
DOm2q00ilU+Sx9h1S9AV43RZkmQrqFZurJaIl4wIO/DARZB1Op6IpsPdwIkNFMAliWT1HC4Dlsyd
wQfemtl4zziy29hznKB0ixck5MAnO8yZvTe/0n6eN17VufvRnH5FZ/QC7rErqfpUqJeQBCeHuXOH
C2MFByORVXOx9312xkRIPxMwnmfNdz2XQzyvP2LSz67QrKQd727BHr1dTSLth4joWEfTuesiBtzy
gS5GRX805wL6oui3HT8Wlk6a4J5VB2JJ6dWYFOb4/tJt6jW/UHkCu5cefjdx7YBzGXfvC/dyDVix
zdg088YytfTQS31WT4lOB2dGO1lwAM0pRk+z+OUuZnadubunniem5GfJL9msxsL4qphOLs24/ZT7
CO7ncLnS0jL3no0BxtZoPjk0E5eGbDl6GdG2jpBupuQY57yvP6E7Lxdy1YUgjLmbSlKiyS2v7Fk8
aJ1ZkxsZ9/gxdWwRqcR0tzg9tBp5IxAYnGjDDccAY5D81Kwi2zVRyOFZQl3vsp9rKr53rfspjMnn
qYm+3WTD8K2JUVQrTlybwmZduL7vbHv5ghiSGJ2ymG/a0Pzsr1NNPi/gBrAcdjj+pO+40/qYDLFh
7TYj3TDc/PGBaxiF44SKijn8IEHGvvNdUrJ8sz84tfa5KLz6gUyUJLRP5ISQDoQYch/53k2j/AM6
F/I1AslueoDDVzMarp2L9DYVzbbpXBmgnWiXHGhcnE/FnV2K6WC7+LCWCQNMuzKmRyc3ftZm+64i
MzHLY5KfTKs6ipywrJLrmgirfRyTJ9KHfXKbVo61XSuIPq7s4jtaMW5FTZM9rppBhivFgemgsEhL
gBA6XeyrSKORfmXzS/ioWLrUbC5qDhLuHUkx+smgegCndMJK7k4LowVMClE1fdWgApCut1wte7Ap
wfDHtpP+uKTLcJq4bG5Sj3ybVIzajkH67Vxk5sn15LDdJYuBO8f6aFQxzpAITzXy3iAdawJZyC9M
YRkduVCgs3f7Sx4uybEL14cFBsdxzkKADcKFGojcL5upf2LVe8zHmsByBJ0nPCPiqfDM+1S3IOzj
Rs8I+N0ZqQunmHDuRZiXoZ7TG9QBNwUnEkQwV3Aj4n5uCCTTl/g6SAJHYkcYA0OYFHP1uelW71LU
zSfbr4NVlO7RKB474a33q1gT5L1Fs/fKItz5flUeEuDU21SEiCo9kvAGR/sEpDBBymuF+3JMNkYu
CEo0djQjrE07FtPtZJTVXTldI8TW25UWGUlpcCY/wCYlivKPx2hs/kgiRhwhWolz7Y1cFqMhROCi
ybxY9agAQ4XNcjrWdTmfnTmcziIvswIn8D+WxyJJTo4h7x8MQau0WDAol9HvVBCMAHeJfqea4JNZ
JLzDQHlpviY9oVpOKcleWkM/1/cLOSvoib4t981rVMMyVGTJN6ikxbUWujMy4tht3pCTbwRKdLTa
GA3HgUja8cKJ3D5SiNq6czFBqJVaCEA4IFPV7FhE3m7Qu6+xlJ8oGcT7RClC1CJe2ofGIgB46NCm
U1mHWSP1FWobaiI4sXMD4h7eH3p7gxYUiD7G2pvaQm0t1GRrWM0qCYaa860EWxmBmu/SAMZa4UIe
I/31Fq7/KdKvRZXzb3hTWSiBhZpVzfUGugM+bo1QD9Q53HhoK22TGVoI9QPFv8QDWPB1aWRNg00R
W72JEC3gogeTLCGZVWgPG3eIhyBG6UKHWH7/8gtzcFPbsQGhhBFjKOjQSMwnDt32rObmwlz1XaLh
054jQLfABZVIQ83Vwh5XOjPu88AZHEcyLWPHRl9WATOvjosHPDD0xVGJNJTqKCtzhA3vog3GJ0QD
kDyhksGVQEPNWW02HG2SUJU0o/tbs5G3vbXrjflllFqOUAR9T1ABbJi/Dj41lyDJ4QCdy2Wrp3m2
VUdbxFhH36kd50eSByJ29NQ1wZjIPe7loTb49lwf6T0CZdGdQ5TFaA/kxJYEStAjzXmC/0MtFy+t
fGglqAYFj8k9cEmPXIqQFIpRKZN0oN1vgMvSqtvdbA4/8YX0eyz8D01v0vNWMqlUZU6/zcojdYmR
CGQ+bjSlUfIjlAl/qTMkRE09qMQaq2S12G2JI4g4wwLnP6I7sQ5XbuLCvTpwyFqwd3FYPMexA2Ou
lXugdkjty/w4VHp2RpeBGmBR5PN31mRqYEREkXJumrVDYOV2Z1zN5HV5VsqpxHi0SZjMN6ohr1rz
qkmf8UcJ2irVEajA8lWTTH5sNbcoQvj7snpQqAch1E07f+Ee+e/XOSIjNE4t94NRtM9q9v3Va2cW
J2QDcy0pvo3UNb7NWuTTcBaHC6QeTEcCs3Htc55/X5NWTgManomaUyuOUAO2VG8WWjwcEvh5d7Xt
FEe1JGBtg6+Vfw6zfW6IFdqppTaj1LaDXkHa8VrbQa1h00grzGSm1K+odZSS5Y9FmIAH3+GsMnnc
pG7eN2+aHW40q8Y7KMUO6mv1Pb5+tagm2MD7D4t/rBJXq30cS87otvwvUmbiMKz0UOw0MqOOLgVP
brOt4o4Qt4xrXzNRP4uQyXXy7ILDRKox5GyzGDeJmzp7Ik8qyF+Yu1F/kdjKAamw/p6apYyL97Xh
mkDEC7E4PDvIH/HDrALGey130rQtDmQbcJLkEs6UUGbrmFnpNpP0ZmSn3q7WxFcuffX5/eOrRSQ9
aLvkE2oS183LOg30kSRIV5Ma45FTFrLvv5dDklEI8kF6r3ZHTtRcyflzRpyPwElvA8PGlaoeVxPS
r4h0owYVTASQU6Gh9ifPL/yB4vaoZukuAix1vX6bd8CHC2NGniLn1OIcoRyGYpEO5z5/jSd9PKkU
WjUxuepzbiLjBBK0hqtj8+dBKI9JB9kjaQL8cDb1N9w81v2H41vNYnxD7zyBBlCLtYmAMkf58WE9
dWRDDrqlQ2LuPxz8ap3392h06JhlIbPY5fsmccT/qZwZwcL8+esDqpd0Tu2glnZcMCViWoNUQaRT
qShM5J88lnN/LKonkPi7b0lZ/81b/H+5FXXX+087MjdV2b+W/9yQeXvNP+yKsutiYFckUlY3TAJP
3hsyukNDRtdpjBCDaeiCd/pHQ4bcFMFZCJEQBBnL8T40ZKx/Mx3L5jpnMGJx4K3/Vxo0Bl7eP9yL
9IkcHbgjLEh6QnR//rlBU69VZoThEt85MNtDHRewyEBnlc06U2kRp5UK7z7NzUsxICDJx+Sb19E4
NWdH31RZvOXu/zJIx5a+RmkwlL+9Ot3kUFxeDEoNXIxTCqFWhw3YNhCQ5HDe/JK6n/vU2dVDMXH7
FhvRhouxJz5nS/99heFWuelKpAc3/1lrvsTZ/KM0uEJawBPybBEPMTabsrMAuYJey8OBcA8HiFFu
oSbpLRMhk06R5r5Z1yfNLr6ai5Ycqt/RVO2mpT203kLBZCB4KW6z9dDkM6ClMD9EvIwYUAdMSxI9
5/k4bBN3+TlbNMP59rZgBDAxQ0wUFleRBexINL7O3AQ/FH21G3ww8t3aplfXcC/aGFu0XEngzWE7
BesEdyjxk58NlkYaFtXetwVYqABioTgIDzDj7IPn94ddYcFdYI35QHzrprEzB6QQsYGxT7XV0q3A
9thzax6Ga0oXJELbSswj8tK6QP414eyzK6x8xnIf5/uS3Ke7piwCo85s7vMjb5uY/ieNHIDN2or7
nlYGY58SfFsWVxS7PnUcAzvs3CslqvxZb7t51xj5qz44FIA5Xe0px040rDk5haDvzbR78VP4lM5q
UvQaxNnwq+kKyHBPPNgu1V3K1DlW1sRp8QLyDeAsBw4xu9/0fHx0VsvC6weNoLSiBUIW0JNlpYlU
ectdM8XthfLu7zTTILMUnoVO7hT3YBEXqrC7NWuf3LqkLeFStEE+/xpRxTiaNi1qSpanPCMFVuRV
eMxl9GXszLeaCRmNcnRABTpj/ChoIc2ejgeSxpMjborV/65H6XBwMvcbaKFyW8URasalbzfiNm6i
dDuZ9WuB9SzQ+hJRXJfeNhDLAqdenf1sXk3DYbRP4dhv4Uh6VBO2OUnmIq5PcTE8iyRfd+2Mo9eT
CW4V40+zNQBCONGFFMCu+pFpPaDoEryHE3PnatEvueJwRhQXGw9+lZVB3I7lYxw/hbGfkzWDDZhb
44nPEwdaKseynT5vKPWkc/KIHkg4cbpr4BQ1hzJGGSPaOwQP1ET02tv0OqVq/t+uHthEw20yfP1x
y0374lVffVlpru0sKBIMWwSXZ4Fmua9AI372nMAoduratl2MvbwHQEJD0sBi/3LL+cYUJdtOJVYI
1e8G0iKHOhLs7djpdB65Xu+JIt2Mfk2kTIM2mKtgRO5bi4Mi1tPnxvbmE8X/FT+GDFEt+6Adm2hn
Fd6OobEOaa1qd2tZcNeSI8HxuXue3eggGmzSnie+oQEKKrcEQ2buOQNvCVz/yTdebvLe0C/ZBIiz
OrU6PY+xd8e9FoGzLi1gXkgko6MZog4vRWVcoKm85tSCqw4JhT0k6WZ1OtpWwiRjIimybT5W0yk1
6N/68a2o4K7Enjtux4pDLslqgRWFJF2vhI1aWTG812oH6jDaC6ucD5SCt9oQTntf8ztyjZ+jSucI
I5VVWq/vGrGJtXQ3tN1ymnWoGpa11cXY7w1Le/XM4pHi06tdJncQc+07zUXGPIVoxptoeUgHpCBf
YHjC01gCPe2JuxeoxKL+0ExdtRcwYg5GTPN4GcJja1FGqudAG06Dnbd3cWpkhJD0FLSGkSJCCbKV
e/0VPX9ScTeY+8iHiZrPD34kLu8PqTU6RI9YA95e8/acfOGHZSOO22BZa45RTxvPdNlIxJBz+mTe
r5rz08zCQxqb+kENP3UZ16BGqO9D0qx1APNE1u9+XKlING6Hqarz70gZZnCcEe3QzSj0Bm+K7rq1
o5qS0TEM6bA1sUXVfSXSFj/61jNc7TameCtW9OQJSmlM8+iA38bbalZNOuqgKEiljFRWEtREKQ46
Of5+f0zvZz0oY5jD2gzbUOcyOtHYohbAmTBd20czIc+moGEeGevn6v+ydybLbTNbtn6XO8cNINEP
akICbESqt2RJE4Qs2ej7Hk9/P6TOX3T5+lTUA9SEAZAUSZFAInPvtb7lFKz2S+dmMZdD1BILPhv0
0xVdu5I3lRmKKyOMjj2KtH3RrEtI88RxlZJ2Yd1ZYfi9C/L7dgo7L9QmZVOG1w6KwqMuo0GaihTP
JhV+t67qSSVE49iFj5NFz3kr72vXtX3WzONx7J7yjLqDU3hO2s4H6vMHSxDDM03Oe4cVplsLkUSU
/ypnVrqKYyV70La35lrB+YKQr0UOFeBxUS0wV5WiPLCwZVUkPtzBQgQMmjS0wsWrO3o64VoXkTcy
f63PV5us3NRIScfuUAJ41mf7oMALqDu4WPbkcgFP6Z5UBsYrS67W5fJHgs5J1kqvjHvbnB4NNadS
R+aPhXEiRl6OixHhcArGhJPzTcUaBV/ROsZjne9wPBGwOwgU460GQIwlGbmEmv91BOhqP207Y4i3
mjQlrHPvC1f9j/tE2GOIH7Ex5GOXq0Bj1jpZm9AlqcpkK7+lJq4qP4/rn/K7udwsq7nqsvu1leQN
Dij14bKoWbq5haDcgJpYiYRbg+rTZhWBVMZoTdU+Jxl+WO1YMrJN3ugBXXBbEy9FOmXycFjW9JjQ
0Cv0A+KXmAWZvpQp1SJYl8hx9APq/4cyrUasej28p/WQd1bF/GU3xzwIVmx9ZLKnZvHlQ7kU1CyS
rW/PafmvZ8jHGiwzxtDSI2lnAyX1Py+M2SUHnqdPyGN4NX09/eTW18t8vYV8n/Xmt7eRj/R5/+Tg
ktn98Tz5Ml8f5/JWl+fI+yjVUQlXnHCfJ/bbHw/+2135wB+v+fVRv95OPv51h/zOfvs3ftuUz8Kf
vTADmdLpnDVK+fV1Xl76t6f/9T/5++N/ferfPrSdG1QqnX5nZEzMa72NThNq6BNNmCnc1apG83Jp
DvKBYMa3+PWcPIxT+ODr0+VDZv7EScIpH5mPNktqGiQs0h3oalzU/7rZVkzxlDoR20ILUKG4GU3V
qQP9aZcs7RWR2epW/qnclzdaBGChCTRv0gatOVSZQwcfZSP9qlMxrv+EsaB7aoXqIVEiyGgYsL5k
Vg7QFvvLLGNnDC5EHk6YWzuvv1x25apF+81fF6tIyS77sjCsrEe+3JI3lz8px6w7DDiDpD9R3khH
ntwSaQLBI2EeIG1d8kXKvHTnrdwcApIVwYnz9ihouVdu/nbv6gYs1mgIWZCfXbhdTlm/goRhMMby
A1NLycDmQXWi6YhJZMLYD6H5PRQW66D19JI30l9IbTaiq+YmvpizH8UsrtyEZGgCek/UvwQxiP2X
d1SbBO0bWFFO1XlRCaFlPR317jMflfx4qarLrQCouWPYR4uInWV0ya5czSNS3Zdaj0E9AuqVA4K8
T34NjL32kb+7fD6xXjGHGRPu5Vus8jV3Xcpdcic3vcBEfSTr4MyUXqi662ShrIFJ8inS8djo2Us1
aaavNqvPXHo2YarXe/hSxznQH6YGz4qpTV4XA7Fe+x5fzs2+pp0Za8ThZHTwvS8PXtrdNHqq7+Tr
y88VWPF07MQtLBeyMAz9/uuJq3lV/p5yt+hRzkCP3UxlCRW5XOP85LvIUrK0IH+lgcn9r4wwQpiq
Mp2BDdJU97Ucad5sdsV43auYOi4hazI4i2PhVxXl+dfvK5saskD9xw9DffpnNgA4wRDnmSsG1aht
eoyy/u0MQe1FXEuR2L3IX0Ye1jgL9K3J8mL1JMr/Rj4mb+Z15L3syke/Duj1x/7brnzy5Yu5/O0f
LwXtfmLucS1POXmsyQ8jd39r01zOyK874Q+i1Ant7Ov3CkkLOqgLjJI1Qky+LWtNzmS5OclT7WtT
nt/y0zDz++cETGU/6PKRw6pwthPzRMXtv8m+kuwZREpANVP2uCiblHRcZuONqMJq76KQOZRQLVVf
Pv1rM1i/NZqMssz7hzdX7v5x37zkxm7WBFwXAInreSf/ncsNQfOr1G39H8nS/qeF9fXpq2W6NZPr
qeyy3cA2NpBlZ01g+Lf1mjBqGT8c+UEMyu2OQAm0voE0Gcuty3d/uc8ue1bmoYky5j+fLN/9snv5
W7l1+RkvD1xe74+/jYunPlXaFf1JsON609tRQ8zVuinPPL7xtDvJ/a8Pj0KKQooy4qz/z1/6cmy5
y3uoKMVRHmMxDqKZU4nfIOp7pjLyMP37pnyJr6FqKuf2ADDCk43Hi71d7spRRd532ZX3/eET/x88
Tz5lDD7AAhRH+f7y8w3yAJWb8s5Aapu/DmZ5ryuKfiE89p/z7rdnyc0/93971a/X+vd/+tvjitbE
2876pi1q8tU7lZcROeDIV5Rbf9x32ZWPCjkLlJuXG/l7XHbllvy7f/uqFbwDULzr7yhv5BP/eKu/
3ffHq/7xTpCSoXOrfrM2auU521FJ0Id62V/6g3JrcWD/bmUX+49HLvctec6yQe7/f+1G+eKXp369
xqURGRB2vtHWvo48ogklRoh9OVF+2//alOfVb/fKffl8eZ796y8Rdk2I6vp00SjpMTmuP/DDWEI1
7rIltVg8dTsTxQlGfYpv7viUToW+JTNCfWI4QSY0VfY9deFyYy99/VSl7dGoYfYvmjW/FkZxgICl
PAktcO8Gcm08IjEe06SKdytg3leTNDoiAptUy3wopgTVqQ6nvWyz6rzMRMDYYZcccyM/L3ZMuZE6
yTaawUY5A/xozD30+idr9wU/+PMf/hpOFvBdIKoQ8+TYb/KRL01eXuWF9XLjyrbJZf+3WM6/Pf2P
++SlW9739Q7ydf54ztc7wHI7W+2ejKwvj7E0Bf/mOb6YhCdK5/8yIktX8Lge2F93yv0/H5d/eflz
y+xmz17bQmCSGdTkn+eOXSS38knohtqdmOp7+QDwTc6dv2/GYQanKys/tLjBIlmCzm/ncZuNmCMx
O4bbZIw+bBreSsUPXT6TZQFOrXhJ88zYxW1zoGBn06DXsy3rqKvB6YzntorvtMY6O5N7oxfDe+wk
1Zuj0Dhsc/PV7M2HYMKvCSsI+LBq+4T5ZIdRw03QLujnieYZN0uxtGgRsOiBUWm9uu3bbW3mmQeG
i7rmSrztlP7UvFlhZO5EyMywVpyOt7gLMzU8BCNOsWwum028dAAU6NHu4qw94LZErGGmJxKeaDRX
/CeWWLy4RKGnKMGz1fevYTQp2zDLISdBigCyrlDlG6iCUQjf1M5agQ/mBiY3oBl7mqD5BvPNEMGZ
UyxiMAo1L3dBiuQuoGgxV2yZPZaLcFzAVxAYYxCX4hdG+Qkp7NZQwCgtg9St/YImP/u4SGK/ivjk
mfkMwJzUVgpzdVXad0OUvEdQ5QA968TrgU4og+/AEe+dnADThETPzOJbHbJ4K37obtGh4oQHRU7f
zkzMnd0Elp/lxefsVEfUE9WGCIlpxyK59+e0uKtL1b1l3fdhu5FypZa2c7AhZC+C+jUmbeOYDVG1
hd61aYtqRygerQ6LzMSgQDXtZEhrlcxn2UblvI02dVlYh4w0VgUN9i6f1GYHsIfpJ00E18HkoVV4
OGHXQX9T9mlI2UKDpaF3VDyVQn8c4U6czLk2PLsovKZun9wlAAhth+6ajfCIjHjepirS2cTsEVwk
+5RUwG+lS1wUETHflLJA1i5cA9g8TDAg0lDLkQH2IUSESh+3M7jpU9GYaB4GFMf9CMnNrd/n3ASV
t6TCqyYg2bOVt2dba8e9pRSvvXODbnLGxdAhEE8VCuWa/YSs853VJ6tKI9MgKw6HCT87/+5E0bmg
zNQr5TbXhh/WmAGfN+icE9p6rnVQmXZFxgijf6Svox71Jm8qtlnRU5PNinPTE5RiaP2xG0EdYyhR
CW1BM/lqYJvcgdcr6r455LcGOmfWufQqXK15XfT2M3fN1s8065sR0OZpi0+70qIfs67+SKqpeGyG
NLkq4DB6Vql5HHIanDxq5fRbAIGPJ3eJnUcyAM72yCIsMKpdOYbnqSnaw2hyXSnpsPViZTX1P0M7
Lu7SMf0kbfYQI5D2k6akOddZNzPcX2GNj6JXfyxWIa4ZKVIqCAAFuAy9ptPck1vG8N/U9UuWmLjJ
MdHA0Y5ZHCZHEyA68tHofemwVbl6xlw1S/wmMF6AupeI8lKrfbNGWgnJ/BKO9owXQZytUbwpTu/6
5DohnRh8tX2Yqw+cqtF9ouZwq1DZ7UK0u5MZKdtBb5qz7TQd0svxVdgWBwk1YhTMJBcq9gfIQ9gx
Sp7eWuYa+Qwn0S61aqur9rc5NHKPVJzSLwP0rqBhtm7LiCFUjtlERSK89hLRGtfbqnI/sWr+yqdx
XwXzcs6i4t6u0xPl2Mm3CbSwWGtq2Xc35mo4ALFqOPyURnl0Qt7DbRC1Ufcknmdv6Om9cDJr08Q3
XP4IdAUrVdvHkN8R0e9jqTbiA+tQNZTfxyIKPHQFKlLhADw0X6SiZacxIdSk4e28cH4W5vAd/7iy
y+bZnwSDPxPMuxz3+TgxkOoKFhijyiPESKggULAgVDYgrNi2+TyYpLjVwfdloX2U2b6et88G8x10
IZi7g0WcnEZJKYIExGjFftmQm+H0HVwdaPVNthbJkaecmlK7dvr4YDTVdIPJDMKY0XKFmLku5WEN
B21qZrTQKI+G5pdRGtahhnDVRfF2CSpnP+gEgWCuok4LoKtrGhDYY18ca4MVoSWMnoYmZ3lYgsHP
BGyyjh91rsfxmrgRIhRoMu8qmjaxWzUHyKqI1fqc+ko8cAb2cJ4I1el3SK0YXWzi/xCSd57jvlYd
PVPR0AoK1fCXEnYf4YJIr9Pvh1EnlaTEN240YjcZaUpUSM7vF4XX+iKeTLWqydpJU1By+pU+v9dt
pdxkICozOGDXo6L0WyNPhiNNOaTZAySPxNhnNYMlQ8PGzocADmseb7qmPTmhbW56osC/Mz6eLDcP
EVVxoBYzBmqdwUqAFPV1O32gGu91aE/3Kt+Yl8JL3Otp9JZo5U3ilNomxe3MS65Jf6G4Fspwt3TJ
yW0Y3sAu/GDFvG9rirVufE1TXGCVsGaE8FyNgNNeCwunQF87N1B1CBFq0MDj36ZbZU33JhrTfQWF
dmsQVoBwzz1BEaYXjIltOqnKU6bx7aIlV0GxIZiG2q22o+Nn70FAV19Z+mw3JcyxYzSp8YyHnGDw
ATlplsZk4Fr306zvacylUajvKB6RxCVtX5ziteP6Lb43As/6N7rbnKABL1QaOTylTNuaufaUzlF3
HwZAOwRuCbCzR0xxuVcwuDTulJw0tXY3SuA31XmcWvchjMORDERyuPLFFxacDxtI6ZiX4Pbd8ZCo
81VKRzmD2pKE5t1sxQPDOLBErlBXIifja8yYjw9m6hcCBHDV5ZMfxKTkDUv82Iu53sy5xWy6JpBg
Lly8cLjqfaFYTNLq+inQ7vC33aTjgLziTXeXdDvrA6UtUft6tEy+ak1r4cc06UVhTwBPsR62gPL6
uD9Bc1S3VXoylJd5TMlL00fO+gxk0xC3CL3UDWam5ds0K3cxTj6vAE204SARHtcuIrSwxIyO+Tqj
1Jjy6jQqIPuzSWk3OCSyAxarZ6eNDppd1McOmgYmP1DEEeE+dg0uxYn6o7uGo7khE+Y4sjeTchf1
yOWZN1Vu6OlatTwkOoB6aPAKOJ9QvbGVYLoJxnrnpjSfoAPjlZ3fqbQRQ29Gn1WxnCfdDvw1/WLW
Y20XHUsb7lsZD7dLrnqV/ohKwtlgCERD3HFBzaxmE6bk2tTVgi6zpxPc15yC8bwJ8vZlQH3hhWb1
6iDGc3tb26z5dq4b/crn9BWliUpQ3BCem6J7ELPu7iITiTRhcD+iPP1mEk/lI4jB8490bYd/k2mS
Zj5G9ndYGgXtaNgVTYZfUatIujSvbeUNpES9j3vKwbNyUsZlxNVBr2om4r0tmbeEHVMxRlN4ytFD
PJA+Uy720Q5CuvZR58czg3INy8ybNZuuL1RjrQeNlN/Bw0qO49g/O7Pzq6ktHBa5pW/dAe19NIMB
dJDZoLQHvTLvQXiM0YJ8Ie2rY6zcucIixNHiWuyIhqD4vmJx2iubcLKOBA+YZxYXrBnygery1cRP
dcic0tgpL8UomKiDqjqJmGZ67hy5GhqPMaOD7RwZ0Z/yBbYiZaqT2tylE3poMl8+lt74BRN82MRI
gGKiq7a5cd1lUeItFf4vZXB3Nb5Ni+QIBkZ3Po5BcKO2aEDD+mivvcKYfueyYpALPHmeGikWACwV
i4i+jkAMfno73pGFc4UOlsgRNdtjDOw8vkiOe3dkEo5rS5mw6wHFPkxJbtzni4fohUZodADF+FrM
zU0LjvmmK2akJFGj3GahtmuqgjiIqrrpWEBrjlrcrFpyo1uXJmNNSpnzluekerTkcG0rjMgc/c5T
ZNXezAwAW+hDYs/7UjP2xtBlXq9PFcXYNiG1Ag9fgZeRtqSXWEB+au3TXsLMq0zCmmOQErvK1PNt
Bs6bZcNLXXaobNAcZKrVbpV0BJQ1cvnUlvrgFs1+6lESuLaPbJuI0KV/GhEtXBXJXa/q6wydbCK8
E+9Fbp9hkyVb061T0C+oLHrNHE4o060Njrys5ygcRbfcENfzOPXOh+mY40vpuN9JRgGApGefcaJY
REdpqG2wl0w6x1dm3DQpqCIyFL+3KHtokGp+F1rZ1YIjKSqIZlW6dtypE7qkoMZeUyTPFSalR4hG
ppdDZJ8WxE7AVJ6KZI53rYoRnbhzX3Woohfa8t2KmtpXp2wXgadWLDPhyCGBNWzmxQdCGu1Wn2Ez
l5XnIEwjjPYKd5Y3kMAx6uMIGyur9gCfMb8TTKoMxPaKTNuHtjsfrCXBeIhBncg6hODQVjZimkZC
dlTsXk1COHl4L7je7BR7pA+TcclN0XxpmGEpbyJW0WBziXBXmkHP5awLCONpMUijiN30kZ36I9XP
jKv/FTiPw5hWHad+FW/m1YqQOWcI79j0AJ18z1kuJSGt/BJV2tZssAcGSNiWoUYEo3b5QY9NddPQ
Fpsa3MpWAmY7D1GPMQ++7RLPmjIWH4xkWdpemfZs7qI8C1gmzgGe1BFsXbRYG8tglTw47T6PGTXz
fCakL7nPLeJtInc6clLDLSI+GaOafVsE6OGdSVdIMFK3dtUM90lOik6AeCuy1xTxBnWa6pKbxeqc
E44jcKfFjP4hTtCryNVBmczZs5roDPNctOCgKnvXjuiOOFFw1ZQP09g+O/FDZHTPSQdXvQ9TYATO
bigSKHUjyoHWwsm5JV6AH89wFoyHBBBa/Uq5J0BXJ90EPrH7HFVt5NP3vsc8aZEBRAqMDanA1IhH
BhOBRnABrqThS8RUvTqAGyEQKvuzHf3K+C63tTK7e5CUP+PRIuxr2K8f8ZhY/ZtJlWsTWNlTM0Hp
S+buYHbh3s0TAlMCcpvH/kUE7W6w3TORqyEJClhIO/P0q66VlDySkP/Adh4ES5CNHibVzsBCRASK
jjOVn7Qyhx3rig2e1uimL6EEmdOQeBSG0eA1wNNFDzqrf8mBVt6UfHu33dLcqFO8dgSQB2tmAVOw
z4BWN/pj4qw9WMsOibReaxDzbV+Xza7VdNWL66naFLoW+nafZCdH6zb/m4TyP6K9AKwX/x3t5Tpu
gbA08X9Jcv/6o3+Jix1kwi6hoLawTEtcYtyhwNi2K1zL+T3CXf2/lqZh7he2g3ZYX9/8n0QUhMiq
QbmNJxCa4qIB/gPy8t9BX4QQa0R7mc0kORw//+P/mKpr0yg1KKg7jm7rjHv/VVPcwGyo+zqMrlhN
bh0jvK+0oqPMgxgmi0R3NaeZuTeReMk9eWNFmg8bFGP/nFbHQfs016a9vHFoyCwYGdlXGxzYBE5z
Yc29wIgWWHiZdWDt8taBOEPdVhCjt5hgl/OfTC22hG8013CKwf+TTTLnLuteQg358+QcTKEXEpU3
WL12G+QUuiYrrM+rm7pAdQjjsk+wtlACQaTxOMxauq+W5dT3DIxWarlHvE0mRcF89LSSMiXs8ZbL
itdwMVx71eltmvrWaF/VAL2/qxP1GsqrPVnHsKuPzHF+tJVleWFJxoLLtRJDr9XSqSXvLvfKOKXM
58yIsTQBL6OfuFCbeJ/JKkLeqsCqAV+iH6LjAF1gM9b0tB3ijIQS4xqEMRm3RLdkbgqrIyTMSwS3
Uxi9k0rNEgAbLv4c9acuvrmtNlM/KYTfKnPqt1w4N8LEpLw4gCLBbIR+luQH5l5PlZpH2y4wG5+l
1a4vT5VepfCfk19Yax7SWogjjCwyywxAXbp9hzH2Dm7GsdPQQbBcww1Vl+iV2pMm+mHvLP7KVbgN
0S7HPmFpwsvn8lQXceVZq+N+DJi7oA0PYCvYd7iiMDp1Xc7MtL1tMG57sYbUfEj5xNREmQQH6beF
Fdsm1sbhirwuFGAPidYv7wQXT/X4c6K+fswDtWSwoy48N5nXZqrpZ2X2aI6YxJ2aSym6cgRqpO26
YaSSQV5O/mIzQDoNSIW8Q3hF+3E6RgrTlel+dorokFWAUEk4/ubmDU65TjkaA07WpgKGktgnWGXa
iTH+57Dk44ZIHc0bNX5exWR9NfAxTY1FnrafuGRvGnTnB7tpcQL1NmEi6ZAcAjDwXlip+FDDghlv
Ocd+2mj3lF3sbYn49Juj2Cz3i3YrCDIh6JAJUd51yq0q+DLTNDya6vA69ebs6So2loxIzAIABHJ4
T4zMCoBCcQVWsnI/1FOEg6z4jLP7OYKsE6bqfIt+nTgbxXwaSpdPL8wrwB6w13UV/uTUHck0p+yh
Nw9WmOj8aDXZN5xnDmHFR+KD54cKqknvGJ8Z3Zy3qD22yBh7A0bSTEAeyuCzoS1iYzvfwqV41Ype
8wBgGIcoDhZWPw9hxTSvNCjio9mm3N/PR2EZG6HPyERjVtpRqu9zonHIiPHqCHhjpw6R50ZlsKEu
t9Oi/jTEATEgWXVTgtztiFimzNrily63Q7Pvl/COxsyOUsIO3O2yzQcmAF0Bjr0Wkbrv8uRQ2WLa
1uW8iyCHgFZHzjw2IcwbeJe9QWqQ7h7NLEqvhRbfiqkqfWPFnI83+fzUtcqyNyuIN4qDU1kJH3We
fp04yQ1BVa/24BzbEVKGptjnMjfuppwDOc/JGqiE+QOCPtOlsqK4zm98jiuW/UD4C0TkqnsM46d4
bEEnp8RGh/lq4+g92BJbnGYjpJay22LQoLLMmmkf5IT0ASeZQTzegmx4wanwPTHSYNMa5ewvxN9C
v3J2Ja8Bt/BHk1D0Uy0wSpnjC6g8flhQxVdc9T3UCHitt0HO3M8ImBi1Xf4rAhrfu9VnkM7BjcCc
uRnJZ9uYKWyJZrItsFNL5BHK7myC2UBR1kDVIa516ImhMQyFPNXKabaZPV5DBDmYS2IjTyMhiQRM
nRTPfWmhn0z79gf1G1zwrvszro2Xvk5YnRYxM2NR3WqUACi4LfRUhVrtddhZGwPJfsHQhnjSOq5L
2N08z++zMetMUxdiOu32QPuGgnEcEY2qn8Yh1LkSTecy7sWW2Opu56Q5xPPh0GYQdxoBISo4JLZa
7qsurOiehTtRhfMNIRTd8gwBkeVLq6IkXZzPEeVwKbhEaEF/JlP3roaJe0jK7LMe4o8EL+cpgLK9
KRW8NNH83e5SpO4zFk+k8GywTDDM5b2JG86XZrWpahaTT0LeSWJITarB2XhI1fHXjPTI11LjemwJ
Noc/6WUJQQZDsSgkFjb1kUvLPdGPNfjIT3skWyh76ew0fRxxdmzoHDBGQ4PfZur4s3Pz4b5IhofA
tBwqntPMXNA9tYtQQG+jsm/Oo5NeJ0VAy2iirgJ+Ch4NxULiCiwArGvIRBaErmczmdy4Fd9SNwwf
ufk9zMPwUY0KVDMto0p+M7tC36tEe28nV33W2/teZzFvIb3DONMDgyefdoM7w1nQC842Xadx2M+x
/qiWeYq5L2JgrtNDhw9gR+g3Dpmw5fQj0zQs6zfAPgumaUEqoDsGO3Wg9ZIFpe7jCnmyouUlNqqK
3NTY05C1ryWOt5KMVp/IrNcOg9Z2sZiTd5o9brssYW5c7mx9Kjj5LVgleJ+2WkRe+hy3HW2Y+EW3
RXIyLQUbMkX01KTY1yT6QjGeOjPL6fomnhVixMMgvh6x0Joj0mTwWnelNuZH1nSkNdWkmBYWat/E
Xv0lwrfSdoBRvMBEg8EBC8wkUpnJRlbTMghbFey+ltziyLpyKnBiRLJFV6rIjgpIN28K3epc2Q22
BLM91E1YrD5Qa2eX6nOvDi96rHIJaQufNo26mdLIwt+lf9Bz9KzGvFHayqAElO6LSsvo6zCeVwXl
p155sJzhbuQwgjpFKaflNI5b5cNNtroxKt9cNbkNdXKDodnfQF3KuqW7cuN49qOYmHmoXC9pxclr
CCifYZjM0ETaF646WHNgYBNaysUMDTQLO3VRNt2C5VUnSoNhM7wtwUa14JoDu8UE20yssUvoPl1G
9UApWGBBgoaJ+xYsZcx6344J4dZ+xh3zjGApKArUCXQPtK6YdpEMOurRDKnomjkFjtopStaPmnan
rd5+xcyeJo1os8VOQRFD+bhpRooynQucz7aX9JxisvWoPXfb6EXR9Bc+5byFF81YrSkhfjcwUba7
N0Jb3/fYKayG1Wtlq5Gf5mZyxelFeVsdc6IHliNIiGBrcrUGqZMzgjn62ciDmGZFzFWwCpVtH6fM
SEeR3pcV6OqUFGnVAiqQaztqDCHzUAvLQOdjBzIP7aBrB1YXN4kbi5M6BZk3msZn47jlwcIyspjM
WHrzG8enQFykwjvBE+4ZJWq6IXfQxvfakYs3R4aOwUSEne+4TsHUDM2MGp1ITcWH1ZPV1yjiZ5jq
LSmt1pvRGbU3UWRd6fbHOpy8sBjw143GvKvScsc1B7SvEpo+xvjWj/k+57Ld9OE6dGY2NXe1vdUr
420SHCux0Zyw+iRenppvhQOLarbJnQdQrXqi5/Iod+uhoPWWcDbSTuYK4rp3Sc/kFOXRsePk8PoE
pniSlY9qgwcwt+PlDGaA8TtzHag11bC3rYZwgLF8qHVz0wmY4ukw1M/UTq4gqpu+WYPjZTqSnIDo
AKNnwm6aESbH2qvre0WFZJMVdkQaH+kzMcuU1qqTk1XYdxprjC2U4tjX+cnzhJE7r+KAg7B8Hurc
ul6CGKrr8r1SjJaLsGKctNELhVc7bXlwRtg3tmUqMNvIcAkoQLllkJwXkf6YkmXNFQQiaU1j7mWu
OBkgHM9MRLBYDq2vuUCNLYTGOr0UhyyPaysWy21bn6nl1n7a6rB1QNhY+KFYc7Tfl2xiVp1npxlo
+rFRy0ea2oGvRTp+tbE4dRCuz2NKt6FNSZm1eXEzJQlMPEyif21j9ygi+xVhb7RVUwg3fWnqwKhW
YQnD6KQR4IMIeTdUkbdgLeSTXjfKkt6o4NIyZ8m3ZrhwmLUtlfS3qJrnK9q0ScAKhoXDSwMcYd8S
BrMV3YBfr/2IG0q1mUYgW+4S+7iUR72j7k5Z1royzOoQXkWtHeyJ6fygreYA6I77bYC5M5mN4BGp
wmfmwkWC0dl5sfIwhE33jMsm38fRZ6tM6q6vm+lMcvwpU8RJzFeLMdW0qF9dM6fLEN2qC40xG49/
OYCDZu5KkbChMlcvLwO/2vuc6DRh0uJXSE1ouOY3n3GSaf3erZfbqrM5pyOn3ohBiF02LbG3uHSj
fQ4l84ifB4FyI8JjY8WHyulDnx/cQgPrfAiCQzejIgxKToyM9dA+hVWbHMwKUxAnaVQ0rkff0wsX
98GO+nMRAtBMgE0camrxpaHNe8NpHxQ1wf00ucZ7nph+iVWN6m3xKZJ4aw2glJqqrpnhEiu8iq6w
07h+OKY30zydwzC+bTqRfess2u69yf9faUqDT3igMy6CY6ZQ0GsQyNBjIsVBcHaD7aGsuWRauU/t
ranO7W2FXqCHW7Au93HzqcM5SCf90OZcVueyu53G5VWv8rtJFf15MAash6JjPtuScFkW68SqpbkC
htrkmgw0Ak1TBPVPDGg+CjV7zu2GyGYW95MhrF1jwiIq7OE4DZW1iw1z2tP3hS5lie+dHqfgPMbx
qGSCdoj20TpOxnmaY0etd1GTxNfaMNxi+oaNJ1KEQoloj0MwfHNTzTo1Rrd4Uco1nr4UloO2OxcC
2WqWE7Kkk+BwHPBqVVX7s7IUyy/p4NBBf4x7vuxER0wD60L15ooKgFtU9XWdkKI8Ns8N4G3fZRyg
q4xmADsgvfNm02DI3A41QLuOpO4psw3AbeombuPvjYWUc1HIlFVU8Rh1qM/awb6aKU974KyY6yhM
sWzadyGfjZ9t+NnG2hOeMuOIZ01vwpMaGKhBK5Ywqo/JWSFIe2Awqdze3PcifSC+4iSMuSayss3p
UsYdceqryXoqypNKcdmee/plKfCHuNRqOhIzV74O17BJJkAZ/1wEL5frM8tjnZN/yn4w830XApAX
EK0zaSbE5JScbWqO+ROdgHHjhrw8829rtq1NweSttntOB5t/oQgDsJ21+h1sF7IlJGHDXOFUb24V
51s8pjA7Md4QrdnfyYAsmY3FOGXTobeEuFp6UnLklryh0Br0RX/lWO0aQ39fowTwZCSXvKnNGnTf
eiN3GbyhuAmAmAWhsFj9uAElBmKta6Iby8I2J3DKMGtz76wgDY7y3do1nkveVHrdXpGUcvkQakfk
jJkJUmztYOExbuTW33bbsdmUBaJqSRtTc1O9au33Ui20o9yRd090LPx0aH6qjVZ4TEFYeq85Y/IT
yy19iG8zpvm7fgpA7sj7FNK3OOzp+6xfkkwVk9+PnhT4UoWGmKlPnCur6wfmIroNZyvCZ2tQn+mE
AQVP7Q59A7N2pdyU643ccqnPfW01/EzyGR0TAOGLJog9ayRRidlsB8MDEotOzvdmUEvszv0QEhCT
jP2V/v/YO5PlyJEsy/5KS+2RjUGhAES6emEDYAPNONOd3EDc6XTMo2L++j6wyIzIzE1XLXrXIiEW
NA5O0gio6nvv3nPXr5smRQHKn0msGCTU5AxK4XUtK6Xr9oCaxWNm+Oc7B3YUrhL05NS6D3/xuW5v
eS24rr/eh3dVO5SgU264LmKZR9yxPOTa0OIRSV4mubbbHOMpWgO2bk6VIR5x5fUDHM/Vv/rXg7Fy
VThkEyPqdePO1SFTjoD8jwaGJa9DDXu4UZtu1g+HMzoXNGw40ZJMVRZEOnHwQkexPmVUiWOlR/Ym
1g5hWsgRlpSYj4Z8v0Xs6Qb8pCZOmI7jsR3Wh9v7/0jdy5IBy6i7MAHryvUE/Gf4XpN7PddzBqtt
Kd6N9DKuGJVsshFSrvbtk4ZbfDuOWG/VCr366yFfCS2ZnCeiqMvH2/v5/ikQKPR/aAuYg/+DIFWX
hA7TrbM282zUJAU7J8vO6m1ax/22uOFe/nwo128KgRCP2O0jD9ZKQbuxt24gqht6i1h43L+35602
E1OUO+02bKsXPMucVQUDTG1KSHVimVxZy5ZOmQS6C2pvBFIv7t68ETJz4sFojoE1Dyu1Oc1G+iKL
/DRXorMD2nkE8RyCeoayA/M5nCF5k4EJehG3D9JFRfxJ+O461WMUA1HUB9vvwUg34KTnlSsdFr6W
pHFQNcA7Z6RYwmi6S9wJfVuApU61ZxiHDdIKeJgScDXponfWSrLuOa1vvJVuXcy/ipV27XIfFyv/
OjXza64J24cLrR/GlZJdUjQciKU1d4TiaiYk7coCqb2ytQE5EpRT+N1K3VYFEkTR5s9V7Vo7QJe/
OdKtPnBOpVr2RuJaw+iQ9VIPhny2d8LmEpRru5zJAGnPWJlhJvX3acU/665k8AVEuLWywovVAZa2
JVHOI8EZ6McmMMAdgPEcuCzrCDKOFPi4WCnk1coj73A/WSuhfFhZ5RJouZa/qcJhAN9KbeNBT8D4
Um96mYFzH52jWtnnBHshXlp56E7ZHrN0ePMApQ8rMb1Z2emC32yTrzx1BVhdAVhvVgTqSlzH1vat
ssoXra+WwO3WKrMcAkML7Y0YkLDZcNvfB6/omF87fg7/r/2WrIx3evf0NsC+O+Df4RNmG4d0+H1V
TuYxGhlNju0LnSz0Z2OQrRR5TI5r2Zk/ThH566pMfXD96bbxoHc7Rv99sF2Oew0NqE7+YGCT/5RD
/146zGcNJ/7ZIZUn2UmD4Y3eFEZjPwGULn/ygoNwIqk7d3xMQeRDWlUQDeavoRiekzECSo4+LQof
ltCZd1NP39Mz7IDcrG1OW2IzySkJWifkpC9cVvCePTitvD3td/CHh1Cf5M4eQj2wKicLPDGmIK3a
OMAr/mVlCBzxr2+YLazdteFxaQiiN0zEVk1PZafXzsao8rtZpM3OUt4rFcK0maHnjgAJZKI+6BV8
jIjb0NpM65gdzY6y2EripHqYGbTR5VD6wQKVbM7x69CiqILSSaOK/upWlfG5MB7ap8XkF8/c8cIR
HAkskhtZzwYF6UAjtGHQXY0Xy8rSvQ1TedteuLW4umxxTeeiJ/zPfhdFUhzK/qkqJJh+a3rTDcxY
0dB9hBohkpqtI0B3uMxUGtO5IEgbdjKYz/I94g9DHW7vqigmE7DTadtQMSo3PbYlqGISYnMggesQ
qghfCAesN6HtVr7hpDAN7fjCzbVZRxmopzvkzXO+HQrUg2gQ/DwBRu0UffokHuoiyXeWE8E85OWm
F2Od9Mb9EbmVfkf6R0l5bt/XZs20PQ1BO9Pqm6UWnZv0YxauRpC6DWh2Zj6erDCR3HiEU/ZdptkH
je1yE0YVsq76WLtGdGZt3ZdVF3CI28dtJ/fgTnGlSLg6MdSGnr03sLsElZpJIgKDFUqTX5rG/0kX
RxI4aSgSCTdTuiV9N9c+bQFL2Rn03y3C3XGZjDcImIsfm16242z0IscxZqo20CkIs37vCA/dOF4B
uEH0nz2WYc7T4caj0Q0XpajvYR3k5XyqY/k6Zp35oB9UgyaeKy+sG/tYVbhJMk3CuKteyynfZQ5e
gIxQHj9ym0Nji5IYK3vYJTM0ooWF3cyjdF/CsbQittNkZAXv48FHE3VnWvaVBQstX0JxYwJt3+S0
Jikur3H+Zg+JvZVt82YuaXjSrMFvoGzQn01ICiO1dkcME521xT62JnlYs0WL1vRrq50PuZHcicR7
y5BBb3HSmoEBiYJ+CKDhObkMWWRQdMGwzeu9E88/8UNgTwon4goH+cLB85seWxptrClwPPb/Km4B
IOFSyIvoQma82uveN+iXKHi63OCeGd/isKab7JyIHqAYqT0jcGbneRTGfgHgJpCybVLmMRR8dk2p
XP2o8uFbs6qtjBgniYOnoxrJomuNJzUBme9MBDyEemyLKhrvBr2/V0X+RTNQIFqNV0jZIFb4XEgf
F8tCcrwxy24fuD3cmGXFilZA3flGXzP14xUHcntoGg6nPYuuWwBStecyOhBKcB1ntYFq+lTAjAgi
hDwNJ7GhxXuwusdvD6HOceX21gwyGneRkcBxxz1eT3sXLWdSm4xWem04zxiwApfBhGsshBvo0T6h
J8mYTiCdbqJmEzLyi1CtnhyhpkMeZpciZ+MBankfwxkKvNRwCb0bCQVF4HokUmjmhJ9Mp8kbG5bX
2tz9GzVQOpDzUjyZt/c3BFERQIil3XUfG9r3+6VnPJlkT2PYSV+HSA2sz+NgPWynzk5OtdnTKSR7
luZPkULw5SAkFcyMvLPHfYn5AQm6Xu9nPS/O1uLm58XoizMuFDoilFfRnNSY1Va6SwMxaetJZjPS
VOleRDDpbmC621u3hzFdMaK3N8s1W7oiDFRH0JTQGJoyC+VnanzVPYTO2eXezkHgU1klgKwi9Sta
IY63XNEbl/H2lFKPTDqtO0Adof+x/smcMPn7X8uB5hKItL1rJqdZY5W0LUitbOc6eDmB4iNDo/jb
Juu3ElNJ7xyp+8LLkUbjo14kWmAJMJIpYIdi5pz514NVgmlV5ooqur15+8gsGz80qReyLC7OcUci
61Am1zKu32+hkrMOznibJe1FK0fH/6f3dVJdBmNJuVGp/OTS4bEzBwaqXPE3KsjtLebRHbkUeKck
YKN6sk7FEHEnrMZk9AzCA6d4e0APuSJOBVTTOOx2kJfozaCzO3krbPH21u2BwDzMdCPCNbUGVZuD
FqQlfWqUkiib6OeRaRmUoYpOmCno5VmTszXrxqXb7DCZE10YbUyn5Rpbj/q3ByfpPWxUzrVYyzoy
O7+qmS4p2/pxxRL2VgzChCNcmXDtVOsx3ImUQ9mCoP0GOGFgh7bwBjfpSRPHSTFLTASQX/568Fw9
PxgRJeyNfcrrWiDS1H6LFe2qpTGlzPrg/fmW1Xg23EeuUbuLXR8Q+jVbg4H/UIv0zT7PZH3YzfEC
KmJE9nLokI0Pa41YrNWiZ1vUMxF93NsfIlpxr/ktmhlAucQxRZ895pDGEJ8jeV0h+ndbInEbyzij
MmxpUGIpCm5gnyhFScn9foidlbgZ1dUQ9CBMbuyZog6fQs8r/dv3Gf8wgt54m0qFwg+t8bFzF8Y5
Ts9ZPaxo/IqOH3YQB9fst+NaxtSaTZZQVn1HAwj09yZ1gXa9vUWNpytrdt3gT8360dtToOZdYHnd
kVgDyjo+Yxdaug4WVbBQWmst6MVNws7RU4GohclQzOAJvtpZWP1Pac5P6ZJiFFyr0Bu1NCe0gFVp
fT5FAz3PNuG1GCqSX2CYHWvaCjcJznTjaNzerNbrs1VWe2B6sLv96HHzHa1we7z9pFVOc3hrmd3F
UfwJ/yCG3uChiJQZziJ845tU+mwhDT7c/sm5Jy/4j290e65ngLDX782oqjndHky1Imj/ej4MloIe
tzxqffaB+j+QiFkDNaz2IXO9urhCDGjuC2r/aV1c1ve1QjYbhynE7vYbC6cvYY+s9NZUU98XYoV3
6TRt9PXliO9KxDgnZ42y75TaVmNm/XFv3n7EgVzjjZwb5nRrWd4W7k9ss6/5GrqumjkK5NpKWZ9B
Tf81TAVZxCsyKWR8uBXoe7fGjfyz/li3++X29PZwQwKNq0F5AG9PPcKnIMpvfMsy7zxlX/GcoS7h
r5vestdtcLM1PqKEInAg+2IoiuwkLW55ogO3dNC/s4NpxKZAXYa6+qjlft7Uz1bvWgf03lejNCgf
onBTUtPsJnotm85rL1jSHzhB0Ixk5cL9lsNig/iXgBnbWJL2dYNZkwv5ZFa8qmY9fNb0NcHNFk9u
bX5PO/kuc5cYRMPbUVGKwKtLwatt3+XpsgR1mrKd693JrolGdmpsongvG1t/0tYgiILcl5tfb6OK
j8gzl20/mMU+r5Mt7qaVb62Tl+BmQZOI134+W014qXLKSRMmXmL213TMP3Aes86KSz8WuGcysiel
rZ4GepUDWu2WZNanPNQPHecxN2o6rEflEbMCqnCXIOM2lxfa9ORH4yuB6eWE056ol5nNPbmfck7G
CSFBe5J/9tZqmOSQykGlG491W31yRy6bUONQZibQUUwdMapKzXYLxlFumRaU57mx5Wa04BZg6ftZ
6Q+2E5K/F7Yzo4l1xAOQs4exvnNH/S0S2r1H4wK2YpYd5dj9NjzO9U08PKIjtoj/1Dz/djPSdO4P
aZoyfGv1AHxtcFtFvNaEGHN7E844sWXzERkC69rcGfdGvmi+F5feaSoIrf//Ws//mtZT/N+0nmX5
paru30iyt6/6S+wpXMvirhCeZUihyz9Jsp7zN9NyGe66UieLCS3oP5NkLbRbtiNs5EQmY60/VZ/C
+puAGWR7KC9cm3as/d9RffJt/l30aXAvIC7FVmsZOjzbfxV9wkSmSSJKbLW6VsVEW+Coa60zcaXC
2jNa78KzrDvrK5zihXxS18npybQhiveXJjWL6DcSkdH+pUNP115FKBv3baTvq34DWcmrH4tjDdqv
Aa1yC/kM2vdiAfHDPjZQkjWuK41mU00O+qGqlrl6btGzmzvdVuotMWmH7VNFV/FAQw+RSBy1CDhw
Ig/hpx33E2oXaUbmuY6H/D7TAD4Q0abFhMxU0Dg3QscTeNd7XnPTJybGRncJN77ntByy3+SubQZI
GpGX8ZtEyU5HWf2hu66GXIF6XbKA2JLJmkTMi+I9Eoke5FpnfJnzlBHYi/RyAjcTFXhrmqmT2yEU
mN6JdlXybs77bIjv+1KYk7YfO2aUiu+Wzro6wiZd8adpbifGD9ApCP1oP9NW0BE2Ohh6Mxwu5JaM
bRDG4kmMstygQiHKiGGH0W0tmhEaxsYw+4lFBae6Jrw8vnQcADg75E5otgcdQ2cRFAt2cSi40gvf
ywLmoU9iEMYChe2EtKnEmE/eOFkpOxUjh42Qzuw9kILjjK+0IRvrmU9EFSbjKX6NvDH/hDy1qEBl
jcp2adtCjuhsYfNP2Vb3IeOsJ6cNpc4VrxzBcSYBMSW9EpQUdhntm5REbcQx8DZhV0CsyoQpHkuZ
03vAqldhuDWwSW1VEzqvvVND2CyHupsevR4fB0LGdVU0zVk3Tm3Lr4rxAnpgvzMUEbR7seA4flgm
RShRImd6Iy32TLmbLRMPAYacVQLYx4tCTqgN5YOHL9P9bZPHotDFLTg2NuusodyA9SqmDYQLJ4L1
m0QEyxSRtOZdYUp97UrWi1vvSjk4iCM9NTqbwcSwEKTw7OxNneeaTZAI/dlrVPek76ZM10xfMpvX
r3U9GM8p6K6UxBd7bC640qPoouENd95KW/PMw9x4rnsCQiQsgUtC0ubYJzpxETEtPqyeVzlyJMVr
mO6lOSRgOCPtey2K+XlwLOsJ5EGEr5PmhsrE+ABMJ7rjDkgZ3Nn2PRxz4LBTl0P0FWb2orXU4mNp
xoFtjsnPZpBRMGnkTxe6WyPyEiSxuEUZmPXU7R2Nl3lxZVVviG5p93HeWWSMGM0lidjtl7K07mmm
axhNtemFvq4ZjIlbnTkLOHcT5WfghWgcIsORp7ARhDnZ0fgsySLatZ09Q/cy0kPEMeKoh5H9ps9N
GG9iL7GvarG+RDHOP3qVt1ehDeKx6sfwkWD7FUZnlI91OUS8HqTQMzlSj24V9T+H3KiPvY7YLF6p
A5w+nfji0gHdy7yRxMGNxveCyISD1aTsyTO3CnnumU98R3XIXKQt5MiR4aeSKDtoHjogBMzRHdLv
xAWWYKRPOSvkPQls5Uc5CXC9vRc9SNk6QY/seO/YTucnZeJStk3tQbWmOoi+Lh89OrC7xOnai8Wl
GAz0h3yxZPbDIELtB15G6M0IY94GDigPLsIXvy21mUFVimCBhgv6ZPxveNy7rW0n4kG3OzD5diyK
a+ZqsMDSVP9d6CnQgL5QVwMHHEUl2n8SQfXCPAq1aN/0elEXIn9yOnvzLGn0x1n9EFu58+gNDDvm
GaW9aSHPjSwM+QWxY/u0MsVCaxqdkAXRlnYIt3kPPPVpkQ1C+JDqTY7hjIGSGfghjEwX8MLoAXpw
4eApW9sYBWkaGKGoOEd7IandQHLHoYXlVu/j56Fq5RVFmLpWTVwxdAFfYCa1fUQBOx3NutN8gWLL
r2PLOjWJMR0y4KagZJChaIxT2K3mkolA1PO1nrMrQ9v5bEcYDNnSJHe6lc7+KvHeO6ZVB6NbyZ2V
EPFGK6m9AhTAKjTX8Wuo8vkSQ2rZMy1JfbDquCJTqL70bqyTjeZvm4JX3koh6RNxKwV9LJwLHiwX
F20Pss5N7XNHHOWlywY9MJdxegwLfXUgatBNrTKFfjFWVeDpOmkYtSEPVKLm3gtdMyCu3kNys9S+
XoCaLnE1wTo2sMabFVRghpZXZ0Y/Z+dzf4rJMtnEuT36HesmgkvH2unVYBwWOYSX3ogGf0bXiEo3
d4OJOxpXErVHU9OJD4WeXbq5NX/l0diSWQ1rpXbscVO6VRG4Olb9OqPLrxWL2rouAnotS+CDL326
7QHLYk/v+YvP84CyfrQPkJ1LyhzLIJ6NcygdcO+b4xTyNWtd814Liathw3SCEfg4qvxOnEKNoR23
N4toN2Ni69gtajuegZVY7u9Y6NHZSHRceYvWPrkuLQrd7o19OqL3NwajYfK1WLtsYVxUzJLoW0RE
J0KzW1Kw+vHe1ejBan0xXA1WjmAJUyAzjgxxldMLT4UF1yUhFbIgFca3tZgSrLISspXQPm6JQ05P
g6rVpfbyZFcY+L1iKt3d5IE1sSoUnV4/gG9e8nE5R5XM1w1X3zd0dXeFHKq9bUi6k+kY7uViYGtD
hLpzvJSoG4M7oxAlLo7iprPzuIaTtvW7FJeHLMdsW6d6H8RjsW4gjKBm9rudEREnOtUGV2mRktnO
lJ/cRfRLwIK6dJ8OxKHVrZ7fJXPfP2laquGTRzG5oPk6dnPS+do6rwkpPrdRyzKjLE87OBSle9uj
PEoQiQeApmDniDlTP6q2bnYkj4kAGYclNjD3MaVqTR0/DjKvj7mLdY40YdV+q5nE+RaEiKvIqd38
TAjT2dHfG01fZTRVLlMi8FDoAIx6PzbIUDhMBsqgO5cXKd/SsZPdywQNNPY5X7bdDr3IeGFTz0kS
Idi2OkPWyUnka8w+8ZkKGw0GZcQHdlgzHem1Wb/rHVf8hOaA97Hc/T+pgoKv6vqj+FL/a43p+Kzq
uU2iuPvf//oUY9bfUzx2P7of//Jkf6tMHvuvdn76Un3Ol/4R5L1+5n/1g//jv5RcbtBOJjfif/7z
d/j7V66/wn/+B78LU6V/qW7+/jX/qG70v7lCN/CyUTkIKhbqlPFLdf/5H5pr/03q3mpPc6QlHWMN
w/h7ToZFDfIPD5v+t7XKQWFou45BlMV/p5gxHXO1qP2ThY3Gmsdw2bMJx+DysuVa7fxTbrlnVqUb
Vm6O9Kz+AvxRbJYeRHjzm+D1E+cawh697DUp8ItZgHBi1jc3HnpajMZlVsyC8UHsI5cOSjFlOp1r
JplAF6PDqKX1tmB5Dds1jFd5zKNH45HknCs9bWsTVRYrp2v9bme93lnC+WJDPOlS884pohw/jwdA
aqm4akRg7ZTAo2xMRutT+pR+GzdXppzAfwpWK+5kmqyKER4dnmthfh+By3d2Dn85TcVGVvZDrUEn
6jPcuNJSF41Nx0eCSQeuI6XQTkF8jCjVEHtpmzgzf5WTHe1SlklFDaWDWoAtfi0r8YHSueQfBAOT
EoMwp/oPkccPYY6PX6HMLrziOC9jxxLTEzpUufdDhzg/k87WMdbGyUhyrGOTwyDQC6cxuzfGgyas
aMp6JFS0ifvpQXEwSQXd65wpdp1C3UYwGcbA1H5CkcePW7/23TDeLdm5KhdwxGQOUKmozUKrn36R
KGAkjPjeo37ciSV+1OT8Bfn4Lo04Q9kWRwv8G+USJJPhj6ko2Qvr8WjhTeY/sLmPmUQfvjTHpjAW
zGrug14tb5yIUlp7zE36pd1CFRz2bcfYd9Q7NGlUG0zcWbAlevqCKKO543CImvlXMSTY4LXf5hDu
Ou1U6bBY1tPzYn96JpEVZfmNaSTXA+Fovf2ZOdGILb6+n/m1wqV9cPruW1iIO7JetwltfXxeHN1S
VtBtw8gebevjos35Li3cp7ET7xooT9FWzEfusGX+qh20vV3PdDC9m80FeR3IL6nW85hn7hFU3gni
qvcN016IZ4E2J19dPvuuQ4R3nGVPHHp+hQNqdpHsES4Tdzovhwq5OJ4pNI9THu1m04zOozfvXZfO
X0ekk++imiHHITqvJbodGluhz5+W/UUGAfCrWPfWYOmNEQl9n6G5w5jeJbg5ugvug/o4o4vZhGN+
qd0K9hguE78oiZVRlKWEwtLTjtMCNF0Yw85Nj3To+udc7dwuaw4sLMXj2Jw7cwIomkwvbNv5QUuR
QysNcWlkh0d2ru9Ll2tbd7ZNBhp0R2OCOlJE2C6nQjrNQIkIsuV0Q6SLk+bMislhrhIy+9wYWT1Z
DrRMNZBIMaScHgqV3nP5zqF6UUyTj3HczLi0xw9GE2FU7rOucbcpUR0OXY+LyvSPUou8I2qo13Sy
DFSZiFSt9NSMy3KXakQGU6wAwJZLYAzLe0yxvY+H9q7s0NMrsqilxkitE+K+yjBROSM4H2/qD2GY
aHtm+bHfO+pxcBP9YPzS5tpbHZv2zjAnzvMJkepVTJk2Z/JcdusvXU8Pbpli0AeFgN+gIRSgIYmc
TiI+Ny8YDUOj2aE4mscj9WzW4Jo1IMdYMS+NF/9MNPrl9dQ8T7MLQYvJKFVYfmodu350jIEjBk3m
Hdm057HjRJ8SAe9L53umecbVrnvAF+laQ9nEfkefivMvHUzzbWwTeagQWm3iVfnWRL1AEwOz2qKh
tnPV6PqF1WznonI3/dCMOGWZwk9m/Z73ju2D3evPUBmmtjI5vX2KpUhebCLQF6OlEh6HYjMZkD/E
qoq3XSyW6I/uRo0Bm1w0fp8IfAfUKs05D01dYLb4FTptu28MOezrwcMPMDh8tZlCISDEb9TFlpM7
SXCZfOsEamBmRP7QmPNGmZk/dXH7VEXGMco8uD31ytIbJUoP6ZxVU6KeruPmXrbGQUXlK9D10J89
J7DQtABqB8sZJx9soAVti/ApYaplGs70qDfQuxfL22eAgO5GoRygE4ncaGSmvHVl+cPRp0s6ifHe
IKR063rhZ4GMYK8TZeOWbXwBGKelmA0ZHtV7aYPtcA3jlSHxW9GScKbK5IxIk3MfEmNKjzHn5Fvf
k7aBNwgtytjWW5qPBmOdYd7Fw2owXvVN5tyf3SlCyxYimNQavcYf8a65pvkwox2NZ1343sBExaNb
EERqeo+dvroSnvFGCM9pBOq8idB17erUJXzKcBOYR9qTvQBXbCP9HqnIUzyi6/ekGr8LUy1X0TpP
Q2WTKQARFoEFecWWM8Y7w22Xo6WS5bXS9Ae3KSbm2W6GJ7wpgtpbdlWKU7FLhul7XBsXNjQKyNZK
TnP9UFawj+ZMGKTXhOose14RM5422RKqwB1KdR9XR+CIGStp5jGQra4Q7n70HDiPhZvvwXK17/YI
3SYukXlboFWQiIx3PUCH+xALoRnVKN3sAXkeJkz2GvkN9NjrbL7k3TCd8zYpIUd5z0OJ+sp022/Z
kn8OVuidsB1QaGfeYXGhPYw7JiYEy9GVC1rd+aXAVdOdk99TpDer6ug6esy4RlS7yxDEljdvZqFl
d1BCtpxJFzQSe2vUhqdySCeGP969G6/hyUCxAs7NoPPZjPOiz65uKi5x0XgnlmqTk8h81UuPRCog
di86NzTi0u49dZzMF2StB22VdTvdnS1e2ChiPwZV5YH930cLzC4ns9pNX5Nvb9elRwnUxqc+jRVb
1nFObfMC0AS1hxaEXFXHdmEPHAjBusIpAg3H/HHxOGawnZiU4+dpdWLI96JCVppV9bvu5f3VXB9m
vfnhpotvhGT2MVQfzKxGh48Wo6hNavIVYdhq6Lnp+m1BZxKMjTt3W3k4gRek3cQAph+gIFlIyCxk
X8oJqnJ7XK4eIBfYau0plainwoXVUtd13Moq/ha1b338W3UfM83Nne6pAQFe8xLRWn9Ku7MXA2+b
WqcIqoqDhBlD3yCobO2uEDdQyyi7FwiEJNYNQoE5yE0WkjKOIrqurv2QDhSwE9M4ssUNAbq4pT90
JhXwRxylPT7F9W+c5TXCsOekzc8hXrsNdgiaIpA89w7h1HtZ518ch7xTFwHh1DPMV1nLi7GkBpvm
Yn5r6anj8re7nQWrzu86bhVh7lr6HhgF7GNdJScdqfVvEzOG4RwGpHrfRTEZgSwSsamHhTMWmmd0
QQPeZnuY6AWg5k8E52wzHGu/N+t2l5Xqk4E3iUyI1w5mTxo1/JmETilh9eMlH6/UfDP+hMJ9XC+Z
GrLE4zQ8jY1WkAGdtTuSMTFOlkuzh2Z88rjY0Dgm8uSZOCEJNXpCutntY063fkv/FNUJK+hEDgpT
BBpSjhaQYpJs4CP59IPKh7ZMd5mrHnWnUw/QnKr7VRKAwMaG7GO9uFb/kkngke1cY9dH9seM15nI
pqMxYXspRDKUZHvDaa0tuhjYr7JiZtdLh0ug/tlFVXaeJDLfMeHTbEgeexFn+7o0zXtPfhRx5+zC
2swPTtGU21hNREbVd3NhvturDrMbY6xtA3bQrCu2KMvdrTazSQ89pgTIM2LPZBbgml6cDHe6r4pS
J3rB+Rhmb2vURRbgbrqPmPAOBkQtu+3BhJVHgElHDf1wmXhPGVRfWamjFoPY6efwotXll16Q59K8
NYb302kJ6in7oMdxl43MwsfqK4bbayfvntvfz8lMhB7lxlvr2TiifyCeO0JODCbM1ontXTib3mu6
OIbhOgbB8TONhxZ/X+QgbOwQXlscInpr2bjwrtpZkdUMzzHBZIXwRVvoe2hdgPn9zZ7oxgNH2OlW
XCIX83bGshyEZT9ZKgT66Dg/CZbfuVF3N6n6mU8kA2WIfRSUj24hX9hpu02SfA0cvDe0Z7+FyvKh
hePu7MNz1oyB2bkOr3gWbeAVXGrs8s3b+klk7b0ycSNeojqRgfbUiPCOEAvab8J4roz2zJQBn7qB
3Tpp2GlxVOezfKxm98SV/bu3sVVFtASz2q+hQdLPircI6/AaJ5tmEb7b1s9dFX0b20c8vQFX7EsX
Pdip7msGHeIFyaclvqR4UEheMTe0PFcHiNqbyVvOMNrO9gDEGEX5WyOILeD7UlBvMkNdRoc9XiOw
sBLP7ayBWDQQtmiEVruTdDYYG/GCWDAV3HBfjLLdlo2+3iAXSZLZiKFIzsnZQbNRVR4FMR7juU4O
M81QSo9jRMbLptExGizCQz8K/dhMLgQedp9ETiSua2/KzHsbJgKrSuN9Uur72Kq7qfcno/mh2uEV
h5zKnpzQMK+1VvuzPX1qMOAW90M4zrcwpodUFy9lnzyVmfpQYrpqnK6BNN7FbR2IKT7UqvppzfoD
HruLbDmw9GAqSMhDFTU/kwX4IufSCsjr/s7k7iJn65CC4EVKXcBG6jnicKAnhwUn42jNjJmcvV3m
L/aQH+L7umVzhUjqa1iZdlqLpoQwAiqyfBvRQuN8S9JwUrvcDWnnh+0DqvwHFXKl1CbHQ72meHBs
GAGTd1+c4Hnt1wAGssQ7xHvYJeW2skdtgzWxXm9I86FBVSLx5EYsEX2VXVBUkh1BwnETPali5MXo
pufCnV8w7N05KjnJDFpuZ/p2b1/HsjvRJLvXm/m+NR3ocZV26Nzm2jjw1ynDVje81Ow7WgPfBtvZ
aITixaPNCFGgY1PJe5/pj/jQndkodg4yPhi+T1Lrv6tsOLMIQShVX6SfwpksL57E17ZMV37TO8Eu
DX13g8T6Y3asqza7V1s0X9n00hrFQ6MjFVXmKVpeO10FLVhizncb4bq/6ggZuWU8eDJ61Rx1JDJ5
56GPrHD0zoMBlbChDxryCrCnwip7aCf3EFmoy8vMpUk9v8PRvi2ZJRBzlat3pekY2OMfONNliHDQ
7j8xle91aT0XlTrPY/WTobs/az2qF/VCTz3O8ns8376OZl7Ag+6K4uiK5JGB41owvvKz/jbs8JHY
+Q8dQ487fThd8xaxwNEQ3VekKiAo+dXFuLoW030dCvGqG+oXzp+fUTefSnLOK+LWQVvcpZCF5PgZ
mUWgp3iO14slstP3Kq1/dLBDxlhcoQYwA46/2+FLqVbOnk7E6UCWYRNd/g9157EcubJl2V9p6zme
QbhDDHoSWjCCQS0mMGaShBYODXx9L0Q+q8y6/ey+qkENehJJBplkMCD8+Dl7ry2K8lh2PY7A3qsW
k+SyHwGEFJaLe278NsF4whnQX/JhVtrLuQIGgO0Yr03jPuGyhgrknQeKibyUr72Fl3sEqlR25zax
1mX61mrxR84x8b3koS3CdezpaP0LjBNevm3BsGg6e3TZPnDDCBaBZqw0BLjof0isHi52gmw4C7e1
pXZ6A8qFjYUVG9CD/Yc4DvexgLlnjvjSObXJNJLtZWCsCtewBHnmxGyJcKhxW9w5nVqHIIjwktdH
Tbw7ZxqNt65JNUJzDDZlhLx8jJ4jBeyyTFtwPW34iZt2ozpxGyW+YNtOtCpxqchguGEC4cE5a6Of
S+4Vd1ekxozIPHM5asNnlsIjxAG6DVzciEmc0yPp70Y0eQuVaI8VyyYM0fLEOOSgdAsbt/M8lZzV
Y5lt80jfVCN4UsM+N95dGau7RDI5rsv8rbbAStDUT+zpMgn4NsTbkqt933s0nSy1iezqxRuKO2VV
isZXzs5UoMFKq5IuO9mUWt/vAoxqBbM1vJROS3cCp3GHTKJvtkAV32nf3+GumHLjnEfpbdZke1vT
t0bT3+addpvJDPEuXvGErdGgVjJ5wgb/lNvlcXS6m5YB/2hg4K7zV2+cHkkbfRDlwAxzPGFNwT+A
YmDBEBQAM87uupDrcWhX0BRYufxpW7ANBN7ccDOxY39l2sWWds4K2ohlOjcqa15DaztArg0GcS+t
/lI5+WuY3WpRfowFKy67P90bDmOf7CqvWrbWq5G2lMniWHOOQEvYKDCkcVi96l38iJyiElAbUSUM
zonW45noLC77on6GeLKusJ64dnCiAKbSYlBSQ8vt7DtZ+Q1TSXuT6+NNSJciH20yACPtzsSk6hSf
zAjWsXU98Z0+2FE4cVRSqH5SfCG8BtTXftcmQM16HigVpKaPL4nR33X8dS0LhZEfZ62wqytICfBD
RhMAlJxeKpWfBgvII06H1uoYAGP5UVo5UuJnyziEMzEMN/PxYqj71tnds2c271mdnhslYZumeFLW
hGHdm+UMGtRn69dYnfKREX3wHeF2anSAyo6B65qMV1TG7b2fsBUGKRKt/Nrs5xpxacQWFE6+e2QX
BQyJit7ybwPNeciZlBsm2W5x7BAvq5jgFsVDUz0wBZINhpsUyQuM2BzLY03UfI7mN9rUdLIXdYAZ
V7Z4PvKS9mSVzqYyupuT2tBQiZZKtiffIADLy5nCskFH3PBey/6WnSsFU1pQsY136bR3vPyhqBNu
Vx0QAByNZMaVWz0I1tLOic603xqT7K2h6RBsZJ9EWR4GOPUqn2/gz/gmxMrCtsUpm2575tE0e+ib
qnbC5BOrI+yjcNm6ICTgexI5ALuGyey5Ff3CIC35UtTdqeBcPqSEBzQJZB0n6tyDYNSpAUI60XWm
qoOk1CubrAa62ySB7YqY+shy3e+0IbckbMwdXJBu3Wq+fjNx/7QNKiOgjBthhd4FJyB9OzTFhCyg
w1Fs4TdJiS7TkwRKt9gguKuNe3YAC3fVNQynvbTBQ1TXD0NhVuveDcK1RIPY2uge6jB4ZEfwYwpF
slE1qJW2o2UepICPKtBMlhtGJzMcE0SE4jG2vYvPQGzbC+uC+fa2rpDbepb2rLxUchiDx0kbLiQL
PDMQx1XdJDXZfa22ChsldnGZDNs0LTAjmAZ1c47VYrY5OV64hk3gLpO+fsYe5a300XkxC99C1zCQ
xAvPWdivkoDmRc1WL6KWw3kRaGuh7qWmI6wt42aFygpqM6GYWQDEs6rZT7lmXsDQIHy7c72tUjXv
UDRuaLM354VfOh4UMAXSqrOeivQnQ4aPqj/PhK9WOE9V2WLQitxd7nAIM3+tmxpoI+5oY7KFnmrf
eI6kEppnOIHHZjz3oiVNg2TphBDAg4JQjhJ1By6yvSTEh/qtxAKSQpeNM7W3UuWuAk1fN+Bpb+Kx
dTgaLR7O2gWPH/vvsqc8JY8wWmp1Jbehw55z4FSyEDQtCjTi1FAEuMgB1X5nZ0dZJA/Ygr/ibiIB
0as3aMoiztSGRc2+hNXwnbkuy90LJHJ2AESUpdaTFovnAhDWEvb1Qz2fyVXFWKRxoWWNBsHkKaij
deviPArQ0JMNOy0qZxMmnGzV1MuFz/KUYedjpwrFft2n1SWOrceBUJgQHpi4gJg9ksR9S2zaOjE4
ZWVHWkLt92+j4X5OYmu72c5OQyR62GWp/vdTkX61Oh3emaZrEH6MybVYJEP+XPYSz6Ic960pjuD5
f7DEnfQehZxBMv1CVDjAgro6FYZJCf7T2HqmuKCj+pGZxMa4Ggw1Qpww9CKL8Ot79tdor5r0uXXm
1mFpAJEKPaRD1mdaMg9LrRBbJQk1EUWCBF5drsEer8BGA+qxFg2HIOMCzjxzT1o3zWOIcYPz2Inu
zQcxg01xMZXJXthybwfGkx+RDGNqxp4lG5Oiis6YNY0FA8OdCR3L74dPtlWMrtr0A4DcKimwIZO1
kUFHAHznQYEinbzXjfs+jj71Hmw4mQ5A9X6Y1XgCfkKtlQ8/9UGiK+qfLTBKCGCQpNRPes/q41U/
teLFAl63h3O8qrGpoNewLrSkESPSsNtwNuJzoS8rF4bL7kIRBiJZFdE227MZ94cTgAyIy3ss00ua
IIuwG84MuV7s2aM42cNXGFZ38DfT3r1nhrJSOjwtiDYsF9VDMKSPZtbeGr5P5REirkqPsvHB5jf6
ng5zxy4R2yD96hyaHAwpzT6MGMUpeao9zelPu/F3yJIP7JJWZIssKq9vuBLMk+rSj4D6fil8edcn
/XboSBrVsVjpxn6w+6/UTt6k37zqurxtNCi4wIwfgoiYkPhzzL+CmIZGTt0oGtrpjjw6mXHSPHtt
WtrCsqZgQSDJuTI8DLYT1rxq+EDnhFZ7dDDgRtDw9DjFFuc+1PgnhVN+WANbLU+fqGNSTjqSnjk5
T0HfIUAjlsHTjWGbleWXFlWHkZliNZlneEd3UeO8eZ33BB8Yf0mKB7mArKz3FCM49gYtu7ga0ARs
LM+BYqQYd1v1FGTDbQwmEP9TCIMac0M7FF8piH0gG5cuH8lSapjKigDagjH749CCo7Ehk51EnhXQ
9e5wfbiSDX5/+pt28Pu5v3zLX/7bbyqCH9XkUViMniBE1Zn9EMWFQaYob2GlQFhck7u82bmCc0ww
Yp7uc1L7sDNi9zPnh+tHvx/+C88NV4ONT1sEA3/yKzoQExCOnhn6ZsyuI6CDxa+H66fQapu9Mz2h
Cuua46/wvl85mCTGk5GQmQvdL1MyQGejzTXrUwwZeNLrh7+SSK8fTujjfeEOm185edfMuevD75hL
rfY5WX17Z6Ves9VLtf8VW0hSAC/pGr94zTW8fl6OM0eJloUzZ4tTwlVYb4rq0Br9Px+uz10/vX7B
cQOwYb+/XM/f6KQJQBkUmstCYAWmZ8mTZf4shq5hoonBjAlaeWjEzOzD9QnQE6MV41QFkJWPfj9c
n8s0pZF38MMtu4uv9Z8pFpi9XRWQ6N0EcwTtOMeKfkyMb86Wk4wUAHP4QB/kK7FLPOwKGKifU7xI
IMPpVZn9V9K4MDDnB5d9D1mU6lga47jyyKwdJ26Tlsz9VTZU1TJJDH8fuPktgkVwT2LcGZXOzXXs
zkk1YIKVzrDMuX4G2EZGwCLIbhndt3zRMfwcyNM4xZMszk6G59XEBLSeCi/ZBjYUn+Rbd9TBGlxx
8Np+PLvDdI8NLDmYwm+ORN0e0InCuwzVrsv9hL31Iq77/Fyrsj03QnncUe0jUwbs7hVGf3IhHEUO
ywBCdz2ZpGVpCQezyLJ4EzC5pCZ1WKpcDQXiSMB1Vmd0Pkx9T3rlndUb9bmTFRAqVCMToqrSBFhF
Hb54sv00PelAGYK8sc6daVnnsQm4+q0BlZtNAm357WQJSWHm1J4zCXQuF6cqiuwtyL9L1AwuUALL
v0lMJFWltfK14d3waKNgx/mqzSY75QX1+8TwBc5t4/Bv7A4+3YKRdxVKyqoLK+7UXv3RDxWUQqvI
b5GW5rdT9F20kqiMagIaS3cRoRi0X5ujImufEhc48zpJsvwcotY76xr4v3I4ySmoMI6njFRot+Uo
2DZkOAPOb0ykjnSkT/RI4Zjm92agHFpZaryxd3gGvy1aBBMjNiKOcOzn5hSs6OQ1K1xm+JgIN8XT
zVaCPkC2NiCzjWE2IlNlIExoyk00vxJmTxrTOcobQyflCq56ux3sgKPSDsAay6xiJfIIU+nMV9Y7
HShn+UgBstbng8hECaUJA5WMmRzfFeacWYmyLfylPPfry9evyMyBeNAWvDHHKdrl5Ywq6bMXgNuf
rT2BdVXUrnHxIKqBFlp1RnaL3cx/GgaQFMOHrawvvY0fR7zbSQY9yVJEMBmPUYN6vBE45q1EITAv
3x0TrIMx0ZVV030/de0xS62V0PQb2VApkmR1UzCA2WnOUqn0UFrRTU3o3CJWm5Zk90VE6BU+L8Sz
sEmWhdO9iMLcdQnBTKluguj067UXQmyzfepUR/PuVZAOeD9DsczdjgmK0T16rFXa4N71ETYwnLwX
ZdTIuYEdsZm1BjKE3EY+935/csfkrSfHpbLZeBJIcTEypDNGdUh3jLYpS0iM9CWhBn1ci4W0ytvM
OTWMUTsLO4HJLCWJHoDkrdKWtlXnAAOwcii2NL9/9ooizMn097YkRM7J4FYUVrfSjKPrQkT0J+tb
srdbKENACQ6Gex/yAQCKgk5fgMWC2sGwL34XOEtPRhvNLIYjrkXSf7PutbWtezHd42JAC1QFl5Zg
8pvYQ7OBXhJTQrIou+KoRVDGSG/SswbdYy9m9kWxVJ32QjZVyPguZ7abFLsKfKvvczklHQJUQ6z7
+F7i4SuqR6/J6Q47+dNYZStttG6UMrJ1K+071wj3ZRP/FMYFji6GA1jkq8Jt3nMUH0lhj5sRTyq1
wFdeFt6+YkJy0YbQWZUtIzXdNI8YXSw7KHcT6SEryT4PDUh8O026WGU9b0M6bgdp3ugxFWVt7lsG
YUNOckyN9bYv8pLwLZcDyibHigxOymJCmqFjqIz6UxEcHaq4VVTr4IWzRK1pUJhLK1NfTiB+OA4U
lZZZpQ7LdVvF3sNYI4kNpQlLjriHowo+utAwX1pJw0Xi1nacYE8AF5DeRHsxtLOiPiPks9+ISn2m
yuA23R2KMvw2DO77jo7VvUovQGzKzuzYGQdoxTT8OY5P7kXBBloLwZxUxD2F9YRDBSyDpR9HycjO
dKJibVeojquBTkQ01h+x29CpL3POG8m2DMT+Ivh0azs/EkOIVG2O8MK/UYBSZ+ttjmQkAmvfsdvN
76u6fEIx9QPawVfcflpCyk1HgMXKngLihNmjZLxZmaSpl5vI9djxMw8YntwyGlcpQFt6Z02z+dBl
3m4U7WXszMAwr0S3Zrg1wqFdK5vho/LRBSaJJW/kR6hZE+zrlp5te1sSMPTmgzdV4XRrR6jzc7ty
1/GAPZYJ/aIKPX0NgIlru6FXaJuUzTQ9MDIFTDRbMA6NT0iHVaIYD0XL66kRH0+cXWDx71K2nmvN
JM0p95nPVM649rT6p9nlW7jh06M2xXvuSOEBdfmZbMFoG+jGQyipmc2MFBW0Pd3SadUubES68NP8
ayCXBifkyHaYOxstXfsUSyQ68PB1V5xFUKJ880g7k3UlmJ2h/ZKhi9y+em9H3dvaZXVHW9YDDmPc
4k1fVDK8TxMYqRaTirWnB/fMrHd0htxz4Ghw65pS38dhOS0QhmVAVClcXDnnCKVFtsTEcbCs9ttW
03MGQImfbR+kbd7M/IzntL0NBTyDoXtUaA8o1CoQRTqJYJBx2ti/0GVxN+Ai6D6TTcndRmw7amOw
KsaPShv6RWbMuwVlfxV0gEkQdfo5bW9D7tGnjpobhLjWU//oP30FnNEiLEfkwiXgAI1jltKe8K8B
hOR5qnyf8JctK8y569E1/KMWfJHFirzOTawVgzHzGLHubpKBeVMSau6JGBz3NKbayuiFs9QnX6yL
LEp2Oi45RsUwRHSnblegUUCj53p/gKMEC5WD6NQnE2ESdI7uTPcFAuLMeNP7yl8rlfxI21Y7kGpq
gw9HytVNJaEimR1XK6fh1SeArpAeBNmhL16AwkTHX8/MT0/VvAsIHy2LvzDX25nF6WG7qBRLVVDW
wwaEzcuvT9GcbCth9LvR7/HUz2EH4Vz8jQETiyQ8Xj+yaSLvOklogyQpJko9JJzXDyfMgIssDbKV
lRvP+YSZ5vr89cHp/GIT5+0rnzU7vQ/RaOjpsQ6QRoTzRxHRNXaTWfuRfiqXYL7H8JIfS+I7VpFW
eYvcn9jaN/Zsfnbscm3CBlg4krmwM0zvYxbm3LYUNt8KxETuxIR4mjclf/2xmh+Uhj0tlNrL9akk
dH3yuYBskgcjkn1fZ9FeYQSza9PbuQGefcesj9eHrodsMpQyXjheu8MWpq2cCoufn8f6oU9h16e0
QRD3m7SquhgSkQSX4mCngWl0dHO+IY6Jr2imoDymHZEOaEsU9N0y57zOfhhBBTM8SXZt5J7bamC4
SJbrQiiMHAlYxyNyR33VVkgFMrzGK6mjxIuCITpaQRHxGuOfbFs5H1CRHnu2J8sZQL6MK3eRGgMN
E2KMj6UYyyO9hfLY6C2KjhIIjmXNzjAvUceu1NWK7gIBGbgtj+bQu9uiCW4aPCNHYJ3VMZe1uTTq
YL67BAxCrk86cb7ilKIJHnkADnWH0Ioc26MzhsfEFfR2rr8wouOm5AFHQnHs5jchGBgYtHV0UoHX
7qtIX11fe0z76Xj9qCGvbkUSDm3VsZrTjqK7quNKM6qfZqBPe4+ZLxly1bbonH1T6MNGV/0xFHB1
VUk9Q5DhbZPxAiJ9eDUZwa+UW91AvHZxwnUgNdvuXdl0wGolExQplHOjaX/wRm+mvk1PjLXJrALP
j04oIEBi6bh0k2wMVoYfQCLve8CszOGjSo824k7c+z213uiRLBfa71ZXP5Nnlq3BKm+yEsllN+Wc
tTUNc2hU3/8jRodT9LMq6uK7+c/WhquZ4Lfv4f8jO4Qlqav+zg7x/FVlRd78mezzz//zTzuEY/xD
YLH0bEuHtOyBKvkPO4SDbRvVv+7YwqA6ZQH6DzuEkP/QcYYbrpCObhlzItA/3RHC/AfaMYNkH4lg
VZfC+e/YI3Ca/+mNMPFY0AVzeIGIVYWYrR9/eiNcAzVRVOC6CWzvp0tP24ruJqOnngmUtfjjjbn8
clz8r7zNLkWUN/X/+d/W/MP+NGJg3Lb4S4VHMBFD979mCfkIeE2rCPzdyIxgY7otqNJusJaGsiK2
P6gmPutap2xdK308ebn7qrRhn2YzB7LL3tkSHFjeyUfoa/qq4DbJHUZumAQoxnOCM1z9EWoT/jvb
OkapJAXGVD33tHrJhIxtwEAAayxRXgfurq91c611Y7HutOry93+o4/yLP1TauqtTVhp4Xf7yrobs
JAcrcb0dscK7oXGpt2PUqC20/gXhIqT1AtiPzJ9CT7/TyNqVQ3XRI+K3Gz8v1/g7N4CFcGVk31zg
N6TIQBZNfDqWlVwnuclc147U2mSYYxY1I4DMeEnasDiYW1gqYm+61p7Z2BwxA3q1aKzTrH9J49Ja
6NbaaCHiaqaOad6Jn2FwzU6XEKoQm5t+iYUSb0EKFbiiva45Hq9U8LKbzk3p99IL8hJyTJ2geR0V
886Q5IvQNZ6gqqJdyUOUah4JfbNbxqMamFvE30Y8soXuLx0yR4p3CkTcMuP0xW7/kpC2i9sBZ8e8
MWznDJsBDHhBQOcokrdCMX7yve4DfwjxkXbar/7NsfqrO2g+KR3BcZKeLrlC56//4Q6CG19aWTN5
u5DiirGZ/xhbyTtizkWXs0DmSU41mlPRBCKWq06RI1RU0JZtQPwaGxe/bbZGGu6CxHLRuob6rnLs
td+TL2dGPVC7HOGrcl+HGhGiKQiAor21mN0NSx9fdVXSQahSkFPueGe8dHoqV3AHvmXsIU+PaAEr
xwrZXnDesw9dV33vrZFc/UhDMRzQDrymYX4jCvTxWoT3Bxj8IpTJMTPLZ1LwLgjnk5UzUDuO3U1k
JMxh84tfI7Zjrez6PSvSyjTSc+xrt63Z3EiHDXF2sBDdLBu0SfOSBSSQowgPQqKd9O50RrsYSWhM
Yym+9bxx5Yj0caiTb7dKDhyo+zm0/N/cPP7VJYW+18Mz5grom39BUlCRtu3o9N4ussoeVzDGJjeQ
42aeeTXmQyOS178/MYx/+RtdBEHClUj8Zq/anyeG7Az8Yga/0RqsY2nbDKYiMqDni8HO25cyys8W
XcJ5G/+ajJzBEV7PJdlX6LdyhMxR8F0TWELmZde+/f1r+1fnrKdjWzS5mcLoYN3486WZRp3nmZZ6
O2dmBxXh1gl5aaxkzPakI6Hz290yJ8Xhv/1rMfYhq3RcCySl+MsxADZDWHlP6FEm0+9Buo96yf3A
LeJvcKz+OhiSbVK7j3//Sw19/rF/WTakydOOPS9T/88aFQeGCSTddtEVGfhvg9uATibqtfTGL3VK
xVklJ+h4LQUObecRazLh4ogy6IbpNBe8Y9ZN3ZI4BO7+YQaiE/JHzE3G15NxG/FjUsPb4sNA+xmP
yM10JreMYBMsK9lF1FG0TMfoJa+0u1zYh7zjrR4dhmWJXawVv3edDhjCUmFvYqQ5nJsX+go9Kroa
iXqaEZDMAkAIEYgLcljeg9Fk4JEHdFhxgi8BSIENoL9ou9XPRn9KyqQnZBWxhK98wjYHojuV894Q
XZ5IXhkhzwmNUjwSCLUgSbvie2jl0fBN4BtR07HhAIuYpO1iJutC4BrnGw8RBDciYDHQBeTBkcNW
qg3mn2ARDTZwtnR8BBD21Brz97K0LrxxvHca1hyldTpTeO+RTTwvDNX1Qirr1YarmCAjWMqRzniv
FDoRbwNLBTVPxja8ZRw5CObAKTlZ/+aMMAU1038+JVxdNwxORCA1tufJ+dr946btEzkAtKMadjR2
yOq22PR1t+0IgUrzCT3qvDuQdogzjBJULFMqpNanqZ9gfapgPw7CW3XrFNTaIgRZgVUZDxXqUVCb
UBUw1z+U1CpLCvBl32bw/fQ2uClM46mNa4MWSKKWmF64oa+als1JKHBGQ3tCzSl/RiDWsCtNJNBk
hKpjoiHkttEXhQP/Y/YfAXFkBQlC8lnH74Y4C8dkayKk96PQ91XY33sF0dhRB76rqJutmQjm45P4
TLRaLtG9Pw6lry24ZyFGYadOdF45PVh6eJPK/N4l6IYdBPamsiCOBE/4q9cSoGMKZyOz3AFl4dHj
j7WVZLIGl54SKzCyfTOR09ESH6jltKxC+p02NOAB58fWzayneirefIYFqDTkC0Jtnx14hKxPmx1b
S2X7Gqmqzo2bwotk53pWU7sfSLhB0OLc8XtrQrIRO7bVvkHBulBh/2DFeAC6COFUhjI16U/VGLcE
JNKaS3mrxHPTw6AYFG4VJb9HFRVbCA0IjubMrNJDde7wun3G0iGF9dKRDeaJxNgkHp5caPf833Bc
Dr7J6jQNK96rVToWyVJno7UQ0QQJgog3LaD4YuQ/EHa+lPzfpWmPH5RmbOG8bIFMc8b9WsZGGP5q
9OMOd0BIehazNiAs3W1dA7sh5p38JdokKraK/YA8hrOBUwL0X8jpLyIcqKguLCsraQrFaMoS80jP
VMdZweJsobFw07l/JUhPSYyM7gUBvIMKn4mFfoilOkZxuY/tkOSyZAwg14a7jO5bqix4tOWmd1Cb
CE6GMcffgcyYIndgkIR9RidZwXeLFuCyd+cFNnZlrXsIauUhd66eMi7XRWdYd2HvaPuuTo5Qc6YP
wPt2wo9hKbG3pS+epZJnG6XMujZCjduQtUVXgphpAP6XAFva6iFyMzmuZBE95clwjI0Oi0uhkxGT
lk+DqQgI8VK6lUNhIT8BVJuZ1U4krKWQKgjyAn+xCZFdIR+jlocJ2+NwXHaTc8s8/TiF1u3YtWss
zh9ZMdxRtCIPThymH+aMfMsQOfvdW2fm92BJ+SMrXT9KIK41vAmzo0KVVCuFxOGXt9qD5XNnnnJu
sSLIAbmEyzSO7uJZI4qY577W4ErTCwsXQjNvpqqGqGpwVRPItRsTghMgwb5ZXDYka2WL0h9NxJrx
KQFEBHgb2VLxVlkkH9URtkGbBPhF4ZckQ6fWh9cc/LD9VNxt9lXPdewNgJOkf06Veshdub/b9F54
KkfkRzBbTvpQbWy0UqUTPidZ94WcOyIywUd3WJ7r4dja6q1RLdGf5nsiDomaDmo0I1LWinidjPiC
G0wuy8npX1JMWW3jU3Q35LWq8zQ0E2+Cg3kATOpiRMpUhtlTlXbO7A37SFwotBC+H1IPPUXmMEGy
MhuBXkdeMbf6HKPfbVOl02rsmF4FCaLgBE8Q0TXJhsnQyknTG4avj72GnYAZ0rmrGVPhd3mLc96d
UDyXaGJusoohrGaX+pLS9sUzWU20WE/uSs3Ld05Ro7o21J0IbBjx7A6SONxpQ5Ot2hFihUX0jQP+
IzTh0Kai4efr/RPme4yXVnevkMTFgou5LOj/K9E8oTi8m53XiUVmNvOvVdy3HvIpd61QLi/ryXly
2N/ssVbibMJstpwmRmFZ5pPR5LZ7t8EOC/uAUIww/vCjx6r2Gsxc3DRD6y4PSG6ZSLWwrW0ziHBr
hPEjXanFEFf2IfFwSUSlj++rwEndJGjJOlWspCMghrYW8VJuBcy3fyq9EXmeiRAe2Dwagj2sj7nT
Tatp4Fgxmv+hRe9c5fXaj3tiBT3vua29u8FgrQ6AGdQlIU6DweHXUabf6VUW7O062yYqctZWOCIB
KJGjlF0LTEanR8/OjzoSZlhL42myXktPvLnMN0qGDW7BuhkxmUSUyQAy+AnSsUuDn5kgnzRTWG2o
pp6aMiNXJi3hwcn+QCL2C07BnzTVdnY5C7Z97RkpNCPIOWAXNK9aFwPdSF28dtX4mHF7WYypy2Sc
TIPGSXeoalYIDDmp0kPrOd9xbOoLSQrpsu6Klx4V44IQ5HWfh+fCCl/94LU2j2keNqivREHujrc1
Svz5TQgrZf6//RiRaMvyViOFHUE9LiyP0qA3gEyFkkFfgrU/6F9Ce2Ziay55MwBEcdwJd1e10xPo
+E3E4G6Xeym0F74+h02MTfItOzTRaDf6nTEaL8UUBgipiDxXkLh1UR8m7nH0IghRxRdzHCrve5h/
2eQyuTeD9DksG5KecIyMKngKTbZrVoxUqH9rNEQgvvNqMg561aq7ONLvs36q1prTIM7VJm/ZC27x
eZVlbwkWSoM1tx+hCKFtQmNfpujIPeMrjHVUKONH3tiXHmrFyqGLsEe+T1ok/Vc67B1JlV6ugaOQ
2hOedSwHOpFsfYmmloJnbYgJSb2S6ap1xCUpj2aT78U1toSdK+IQ35b6VtdC8m5m8cv1Af4BpNMi
m8H98o5yddoUljUs3WTMlu2k0dcZyG/VTSTx/LntYZgDXq4f/X5AxtjO4Wot7vSuX/zKyXHhdOSQ
i+wZ83qNX7EV9XczFWcwfNMhVM1EgkoUk9SAW+7601wECki2h62SwU643jFwM5rXaXMODa/i3pk/
V24WbZD+N4fIR9xh9qiJQwepYxIbWxBkp1LqJz23VnlvIkhvzFNshpyh2ROnOMuuSFAZBnY4h94R
SdDhIdCyZKWbzXFyYcnPlo5AS77aKrr0Uwae3c2/pJGenPCO2SGV/hhcfH84USYNS7LeL31RP+V1
8qCS6Ji1xVfVD8eIAB7DNT/cllC+gztvPzsPiElWfAG+v5iNvjRM1IaF45DTwpyeKuPUtfDz2/Zp
QHFKDYXdfS5TRAjIZ2LpoxnmouwmpDTEZQj1Lm34LSiW5br0snf2feOBkcB46GForMlX5afaRoY6
FA9RY+Zi32kwqRncDzM1u9VUfrDxXuLzKIglhY99lUklHOiklscg4xLVoiJa1aPrH64PeZ9qBz1K
ztTd/oZAbriQEI8FJC/mRUicKp3sjWWUVeQ5kgMTJw0cAWqV69G9fnQ9V6JJGkQB+NTZVtCG26ty
LUSrdrh+5IrWos1jQ1sgk6WuvEfbrNwVRKQfZpEZSAzDPR33tyCm+9N3SKNdf5vPDQ09Tr7jzicf
SO7AWEIfySX8jeAJ7X2Eh9fj9epyFw2sboSjoVFpg4M70t8Jmp6Na0eCOhfBPs4o4iJSwpaK0m0p
LBAEeg5syZw+xQhpdu5hNrHrLjpAk0ENw6LAGFZGcjNV7Su7NsojHe2nPZ1s0rFivmBx31z3NtsT
n7enauLvTtCQk1L7GroYDV/FH4C7fiHLAWvVBORDUGIeHLaXBIZwIY4jEhT7G2KmeTu3/q6bRJ8E
ndLGrSmyZucWwkCDxJZ76vjZBjzFRYYwrTQzdzXMvy7yrScDBZXnolWcW3jXNpeWeY9KT98VQgUS
eCBj6mn8s/aTb8EYCvzV3h74++LqHOqatezRp4DWJUozavT72HRnqS3f5Iy3Wkf+iVewutooU4CN
kXPa4mAsIwP8RDBtWjQOXQPRhUDdcGWbF7/pIpZnSrg4Kj8Alz4ghd0REugsKyvZAYL+yOwRyUBn
7lNa5DdmdIMo211lCKY7NzeXoW0ik6Of2nzUBTuo+YwZptBeqbmPaUNny0IUUHQPqibDcC6HlajG
aBlAaqWNwKF0fY5+TGTdfpBc4+3cVuwL4HsoiP8ve+ex3DyWddlX6RdABbyZ9IBw9BQlyk4QsvDe
4+l7QVnVlWW6/v6nHR2RqRA/ORIELs49Z++1r53RfAU6HYFinJHShdTrA40KPWmfAxND6Mzh1sTy
Seoxjat1QA8jHQ+NKiOh6bhrjw3jX4WiiZ574eQNTLcUU7cLlP9uGnbY3noIr+7v2xOx0sTRb6Bb
8tbxRriMjJ5kkVsZAOK3USsvibWG0ZLt5DDJvF9Uht3BUnF5pFj7FPMqajROCOLl71nmPfIMuJEW
XYmOo0KcEgMzPX6N+/gK1s3846xL4fzkkoiPbKI6GSeSkSTxZ1moH8j5/W2EpACSNosC/j+g48j8
QYScb96yBGZ0sn6NXVvNCYUCk8gY/pRCJPmmXDsxyDCuTaN+IgCnxwP0i0bSdyyI50J9iIaS7NPI
8n4PaZzUJGgTdUSjcg65RrUCdcn628r0ndqWrJVliI5GvvZxya7cgOZEATl0gFrTh3yazgkSGnco
2cvhe0eoI2Zg/pYF9RLy46xKtwXNhs2KvHYXTnh8K7yvv83tgmYcne1x140xAZp0eAQd1XSZ9jJW
cxhu9Zi48kRjuKzUeCt1WUfTKaVtlGu7vhvrfTknb6FKF0YSjuQ3YrFIgODnDAXNOvVo33M7joxD
PUrRGhvR4Bw3PYtRLlypotviwotakBlRsHDRxjRrmm3Rlyv/psTqOLJTWKxpJ8XzrhG0l5DRA7uC
yq2Jg+7C9GMkvH6XkszNGHqBIvnYrSewFtFYE6z0jYgVwmggRC2QM/2Uvhlaz+tYGX6u0J0TE9pK
i4ZShV1lu5549C80QlsOvzOZTEh+aK/wNo9k+mXyOVu0axtw2lJAtVkOZBSuoQwUnskm59iiFpBz
MKVJQY2MaiC9W+zrawuEexOVaEMXVtoejiZL5UZEPeMEs0Y3TCLpU1YFh4a9mNe+LMeWTaalk4PY
tUcBKFE6pBAveeussv0MggAlZvgTpMeunu+jIXwWcy7qSZcFZD5AUYZ27aNRBYdkvuuBFjkz1zOv
sP2ugbLD0o0OmlQV7EqI7E1UGqRWMm4F1hQ7ihaJ/gOjNjK7WrTxVeCO8T2Ml3cE13tusQ4e1x0b
/qOFdmsj0jHciAZV4sQ2p1XnANO6cAmtLZLzXVlvG1HG01nC2CNIparKHZOCZ+h6V7EdtyUdKZia
uFTNmAhmth2+VOCU5uaM5xWiLMP/UX9tsODZYTY/6ouxlXLjfTCFz6ZbA5clQbVlKrha2THhxxiV
xLSioPw2K99WTp6rDH1WPOOQXY3N7ZDuBiU7EmHMvqaQBvK+hmgz6O05gGerdfKtxpRgLvFZrLOz
MsfXvhRjaGfxcbEIqg8gd1gNpMe61D+knmDzkM1iDNXCGkSohhnnoyGSlSAuYNNi7UUKltAb2xqR
qFr7tGwhiC6J5Qgi97quH6iE0/IwzZQpeneFThbCq+m3M0gxV9aAWS8yakARDKJLnxnHEvI4yP58
CMUa+cHfHzcWbc2aYBuhLc1DU0uNrwjhfcMz2Et5NtsGUDyb4KSZeHUNTg9ODzjbNEQXUSTYR0FZ
PeuNuP99bEXBBbsRjpnezOkuKsUxYCC7jKS9Sr3hijQL8KbIoVuMoq+PGRF7giLtO4RjnBHrp5UW
yvvfz34/pClCqJh7N+TMWd7/fgj6LGKPi46yi0hA+PsXFgIF6flPbog0DwaGSeyc8hD2CE2JnK3H
GoaGkIJXArDbbwsih2JapmyN2x3IbFM7iBZ/qOSu/YdW5Vew8vtBs4iEVVS4xL+SGXwQ+99G8F8p
iH+dKINF/DM08Z8e/s9bmfPff5Qb/D8nSqBuZyL0f0Y0Yusqvj+7+LPv/qxL+OPH/i5LMODMSzpI
W8RU5gq1/yulEVmCISM7EBUmTLj5dOvvsgT5LyKKAQV8oyqjGlCZbP9NlyD+xTKxqJmKphmSjFv6
v6NLMEHW/1OLn2GPJYuySs9XE8V/HvhpMgW1XsbDtkHGHQHFY5GqSdgySL9YCsvWuu6lE37SRrk3
RQRRVUnAdNFPFq1Y5tJEiqNfEuCZUcU9V6V6ETvzZg5mug+LKmD/w9iEBpVJiWEI+jkm4YR7xS4j
a567DASyeXVcWyHCU2RlE8Y6eKezSVKFDra+WB5jq6e6kJYzPdFrZQlQcRXjvZ1Smkwy2dUK97Nw
PKlCg6r5TnQ1qlhHZv2Wali/ocSTZNt+HEdyZaT3RKJ0pUHtiNNjYJIzL8fq1ZrvCYS8Nbho8VPd
miX6iRr9rGvJRz9al1aPToj3jlNX7FMowqnE7bjqSGfrex3y5NC8LFF1i4Lyfgjq15V1O4tgvsQO
H3dgPGFQveuN9GdoePK6Vr1kJZ6AsFM2U8lhZgp71Svt0GjSkR0ewKaQ5xwazYtaulUceUou+wH6
8gRnxapfZHbom5p6HqzkBRy/H0oj1ejSQnwpvnCSu01j7mJ08YDXqcwUfoRwp2ozWAwPUeWtPRRX
0WdUiuAGdJ13FaaJqaoIH/PaFmueQzZUqBiSbCsCIwplGgKRDoZSNHcw3t4Co/sk42ut5xf2sJBu
yzE/oKzQ7ChgOqr/nikCTUV9eQO956DdR/EVZUz1J1pkNWSLIVWvi4GHqFLk7fqLE5Wq+/fdDlrh
S62ew5njUGVK59aT+Zz0K/0tmXCHlhkhqfVeqymSc7JH9ZGuXVVoO7yhzjhgQFORuMfg2vuCfFhl
Kdy+hvSrVEwbxSV8TFsL/oDRm45VFj/MiiwiuYptGYfneL3187+PnAQltsFWryuN56Yzh4NFNy7I
BIlur3VLjKZw4vAUYqdukfoTEo42V0zgk+XgsVSanXh45zthkD7l5lNKY+FebgNHyugIhH0Fwixy
EGtjAw+AioBZbgwj3qIbHU0GS0rLcx01dkSBsYuGwv69WEhNmmwxGih8JdVexJ/KGERHmpVrDqIQ
ZQ9bwCl8JrHrnOJQTinWc1G7DnEj27IUXuuuiL10DjJHRZ2e1AUvs/LCRI2gK1bgrLLPCX9OVRWD
oxfyvdXRMgvvxbHvbNEyzmzdmUDU7K4y6xvLP/Pw+0pG7FLMPqaPH3xcE4aG9cKr010WocXLEexP
c/ozWXRtmGyzXZHLZ23cRhjUAzXlShCfJRK7OEcnpiQg1NXmqI6cIsZQMmTIea/CosE0OoYv0rrd
7da5u1i3FoOy5oWgMNyiuxwP1GbIuMQELjpATn5d5cdA4XSIlZth4SIY2DuE0rJf0o+0Dgkhpg6o
OdY9z0KUwh+1kZwe4fwS3+Jl8qRUujOjqIJPzkXTDBXJ6Dm5SmW+q9UJvGseHDoMXW4W8XXdTD4U
iR0iayMIijp4gQk4b3veQhrPNzB4NBjU3uUrFKpWzOCKYHuG36ynShGwk40wZmpQAS2jfUHhwozP
qDHw9JMftfPRZPWE/kqCMCy9ihUob03JqwmqAOGVfwgsZHbS1bucxBDIpLlllwxcZOjSEGBEdvoM
K0kK8ZpMuie9iG5yWPfbHNsqaWcjjqVmZmcnr9dsX9Ekjo3zlLBYlk3zLpfWjzxlKZbrzGkJ3HDW
HUGZVoFfqsLBxIvjd6Fyl0bLvonYl5EoFNtW9NS2LEcpYg17HpVjPLLrZTvUOjWhsuQ2q16TxKRw
AkJXOBAbLTdPYXAQY9AqFtEBCMPdCcoI9au6USVAK2tzSCnzgECKYo3Vg8mzUiYH5CJ2QV4DaiKa
B9FsPorgxUq8ILaEouck5ninSK8tN2Let45lMCATc4zaBmCKkPG0j5dAtad0cOE3QfhKCeWl6XtH
yQhh4CLkvBVCUBzlKvhMZcMOJYnA4yr5IgbrQRl5t1JwL90I9dhYG7BVg7N+rj6qVOQ1t9pt4ObL
bCfi0ssYzgoyBA+V02VdS8JWvs5Nmjih1d0bWfQgNv3X1E+PjU5qlNl1LBZ6eGekX79n+WRtuxSz
fwKmpdP9UcWnlrczpmyjRNYfe8wZWG4LFaqfAjrp94aFwHvNtOeJllgu7QFQJtIGSOtI9T6UgXjQ
uXuHQ/FDkoEPZB5NGKcBCvwvABGxnSudZYdAdXJV1twYWE7Q0jMxLWJLMzFC6mHVh6klAHnS/JrV
fg569l3xvAlk/byMxmkksDhg5OSIAfC/GmwqQj2X4oj71CJ+i3r3ZC4h3Lhsvi5KPrPJrelxLMam
CrkZCRI6a2XtYBk61/IyrEYFNTsLLXyBpaBZZyT5uzimz00l7iVyNuOJ+ySVeEWrQlOjhA7R9Eay
KJ3klWmnh++qikxjqI7a+Bp1JSFda/sOlANm/on2Lo0+7hCpvrN6ftrousJDEgTRFSUB4khbyPBK
G6HUuX3F4sNw99YOC0uFGeJi6OXr0EMW7qfJA2ox+/pEy3oA1YA8EBRDNhzqCVEKUXlrM4r+WU+/
JwEL69M322QSZlHe10zsvNxgN/J7O+TiYdhLxZGt1RfNNqJPJX+IWRCFUCAqt3uhMZ/up7LHeIZq
vNHUqyggX5DEyMPEuWwi5aR1sMbShLJB0KoHEDitHVknpZVgFhIE5kTgJo+rqqoUovNaupD9SSJd
yyxIls7zIr78njmWgoPTBCpjCvM+KgTdNSahpAGQWZ5a6Ckee0zZjdBexiF4jpN8S5+u3oRny1BS
TiQCZbXJ6KAYB3cygfNOl0BvicSAPlkVoaik2REX3+Yo1XvAEpWHb/69w0zpDgMhu3CYN8amrI2n
vKRUSgXKLD31QBIzPmXzrldD4nWSes8hL9D661CM5RVlvH6o57I7NONAf2om6LxpXH0aSA2VgJF2
lbSlAn+Nap27BGatts1/i+OR7BuLYViZPWfi5ERCu/62ey0y3kOCqT2zokkLg2OR9mHLhz8eiy2e
IWCgJDxWS7CPyuwCTHxyekV8YKxAluFM7KZERtC+NLwO/wERkuzkR5VAVq0XCc6OiZD8ffj7oV+/
ANM2bFEQqB+jRIKjAdtrr9dEgugzCfN9LCPbz80LRmDNS1tQY5aJJaBJJN0WlPYAzNH0BEKfzVHe
LqRWTq16lvJI8sUYTQokCxg32BYkm5mQ5edy4bdqR1foN1W+4BASd5Y9ao2VeUx8+UKdcsp1cUPM
SE1u6NJJ4X7uXRjJ6/sJsNRKg2UXt6iI+ybF1nGe004EyRrKhAFK4dHQu2PVAxxtMmiDTd6Gx6DL
jkIpk6QdKfreXPMELbKxIl2dtrReUYwWD4H2rU9F8ECQBQWYNXyWZTMcI0Mcjss1i/QzrSMQX0RO
7fkrj3r0VpmhvlcCWIKYw3dZB5W6ppe/MVtxYoASQC/9/TQ1ZEocPfv5fUQCbErFDw6BDNOHJNfH
fSIhfvj9LANVWRjY1VZ/RgJJ3Jtk47XAu+DUnKxIgPQXclZajwacsh/X3oAuKmhf/v5YJlkO7Gb0
BTaPNkM8GbRFfz9VUxUpXErtGPB3hKaS96St68RNRdYhH1tARAodtXgy4UXl8rEuB+HQJGq1J+zK
/n1EwBDbKaQphT2ZA9RWsKuH3w/t+s1/PBwr6BhB4OllZwAwpq1Q5t146KxOcuWxosFo6APpRPT6
MYFMoEbj8QgvBzm7jEtvbsJzvoiI5ExLO9R5of/xWQBO2FE7Qdn8/tvvt9DTgPVEH0dPVPf3X5T1
h7AKcfE21QS0UDyhTDsFYzJ8VzzZahKb17QJCsfURP08runIg9UPh7Ee9dMsAKVfqMIXdXyIO8RR
HRAk5ofTplbG7FAbvXQTWsC4cokc+PehtkRnJY+wyI/UZtUoQgqOE+nYLhPG2oHoi1nKCRSHXAfT
WBnfqiX0jclIoY8Rmt2k02veG/lT1VuaC1ZC2aSFRnmuR7bSc7QjQ/8vRZr/ultXdZLbsfmIuvkv
itTMEuRFLZt+25Ev68t46dirxulsYtMyb31DVaPQrAMgzSwp5u71p/7GXxtBf7YWSP+iEaUXsdol
RHSgokE86j8KAq1ZReHUVf22NSaoffW5MSgm2QgqcfpFsS+3CCZ7PWIGuPj/+W//ixh3/dNIDXRk
ipaIkf0f/zTFv4CerOi32cw+cd0wtr11m7KZOZu6AnLErRiRYP7/e1//V/mLCtu5P71BawLKP+ST
nL/H/7F9z6s2ipvvP7e/5D9+8m/9L/EvuiRBFCbfSqb39Lfel/wXTTN1xdJkXUFC+KeEEiw5iqhL
aGkMRULmvRp5/tb7kv+Cs4d+GqGOEnxVUfnv9L405V8uJoPfpJsqKlfT5Hr6xzNKhacY1qaxbBn+
+mmsn1gMXDN2hcf6CC1YtxfZq409UfRl7fS37l39DG/dE0r4onBmyw9mb1qYYT13FbY+X9JhqfgV
LTPAPuIW7WQuOEW6iR4x3mNAJfSYjCJH9op3QrgUNs3JJg+c6FH6qg+WQzw6U6L/Qkr+by5YXqNl
ctg0Kmnd+icJe4MwU2JuvGzFxXjqJek+6he/NpW7ZFQ/+6b/EQRhZAMZv5KHeP+nE+LfrBYou//N
EVZ5pwxNFQ1R+2cBPfu0qabNvWzNR2s8iD/lfXOh1SC+UdL+AP5gse9/jAf1viQ4/oBOIH0QPPNk
PZiGvVxq5ldXCd7Hsd7L7/l52bHyAmg6x81mvPaV3brxeX5HPwWjU3swEp+UzHI7fcLYOip3ol+Z
36G2ssSt5Sn9TkdXv1NfW2csNyyPCz+DAITt2gY95KZ/qx/zR+SUgrLTuPEaLhg0mMkSbn4woLWN
qK490kf0xC/aFMq2MzZm7RSGI6Qg5ZqH+gwkUjpQPu4VJ38rH9mpRJ/JjZfjTc/FD5rp+yX24lOw
ZZuaMvZ+X/1Rx/6SuCLTgO95i9rOWaASUYVXmx/5ULd2h+woEXYi7sYPVF04xwQn/1h51ASD7Zq3
gRE61vJHk2IAHZnsIqUJbyXje0T6fpZc57uFzeop1O3GvJXX9BvJDJ584VTeNH+5Z9tSPOfjTWR3
nDgcjvA4vxTvugfbEVu49pMgnT/p+m6Q9imjkcQOMVqYHpptbLKs+IrBbor67YUMCEU5LYwhM8kt
xKsqenO/Ma7N23jQP8q74NKVZ/lhVBiho7gg5ctGmmHdx75wxut8DvcA2sI7/YAaY3YYZAJjqt6z
fc0EGHnQtXSUn8QNPRnpeMPefTN+kLqVDkDXwJo4iLZf5BbywV1860gaPBBUbYx0ke3EpWF9WHzV
i1zMWhbVNQb5V+krOFVUnqflZTVROfklsLO36CSflJBDi2dUKKCR079ie7pJfFIUJZwL/nwwny1E
aaqDvC/7bq7IKKYzYlBa368gKrX7cMdwci2KYhKV7VGyrdvAkUC12hHZc4TFgVTuHa+snV/kewTo
5mP4oZ/79oDaLH4OHs0rKGFO7VVk4fQI6Hb6Ob+MO6RiuXI0rq3qCplbbYsPQjorO9kiUn4B1p1s
sFf1dnKy7qynpabf4YMbnNzOzrk6Ntn3cF7n6Qc5uSXgNi7lTr+0mcfsTOyZVpPyvB9f5PVNU+HC
kb4M0MDJ3O5d38YOyBgJxIm9uChlMLVdtT0KzIiYGZtKVBt3EhzNjf7JOHZ9gaBAXZqX8CoXDuRG
Gv3khIsai76xwYd/Xqehuwg1L8Z/1kAFPo0IuY/wTrvXHfIkQ6QvX9lj5GZbhbpvk/nyZt5Odymz
fn+Gb7xLHru32dnO2+hRFcn82AB5DC/sJ0PAkLfgvf0R2j3wHPk0DLv5mSBwF0+xdUXKgmARSn2z
E+PNBEfdbumyXJT+0boOp+41IoFgY7zO9+IzbmaMBxvxXrrQQPrP6+O/jF6YBmko4AxJkrjNaatp
9E/uCjlbTG3U5XrbssUsrMWXc+PZRErwn//MvyzC65+Bs2tYIjc7Wf+nwqlphLkXaWpsNWkENGc8
W/O0m8Ppe2mRxM+kKRLSxS3+fw/C/s3SLzO5/ee1Hx4LmhaNepH5FiOwf3x1CikI+kTw7lYSAPrM
MRq1qUjwYIaMdXRFeJPotWTsHoPqKQmtVWv3Xiojk2b4e6D39J1azbeSsANiOWQutYyMu36VwcWK
eEz7CaSIQHvFbFpPUmZihkTSEU1yorxGlipvWcoR60x77iaWjIwtuAXzVlSy5FIsCiOuca2aE2Of
6l5Qt+2TXOG8AB9bo/zuLTsrSsFVzOWewX3gcZbDw5i3sjJsZrN87DSjfwjx0Z/AbdD8IuAjTw1h
0zDu3lkdBHajQKwWciMDPgK7DpS7RqZ9bniZ9tmHo10XCF0bHW/H1MOEzb2y7vZinkq+gimeRhxR
JKuLQS2IktKDHgkSSuJ1/jWOzFGkYriLGZQ5vO0dy4EJZ7P1avQD5GIxxVnxg3LVCE5jLZUjNfFP
33TpWYYOjyhOfEj1QD3FQ02K1ULzqJRRWiJK3afmvNXq5qpnMS6OOfcmgPsbVSvowJXmj3yLJGIG
kiKaiEkB5x1m5HFosCE36GRVX61z05vEAiwQnj0lEcEStYCEVTIBDcYIm9RQL3Oj0A0T6FxYk3q2
OhfGF22THjnyMCCeEzut3aX0n6YxuVNK4dOSeWaFttw0+T3k+SK1zL+aUg22WoVHYVrkSzJ0p0iA
xcxwQPPkWH+iu7i4KtpJRDMYRMD60nyjRmsgPS+6/gBh60GsUPCk0hlD1VaYtTtp+qon7X6pBAWW
5fw86dVTNWXv0aUXo9xtp/Z+ioqHJAhvctx+gQCrV3r90wL0GpzX8/q5OroS0bvuEgsJbiAFMjMh
b5oo8BJTdUvvcyys3tUWXVmNqo4q572bQwe1myQ8R5X2GMvLSVgBrkRLY/yT92WC6FjIVGHblAzz
Bvp1Sioy2OzHp6LCkmiOJVQLcCrC9D1zqosCTtFKJmUJKSmUbRY+PBSEAAtpDxoZixA3Cv0O7yNq
aO4MHcw01gK8BRlHJ1tOElizqgq9fnyAcUc+CbFyON+qnvb1HOFLgUPKT4iB4E3ZN4Mxz1B7nHaa
MxYGu1Kkama9Ve90VDm5ZoGgAliyhkyj0TDznhiiAI0aRDXQug3dZfRagfSmDdAZGoaEFF6F9p1E
78v0sAzAjVG+k1J1tJRoZxqip4J/pc0O7JeZICXaMMU6QbaNDkYjVP04zy8zIB2gKIGB5NZYbxpN
rxyBeJg9s9UzgXxkUo87/EyoMisN8nEh1TtZL+ZtkrO/hW9ebTRp6g9F3dwL2Ol9taSJNeFAQr0d
/bXDV7HybSrFJDJtkMMtoV97qQfJlQbgrhijuaYkxuA6iWRrBXn/+0En5W2fxaigwbZ3kV935iqg
LOxC0Ij2ktoGNLlCGCGpzYdJBbdn6O9JGlC0/v5TbD4XQ17syzjPDr//okUWeWDrtw/yJ1cEpBit
0NbWNCrAWiVWsaFBF3V419ARZvQge/m7DiHBy6s57G61Xm7Ey3LfjphYbEqAams67am80qGKfbiU
lIzBq/y4bOXXpHJbpzllp+kkvdMSaw9tauswg+8WATGfnb7OD1z7NanT9vTT+JI7UCEclbP5uimv
EVKxV8bO6iV6b4+qN5E7twnOBDYdKNmR0mK2f+E90l/MQ/sQbVUnhgwDlc28GOg0V+otwkYnVzlQ
ttg5o+oAHjDO4p0FjZnyNHUafU85O4RMEiBg76Sr6VDgi9DUXqWWRtoRSxE/ZlAg2jqE7Q/zzvwy
d/V3PLxG0PESmlUk3vCDw0+tuBDZjnIP0RxlE1o6qh6bHKbsbPnGU3mjkA/vzM30ZPiGL15i3yBE
jpsYzpWr8pO9LYmP/OpjeaPLb/h165ZQihE0cG/iloe18dBtpZqtijeAatmDVMwGFlCiQJIzqQYQ
jnUJvJobyt48bifTU6iuEFi2B8wDePVnrjbyjwJbPDENYi3VUGyqsFBQzLkrZQ0bpLoREC3faZI9
8fKuNWvTASaxG5sePjNjZEHgfmKjE4NfT2pTWLnhM/6lymFWYZ5Nnjl9pR0s2+ZFrnx8egXozBmD
wSbTbAxc2kXem/GOD6eCl4e1CH2m6ZnMEp3xhWOccn3NPmLSRtnKHA99TSiBnZ5EKD9drFsdwTEu
gRAcLarLby2wlebQfBBYx9uzxnu48L1py5EjgcOHGUK41Yv7cdhN1qtwZgmzzpq2118FlKMYmNl6
7zjEqIXz8ME4q194BKAusiXrqn2D6qwjUIWa0bwZZ2RWbXI244P+pbnCdXkKLuyf2tcG511x391g
6/O3wzdK35fiWO2Gr9UKgkr4GxD3WT/l731pM13tnsfHeEKNYFtnLhv8n+XWHMkTtsvHymseIrZa
3YapAoJ5CM3kdxMZZPcYrzq2m3b9WIcu5o9z+qhRqoLIlQ46IceVS0L7M26xcEQmsen2PF+xP+F5
45qkhBKYkIJ129wAohLtZ9R+/YhceA53vEx+9TDcldILg5rC3JjmkezCOHWTFCDjxmAjCSTU1o4S
GLpDsDfZgQKEKHmnPH5HjdUZ9wIDu6c+fQoXHwuhnvpZfxA+1MKN70NpCxVcY9JJIXa2LnPuAsLO
p9O0G47IakvGJy4bzkDY1H5z6Inu23d7gKNEoqIb+SJCKXkRrSMW82LL3hYxREGxXezKD6KmAnZz
m4jaBEHGC+fVvNgTtjzmAzjZtjJrRv+RuOq2wAN4xC9EJqTppC8ZWUY2xQAbMHhhT4zI0kvnQ9oU
IJkoKCYh3EEiJJDHHk1OETvU3fFYsyEvnOVkcdawRaUv4GZv6yxjtCdULVd25Kh/0tvgU+VZN9Oy
+2ecXMrkm7aya23pRfJkX3/MfJo5rzk6a24fO4TgnvJY0FdwjeOhlNzlYczd6Y6BfH2XXdnPvHZe
ssP7rp5SlrHQqRyLhfsLwna4zc8qv3d4YYz5xmu4stM1i220J7V+AffFq85yZ3EtooOc6RKSF9fY
ouExGBfPwX1XbzrmQIhZ7BHVyaa7by/Ca33QHnoevJhX5JVv0a49BDRSKBOuZFBbPZttxLoPJLWb
Pt7TYGd51gfi+yduod1dEW2k4+SV5/DcfDLphMEnn4gisC44CoDvqY/VB1CrEyuselPO8WN6wARE
Lo2yV2fiNCEAbmZxm6XHCkMDDv6rejIeyifEKBSY6KWL0IG5CFix+WJrwPD+0OykF0Zby4Ut3Zk7
DK0Q9ojxR4efUGaigepx0xqO0dsZ3HEMYMGe45476kt9wMRXqW7zIikutr/0QmZOh8TWI6JswNwp
EILt8T4FkcdrKdOrOB1LdScnsKo3Ax2F3itOtFXGkmLhyK5S+mrrD6oKq3bK7qheoxscbGQ+nnmV
fetBQtCDJ1/fhCIaXhrwduzio252mM2UfjMd4y0ZhKZ1pm9OlI96rnVb4qr8GRpH2XHahc/I9c+/
y5zqhvv8je4K0gzpLQ/RHW/w092RcLdPr2HMpPKD1L/EvCJ+izEVOEw5lmbfIQvoiCHFZa8Trgfg
EVzxIRhvhNETqfSzGWrfBMWb3LH+QB9gC3aDJvIwu9Gn9CxYDjsCUuJe6UCQFHKhATLg47lkOyTJ
V6nboODIr+Eb9yUWAwWr7eD1p+FS3sdMUj8h6rR2/ow907QctHEWB2CEmHbmxUFQl7gPYybMHqfq
McT7rSOa8C3uLQA3JU9itXvFMWHY6YUh/XydXoLgAbIfdvdup3DGkjimNU7vEngXvOHhSNNNIbnV
R/1YvsFAxOoa3yd3ZnWwtK22TV7XwlPw4veJaQihYLHTkD2zB+WpbInoHJ6lbeUBLwMkgKDdrrei
3+3YnvanGG1H49ey13+bmtMVG5ZNQJkiw41X80FczsEDrlk3eO2/u2pTUQXcsMwAZFAI4MuYcItu
/migd7grr6od3ldHhOHYH9JN/aN4/VtFf+Nn3ufvMsqt2G7Z1C0cdoZZICEowh+458VXxJF3g+hr
8Q6nnDu/qQwTH1nViXEr+K30xs7poXkYqj13EWVrPum0KfMNgZOP4bviid88kDR/DHcTfWZarJPP
yDypXSKWgxsy9uKg3Vc0S6AkZNf8WyHbbXDzb82Ax3NdrANGfwEKnKcY5xBwK2ShXcBtcRbfVNot
mfoxLAitE/h24cui506TcoPCKMOYk0svZmM7qqx0qzyxb5yMEqiOGzbqGA0Y1SbMhX0iCdQTvt7s
pShsjADKT9t8NpHT3PGaZu5RAER24Tc1THEhLCi+KshWQpvE4XJvdOvc3krt6jVBxUPZ/B3wNhZ7
DTY4p/4jWb6cx9FtOA5fxuf4FuiIK+3loybogUQJB/9G8NPqHkGWKLZsc08vWXsO0ZutdyEb//x+
Oc0OgngfK4jkjPpmPKeUGQ2RB6pfCp40OFD4hk19jl1sVzMIgy9xR4kY+wA5woN6qrc0/Fheajc8
Z6/FLvHJtm4/esaOtDVv9aFsQYFsuFNcTL8+41wV/el7+DbPnJVCaOe35RSdik9UQpfuhI9T/bB2
8VNzHDgLkI88TQBtix9pucPMTPYtW6852RHwEYNM/TRMv2JMgYeEMZnJiS60zhTnCnLdEK057rPD
Iqsc56nWQox1KR5dQzwgM5cI3Fm/IIndacg7wRfB97ldxt22X7/6++H3+34/+/0xon1YyNO0ZVHu
pYM1xdLKRuS7S2OpiPy+y8JuO+bgJFpRckINbK1iYmjDpLHp6lZ1TBGXiSFzvHBAr1kAOvnoU04t
j1tII2gxmriwc6hJQINiPN3pNbaiA2oNnpvV0blVc9EbBO4giyHi/SoI4+yAvRAGkub0j/AM9Xrp
wQygosLf6wWz6LaGia6vEWlGWdoKOYhC6B3dq4RL0a37dnxAGbGJ8wKtg0yHnWjEwO4YbIGWTSZ2
ws1D2yomGWTmuxyp3LgERP0zWTiAdB2wmECqLICKxIDQNJeD3FPiKXqKY0+rVdUWEkPy4rBrbOJo
G6/WwMnU5JQ6YLm6+5rqyEQr+r/YO4/txpX2ir6L5/gXQiENPBFzlKgsTbDUCUABKKRCfHpv6Nr+
g+038ISrpdtXTZFE4Qvn7BOGEjnPiOQoH4mwwm5yEkhtWN7MDFICkIkyxw+2mL5NK7oAAPuAh4tX
iPNBdllyUBOTTGHIxwpPRVD5J5+bU5RAjHTQkM54oWAoL5656Jan0adwsvaI55RhPe5FD7kg7ba7
zbPtEIPct/3ykMUn+usHXZn52l6sy9NiYp7Sgk5koqgotDjEQ/iSwPleSUQRCbk/LV5otKbvZHnY
B4LW2JPhl47kV941zTHCRy0WQ7W7WKv7xWRt4rZeBiCyE/mHIH6KOQrC8TmoAPDOGpt2ND7O8a1Q
yn0vuvd2sXPjq/5QHQJvC7KjjJ6hm1hGRdIWRvA+QUYxLN7wAZN4rXx4HKCODANdrKl4DsVkoTkG
N20H5MAV85uB/HevRzgItZn8mZGOEHy96LyAAS9edWwfW5jZL/XiYu8WP3u9ONvjxePuYXafln/M
tulOrWlFVhtMi8UZ3yxpUYkGexIaq1Tinm+x0ZuLnz7FWD8vDvts8do39qmb34hofesx4nvcQ/vF
md9g0UeVNvz1/xbS/cNaPLNQMFcD/TvztHTx+Y8Y/vPF+Y/H71mb4l0tSIB643UrA3m3WXPXIbjq
lVM5ueuCmGfg/7RAC5CdeEwKGuJKUaI6pX5RC4dACbxY/hD+aMa1lUY/BMCCbCEX+CUF88Iy8MVd
CdogzK33BjAgLSgLLJ1C6x2mM/j+bVzRMtgLIUEurISUIC6rgZ7wmCzBPeVER5cl9a60UpoZ7F+g
TZDp+6/GwmHofUDqvvmRVcMPuZAaAhVBlmIeVOiDm+pjYy9MB9m7uG9famKG76TDkZIToLRJ2hws
Q4r7iMTJTT0RMxOktXcXqtQ79hY3AD9+7kaoEr6z6+lLpe5xehvmjbCTbbtwKIz0OQJL4Qqw7a2F
ABiFJtJpNG1OW3FftEOC1XvmFnBv1AEs6UuaskHkiNw44Klx8OGyd9i3xR3536Ay0qF5seppGZNN
ASQpC6SSfgyHtuXzNrwUC3EjXdgb2ULhsFvWFpFeyQFjoW368b4CCbOQOyqrvDm8tHw6bbVvBCWt
26Dm77PuTSLsW6FeZ4Ceq+Ic1q9OQItmKfnh65D1lYymqwCOKOPguR/keQYuEi2UkUCZ5MXRS48L
gcQ1jGktIbHdV+wBDbPst15ITHoOugTjeIyXYHySC9UEGeAXqYBI9ACeQPnHLcB75YQOdNWFiiLA
o1SMGTS4FBRda6cH91YioG8ngXovl3JTLZQVEwJf2x8D4CvJSCFb6Q/TO8WgWdhr7KuF1RLo9nc4
srgv2rXZ1hT46lIudJeYZIDVI+RNor/qJ2Ql1xFmRz94bNq0ORyKpvlV5cdwMknKKbidAq6BgEvE
ElJnhk1+/pERhZCx/W3c5JKXgHvZJVDw0OJMH1/eFJLnUVPYI4teqYXk50Cz0QvWplkAN00wPKYL
8iaDfWM28crN3WLv1Kx90Wiu5jJ8ihtZbPNu4saaVfu2nQ/aI3lGNuapbAwYG2b+OPb6oyf4EAnV
THlixzTL1EQF0O0SWs8ItWeC3hP3gNct934Yw5h3o4P3KGklFx/xgv7J28RbCZcvvQUMFGUmNF96
YhXHQIOy3CdBs3gpx4FvVQvPc+hPeRK/mP64Rie2gilg7eoBLoc/DEx/e3sHYjlC+54x7uidqzXb
5MVN3i4VWXc350fXVfMXltQTySPGQZrWrQioQXNdvQxjThPt6afRYYIbDf6t43O6mgQHvB3uHAF0
K+gArI3sWuMFvNRDYGohMWUQmaK02jsOpJaKQR/RMdYqtRTpYRVatvTJ4Pd/TRe7SZm9Q3JLuBOD
fmq4kVkKQ7kKB/MgehNXHYJVe0FG9dLhnFowUskClPJxLJPqgGI3NbryIOFOgXBVKzOW6TZSfX+f
jeWxl4FP2ugSPGKH62QerK3DXmdFOD3tH0QcC86VWIBXw4K+Isz2MJsWVlJ8NFJ3m8Cw8BF0WcZw
3IN7P66Jg5zWA0ytbIFrtSbvvxfNWyehL0OX5SGhNh4mQQilWwm5bgJFy16U27r01Q5F758Blle7
QL2G594AjxJ43qqegH6hub+0dpKy2U02eHv3U6CfiCFirqmbQ9QF+9xPmUE07m1YoGIVdLF0DK8Z
L9EqhTtWLQCyKuZmw9Iqh0xWL4iyunXfbByq+K2Bo0Tmy7DgzFw0pDoN33wzZtDXj1vSIqNVGrbF
oY+9d7Fg0dqFj2Y5GUsaNPsW7DTe7oHoT/sdioWLM4mZQLDMrF07f5wN4wSI/qnJ2EBwsLtiY1Vc
xoUYngNVuqs4sH51BX5kIdsdc3zIIeAstiRiP8btocz9H56NcLuFBRfDhJMLHC4A4HIX8QqVQmy6
kfmaZVCxpQIImEdQbT1yVfv1T7+uubN5fCQSMlvWeoHSZVv84fXK7pW1UlDrogVf1y8gO4E6olzQ
dvCunrIFdseCpiPWFlVQzSo7W5B48zbNo3A9stFAsGsAr/Av9gLR42C7+AtWrwtv2L7KlV6Aeynk
vd7Zgo1gL590zm5ulDi2xSCO33/6ly/HvJwOCX5mfDg/UjZDG8upXaxFyT8+fH8vaKZwk5rxZ7zA
O74f6p4rgAPL2hQVVVtk2R/mgrNtPfXTLQFhg0QETgQcY8lN1kcXlB24uZim1KKRJX5erUcoqoiq
mGnmdG5xpY99HJcHwdTJXXS8hND850M3VTfin/3tHBJt1kr02He2W/pHexH9fj8ohf5Ef4TW6B+N
/35IkReI2a0PctE358tDsQiTiS/RW9yOQHwCpmJkJT2YkGJ3Pam457zOxF/SxP83yD5P1e9//7ev
XwupIG11k/7U/yT1s6wQ0cJ/CwP+h0gQS3CSxl/qf/mf/lMfGNh/Exa9jyUWTyuKvr9ju0Pzb8IM
iHQXoesB4P5Hf2zwNzTEAIu80EEm7Vo8i//SCFqLRtBE7PbtqV0Mr9/O5vg3QaM5wAn1l7X571//
k+B1+Ueqf6CiwnC2HAciiScCEyiq8y8ijXqEglbnrXUyIutJN3V5iVhIHksCrksq4NEamyPXxnKD
Qcxe2ul839Qg88PZun5/1VllcCzy8DbBKLwVSfFel/Nw+v7KHXOsa1ZSbKnZf9K5/lY2UdOGIc6J
ahzkRxXkP8xhR3vwNh1JTac442RtaxYjRtExgHULi2pC1Y/j2H+gUPeQoHMDaNr43m6U8xJJCl9j
NFsatmA84NO857V+aLUxPirfS7cebBswbiYTyaZbHG1y3LuJ3d4LW3tXojoKO45vltstKxxuNqnb
akqgIfnydL0vxn7g5oQJkbg+BT+JhQH6XJvVE7AikFcRuR0OTk+zY2MbeQ99ZBtPdCpfhNdQUvei
OZGxyZOuf3plPDz5nOfo+PJuLUGFlLU9fcYEBK/CLl2wFG5/Jwqv2Qp7xHnB9irnst9M0iRtnsQe
9JzhOeiWCSowsEPUG/Oet4/RNZJSstTQU9HXAAOyZHIORH9fCWibSk8HSxv9Em+1rYAV/p4gApy7
oUWJyJCys+1y1/eZD3JCmvelHbHWamBwpz11T5y2/dnT3pNnJsAiBI5UphbqXpX5KvMLVl162pdt
GpyHdjyqBFp3R3O7LfnrV+mveyNuHlL7DxlfiDtCKSBT49CgO0L3h1PhwZt5WxI3vgUDRrnC7x9n
8gUfXfKpJ8/WV1HH48bA4LA2Bte90XTtelfKS6KNz3ya0b9pvFnRtKzr6te40OWJ6EXiiMzqcajD
YeVil7mbsLyRDAIpyR59GnNyM/aBbW0CidYd6pD1gGkWEA4lz84n7O1ucu47qxr+gg3AFvg/rrh/
0Q3ZAeRhEXAkmAGyJVzz/6wbCtpuyHHQNKfB840NSSMESEf92dEMca0uvbRmlxxcJ33SSWwdVNp+
iEi2iLTkcGdRwm/+4cD635RMsMn/9QjguiccSbiItbyQk+Cfn5GR5k5FDRifQiyah5wb+tZ1K2OV
V8NjlxXiYDJa4ppkDb6wwsDuGLdoMXT3FkHETvNWSgb9UW0xPSPGq4b0CF4rij8x7p09ZniFKIYP
EPBgchwZP4c/qxDIpzDC6dR3AMxR2H7bH72dkkG0kYsxWSOVAMF015ZlcvFyOEnADreYo6Y1/NEe
J2GIc9duh4NTud2d8BfbstvN9/4koZQV9IyTf8CbEqxVdW+BVT4lPfkAJlAc4kbi8SrMAyHWOEv7
2WUFaPg7z0guqGfkc9zp82TBwfHBD2G1Bd5DDKFzEJZ3yQwrvniWmWErhWvcERl0KRr1ZE/G5xDG
0yPu5o3bmK+ZLcUZys8RzgtxtE0ENQe7pisHiDohMDtZ2c/mCtKMWgHRMg9WPDwiapFgChYLtQTB
LxJgOoZf7PvhTxE5elfL7sVqPC7ulF1/7Rj9ug2T6wRDcNURfnWKY3n2pAw3TvFRFDomfgwmmCB7
cq0L6ysM6LlLJEYg/rs3H8YvrJkMmBjO8qoI84NBacpKTS/q1WRtFC2JU3NxEi1764C52L7JnP6m
/G7T2urAUyr3TDnIUsmmjZTw3Nx6GM/j3NmbCInYXdXhwmX+d2dbzKhB0FBel8ZKJ4BkrFhsEOxN
K9Pwz4uc5dQ3+T7w2/aUZMx3yG48WC4fkE43Hz5KE4RiQHXy2PN2IunqtdazsXIJjUK4ww+VyzXS
uMZ+NkGxtdH01hNJdseQbat7waJFTyHQbhEW67G1I9jKdGphFW50S1CPIJLlZM/TM7/T/exHT8Lr
w40UaX9pLQ+YEMHNeTda11wAjOoYusDXMPdkXaYrGdJX2VGTMu9/7Ws0HJqrA31Z5G8R/JC4oEEx
lCGhkqa5L4Fsnd3IvyWezLZywL4V5IV/V0fhssBOAaeFSAaCF0CJ4kASGNYtJ/pyw4n0JRrfprJg
gg4MJTL2R52BsBe/0kUgYOiKMHvEFJV4yNZUWIa7cMQOpZyGVTxOlt0oIGZW7XOrrfExQDULo4qL
tzWmy4QxT4lRHQyBgpuW5wk7qrifO+YuMztgx/5p1DaC25nfM0ujZ/y9r6WrGOM7atdgX9nUBAyc
p2ZdWWQzt/X4kIsASUqmrpVEqwcNkVw/lb7adKmr3qu4HJIFOC6nkXUBsKx2Yh1XYa8ttRUyy2LW
ZvSp2gmbWiCoFHuPKNsWKktWJEyt67FxmS/A+KmNRbab36hJ2o2yiLILUwQH00SSYNCWL3E//RAV
ujDhxA+yQdWkazPdpc30OKZIGWuRf4YGdtnvk6eem8/EDEj1SAzw227z2qvwpe3cZf43F7tRGWIN
QTPdlQ3oGmlgFisBwkGM3rnRs9+9N2EvV671oMGXUgIhBYs7Nqyjo7HcenojPXvfDWZ6LhMkQUlu
sMeqxM8qzcXV+VkQHkrNgFyhxq/vWn+GlBxDia/ZbZNfaZt6m3C5GFUUPSRes2fKxeSpH9JdB4b4
+4yrADgh16TIaH3nXDFgOU063edjbSAwcuujGJrPchjk3ihWXgVvqzH1Z1XgBWkCPCBzjaBCMgHJ
JvgXkGQdhgRcZCxNjhPAuk01wIGKBrV1i0c3or3pTHT78+heNRq57fcVWaART6aE9FW/OVYtBVXT
+s2+b7prOZfVrW+iVSxm4o6mCqC3nuoNNw4PjKn+XdhBey26bmv5nbGP7OoaNVbwQIhb+BDAQ1xV
8UAOymARseF054kJAM8NMXuB97D2PtOJlWUQOdmjNxknxLbtKY8pYcmsPOiwmlZ+wdIDLj1ZUV74
HOWOR7wIq4t8RsQOXbZOYahK5vcqVvaFyDdkR3NiML0wlsgoecB3Yp5UNrg4Afw/w8D1l+hsXosg
NU+9cn57nMZEVwc1BLJRICKL4aeTJQkXg2kBQAh1zGNQYE4X/8rCTN3gc8JGLMsPMxLy2DjdrfQz
fVIcJtcmdwlxg3cKqFBbZ7oHUIOje9Am0/pWhxsV62prDN61VNfMTOWBCEZ2qfmxzXHSDWIqTxpH
+NZz8i+Mm9MWKx7rq9nHeR+Hlyk1Kchyrz3Tdg5Tdqe5Gd0jhJ3WSWsjmzFrLpNOuGz7FGrHgtCb
kiHlYCb1ZYnbWLXx8NVpJJ+15iJktsw0Fe8acWn67HGmbQPmrvhIs2Fl9tOwbSPiRYGHc4MQI3tU
B+mJYXAxCqN2MRk0OaujmlkdyL8zk/GbUab++vurAY49Kgbi6LjVqDVISvGU28neBQ65r90+3Sli
t/qCXSefMTz5PWe5FY8HMCvRjSU+rKCdEwTRW1F1zmrqiUHXo3lvmkjrZmkTjuIGX7lf5exoQCg0
E21J3zLVVbEgk/OzitCilcsBmy5HbRcjG/RmF0kAl9LB6qZ3p5iTsx1EPWpOazu0SHJiyczPqztu
8QyRYLc9ah38zojoPWUkxOOut4AUUzXllLTULc0vC3xFQI71tXKsZ56O3Kss/T3GpmZZ7R4clggA
ObxiF8f1S1tZy2RS9yw+I70b6nZew+8sT+lgpzAKxtds6Ko1R5GZDhuYgOFVE+1cTvU9y7A/qelU
xNdMO5PPqgCcehuTBNw2k04Uvj9jj9x2cN54lYk84iLjIgQeScIpqlCkG1Juc18Zj9y6MGVb6M7M
ByKLp72YoWoUowF1gMXUwQ2LD9INmlOderc5QYNG1jV3wLFbEgg7QhHYMaRuOD6mJo4XS3JYOAQO
kBzoYWOIm60dxoQJIHwNSdCBUa4flqRooHCMLr8ZYd8PnTJ/MW3nrxsJDVgTT6cE70TWFyeJo5W7
vw80Zu4BI7KrMcZFKJvwm+xHJNI73SqSazy3PP/VQDapT1Q56ObUXbb93JerFP0QMNJuYQ/wCVMR
8/TGEZsoKUg0nbEXyQDNLAO6+7xJ1LYatF77FUoruxpJIZo8vZ+L/HcUeeHK6PuBv5r17NMScUh9
DTvV1mBCuurj+1NZxDFyiSE5Z6TZh1VdPSQ16R/t6FZb2x1/JHRIEFKaclvC8NsOIZV3RZLelg3C
G9thfzWkEqYCtADEjKW16pUnvnhmPD1NJkdMTb8GMAAdo5/sFc7TRTZE7uNy9OugVZt4AacoOzuU
4eDRhlZr9hUR9y2y8kqFusJXFUq0BAko0Id9aBQ/IkLnr4z1O5yv1yY4TGZWbxyQ8oe29x4dQh+Z
Eefk1oU/x842j6JJf4sU5duYCHAbNfhAm76hh6wuqxqJZCPz9ZAN3jZMyFcaWIDmZLdC7jAZ4I5c
ynzf2zWazRumAhxNDhC72u1CFKYHp+8tRpj2D2uiyokFayy0ytAtkDakismeSkOW2mlUE3eNlcgw
qa3cgJly6Xk4yHobJ30S3CLBtkgMYbFr2z46u58BJ9t1UNYjgUcM8FC35JGKtyZzcFJSy1cCDcZV
pEycdo3v3I/jp63zjXMrtRfspwLPYjna1xCpolsYyIjASuDNJr+jofzgXuEcf/rWaF7zPgZbENbe
WhHq6NgdwAGT4poIqA+cCc1TpgkxCqZd17FWj6fBPzu8WBsafFb0MkbnKdFXEvRsgTsQf3hX0mNd
ZQiOoZ+zyT8IsKnbsmMyjde5PLhJcQPX+RqRSsQoWLsr6S1XQeix37I4AMKi/hFlrXN2OwwIrWDX
nMnpqglMVwHZjTkIgCR09iaYjLPl2peyi7ITT+wrGmf/5kYgV7pZ0yTaLlBsam7WH9TWsXjQZQZE
qG2SDYYNNtvQUl+pcp/Qcve+3RxGpa/UAETQuyx00vZ+shyUPm42PZgMcix/CbpOGTMlCi01n036
//zikv9xGtyQZItwPKFPQM1HgMRf1ZyyQSslMr7kESp8F6Tv1mgYHmhq901hOsifpzY8m5mxGmSA
cHl5mBGBCZHdR4llbhppz5sOTEXglyYa3szbSXv4ldlcSUNPwWhTW41uYjwOkIJOQ9P2u3YZu6XV
Mvgi3oJageFN2KBTp+A5GOXUn/CCBKsoyKBdA1k5paNMT99/IhR6HfUpGz6hiYoskQwkQVmfqdCC
vWORgpua8pH5pLp3u4IOjYMAZ2OJUpHvgYjvvpxIZg9cK9nDaCYI9Tqax8rOtn5sV/d1NkTnyNbI
mHprpBY1kvxEqZ+diJkgayGQSEMJjz02pB+tBltDytOB/DnDPajuDFU8MgC1ANp3IBY0cp+SZX6N
S0io6IPMswJs/HJlKQT2YomR7VzaiB76wko0tvE8ZOqNSrfbAQFgd1DUB7wJxSoPS8Jmq3S6two4
9nEO+6ef6+K0oL1jZ8xwNCDgZmXtrMywGTEPEf+d2LgMl6GXMTrXfoS71SlgCWkXp8/xqNwjYHvC
Q1IzeeaUns9TGf86D7ACn8za95+SGt6MYSnvkEwuHj9f2ztu4/JWThBLcU6dzDKnU2k4Gye5Zqxb
f5YzqWup6wLU8/pyZ0CRfeiC6KmnY986Lhl3edIZq2ksjUOWsTVbfmnpZNsSYiB6V9yaQWNdvj8r
2rJQxBc3VmjVQ1XlMwo0hpCV7WWnmVHGWkQ4Yrw+vaNOJrUl6u/naDOZanig+8KoiN7FkghB0iGY
qJd9dA8ipgxuzUtSv8x+M58bpgGXxvAeI58qrUZVJUoDsXQdinN90fq3nJMS0BXHki/QoffkP1Nh
FXLXUHqt3TT1T6UbYZIMD50bxhe0N2z1i+zs23JcZeQPrgA/oR4KtE0Fz69kpchBwpJ3qg3aZ0VB
sW/GTO/bZr56fqtXSR4Nl2LuopWw6xQgEgjrXDnDxSGkhXX4YlOeBxTnKeu9uY8ei45hZCZEs885
0LnbmiDGZuu3KsLqxO4QUUu6pLUAY9tFHRh+GRanfNQRY1esVEOu/dP3gyhtvZuH4cntbf/UD6jg
+2IkV3cpQAIDsnxMOnvbjhZyVc0/Dou3tF38lmC61wgzOC+AhRXSWs/z8LsK1ePo16dBoSbmRP2K
nSUwmNn4xuYOtQ11gPci3rcMPe5E7wQHw2X2Y8rR59Pdk97quPU+klhps/Y1zOuXpjIvHeFyL6q4
2F7SI4PDY1Uoy7q4Rro1R8Pfc8tADD5xgtbEqj3MS7L01Ae3zg9nQGFzdg5nLA5B6pzgWt03iQve
tm7fnYoc9CAcLl4KmTsaY/wYYj4Kt3yOCmDPSyNZEkW8Y6z+rglfXrUtza1RYAsQWqEF4tdvJyap
pVd+pe38u0yCZhu2b8b47VDzD46DXRws7pZVLeIW0sVWUnrzbi4NbzWRzbWfy2Mat+GGN9lY4ZI6
VIbpnEujv2mVpBc3Vu9JagxUnuGXu7R4bKHzpZQe1SJwxih1YqrReBFZaNV8VKfWHZgpAEOUoraZ
N0V8aAvc47S8DPNY1Sz4wHabc4zfUUqjcExd4vhcu97Rx9kgkIjMJmJg01Epv0hUUhCHSPYpHfM5
dlEmtST3MqEpzc33+0/pNq2jJWLDE9Wb0Wu1C+yZVigH3sTGlbrZeSUQWmMuyK89ELhz6Ad09zGZ
QTnrhWnC9lnlrXOZVLC1ukHsiLQRNBUMMpvMZWZitdXZwCKcca+8T6bNkKHO5nV0DlSC40NLRHxl
NNUOpj/OEW/6M9hefWk5mdouKLcWk85dHxvxOjEH90g880YEhdwzS5LIvzgIG7wLlARIThvVrA1X
AQQIem/VRwwqK/CD3rLRHyuMQdIgcCnufJS6gR2xyt3RJgwkLRRM6vCW7dOJJ4fVqzPD/thC+N1a
MVNMKp30uAFvHB+GHi008PhrI7xHVWQN87z41U1cl7cWBb9jMN3TRD7vSRn/lUkkqsuwqIKBt8fN
Ga1CtwZ/qRhz3TFsNyCB+dx3PcZLAZPhPz5OuDNsM+OJJBBgQKyHv4cpXVS/s/Z4rBZK3tznPUx1
lr0FbMnJU/JYvHoJ0/CYVwkdNKWV8MpfToP9bbJRiQOTXyvD8FnPkitkJdU+nE26AV/B1oojZICl
9YA8ikCBIqD8T8UuH1u8Rx5jG08w32H+jlOyTjCnV4PaGN5nNrTOsV0CsAbbV7eeSLe4co9UXmKb
kyO2MXuAld/PXlpYVoYauEL5leh+IHvUfS45OWCpmzcZXZypVzfooFhgMMs5pO7RZlrVR2APONBC
NWxUjuS072OKKftZV1Z4iIVOT2OH2yoaZu/I5/Qdra2RMgX9ntxDFuU+UNdXR6ePrUejHc4E+2ra
3LC0k1WSRuErQQTXJpvpHaKKA7QZjBOYt3n1PZHoHM5wX1JtBXIeiIwamv3A/iuO32TaensfSOtd
IEYm3nM135l+mO574UTHsKfw4/hixuUlTyrGaODUoA3iCOeI53TJEzIrGIdDWG7cJdrbXx7c1L/k
Zryg2xdUmT3e/LI1tmEO28rmo6OtAElpEOliG1vYphoa3pOsED8zE0BlH3oZwhQYKqGNxmx5UJ7x
6iEfA3SYxCsL4c21rMNtl3BUa23dMgt1Tuv8CQzt7JXffzpxEzDNEHRPtT+TCoBnJG9j/8SY9IEs
e3Ucs6o+tzYRr1OFaFl6n6YRIxYsSUXyYOrd2iF94/6PfUyHT4go4ZVqstEEFeUeJh2oyGTMnz00
eYaW5GxItYyPQnuH6AntpMMTbfzeeUtm/TNrab6piqyjLT1ikJsCYkDWDYSsYYUIugDRodVyHyfq
hESKGrkyLO3ZLI61HRD5Z2Ao1yNajilixZpVpftCCbTv/RaHZ99Hmzk3o4vsGuYzdnrkJzurLgzm
5zag6JckWMnQ7/egYIMHLYvPphrIIYBVVYtfLYKgtR/75sMsa/j16aJPTottVjrlSgxMwZxZv3iu
irZOUzHssAbnZNnlixnwcQ4d2CdtB00Jh/J7XnvtxnHfnTLzuKUOGN4jYmmsYbRpxSlQwh4VPMvA
o4kZHhbx1rHNNagw1pFsaaHJi4d4kVrmoPGQqkYA/WfaQaZu5wABkMlR+q4q+zGWzG4yBeAPphPa
JB0uKq60fegFuPvUPXN1WBeJ7GodRZrQBUVVOxP/SqoiClqVBI9jHOKy600S3jP4tZJUFUwmybuh
JwhdfU20ew6ttGod49jnODK/T8lQU2F6CtfjGNXVB17mAOMkGRzf/5V7JntRE/G8UGfPABFdsnxc
VTP9hMDIEDjTfYd8/iy7kmyj6SHqkv4QGwl4CbLtJdi9B67DdMelTphUQLxz4HYvUfJVG5Ne2VYE
MjNgaEJP1KxZYVUX4U7MqUNq+U4l8CujVr655a8piUmWMkqG4JEYOCPq5ETCTs29vxhPI8K70qiD
G+0bQ1hWgHMDZs8rZnFRniZkIpJohyS6NuGb/npsijNJUxkrm4mDa5YUJMCQ74cClohp/bHD/K+1
diap8MOse4502jwFwxtEpwevS1ltcoyspzT42eea6Xc6B3dJ4yDc8+rwxDDnwZjmX0OnEFphtNJY
f1xRD3d6Jpejt+QfIPbeuqmdL2Wbz17s4UYww2xLmE2MiDI0SPKMp3ilR+detOlW54m5S2V8L93u
Sdj9QdJ8kNy2AOz4mHue8SuK8QokIEFZCdNK1C49udFeNL0tryVACGNvmp5/HFsun8S0TvQ30OwM
DMrlt6K1aHf+sCdK4+ZnEk+YkjyTvvhlmVbM7mG1rFI8ax62lgoQORcgiwxKc5bvwWqUiHSLtGd9
YOQFM/EOYe62TPPq06hSm0uG0kVkK1nhP/KG+gzVAT1+4oVgaPlTHBuYI4cQmefYQXbNnX6PvuN9
iIOXIWZK4Do43Dz0VKz2efj+0/eDAeT7CCFhr0ZYe7EqEmLPk1+1Aw0ACHWdXKtoOKDUnBCoLN/r
lu8NbY/IVnCfYNsqiW1HPj6UPmI3hwr8+v1g2g5mf/Q4f32P+BJr22g2JL4Y5dWMcSNT+s8HRLIP
GRyP69+///0ni9BdaoLGw3G9NVOYjdyjA3l0vfIMN4oOrcR0M6QcsbU/LTUkFh1DEWjaj+aWn++v
4r4D9cJAGFOF0zNjycxjGIpPiHNcPdBfV6YJIMLI8Hwi+Fvbc91srJDi10yneWME2CtNOxqeMkaT
5z6FemGGj543x2hKU7m3OREizbyPWfxDwSu7MjgE2yC/pooJmRN5nwOdF4T79KU0qz9qSF8B+6Lt
x/NtMpqsQxyocc0oR0/OrnFSxu+NOFnowtfgcQnwA8NZEiivh19KfQBW/wLqif+lsfYDOSgWrInc
f8uxZKVN0m6b2DuHE8NiejuqNg9UTaLix5Y9agZehITBmkxJJmc4j1gdhXfkTaPTMMKe6HEi5DLz
S0FYuUs+O+uHz76ITkocS7AKG1UDG7b6uNiEMrs6tgpWoveIWe9yAu0kmIxQ2haC7r0Q5XgvGnwf
wvuA3nSc/MX8aiGkTgL/lns5K96qubpzv6Vt7YB5NiazNREVrKND4xAtWULdMolO3A4PKeVtoKOe
rrS7YrAktPnNcSsf3Qr1AXEie0ML5niAPf2EH4iG4UNBoTAn1XLs1jBjiYUmXAwaJz/TJEYtVO0+
M4h0UuWPvHfxE7pOuSZTSZOeBIuEVEcoxER/ZLgSpocx/JGN6G/jEr/sRCItyZaetRpI5K0AutUp
9TBA3bWNOtpmn0eT4/yah+iFOm/GJuQ+hZW/Tuf0Pyg7s964kS1b/yICnIIMvuY8SZkaLNt6Ieyy
zXmI4Mxf3x+zGrdPyX3LaBQgSPI5EpVJRsTee61v/QD4RFY2z4U2F/sKQmoXY8ScIMWt8izfx2i7
ySN6hHP2xOwYLWiLhcPMRrXzdHi2HZ+nIKI4c+W0Rn4zbZUSr5IxUeC3tHhizMV+LH4G2Y+s85ma
NtHS0MPhRu84IeXVOxSRM22csNwD0miBaDfV1uzaE//rl6FX0Mo6Bc4J50BTNpq6y32J7cRGqtqY
25ocXfZo+ChCf7arbD8KMBvsHRj8zAPH9p2dLRytNjuywtOMj3d2WfIOlFYJk1M921qoXYHnR4YM
khzDfwrQfQO99wGI4kqJekgB1Jk/rNG5dZruowue08GwsjVFi/Aq+emTZSabpNswrJQ7f0w3XdBE
mzY0WzZJvbdFeW1o8Dje6DGlBx5DXuc7Q8mvvK5JfXVGgxvc46aqsOBszZYBfWeQK7nsMRVtlBrY
Rh4NnOoN3p8QSQRRZVhe7Kw5xm1zoOYsmbIJhjA1TfsM/T6RtIfKqPIdEY63xltq0gw2Qq2CYEMH
jQ3HrnAOOo1+8WyOzU2/K1NI5H1SMTcEjVU2XbWZC4RJOdvhEGkG9EAO6pGtIvLVJdJY7BUeggy6
xgrUc6GwsaGpg7jQdNtUwpQzsqdKpu46FEQgzEaw9RPGOlMH7BwRP7Oykv5WYDmPjEMXlwk4r8GD
yDoE5vcW6gbOOo72mc4ZCGNVNOofU1o5uOJo2s8ecvgi/FSRAJQX9FK0haiZgftLZ0H91jt4yX8V
Uc50ZfqGsulbxoq28gWejRhBTd5o+G+h+a4mWj50MFZqdN66ASKA/0qqcLuby11oy/Hg++1DVTCq
DT0acS5xkyWxo2j+6RQNoj2CpV7ZM4d49M/Zvq/fNZKX9dDGkpeneZmGBO1+iZKyKqKTQGyOZ9jb
Ifw/Uth9TtPsuxVD6xMsxqUm7y4Z4r0pg9dpPCsHHgkrEVpsNe7k6D6btOtjSXPZxcHkJtmXalbx
NqoholTRW8dTl8IRItdt5KBeze9FUPz0+6be19U5JFgqqvXXwuuizez0jBrmS6UdWqcxIbwSo1NX
tAJjYX+zmoI4RyNMHkzeiyIkN5joA0QjeMTpl/5AHfAeVf1w9Fqc3TM5CYINV+XGbtB4Hf9dnrYo
Xf+pT3V93+E/K/CDhfT4AWKpqsKRaY7pHRMBcYzyMzmCLaYxpFfxEDl724E70Wkb/2wXbrN8BDxi
PGQU+kSM0pl3MzjiUJLjfcTp6A8Xt+TD/0M8y8UJQJ+2h8jXdwP7n8o5N5yJ9WSWcEob6Rz10v7C
K4Q2O3a3tOjp5+fBwz3WkY5Wjic1RgQODchjMGtYnMuGOaREKSwMNShR7en5Dxf4IeDellwg0Twe
fSubpdD8IO3r48oj0DcigIMyD9+Z5jRRxrsMdhM+FxGs42YA7xcycTRzLHU5nnfbqR7//TJ+0xhz
Fb5pkveD2FgG7of30CIN2IiQHp5Q0zCkmLN1lXibqhDvlcehM1/ezDpGTFLl+R/kjR/gcLwAEtMT
74x0CLjyPzLoVBT4NepgcNjLSLphXJgmsKvEECxOYv5iLIwDCplK/oFKZy/v/T/vDWkJ1k/uXNNz
xUeeryWBWpV5IRhBJeqK7OvUDsYmCBvr0Eag00hW1dgyX8tZ/sI9rDfSvU33014BoyQ0kl8FiRRw
WHv6b+VImM7cnfNU9w9CVKRNcohH6/AnearzAdq3vGCOKU1JnpPLLfNRnjoVtHwCTsYnp9P0V4wZ
LjsKgoqhA3QRt785kGWQZhwQ6Llw5tahPecXBLhYzVU/7VAlpoMNTSJj5m5gL9RdMx0yWz/Vbd2e
O7Pedhr9no+3ibkxIvL5BzaGbj80KQMHRhOrAsHFpYbvHpu+B7KnSVFPpMBHsuKBg7f1+n+9OyVu
He4S0/fh/Jkf+IFV6SqTV9o7dfSNVw0P8Mp01Fb13ZfG4SSYaBrAlp9+1l5m7v79d/++uvG7MawF
1CTCRhL8zwUkD+0B9XvjnSzT25bz2OwQaRJQ74cbf2mb/vtv+325ksIPLCmEFwDM/biWeq1jK9SS
3imxjZ9DVX9C4726d/czq/g11uGfKInL8vLhGRDw6k0HTKLEsvDhpc1Uoeh8VOKUhSEmWIPsoBBg
FlGSsDuXZscyIkgq2v6R8VzXRKqGWITWYSVpAi7jUaV994jj8/kuGi1qjGalQ1UFt9OohLvLWLDm
NhLXqFEnztDBH5YP+/cFVHpiWUSpxBw++/AGlUkfTkPuuac4Nfw1PQtMaI2+WbiIT6MfjAfLMr44
DMK8gMtFUIUNqsDhWy9yxEGiEKkJFgjB1OTuFDDO8B6kUb/ZWJZe5/JTKNSfOOK/L7YysANGu7zs
7PcfX/MAEr4518I+0WqgwS+YdgipSsCU/dEKK4ukBowOtMKjwjz/+/1l/S9rHnfykurGWuv+RmP2
ad7yuwv7NC7uAVVCr7Mkyp2ePASMcOAKdD89WK0E+5gSrpktmlo9muMKjV//h7vdWu6uD3dfsNCv
LdeEgiw+0pl7MymdOPCsU+4p1qtFPTQvmp8b91+8nxdEi88Dx/nQ8I3qD0+2//ujHeDSEQjqfAY2
vy8rzLqkWcbmqTaXFOiWEFQSG78IuS8c3H4JI2hH4MgtwmWEY6Y4cMFnGih33/3EPiw5XN+15R/m
rhI440507rGA6nqjZ9QMkZf2u4TB5XV0rdsckxxdh+4pCsBSZL3qMaYS32ZDV2kF5tw2ZuRWo6l9
jJJo69BnWWEYEbtCga9piMjbElwXbFK3eO6d9tCpoDwzlFgGf2KyIQixgh3cGtWsNUXx2osxceYN
x/RAW+xlVvmemtGzPctmlwYMCgcrPETtWnKjbBI/Gi9RahPkM6oarpNxsZx+eseFe4AMQWJqkT1r
g4Mbh9pL0w8zc7GAYWdDRZV2ALdc2ctL6ecvRMjeuia2qM5K6w+3y/+yYQcmRig7YNujgLA/nJXK
hOpxMkKwv4MrzzPkHpQG39O4kU99a55lhAwjm9AMpBaFTCNaaMklTvpQHM1ZM1xmUBUBvmrtLt8H
FplFEi0jw5IaBiQeeTGX5GZ3s/2HCxe/P/GB6bPKcjwOpCPvd+J/cHajvEe2whkQchoyUejs+9mY
fpHFKr4XhX5fwmvyXPgP2TwDFI1zZtJld2sDTOhUD9YrEpqC8xdrVmJewpykroBo7EHpkeBpcOFZ
BPbAS98iplXbninf3g01lqOaWUPDWMsKvjjpgLzeMgr37ORM8j1k6idrrG/3k1VL3X8pbogVWBiD
0d7mNriFkNny2S2cp9FgFpJDxQkRPW/GPGFSyJJ5UHTw9DAFO+NdOvXCGk2cDTos/j5O9w6v8BUA
e7EiJK05VC06L2EPX/+wpP1u1wmA/OKOY0HlIbY/bGGmaggnlmxhuTwENHseG79VW+Rs+IuCJbWo
LSYacYwEM0J6TrnyoRDGiCKygJA9nf1txfz/24d+21IJFVjWVyxErG3ux+tRScPgUk+kyUZiOPrg
KKXvb8eK3EaADMj+n7K2rNZ+je5xNOtdPKNUL30Gb0lcNZeOqO3NH16i31Z9LglXk2N6HiT+31Y6
OdtosmkeYmVNHGSmsBLoV5BWjqo1tmjP2MjrfM+cHuj3T0cPEAsZK/bZsUAq/OFafjvvL9eC1tgy
neXwKpZr/Y9nocCdUxP5PJ3uyF7OCPApWrVPGAOuho43LbShS0bMPTetZ1gbv+PajKG+RllewmMq
bsz1Q/4/nbtRVLsUkwQAz+P8/ocL/X138jhQLEUJ5iYKhI+lWe7EyejV/nAytB2s8E6aRPyZF9Sx
AXVaJg80YAeWmCa8hmFwMIK9qni0g6SIL0by7MyYUAZffIojrY+6T+CwaVlc8ml4iHcjQt/nWo0E
AAY2oZpt/cIKUZyZWGI4Guqt3bEMVxkU+MnN9BZMw9ewbH+aM/JPwBIh4Isl0DmvSZSJyXZaidSl
ubgIq2MF36eXAmWh1+wdlPpu44ujUEBT9ESwQGsrci0xC53htnIBLgCYTvr7riHsrbf88kCzwEEe
5AW7GZDWpkvn6cozjUl3Hk70RkPkjeALK7DM59FhLHz/ULdTuyP5xd3fC5CKgR7qV6e9zLglcYeU
3nWekCCA+Op8+5M1cZxPs+hTYddfIUMwuU/yLZF71hEH5y9togfpnVmu6b08RDHkPK/rgut9EU1p
Gp5N2b9MqvtqVjPeCBCjKK0uiWU8N3aLEWdES+G7RA/Unxn4p3gOguDk6elwr6SJI/o1lijY04AM
rpqdYF3OkfVo5Ql7XBEeGleMfzhz/H7zC4tKH79xIBzzt2I3AZddo+ZqTknmUK1pQMwcSusBSK+D
tV4xQBim//vTLywee9d3GVL40Kz++cS1kWm3/RjrE4yMdmdU7kPe9cE5Ncr8mPZespmlAwKFTIJF
lVVg5vlbryA6T17+/aGyPxQ4Lsd0X9rshJjBhPnbM1Vi/bCUFi6jaeNV+bK88BCxBQsatsh+99g3
3KMXhw+G20GhwK8x+9yJePGDtxQOSqwHRmUS4GBSfucgQuPYJjkJoeNoFJydAkb5c/zkMP6DJJIs
eBO9E+DAqnG0/7TSE1D8zwMsXHmb9BjP4W+xHWrUZW/6j8XMzZlUuoi2T/Goko00gDLPhTBPhFrS
175/jWWRGLblQwYbramn5Dj45IenLU7o1f1TGSJ5WuWyyHeTY7yN5Oed7h8STvFI3EcOnlps7t8S
RkXzkNYFXIV2PtljxkChbQ8OQjiGIHBJsgwDxbWbjlqBP5lSzzklIoX9Hdfj//vURJliRDSecY47
pzSW01Z4za8imIxTUhFjJZoGdEzRhMCOxwUzGvbIlnKnOLgiO6RGzVw7dcNTjlw7lDV/9igB+yyf
TpiFGEicyuXD/bOgSSgozZIoX8zTpC3ycDyVosUso9OXNnRxS4cqOlCL5ofRc/e2BF8I+uJFQY+0
WcVQzKnXoi0QGsMPYmQ17/34U1xEYu8r7GzMEtCLG16ysnX8endm/m2/Qi+I5Q4cnhjxA3ULFqXO
XXUzkm9WC2jLKdTj7MYcwHUy7hxsWnDNKsinYZavR7QkNsON59TqrdcyJvoFLct2DDNGBTkDVmty
9RmiRkIMPV9OBXxbH+A6vedwV7vW7n48m4b65qbkptdRJne528aHFqPY/SqZgT+UzN6PXQKF3PRL
8dJmdkJUHXcD5QuTeSRCpJEY7cVwqu6SIn6iuKiR3AM8W+uWXlNb9rcwVOZrGpnBPkI7rN0gfMHz
v84Uz5BpKId9qamNDbSdRe3nPkRllF9VimC2ylBgeQMRK3e7DtsWLBAC4sh56xFTtCX29gm7PG6t
A/cgFKYyRrzqGOU+HjX1QkM5HYiogk31F97ZQ+sM1uvggvUh5NbAA0pLfqpEcUHlsqidxEVkKM8i
fBT7FpErOUapBQ2J+ilQRIZlofeKYMzepqhr9lWBHzID3tTKxGD+E73RI7pitaINZbkHmcfW0S7c
Q0Sxj0Z9trdtqE8TqC9GH1mprC+kQr/Blfoim4WW1sX4SnHFH+1O7wyIPgcnsrDygQbxTCz+dbxw
JHv7M8JZzs5lDoUNKM+hibcDvzTt9HjjMlethz3+7w6lmSE7lPq5UqjUMZI9342p0yLLHVXwaqPv
YghDL1Nw9LuUY3etrBmgt5ECYx2QV/V58hklrNr3ktvo7i4OUdje3J4Jk5F4CUDKb2Y0e/ugsfL9
EKPvm8zcXpdpXGFrpVzHZcD9OttPM8qY1wGN+CpL8hhxEl/mqnvAyGOx2pqQ7jq6C343IGqJnfGW
aE79Tp82uyKR6aFR5iUQRnkg0a9kXox5ccTwt3WNKcaFHTrP6AX49bN+mWyATaYwt6kBO9j1JJgz
dl6w3Iw8Ia1MXv0CmSFa11p1DE/cfO3MTFhLeIWHHuvtBlhsbmI5RUCQH9yIUFB3iJatd4oQ25pI
IHV8oVkSQytiFWrgQNFf6oyddrIGrGJKUC4DrAcPVNFASvI5ALjywK0A/69yUOjhLDgP+yn7WWdI
RdH21RczSRZlCoaTHGHlBfoZlUp7odWbb2lABmvlp85OVq4P5LOKjrIntCHzIvXKuXZdydJ94sSE
ZSVoHsq2sx4B4aV4Ip4x7hTkCXSsMTC08k3fBjRU3HE48/fHJ+KsIY/K8ZaKcrqhoIq5A+ZVP/hq
RzqsvBlRY11rHiZFObuOEGOeEnzwSwN3OPWKfEFQ6mHEkKwzv1REFEboB14z+FfslNO0aevoioBY
vmTZX2wMTFhBQp7agqqHShLaPrZNxLzuvsVk0Yc9QqhbMFrNK215a2eqCX5aXOanMY/OxXiassTH
WtJ+y8lvINHAAd9bE3+lkSWdq0o+N+YoeEm/xV1E4ognT1mACG5C/L5LGGsDULOildB98anIPnWN
Q/CjHZ0T1OSkbBAN2fPeGIItTgfg1uOyRtfouxwra5aUZyOLdjXRYL5VBdeqBSs9alPvwyx9ckta
fSRCoOWuQXMRVKEQ3czDEUAm7NOp+MSWz0KFRpVX26TRFzQdhiT0bWvOxAEWpLHf5AyD91Hnrcao
Gu7T1LRGReTK5lwjnU5WXbA3VM3TbIrHIHV+ZZG3mRzo6egCcEmLkRhiVFNlxLwb4Wx1JqxkrlS4
8Ur3nXxqewUNwd61UnBuzrMrqnvehpTg9QbSAxPgAeeXsY9yjAK4xeZHRpI02syZJCXcxLsY2/IW
V0yxD2eFVyKwgO2aD3ZnOo+ULWjV4NNcB03cdYisFW0SQeiSnv1+bPWm8m15QUDXbStRxTukW+ae
1/XQt/lE1Es2HoWj8JwvP5qhcLK2FloL0h3JwzG+DKxCW58lVLIGvSg7StdO1I2IJ26ucMSLYqks
/Ka8zVNFdnXfEtygAS7rPsPiA8xrrUITNPJI/rbwBV7KqVksI8kFCiOqvHlMv5nBm5c9uknnf/Xg
bTRC5fi1CA9Ix6EH4afXd+1vlUFDnmLxrfA9VIVpHh8Do92q0HAfitKdtrrXN0rKH3aiDrIP5qNl
blyOUhRG4w/kHLgPi+bJ98HOmZUlDm7nP+ZZRJh8113tZvo6uTU5U1F+sRszONi6MNezg9Q2WmCA
ZOVYe45o2y6ZvUODeQImsAkR1KXqiGFsexNthrYhZLUwvSNILmtTKfflPpbpWic7eoaGepeW7w7c
RNyf3qUt1dldxNZjhG4HGnmVuvpoZyRPtWGE0bqHYhwEw3hw+C1WURNhVlb7JIqti+i98yzzH6pN
g8cQWZBDg2ffzvqmRshyeRROwL/m7pRYQJfnczkF9SP6MiTFbm0cmTwDeTF1sAW+aCZAGmgFQRCY
0ucqkPGDwD5hTZa8KO1t5OyIjQ6Hb3dneZugMVJkFOq5uSgJ4Zio48c0aIkVW4YhbQ0SFIbeRinL
2oxIW7djQo+oohG9ZZ6PphXiIZlCMREs1lNNdyTt/jLFTiFGcHUIVhhNySoOoeUKE8O9W2K992qs
78NiYcQhik9YOwzq4u9Ii8cDUfM3FK2kIaYahJ/XhSeKPHTyWKPXFtFMlxB75j6xxbckdJwHMTeL
USk92mb+JRwHl+QmCeyywLzg4/VJzLI9a997CXLy1N3UAMVKpoFXUYEC+3wpncY8d260YYg6wUVz
S5rFJExh+yUhqHqmt/daTLZ5zmf0KkOYHfMEzGqObXU7+Q5xryNT+Bl7M4ASckC6FuPJ0CfwswXx
ZS2rL23BgoJZ3DwjeWMZ16eB5tF1ZjN2kLceHRmzgJCk1M0iuNI68RIElAkTQQSWjP1U07/T/auf
vKc74CTK/PF2P4cimiZL1okvnPcdlnEk3YZa6LU8+RtDE0dR+BGawo6bE5Su67bdEZFHs4kc2T8Z
Aflv+JofQEvCaoyI/qgFYQxl7F9T09V7o8gxzcwI72AWIFRpku9+n83HcehwrAbFs7YyNrTCeDEj
t95DOwxY7lPEJ2LADJ6Ex2BU9XO5gN8tw1t2zoi8Nn7X2Gefe6d5UcX45llD+Ey3CD1UndnXHpM1
7SEAM1PaIObLZHEgOmchHAVY8/r5nDTmfLU7wAO6GIz3ycmvOJE6z/B/wVDlr9XmN+phcqrs9pLA
nEwVDNG6zayjzkhXNF3ujXwxVeEAa2qcR71HEJCDP/TgKfkdOoCNc+ysWqZkczgVp6xagiNF4GDc
gO70twi4AU6AeJRxKuailaem4QTH55OCBx0HdfmEGrs6JrEcGQV0T9Ip/G8DD1gwYwvq8qYk9cU1
n2sPzQ2ryTGJCEUZxy7FoB4uewal1ljEp9T94kH+JSuiQZJcN7W1aZGsnZpaJce4mG6Rmqud687h
Fy9GbTMCFK/S/hb1Ls9c2jiP/syurJF+T0ls30LHvQZixAMyOPllwksdJAD7pYPHEXnfQ6dc+heT
fhJN3Tz1PYrIvp7d9VI/3O/bAU34etAwXJoO5W/nO+PzOGjrMe2c4I3dJ9iKCT08Rp/dVAMk6NHH
brQPrj0YpuNsUOdRYb+5weCejcLEYGkSBc4783nUpWBGx2obpua6DlCHliB8nxakTK0Rx0/Z6AJo
csaXogVaMGT9wcsxdtM2lC+5/BrOAgCKFbwM4Ff+5orwWOt1Myds68u4oLOxPXG3YV6sQsaIIOLj
xq23aQlFkcYZmqtyPBZmyz6pXRA1fT+CA+i3Vcd5IFcOgIs8m/dBPkA3yCv3wlYzwYewESDV5S9a
GQGphZm9bnQBDNkep6Np4YoIR+HsUkR6D07l7BDzZOeCYdOx9duLDRPyNDJkkULf+HGIf9MJCXOW
1fs2QKoBetrY62lq91VovpTMAM4TDel7e2tu4r9KKN/rAOfrqiDC/oLFmqXZ9l4Zwb8O5fSoDVxd
Lie4qWxSHI+E8BhNrA+VxutpkQNmkgu6sIyaVMAQx4OjYNVuw8XVhFW/udaqb/ZlFOCzsgjCZMvb
46+WO5vm1ybpmm922zkgyfqZaQLKHbKSljWsnIxPJvLlSFAZeJO5yaX9yLBs/JoLLCjTrshzj6Pt
uPXCAXl7VJfUW2XzOLRtdrLa8FS0eXWWECejVhn7PBpxdLhMwSqHedgdkdSin90i2yKBJwvWCS2o
R5g4u1I0+slJOUiCvf0+xcHEURtdlkz6FcBNvJ82cxcvGfMNgJT23EetcyoSQcOsEt2J43ByEcW5
DufoYVTxsMMEAGeZUQkScDAnHkNWEfMalqio1vQtsJuNw7HzNdGW4fgYIbg8jLb9y9eTeChMeZkk
vojGxZMCPHU4xMgySVVz3l0Ux1uPioKiqQe1zut38PXbIFkabIdtvRuG5zsIirORyYMfwEGWf2Mm
kJpbj+GUkMER6wdDdK8K1eIa8GKxraVH7KtKum0fWfkDLeRwqMbLIMaTpIY41SDAOpR1WxS/GVQt
T5/91L5ag2yeqc+5PReDbJE89rI4ySxwr/hyz1VHOimgrOhG/37TpwE5P1FkblofWeVkxOqiVU1y
ilZXq+6mzwSewHypzUhfof2DfIIC08/No9+Jc9THvPPgIXahqN4HvRDxI07iYiDbb+zKa4ZVaGNF
qC8VropVJts31TmvPTZkbEYTsBN37achmDAYRGtW/u+FEeNBy231MPA7j8Eg3owqeOesslKuBAmu
Ao65NDX2uS4x0OTpg2oIuFiqTF1OfzdK89pzjiUE/cZi9DoL9i5z6VoGff6o7JgDb5e/hM5PCxgX
9nA1cawSB1NV9mcZfoOi+D0a8cy4/hBuYzvHH2lR9o+2I7fYLK1N2LTRDmfbIcIdk81Os3V72DFx
QPZpmf5wOw5yPo0Bkk0UWbEtjiAE07jV7NfMoSVmWZ33Y1575bsxO9FDFRMzVEjrNci9VRN5X51e
9Fc7yY/a9PNzqornSFN4uY4L9yUcn4bJNVBgGRCWM0+SFVLLY9La56aLpm0zOOJbbyUkV03iCFLf
uVKLXrjlK68Zj+gB7I1BYObqfoKrWF2thOlFguqYPylA0AaE0Sd7LsQvuJ9N/1ds0Y/ClYnRu0MW
MEw8qw2KVdLs9aoaWHaCxvnScK+v4mhqj87cjzirjHIbmNOWZYKM43Y42xMj0N4iF4OxJusmAjLg
T+MmDTHr0YCMsFG4cKQFnfdw4t7sO3TGZYWdJaNZWaQvgbfYKxuEg6h991K5xgb9W712jJAwr4Qs
Dz9MH3CNDaT8zSXoHSxC8zz+9D3gfLOZEp9SjPHiFVwW9OZHnSYwr5efypP7nUCLWOH4CR4HuxtO
kPpJenLifnPHd0EVgJ00ItuPbCLDBptm7V00yaCYABCal6tMAHQR0bh3fcI4Qso6WdbN3h04dgc5
5RRbkNej5y0xlq/aPtva0ElPfZt961oveeAoD5HfI1NAcm4C1ts+DW3gHJ3GZ0uZiH+kaUonb/me
qSdS66xoA8u230VD/3VwdbsbQLmvs8yj9+kTL0EIBIXeuFhU2oU3HDcmqVrs+F0LSaKC1K6ptpSD
L4x7EhsqULsxL4YvXmMfExfXs28+YqI1xVgfy5GRGclsBtCVNXDT8YbE01/5mkmpqbdjZzvHkEW2
k15znk3zaZYEaRKo4Gw6beDYHgaeHQpRuRQ7eRt+1wPUBKk77mYFZEOKpiJJY0hPLuiv9Sy9fb4M
E028eZRR5LHYldozP3GONfYgcixK9E8zxiorVO/8G+YXu9u2SWJdmkERbTp6R2PCAE4v/Racqusa
YotHt6imO4XT5ZhmZrMhLlJubK95qXO7eSaQwz3C16eVaBQ3/egNwn0SWXTRsvrLlLnc1r1LYhLi
BBoVstvR8bVeFVvVsWTqUenqlgtYbkOCmy9kQ8BgfkTSPD1DHz942UTImFEkD+lzrqQ4e11ubVg+
br43gQsYVLS2U5boOZ68CyfRfrrSQ944GoZHCu30Cc0qQzrlTSvhDQ1PYzZdHVxuGIfrfIUP0nky
JIutazfyEAKZWdcdjkZqZcEoYrlzFVQYrL7dHvgpgC5RRgzCG5cMywZGA4kP22K0/V1mdexrBrFy
JjT/r8P0Q8a4s4w6pMS0x/zR1MW3MCjfO0HTZMpfm8K2P9lkdt8JSmA96rMt+h/U/PEG0xRp4Kh/
r+xWG9ezy0sDqGRHOKdNaAV+cWSUz1qI7czC+VKxGE2xPAkOTbt4dL/Xakre0Bt8kVa9tfxA/xT0
O6Pskyylc+nIYn1wWZAtNGVEMzI+kLRbDqDmfw5JFWNtID8EFbf7FoZfqYheCzpGz1WUOZskJkit
y00mGcm0m+MYg+mQZKSRg2ctaacbxCC86Nrk8WkngcdbkZESDmKtZnpSsRc1T3i83myOQA9OfTHs
xNxbJWDc0xRnHdMg9ZaJrtnA+VZf5WJFCId6vCpVmU+DVX7BT1ffpqr5VXbQyOwhzffZYPif5yXp
gHXJeKwmvB/ZMLs7m9Lr0HRBygHKaB6j8dZBQar2fh5uHD9FFEyLbQ2BhLXKW0AFolXZRaOePoXJ
TANwsk8zFhn8PMhkjyg5aXQtkbKxXb4M6fg5rIyR6Ke8uYTWcHaW1og39T2nbYq5otLTIzq66dFm
KdsY40hXt5s+ZV3k3vqJH7xyuTSlBk67ecsQulP9S4xl8+D1JIDdv5zqsHsxg6Pr5eY1r+J95VfW
pygetr5tFl8105V9DqZipyur/eSr4sjBf9N7uN1X2xCvMvcjhBpQkcY3q56+DvA/3mLicwsZyG1f
bETeZoRrISMLCnH0W+hTVPHSa89VTNB3wO/GAUL8DyPpFL8D+LrO2+6f+e/nz1u/Ig1wTRjimv16
i9ZyDy/kLB7tm3zNP3s/6Abb5OwNq8HB4A/JZUm9bzlBJBsi+7DobANWYegA0wG8sb4M8poML+jY
a1jFJF5Bt3E32+3j9vHrI86y1TcSAdbEj2/Hrb0TJ3VMbsmtf5NfnF9gbzj11h5gQdo5azyifJk+
q3bbCUYfW9KL5PeRcdXBPObn6Tbc7FdCKhGt4zPBE+XDflrTuA6bDU4wo911w55ePu5VlCA4SMzH
eCrIqqjj17irdw1ANNxSDCq7WtZkhRQ94WCdixVfk8roTMZRDuUjtrvqUXbx16EqRh5Ub8vc2vme
cRAgLp4GKWZd/xCV1SXP+uFbVQMD6EajepiQ3N26wXybo3LXDH3+mU9SlElkQpZFkn+mk7wWGglC
JoggspXrfnZ6j45ZynEzLc8Oho+Si3j5rLck6sFh3d3aYYMj83TLAFeFLzf/CTelqgdvI5pJne4f
lFurkwL3+feXfpzSR6xx/aR2qk8+1LYTad/6dP/y/llGMM2+K4qLxTjtxOTrYsSXgs7tTtlEPAS1
VzEv57MPX2qmI4eZ5OAU3P2pKnxIHnGk+GgxLyMWWT7f/2UOPcLJhaZDbJHaG6bOxWdAuLv/Y1j1
5Un1UXVarmAYiOT9n+/XJYEXLh6ccrCK0/3DHc8fJoD6/+d798/A2izLPnt2jmuZjG4BZIX9OpyX
RKj7pYukpq5kpguln/xkUHensImq/dTmujmbtd3tK/BusxD//dObJin//j0fvpcqAE6WzvWaOemn
uVTxTvvk2a+bOGk3bGgQoQxy2Kh8ylODrTMv03mPjtFm6bFjHEIMqu3c/M8P9+9Fvs5p6VVnY3nV
7x+Yx9I7TYKMj6M3grsxkEg4Jqt+LxIoW7olEfG/2DuP3ea1LVu/SqH6LIhBDI3qMCtnS1ZHcKSY
c9LT34/eB6hCAYWL27/YBz76ZVuWGNaac8wRpj/UM97/hzv4/539/y/O/qKiibAp/ndn/8X3xzP/
77b+//qNf9n6i6L4H5BF+U+EeKki//n3f+t/6uY//12ABPMfkgxnQ2E8wmjr3/8ty6vm+Z//rhj/
QVsBVRPo2ECRIsLj/C9Tfyg7hjrRPOYG6kT5/8XUXxP/J5d1Nr0EAnD4eLKogDH/D1JOTAVJHfNQ
t+IYdX4MIbAnyGDRMr+GJxAmGIAkT4lMielLETZkHAXPI6BlDeUirCUqJR7+fQG0Q6KEwMkCRK4m
JBnbI+FZL4fpy98/8yHqUa8mT8T5UujLlVAu/760eNQuQ1QH//zzn+cwBWPhrjBODXBTwEqxXNLB
Qt+fvkj1wJNKRUP20B6l9c+aFWlY3P89fJQStLeOwGwlv75KWranALpQ4gG80ua6r+bP/UMxBvat
cjvgGOEZtIEEAzNupe/gZRQjLJY4sfZMzlJS5ND0QTswRQPbc7lBrw58R+S5gUPhGH8aGSlRSQah
mgQnaqD+2S2FThRZO+u9MOepqqE2UgSNUUIAvjwGaLsFjfcURPoFRshCw8gjLGdA69KL3aCes61O
68PwMgjU/HsIgZWHfwuGLGIlHAr4FE/v82+F+HvEVFlbgLCXSfBa/n1BMolasA93Q1fnPkbG/t/i
CXLI9C1YlsEjpIHoHPCDDkb1Qm8+ojDGWbszZ02tLaSit5DTF2jee5PjMyyUQDmlaVjacZMu/xa4
dlohwWbJ8BtQ5uAwmS3/6wsz5Py//RMQMFvaWR8d6OtaNw4kFq7pC7hm8c8j7fX413MS3Cc/Uahg
pk3j753/fdGmf/49hy+1KQ2pouJCTErS3/tpImjvQexhEZCc8OaBpkLzFuTYGlrlQWbKbiNoLS/S
/KTF1vBdMamDGmigrnUxXCPIkrxU6OMMxVz82C2skPFXHT+gOJUCY0hIau2RR0ZLbKuV4vpsviSb
BM1xtmsQqve1+1BXtUZy6IYo3OwW/zJhMbHA3zxDJ5o7Mi5mMcnUNn6OAL3oe09K8Z3T+sfUIERQ
MOGekHN6iGaJXxeSJxwvLBgcbWoiaffHbvH6nF0osEieBjQPj4Rza1SmaOdnjERX6mxBIDEyUhJq
hMqmKtaUdQDrkaswc9Qfhu7QAkpTIktLAe032ayyU3aSI1d9UxEqA5jh2/8yCREFSW8H0oCWSe9F
KZ+1oUfzMU/CSoDpANLAUrNwYiiMz+I7dToO3647hwf1TTDIcXWadXOinOZIaDbJmK/WU+hqGf1J
GxrDB45sq/xQxFZ95PniHfm684HXvFmshG3KuJZ6/b1F1p+jjgGjxwPWhlCFaniGTJ4AWFNZQo4Y
Om8M9zS5pDOPP0zU++oLU3gMA/ibcKjy0nrRy5Jaf5xiG0YY+Mi4zNSwZh/F1OeYZeLUxA57lQLu
RWrAEkC9PcrDKttLF/maghrNWUNMBjZEd9cH8KQAWsnpsXwtusqZZQ7eVxAGVO7NY6H7xKnCewoT
cBy7nznJSV1n0NOu2ad2yd5AA3YRofP0AO3KqN4RlGn+yGRh6i+Y4Xg50gzNxhKi7r7Qoxj0fV64
SfDBxx+KtEiM2239LK8FhigWH4bLVvlQfoYzitJgpS6LRbPQwWaxISKlSLKTbxJpA26Hhxd9AbqA
QIVwizaSzErhK2/xqidOBV7HIc5P3ZpI1b10Z5JV3apJcG1xsXVrvdhyUttfNVlC/NKo1gECkZYn
rvSySNQutRVRwLpqEY68csIFgrX8DPwHDRlqkG4jcRJThwyIgwJJ8tdYonfFgMDViTK0gJR+ja/n
WV7VP8q3vGRe+m2Q7IyOwlFPgYM0fGJcvS4PGHpoqnsbHK7Y1zJcA0u8Mj0vLWM5hyOIV7lhKjuQ
kkW3GzOnYDtQSXc0Qf0/UhypCRDgekhdTJpwDqkRJZuF/d1t8PnrNgUI75XwmdDC77nboMd2JAz8
cKQl38Z83HDPipwEtNZSseNfNXZ1BsZgymewZhAE7+vEmLjj2+zlZA1WMCgE31k7HiNzGKq3byWF
93GcPx0eVOsZg+APPDXwsOOWYsvl5Uj5wMyjeseQQvajb0BJMrJhkvn5EWY+x7z+eJ2Zh33mPwZL
KCnu/ohafeDv+2gso9t4ma+JhmZZpP9xkNq4DNnGziKE8Z3WCqMYAuzN/o5Hy2tR7KPGFzsSGRl2
Y6eP49B2NlsU58dSfHhZ4yd74auE3pKYveBw6rn3sjMIB39QQggCG2/dvj2Yslb2jGjz3jYEV+dz
gGzh9pqYAhaqLWHgfsZGx7qD2OoccVFWdiA4wYdOy8CAoJpCzEmvmOGG/nDUA7f3Id1En8/IMr6C
I5OV+U4jx/El/+hgaKjYnxpd5C3vLlG5iUWyxwWgPAi6OR5iVkSKnrDWhHs9ZpQFLrqG6ks8NbfH
xhAni4wYh1icwN560n0w3yWWupjGS2asuHnqNeLbWAABH+php81+ny0f3wZaZ/EIU+ehrPAEwZYZ
B7xZh8zElAjqxplAf1p8bO30Oj26u1T/1Cyy3L3g7cBLMrcQyZjMnKMM+7F0z2souF3MBgfUhMWC
MGS+kgDQBybkudrgzNjJ4/7srkpnQx9/DGb+myz4rzMHl6x6Phjr/8yjNls+v4LREs2z4CiHILnF
ykba0vSHjfXa9AvrcauW07iCrW+FmyIeKIQRDMEXeAcoCkFBWImQc5ZxaFPM9Fwpd8TnPq9WQuiI
zabrobuaVWbVox2mCzHfxBj576ZA+HaBLwwWL+alzBZD7kYsY0y6cBWCSlSs4ndjCcH3qK6w+d7K
u9fucdGXXNEEc6+EGwHWJUtMLL5MJqg33gLTDQZ4Qmg/RTeTtwXO4EnkoBbrwm0mnQgZVOZLEbj+
mDj9OXexPXHxVUkWYgbryyE6Imy2MXMjQrWxsVxlTuy+NbgJJvb8W3x+KU+cG/yB2HoC73PczAAa
KL/QowQzsrJXKqmjWJCsYIuUnw3oizB5S1BE+sPcinOfOF5ybHRgkdLrozPD7Ha+ETtAQFuHB/iw
+HmpwHD2kJGM1CIPwYPRhFbgFJfppXoz3T3BfqluTWNR/ExpChdhD8QqQupl61UtzhJOttFPGB+k
yOLhE3va0Wsm+5bVRDQsnXlrg6wg3MEsuyydSF4Z8Rt+ThDMpsg72KxfyrXYGO+pbmYHnh1hrq2e
q0HY6lQaln4tyfxwiiMOly9zXA+e/qlcc3u2To5jbaPdK63mV9DsCk77QnUriLJ250m24clOdm8O
gtcdXk6wF/CjX9Q7sLP30j8QXJn9VPdh27wcnSmsxf9jHubj3kLkLIlW2LTa8W3GyPFc5dZMtHSM
vcgcNUfQFBJJT11ObIctUa4a9AqLDIgrfpP3JIiTHEpkTBbbPQYe3uzTeJ9d2/ra9U51gfLTHYgQ
jW08NVbUSrwLPOrM+ei1KmMOM1kmeINZUPdWyWG89tfqwvHnj4XtqjgwMKu2bBzd4Fj5oj73Z1Td
XLGF/SrcZsAHYJsttTfx8vphAiiHfpptXpdqSRvQIxPiHpSc4KvdFx8KAwa2VhMlaUgQK7w8yFqx
/zy2i+AknLVvLhz0zZdZczVCaw7E64kD1TZZizh/XPXXqaEo4Z18kGstvhHAGhZEXfhVd8T5Y557
REGUKw1mB9Tq2H105roCkSOIlBUeR8t7dADjLjEtaZ3Eb2eYSDmz+EgaSNt5eJHUqduTY6C68kcC
cCab4odTl7v8m32aCTgEQvkNYgEo5TeGUl6zbZsFSdMS3kDIdXfNBb8P+2XcdDecuXHm4j8GI7au
N0yHCOlMse7Dxu5YHfElFiEtHCEDGpiZvEOJaJ9c9eUe53icbMtT/MWHZxbe7/gD2MAFiWVgNb6X
cNUfHDLNyALrtC0We/h+MlKsd2hS+VFstgrRz46MLBINqNPRZzYXfHSHxfHYYrJ95R21IyENCGqC
HY53HaajDVRo2/idU54LSz5LoRzi3qvCk1Z8DqnffpcZcXa3CdBhfLMYXy7VhLjrkX6QwW4q6565
p501pGfjn83wppKhKNGWAdpPrtRyD/5WtIsoF/Xl3xftmRlLQSCZR6/w80m6ZQdsS8J8+69Hf8/9
fQkUvov2lApDB89MmrxeFS1OGw2moFUtgSzjxkm1T7u8fP6BWNOjXgST+3suFQTeVzR9J1HqyIuT
bjUYs3Dm/H0bLkeTwTr8X35bKYrWZrpCHTn3tQjmZCzcyiroHCmbZpV1XiCmB45qpz8o6bSdjFCJ
RQ1rLxXHZYYrHhkOI4FKZIcbGWQMOAs8lAv6/JH5moWPHsstCVP5lZS0n1Ba4VQ+29CiMQfHGxvv
u8qbV16K/zdWr5jJ1uQLwaw1KZvpUvoffZGtKtiIi05bTvSiTxVfpTUdT9SYwhaPJ8SNs3fsGh+W
pK1zyUV4quMbvow3HQzAgaAQ11A9XlRRt+2mM3FPP6kneYPPWw7jSHfnAMjkbGtO+pNdxz3ILrUo
XGr+BvXnVX+ajzUjw037Lr3TIL1WfPptZEOhJq3KV00MLpm1usp7uynvk4k6sio8+l72xFTVHeqx
gij5a4lF53uwnO3Fu3pqPsmSDn5wweBAK+9MNno8qWzO/UhCwNyB0CL9dN/Rnia1SI7zTzj8B+x7
mDrFz+N8i+/i8Jm52YLCQ2Qcsm7WEM1e3IW/gmQ1t9gff56ueI+o+961g2IToU1qz7iNvimK6fR6
op3e65/8ziCOwBQcZ7D6FSHW2OUPxeWTXyMTQOymZkp6q07dw0ZQ+yzsnNV1LX9K7H+H2uOMNNTD
mxT9GFXs0+V0F1i17cfIzPz5oVkGmx5T3O2IgQYhUhrmUuxp5uy7J5IqMmE5KLsm8gfiHVESs+Rh
D+uMmcsv8VKvY2nXNyQt+K/mdiPhpVqQ5WTh89i7wZqrssD3ASn21FN1V5y5mN53V8H5GiySAb1w
TeSSFVpQYYkfNuPNwwVcr91wKfsVznN09V7zKXEKvnnVktzJ0cr8hkG/ZXwiJBfI2nNSft/niaNw
ZKIYk6ZlAnzFwpH+WV6Bo4grkYXlFO0ChcG/NX/ZeY/XFee1hlh+nPUW14pGLvJ34SfX6kGHT02F
7ZiJfiNhI79APWY6ugxWihMcsgc0Xmr48vikNIRUgCUDvmuwQXtL9mAfsNhiqLhgYjn47SXazXNb
u5ZLfOwHL9nl9+cpLk2M4sZvzZIPjw5ughVcGpQ/PSafpuF0n0MNqdN8XkcCd/Zq6EjfE6WMjgrK
IVewAmfRhIf1OEkLuMJXzkbpGW6xewAIvWOpFF8KInI3dC/tVAT64V0pXGgQZjwJh1xIKOKR4vxQ
pA6mZ5z2IscWANt46+HHRMHNzSz2sQDgQVO7RP6qyrEFfmLjTAkKNwXx0LbW45Q/nehD29AOpPrv
oECB2MyrhUDv/kXxR3uqesViAstEBPSkyDhzOpQpjnxqu6BI05D96qnXrekjYV7099f60X08HyQk
WyjN8ddTRE8trZyylK20dtsPtPG+liIXYh61BBvBp/0RnLLkPL+6szeYJbsQmGmgiPFJ24QT2wcW
oRjQ/mCwy9fsHffs4OW1sQ3h/lU6wyeSYnE1IncGb0GYep+uorv+A4qAN9WJCwOfXW5DACBOeHsA
FRBuNN/zTy6S5+1FNphglXdSVOaf9XjADPwJ/wJA4tb+sMQ934vSVjFtTajVVt2+3goSNZXdXQvJ
x91fgBhlAk4s1APzIlCuaI8FNOHAMwJliHohSfUaEw+lmTjgzX6SyqnveEW2HLR+E3EU2L4DGGiW
/luDfyWuFprpXV8iI1FSTwD2CcJlvzFopjW7/nzAouBS3+B3kr697NaLdlqDesl8XdO7cRzn2zR2
+tYWRaRshyQ+P1iZrkFuPWOrq7yg39TDBLOwhKrRdkDw2wAOBeuH4EqnGdPoyDzmLHo0DoAO4AQl
GOr6de32hJL7jxNyFE4nKWUHYC3oIA5nt/qOYYFAJz5pczbOzUv2Zd1NRw/i6uQnoZqyXV8kh+4F
JA0mszle0gOub+Wm6N9AvdiJHvP906BUcNhyqk/N0bYgaOFKvnLvNjNz3BQ7dT/uc4xPnxBuLQb/
FAsQ8JayK9tcTdPLHcICfbZd9ovxMq0U2N6cOPPccsK13ST6IYwYeXO/czN+smvUoxdFLDeihdNm
Hq/yS7zp99pdwUzQSgJ79jMofsstF6+Ezxbig+zOnv74XKaYfYKEhu6gQV0yB2PPdJTbkLULHDEX
fv6ONydGcWaYh1sz/d1mcv1sPDx25/AZzIdX7OrCxR6QgBoWH3wSNYqQnAh3OJuOSPOJIWA5Lmej
B4Sl/7DV6kR4jNA0b2q0YodiFeXCCvsNzgfkhDbn/ij9NJzmE7ebqlpp7wCJg90Rhy5JkOtsFPj8
QUWxRWaG7K/cKMwvR/O5zRcYYzL5qkn0DM3sA3+igknAjVzJ9Dbe+w13Ggs2niBRy6viErhJosts
voIbDsFsIdsF3BHck7J8QYfKsRLkC9VCrzkvn7tWgH9JutixmxZ6mf6W987xVk5173NfYOaaNKCT
8n1OHmFmJ/AWX4sSoxrdK3HhS3ctV+N36NAeo/vFuZ6xtaOKZxVmWOWPc/Y9p2qtWW+zgpymz8zK
QqYd524DjXUwn/zDn38m1CnKdMIf3Qaj+EDbx9jIN1wKdJVs21BaMpPsoXCyucb13glVa7pQcHgw
8A8+kDVR12xr/YZtA65mSJ/8gILnGluWX7N31LeOVYsaSlolhst91/+I9cnQ3bqju9zOLmyKgIIt
XdJ3fqiDRe5Fbjjfc1Lkq3IJDsFF+caYRtt2q45p53Uwa4uqLfCNnThhv7b4Fe2DFaKbLkeU4nGP
KmywhZl74CKQ12YXEoNgQ2OB1Fz7nynfDaNwhkMWUZjGkeCRaid+jpNQ2Hx9DhwKyrlDc57DaX4b
iS21sap/HNDmEusLg4FuMV8gZnT7Y31Rl+lHfJw56p2gPvXp0txXf4B+2y/E69ztfw3MWIgYdSHy
uzLi3eGryP3aC3z9g+VX4bK8sElCQpmdOLCPdrp36x9qcWIbG7q4gsnARiAnz4yXiA+X+qa4iaIZ
/Koa3bb70i8NlJBIhv7lgdjEnEPrsYwBwnhKmYDVGZBlC6aTbun574yquVekHwmFW4G1hN1f8KF4
S7kDKPB6Nj5SLX0RPfQqk0z198kKjC0EL4OLoAMODI5pkBu/HNbSL6suOagMh4VdsOIqa07Zt+KQ
90U6w8CVYBbr8dBozuMHz1BWcLXAyYUYhOWL4Uf/I9vjMtqXR5JGnOqLN/ko3bpZA5YWxY6TXC4f
C4XSzZvHG4m2/a6/lVscDbEESlySlQgtkIkUeQDqtL9sy3jpJWfpQuk1X8U0JctkLe7mr/04Wnx3
Zsk2xTnJJ3RVviS6CQOy3B7mU5nxEFcwk54FfY/bwIIhPZRT8Gl8cnMiKu+uU27qt0Rummaa9aZ/
Q/i94+6tL8N1jGxuKJvD931PzrjkneoLi2IEfgJ+cw4pExxpoby/Po0rwhyYPYGV3tmX5soO897n
iDbIovx/rGX0dPZTXelfVCcwljPiTKPF85hSPpznhwJA5xRLvGUTS3J1LZ2ROSfXzm9/kGbRlO3i
zXCY3eYQSBeo7QgFWCmYsjyYnZg5sbOY5eB6TbG/KBxjE+xLihp/cJRdnlGBz53oTXJlh3tnHTqy
b7jZ3lgN/nDsb6KnryuWJJql7dhMlUOzAxJnUPF0ORsoLoknRVhK0Q715nNOeXJijayndcNMPrFk
Hjuf8j0QaJ/AnPUSTq5FQ4JoWiucqvS4wpXMgl7uGWh9zP6M9oxmetY4gPoocfWXSyqN1Fr5sBrd
SnBiw0v1Bfay+qltzWyly6ZK2otgxjJkahsbKWn3snSYmctRvhQsrDFYFGjDsqVExrFVdCgQoRN+
ictq2dz7c1eTimlLt8FSiY+ZKuYW9hDN4Y6uj8L0iPGreJ876iK/0PGtGAgsaCy0C/RMY5Nsi+ci
QWIAtYh7BDOt9xlIK4t+4Oc0ubgofzz8/jb8Io/DbVXYlLeJPvTVvD0kuNZ+cigbRBtmTArOm76a
fQJczTtHuQrLSvSex+Gtr5x54wJd5N8RFRLvCjRfpSEj/ldeqi83ghwfMgAA3OSEO7Cc2smalTAY
aFUY51rSGuoSNvvacMfaerYG9xlP42stO5qnn8obvEE4ziXFuDY6GK+UwCRHJb53fCIsHW6wrrC7
M7BZ5tIBm1+DpH/5SE9BhI6ctvJhwtUHeDMhhemiPQKRs4z4mPQK3+jnfuU3hh6PwEkDb86ITfTD
vfzaiIldc1kQ2GKV+qVuvaJ2X1z5tMF4HkY+HEwNPUlsC57i97E1y8wENRyjVU//KuB6BTfkDzMF
h19HwV6NbKmKJFxzOIqkhqK6paol6LShxRt3ybZRJ1Aq3+tfpHzww/QFEEG1xIk3rNoJ3Q793vfo
4ljkMlvcl9tgRdIedjVusUy5eSiV2UiCzdwhIfijfZt/NuuoM9PUDj5IXCIHmOU3/s1HM/1t3nVy
pfBiDmkf6iWZ0htmrMGvfI4841wvUfDT8I93Bf9+zp71CqfZ6NMidWiuu9xp3SI+PgTM1UjhnWac
U8oZSRSvLa/4bJfD7YE7jYTWi5sJhjwliSc80CYsc2iyyloB7nlZ0J+TzhJfLoPNcNqzLuLnjBRR
HXanx9BSDjyE6n1qC7r3qm9KvChfDN0sxkQVjENkLp401RHMRKE9w5nmXB8VinJCX5nR3eRuydQ0
Ddx8sGsBP3GzHmz9g+L4sYVVWxEJtSB5jmxSrMgtRt/cAF/Zewq2JqB6XWbGYY5fe/I296sTEa2j
TgFjRl+46k5blh376QcSsKAyk5lNhmSV7BhwICuKZKafPo1L6Ty4F7eRC7t0tgnuEApzqntHwmPO
5+xRAccHJLYvEieZV+DveZAcDg66nGfqsp057eZJFsKm7haaM9HISLsCifFYsrd8XCrj6Ea1nBZ4
GzAjyn1qNONDu6Sylb3F3wEGEswO1xPHEdHVmbcNrTu+AzOlB5zntoxPmzOkYV2zDcPrzvTwDBSN
96rnyuDFryVW3IBQOZ/AwRjzS39nk5Pm9rQhdb5BsXF/Pabtmx0OV2wW1+7Ub5Wf9EDu/bDQvnLV
xFb86Y4SdvGYoXLBETRic01k7LDcSaR8MNUZcexz0E5no8tFO63VnHzK3rNdVi7TZOZlmqWRY//F
Bipb0fd4yXX0kxT+HFJ4o7O33hl2AsuRxGTqRW1DDIUhY5BgarKd04dxp3FdC+bzErr1KdbNmYgQ
d6Vn/vOOtqDcF5c89zXBZ7jAxEGE7Zm7cGfFaD/2b0bkPIgNR04QUGzwVtz2Mwbn8VTgHXvSGqi0
EvVm3GQLdJE+0BHXApUdHhMXcNkxxN3XjE/afs5aupOWbI/Km+xWbn2Vc/T2iLKs7iIRLBaB265D
QGOsHXCLaajFTsHb6yRCRJXvZJg0vEHGEIyyfB2cPHW0xoogGgr5NKnSVHKYXKL/eggpz7u6VZ16
GXOkIqu6hZAN0D5O7zX8GMgusx78T/ZHBSLrnoE5A6O+dVVkYDZFXIci3FHWDE9fbyAXDmOsG17S
6kXcC4t0V56TI5u6UTEzQALqyd8MjCL6USIpFwwcSH/349NM2UXLfqc2sKktMl2vs+tI70vhvSjf
MQ1dSvbLAdWRPwC7mzv4f7EkTbsVLWlV3TPn4QiL5hKe+DiK/RAdphzy4onlgA3kxud+boLdsMk8
icxZQKVpQkeEHRcNtV1yrs7cmsOZi4wFT8Lw4USEFgv3biAHE/cES5bQzLzPgDDeULQ2hAPD0c0I
cWMma2mNzbi7+MlkHA4dqO0pszK2aI495Q6K19F/0l/hTR+748MhGLnsbY1IkHgZ6Qut2CDceGoQ
bb2nhj259xqYZbiwyNKHi3aDKQJZuMwf8EjSEWOhpImvCYaDk9hV2IobNpYKIx5Uy4AAf/O4aG7P
EKRozKNN+b36CU/p55BZ2Q8D4QMvP/kLcRKWNZbtPUudFV7rVfVTzbhE2NJNbR1dCsXUj6gp+HRy
9zdZAtoqTUaA2Jl1oH5nzg6fkUSkF2XYVVq1trZRd9CELOwej8wOh8rRvueRYz/AISpM9QCUkLGu
1FX3MX6RmirTiP4y51g022owm9LE86Hv34J2K5IUQ5EWO9khuKE6xzb+oG00b8ZsZEZtiwB67qF3
lVubciNlZtfQzZrjZ3ilqXikaP9tmBA1wxOnXc65T6H0fOqrIrCeh+JCrGrowh52cIGRCV/M10bu
vnq/fJqiw21Q2iUJrmcii37E48i8+UtPLHz3XH71RwC9zYElbOnK3+tcPjuY1aa+znz5wkgRIdJJ
eFePA76lPvY3pCFb0ldNifLd2uwUAHEXIVg0luExW7xoo8eSUZ8qfKpM5RqcWBTU2RIi2pzkOmSn
u2Crb8gkKOyCWKPI5P4n2nYvev1XvG8Yvgn7lnwXWHcX+V1hyBOeEsUuLvrn2JhzwJ9Ve2Z4QkQA
x7Py9NAcz7xGc6gOs09lFe8MPiu6Wgacf3yU4e11rzwMRRi11gAN4KInhsxzc45DPOySm2Snp+ed
yy44zQCbLX3HyKcY7XT98UFbHYMw+IMXU4P9aPgOXEpAIevJH+I9hieFBe8UXV4nuAEZVS0reI77
PHJwBFlm+UmIhGmsfxMOKBFrHr4mLJxwF5iNnlLMVKIzg1t4U07yM55U93moV1OFPLDxQgQwoZBc
ACxXzTbdqVvB5pRG94IbaxW61bE4QPjf44GwR5j1KTMwRFJvRSvkIXvdcJpbeOXWfS5DOzsk295m
ukiawCx04L0Ay1N2HmxxkXmwqSVXgNKh+fDwgFkA5o/Ep0nF9CHaa3PvtiqflvHt9wTZBpxqppQv
+4mpCuJtZuoE+5rZRfGToxo46/kvMU7cX/jE5mB1C87zN1jMM3CE2mvnJvQOiG5cvhBvQB0YImrL
10GWFuqOEjMuz8ZytkpZPtl6yK/9ZAyVXPLQ1j7UT55rRVP+YYngQhHfI+g0VPbXaiPZIhVbSEVk
l9K+J1KKSc1oZjCsyIABFh1NJfBkOtvSAnbu8RiiIz5XB3ifAiM3OuoUtPyD6r2Qz5Pg9eWIEq6G
hAias69yzStBltWJkcWw7K0/qTBfuBGyaRKM9nj1gO390Z7TMy6RAC+TsbUpgGyj0z81G2EZn1FS
OXP1b8pP13iU1k+s5xZU6gVLH2+RHZMG8enrV0bYZWxlG/EdXPdnoKpaB28ZyakIQW19uD/GhbEr
P54Lbq0XeOoNTsgUb2p1sOLXAts99DmnMHYPGLHw4d6qW00L3tsIEVm3h1vJdBd0aklcBMyitXoA
FcCG+XFnpzvH8VI/QCw7QHM9NO/ldWZX1NGJW3ywYk+xOlYnc/nIO3YQdhoM0wHfy8kHC6SFQlMs
NwE68QNVtrYXyYMk1ITyuDqM5/o03/erykviSYenUdm+VR4LzK5VXGFlnJNgoW5nEEjYmYE/Xl8C
Bos2pJgVobGsfIIL5xGYhap3fFqy7o2eYbMS3CoCwN6YdVdv0ZtxoSltdBB/07gEtEGUXw5xh8tb
8thkT1ujrgUx5tlJLG0yUh1/Q9x6btGZhqHhRAZeQtPklAjlImoO2hoE27j7SVTKTvrdfNCphp0X
bY3744T+kyVxVi1Ie3zOcJczqScf/SorthHSuC/1KyaohkPFQVxrGu5cPmP08EZP1d6UkXGIozK4
mu00it3Uivf996zx81PkZ1uZG7O1tA9hz06XyruUeG84LDi0EUxkRb0/G9dN75MnGyYHfJQfT7dk
1Eph+lMy/7tSQ2D+TZmRA2PZJdjKJfgaUGhi2QJPgjaHO0h3iGrFCxSbniH22uqKMJVena2pBE4T
Ycv6XGXkyRO4JD4Ar5g1Bch9TUK8V41nJXdea6Ss4nmWls5R1aX2nuLK4/WfIcarNSiAupqraDan
hlrOGCVMC/JLmCoawptSNmvUt4EZnEa/+Rk8aYVPJDpOZgvzc32NoagGPt4YOjHsoB+KnaPrTzYh
zIzAZOUTGOtD4tNo2izxa1w+1+Saha+phKW7Abckird0nuxVBNcfIkDz/m1odtqCLCBYPbIMDXXN
Ps1YmmDNZRKgQDwGL1seliUkCHUptS4VCW84TW7iA8ooCjqBQrRbEJEjsqkwjKC2xhoV3FVy4l3R
L1Jh1Q2HJj+G8U5KN2mBfSJEdryh7JfwJvQEnO6zcakz7WIGiV2Guhy6jZx8jupS0SGLvY06cE3m
U5ZQl1ELUSQQ6lgBhlCyU3ZLjh66rJWcjlcEV29NxOADUt1oSaP/6GwVnRHg4U05GnvoSS2BKY3V
MLDOfUEwKYyywhWJH1YW9bCeD3A43liYQ3XRXdTPbv832EfaV035rP+a8//9U5RZ1dVUFP7hAvz9
3FMPJnSkgg/Hzw5qgGQvxdPHm0vPxd9z40NVXK3R9t0jNRb6ZL7YAoxFNXdCgQ+Xpb4eDTG/fQuU
wiOtgFHfj+J8UVZrXVDoFf+e+vum9MogbDZA23/PiS8MGEwcTtp/fs2oFFcvSwyLFCj2xDkSsTWE
32I/ce3/nqumb5Qx2py/LyOxcv88+q9v/P3cP7+iK23Gah52RF0rjLf+fihNdJkVb3qhvx9tgpzG
ZIqO7OZJtQu6xVDQjWPh047tw5d5s6Ia6l5FvJX7CBpvhAMkRfgaDb064uflhKgOx00VjIcBOT7h
2Jw1km/mO+Icd0ny/DDk9Cgrwoc06xpXSRTFMhhv4DW0IFXBqbhf28duICbEe+Yi1jnYDwkGun20
Sm4Cny4OusF7NXXgplFOkweCYGSMGhNosaOMz50miLQ0ukab3MITTeRoK4TxLe3yftGF1KcoTtj6
VPZNMhMZXNW4daUqk+0QWdwsl1YKIUncy/6oKw5nZRFlHKP5rMO3QJ9zDQKN9vu0kcQV7rVMN7T5
tz5jFq/LbqFNbiq1rVfjHVUIlgkk/npth7LzASVNCCiMkpCRZQi/cw7boiYD0xlbaI11z0YY14DN
/Yxop/x56yJpmcNOnYQkD8YDrVEU/mzeAMxFrcsByax5HiB2nJcQLw30r/MQktdLiSDTdd0mUKWf
egadWX3C8P8/7J3HcuRKlm1/pa3G7WVQDjGoSWjFoEwmyQksSWZCa42v7+XIqsv7bndb2Zv3IGER
VBmBgPBzzt5rN/qOVG8gsCFIEGN2PuNM/sg9+hlpBFaukMlGOigTRhftS037BpjnGrIrJQbe0o0u
tlzwhFa6K1uQKTrXt2Q9czpDsss/3TGPt0PD7C16KKkfGtRioJyRO03BZrSI7pSV+vUQv30UPkd1
nz/4RYLgKTTuITyFa1hpE0FzMNLyjHxjrUmzUyPfxwm3sMCnwzVwKrAIssu3zYjEXY/SeRtl3Yuv
heWxzH5pMcoH0HEUTWM6QCcgJJNZAFTCXaTTc6jbKL7GsFG7Vl1r0vxHVOG2gLBTVogUChfRwkzc
t5M4b6HjtHvDt9+B5dyAb6Qp5eooj2FwTRHy2oR3FFj0No3QHq+ZrFC1FIpJ77Lo5VQ7OiY8uR6C
XzvNqLlDj34wM0UiHJ8rjkSiJ2FyQpbEEYU4MuFiFrvpr3oI63PpwpCe6Ym4EXGkcc754Q+hhk7D
YsiTsnZ13rgElr+sLPiM7ZrWWsq9LdFpUZGKs23poRmV6C+zO52c2eQsiVkNWHHzKlzuBbCRyHJl
QFRbtoCfbXMxMNIfEmrUFpTnixORGN76aJ2d8lFLKAl6QaRd1zNV1egbBjG3ttj0HjsroO1XJpDP
uJTFZSZvdap/Y7jzOZA2fk8zwgjcTVUGqHNT1N/5r0Ek3UVPuHJbhrnxMCJDiCB6HR6yPHUsaWIf
UAN0rAS8ZMuChZQ0TctRz6faHui55IZa9Gmxm6R9ttkBfUX3MOs4zPqZLngwhLBODST+cx0DiWeh
kjWs+vIyuR8CwtvHk26h+9IQGXCJJX9MuqROMoaIkuEzS3tGpFHwEhaMlAsn1VeFkewnE8hvVMMn
go+FSdadOE1QqgY9QdUf9WwB8u+S7/U8P1vJ3QhLamiZIY6ELGz1jiM4BB+bCppYBYPPCIZWBjbi
3rGy9rYA0hQl44fmaK/jyGddSJKExZRskWW/NwW1/ckPDT7aybx1LVqOwnrObZ179SIBmhi4gG5c
D1mOBlfWD2MmrNeEdqNhMqt06AUHYQ9NV5wGFhHGaHPDadz2lPTRW9q58RYT3dlsCPTKhpmpdc+A
dAywJfioRKKpuvd0aHZdnJ4LU0WuVqwcWt0EKFrBjM7FdGu009awnWCTQE4jGcV8TLs0R/xOz9AZ
C4clQzTvurnGfuOEt7keGFfN6F5qo/tW1JwnHT7odtQo4yE+U2g14TUrKUAlQ/tZEnipJTTbqeac
ocSKL7m+GcJ/EH7AnAIm3gktYtXKcyhZX8QeQ3LvgkV6V7gvWkKb0s9iBvg4FPR4ag/NOGyFnX4D
6Ymi2+7eWhdQvuawHB7s99TOfk6t7e0lbMW1rdGDz7Yh0WTgdpGWGAaZctjf9NuuQGru6cQPuxb1
UjfQ0jICez8HHbIJKLhe6D1bBaGCNZB4musoj1K4la7lzirbWyn91k2Av4eJ85DH9jF1dz1BQkzy
mnzN3ehZ6x4Iknxuigf1Ek++E3JQhbbYmxMss9hULJn0OQJVtwtzSe51xIwG3M7AGAeNh+7RGXFb
TsW0ADjvdSymcwYfvS06JNDauoEsv56JdN/1vbxNfFaj5MAUWzL1jh2571u7Se+zLJsOOWMeAEZ7
2OnzRgtnhA3zkDKumHyE9ik9RmcihCWB2M5Yg+tvj1qONN76Ng845J246TeTalM3LMStiM/U09oM
WwLaFQGj2a5pLpfkU6zFRO/L8DWGEK38nmo0DTL3Mrdi3loV6oliaFqUS/OhLPv4VIxYo2WQbouc
JaRH/ha+J7r8pfS7FcDtYOdThSUiipigUcIgPBmQLAQuXUNzqpOdU0O1LQWRqBpDwpHCPoYvhOuK
2q/nDrsC84aHw5twIKbMMMmeZn6IV6LvV2D7y32QI+FzbHmdRnrGuNCnnllsx3w/cqy1waUfGDtG
mUTAXAocCTuRQbs+prvIRyBfh8Z33aW7DMcm27Y01AoF5sE4+c1LG+LT3Iwh5yBpf1jZo5HHzwIA
uD5yQQ66ZqAPTzGi5Sq+FNNL3sT4lriZZLXznaxM4zmzrpNZS27k5UF0NDAnLcGx1Raf7HFKdtf7
brtyeJk698NPs8cRkNs16/rmPARHc2QeYNjRcJZGgNIcgve6z+hC1Z4LDzj7IX0/XPcaU/wivhuJ
oT2Zc/dt4gjkYGVZw+quHJo9zlZar0waYQo5Cv5J75w1W10wf8ps6yXLGGQJRGyx41P4RvSwTC1N
UaPpn2Yin4saVOhYattxmC4R4dubnvplI0G0bkrd2ucJ0oWweZgdhyTLCiosogZDr2ARkd2TBXh+
zMB+M4HPUH212xSEeZiJ/FrKkUNvxjDG8IC4p50ndHHb8fo3rQxqCB/11Rfh6zS64cEmxIJ07Tiz
7q1WOwQT3aTM8OZ95fTbvkb/ozVMti0t3Y8jPDjIHierGe6qlGwwApz2YUT3Sic5kL1VYUOKAD/E
qgQShIOGrAWantt05F2DQZ+OTkf3pY6LTSJ6b6eVDOnTMN7k1o0tMsKhYUpl0sbISDS4HNoPV2v5
seAOGfR0Zn3HDiu/+dnsHgmcH1vrcTZsfLf6qgQOeJ5ZnOznZ6AL1g4H+HzwdOzTDHMsn6NWn+Vl
CCXDlEqoRKsSf1B9jCRd+rExKuqcuzLIMNxOWEkbCQajndDWZlC9Zgfd1XAzetwlBmY/DYmqa29C
DTl0z6Zpxsc0ze4QIoxGjeESQX1FBPwmIlN8q4l6m+P2XfVO5RwnB/braAUPZZxsAgP8Wo1UkSQm
gker9s3xyuGSed558ihXPFnu+/EtlzdGSS4FVuGtcFxGQBMMgsj5HurysU2JEel4reymGDUh7HoW
kMnTFLjvkewBnE+mt2tIR9fbPrhkFpeyfEpeZSJ+Ji07VNIn9WR/DGX5WldIjEXWvGRGxFxDK66R
X0lEwONp4MzdZHa9mtqWvRBJQVGSYmkyH7VM25RRfxuU9Pb0fRW4GgTtfu21rJyIGQMjF346A2la
Inj3Ezo7fjLJLYuxXd6WUF4c/ZqFwlqJFpXCztJLJMclTTW4TOri71X3BLbTCY6KZl8qZW9cdUfP
qcQ6MNF/YdiUM+hFGbD2bHCIVHJ6tsYMs6IbkRMcN/rWk9W50rJt0bivhcF9eEjFPtHpHRV5glKo
ofk2TeKuxlrwpDE0G6LmNRvjZh2aA7rJIXH2EmF+crZ7gxLa6M+ws9gRITB7J894NKGd0wKz3jgR
+jRJeitsqHFTR1Dd+w9tJt1StDnv9L6t8EAPWMpCfQq2tsQcCgYWmeIUxDvfp9SbzeTRD4nnSDtm
tXwaxbojW7gHvrjVMyZGVNH0811CVyk7jqaw73Snot/V7BLidcC1HsaM8ZDLkIKURNqnUTaTBL2C
MzAcOZO9h6a81OkunDrVcUMryMmDxqnMNl44HEmU2BMGyFh5Ctt7egrfREpGsZWJg+nzAUKNpQcy
dm9Jlydr8pm2rOYFLEEiqiamtZrMUEHSbiSq3JT2vU01dNLl/aAxEIun5zjoDgtTwwH4tssCwQ7j
ZAeMGQ/fpQ62LPR1ZLWe8ss2z5i7x7NRore6tfLcO8tiJqXG6lDEynBPejPwUYKBrZrFjG+Cbe4r
l2R5eq+BCG5mXy2WdQ5O1qUIcpobjvNs4wYe813vHSYYeJc2Puuiv4sD44Y3PhMbTcEmhgYPe19d
HS1+S8wk2TeSPdRlXPyKHJWgkzxAp6q2vdkiLZnYv5r63H30pKZOBrfvpd8126fNKNozKXP4FLOe
CeREnBHY4X3aSmZ9GnOXkVyhjo/SahlsSJKVIUnSN2hKca3D926Up3oi9cZzG44O12KsUwe4fJC0
upQVwQQwtJ9x2w6mcwyhOafIGIKw/Qg1NBU1zYGqpejxmKuPVrvRHLz9+cDeLWnO7IIOwU4bMfAW
BcWFXeHamqYRnjAdBy+pTXS66BHtyia+qHB2pScH1crA420giosMv9vao4lgdSaKo6vR13XWnFNt
A4M1UZNrfunuOzQuNcJHWVg2pqr618SlV3rhdMk66C3xBCi7a1AfDSDhNxbcq2uThODi55tZM5Jz
7qL7G+fy7HVtsylrH+2gH21l7N8nNeJrMZNapcY70uLCZGXNs506jOC0jT3A/wm0E0CQ594yEXP1
jbPiRdkrPs/wYME8BajLyD2H42mSvzYBKSVjYuK4zsTOlPgapmeTPPpNoJGQEpcoqxpuBwFH/TAX
2o5cDH9DFfwdaUap1cbHXKkwdH2rrvoOHygGU+iJV7LV8Aab0X2BsKM0UBiWQOMa+JiVLvxHjYCb
1cxcmDeW6un31DZ3/QyVD2+FMKMzy8J7OiYzYgu4yZrxiwvlZzhXUJtyqrucnGzOgAxsJNjGujUZ
rxmkBOZusbUjj4KW/Op8kpyENgeqw7BwoIa/NbjYYM5S8fIRmhCE712jUe3YwysOKpKQzbq+TJI3
G6KoruDe7gT5IatZtOH9ZL+7wQMWByLqklXgdd7WGYw3rWWYMqjp0fTiDFQuqd28QZRr1vCffOuF
PGEEDWZ60lp0HmkX/mg1mkIxzIC4iDeRMbCsihlSNlX1wilHg8nX8Yto1mttdsNKJ8sO0kJO9nen
vZv28DjXzDRa+5rUBVIAsJGc9QjIhuQzdCJg9Uj1jYJRWaHqWEkJp7OGK4fgQsTdzgXYvRqJtPHn
yH2UNQORgeEVkVWrwIz0K+SwTSGxUTU9Us2kHPPH2dTe3VIP36ltPiWwtUy3n3JP0tU0m0/ubyR6
03uRbcAq67aouvpAO1OOwbgLqujV0ix0Wcdu4IYaWZh5YWruOy4NlwyFy5Tj22+NTWRm1V4GLGIc
WA21Oey4dTGaINjBGVLysfT+3Tficm2gFC98VieTD04Zvu4htFJ9N7pc3vJJ/5H63recRJC1mS4X
K4ZPsGeB2r66ejPsZztrLtVoucy7iF6zI61AkFP96AcLMBNneVHLeTvZ1kxOGbCnmHVLMdf5rtf9
Gy508dmFibwKyCRDDKU/lV5FbZiNAqknpjjZvXDziu6TsQUD5nqPrhOQozD7qP6rBrRevgFKaG3G
osKWWpiPVsv1L9ctOGZBuQedJfZoVI0S+5Pvphn3OXo8I9e+fNRqqCO9vctq61QXuX1wUB6YqdPt
fcEi1MXJafo5V6FMw4/AKkmLCnzylHp9yBXFba0jkVPRmlAksstj72CytjgFhfVBHI53G8Xl3axh
6hwMc9x5GdXe7OJ4yXIW8kQC2bHcEcCz66eWmaWXt1fzfUB4knHhX1MRVmh7kw15CUwd/O9mTu7L
bCLS75lnhPGPuiycO5d2NFXDtLJ75xnuN4twN8LzQsCBLMWv3Or2g+0CHZ3FrdPVnwGNt21Ro5UY
ShPENEqMuaRZX0F/36qufaFlxS5wTEjcYeAcoPRd3XE0V77DjFT6Ewu5isWBI1AU+0TzriaDK4ZO
/yqYawMp6wgUv+teg0A8x4UjYbVSJYdl/mJMcwbwPjn7fqOtpwH7odkpkWVL5NqEj18Qz7YtdJrN
ZnNXCxcUQ5DR5whCuWveOtGdAYEyTZoHTB12raDKXcPNSjSbXsfLowGt3sgoZ7Y/044YucOtY91L
D7GhOdvKYK8SGv5hd/LBbDL56gk0Vm5cvsX2+ENrxdWoCVkoo7uBT/a5JDN01EwC6fMGxUrDOZil
1i7OX0DAOge/hiMjUDPkl2TAyB8jfc8GLv4ttixuJCPoy577s119pEHOgpRsXbr/irzzPz8M4aGD
pMZQpUhmoyeL+Hb58aAiJ4FBtSoiepLeKPzz0+8fUj/59TSrbJgIy/PfD5df/x+///Xrc1/zur6e
Oy4TxmGvi+EX/2WIRwJMXKQ2y6NlIxT+rVb4t6+ny6Pla8t3v374L1/7y9Pl53xoM2X/odf+dkqw
CpO1nJ38pOTdTOot/n64fHV5PpuEbDGMh/ZheMUj9UlxWjYcXThuv56LBSO3PLeUzxYfTfTiZICU
k5l8F6E1BiQ2ktPShFy0yBXt0fJJVSsnsKSjCS3HZXqa9ZU8hVooT3Pouxt4tUhW1NO2mv/5jUT9
iGNbTB6Eefj6heXHlqeCptDeHlT8Ob8ZScs6jYaLk63TEgv/Mtye5eeW7yybIiNKAEmaeIhBIe8S
m2Baaqt//XZrSHksjI/JIkRC5RHibrXRCkRQxM4sHKBsKVqRUzHM91PuxVXJ9NeK28c2ZkDT11CV
7cJuT8vGGFsEEWFRz+gbZxQiUGecov0cBVqL3JV0P2M9OifcwK2aiVnYNIwLBRRKYGOHSGHzYgWK
ypcDXD1dvpZlA9JtgOX1oQ7aTaH32BuW7/RBrs9bv8x/pgNd+a/fI9ORG+rU2SdQ6mBGl7+w/O0y
EIo8Ivozbwcu5h//3+//Zfmzv39m+dbYMknRQdPjFFRnnXpRyR+vbHm6fONPf/t//fbXXyjduNl7
XXP8+tk//Z9F5B6ipD6nOgtgmFlc/twMkIJUUOiAzAAL4aKh47NzpvZC7lILTgp6Ru/mDMNEROvy
R2Lp1cGpfKYCRXh0kikn3DCuL6IbmColzPHb4NCH/TZu06MI0K1UBSgvECsb3xM/+lr7ZcOZPfUV
g3hg8nRBWblQcUqqbEgFwrbpiTGzNHwqTy83RwgwMIh6r9n7zD6ETSugIdpul3hPLMBI5Ri4pHkV
AHZd04hZTfxNGfQVZiWG9X1eI/x0qUWI3ohXDQyPPPvZB5HY1iUaKNYCmy6Z7jpadBvs8qiL7OKp
tRkgVCFkEB0lRU+XjLg6EL1+i18xAv1+rEb90XDyW5a3zXpMNYQIUXxIuQUfeluvV20Og0enLtP8
CDmVi5+r6AhmKLiZRX53HXUGSx0TTN1kTNcpNXgaeKe+GKeNn2DaigVaYjmXM6cWUBy4xTdwPyaE
km4p6ruC2aIf34b+nK6z2UNCo7efkjC+7RxXzsbwdFitQ4f81EeM3vinwMUAojne9wRZZcscZBME
MHqDDkVP3tC8Fz+6Lkl3dd68E0yVpCTmsphnop8kd7Cl0UTLEg11iF/XRw1qMFw7W/IN2PgPI+kw
zzY006xJP0gb7XhYIAwobglLQeCYVt9xGcCYd+Gc1G0QrCqXPqmeRJJboAp4Trg+CKsYj5VD7RAw
g03aCBr/IK7MCeq+fao01sU6lWmbwzCZmmjNMPg6JPplMMkrmbIu3rZuodjl1Y6swlthWO95pfq2
vBzBIUxzxAC9HXcgA3OMMYmf/3LS6Jz6g0q8qsRNmNND43YGUygS7JPUuAZQRkyth+rc0A6okMBM
ZQAON9FftNb8aSfikAeYK/jVG9oBnDDhfJcJ+xHc7nhH79EIWKwlEgWYLR3v4MCjqWiGnISlTbim
kuSou1RBuSfOjv+YWL28b1PjlzRw8Ufpt4AFCo56WKiMivpGA5fSzt/Dgwh0yoTZiA9WonS9dvvB
MFAVfoPYupXK2i4w8ZldugXRjiUg02eGK6xZiZBrIiSwkEw1AjiJMSoS5yPo6/AZmjmqZa/chEO0
qwbAbaR06Tuf0EstiY40M78ZleUfK/aQ8ExBq7OQ3/SivaSZhwbO5SJqZQO2OkseemLFDm3p38Av
rU8WaYXAUbITLYEbDRMWERKvVVq/aSWvICsRwWb+fVnod004Uvqxv3uxheIfr8xu+tQTW9zUET4B
o6GFR/Yoahp0WEmEDDyW/guMVObIuQZTh0iYdYYHuCVztZiJkCB9rIUeIT4o11BUaMfcw+AbdGcL
hd2AsaepQSpxOd+ZAzS+UmQBmtqses9s2gYNSNWNaQPfs9C36bT2EL8kzc6ZreExa2tUhjFCGfYt
AuY2FFfW9AD8dES3U35unSi4cwgmpKb22QtRsBtN/c2NPZIUixz9pZF8m8gL2zcJZbgeOvLah/5H
Swut0yVIDAN5F2B4mBVdfBe1JfjA2cQ963ec3WPfI4uZVl5PZwpuvrPtB38nZ/LOS6cdnrpiYGw5
PFVNo6EtDX8aZmeuK5oFu1ai+R11Q2cNzx9lSozGpVNOxMHz1jWe6bTJWngnsbEVPckXnbExGr9F
MUrrwxqbioQjxuo+dHpGrMU5D4YWdB5qUoQcxMELEMsxpgpoQBm5FSu7kdnRMAELSRHeFoRGo9FS
JASmdzs/dtsjXPpbUtSSPcOqb92cYmrq7weCB9cG1PjVVOrYC0laOg1u9xFDSl1BRPkcY5CEQx3m
rNK0Z6FVDXudWDohIWVW7XTWpIuxrXN2fdzRwi9MGjymozCgOWaLanwcWwM9uEWaEP3f2Sjnc4u4
hhyC7EaJzDhynaKPLkk5Z9sapDB90luhLQL0yNoWsV1Rdjj1vmvR/w/jnBAYywftEfJhkaRHskjv
00YYX50EDUg6jrcJffvTUDJYyQg9MsbYxDRceKRRJa8DgldnJCDGZpiu2fFNNwv00RNWC9vAwqTV
JkmKSOGnfrqQNpueqt00ZPdpqXNNzb0fZd7QzG+x+Nr1c+JqEZqZ8tFmqEUQFRRRmztzJpxPW52q
cORhlGWXeuAEomfHam8e332tug7aVALN4d3HON51MP+Vm2FBrsIn8lqkjlTXq47ocrIKIQL0ZP5c
dhps4HaMmbFBqa8t35hd2HiVYz0VxH6cvVC+kB0Y7OJa606dItgMaqMPCWaKIP8WijA8hVntnSZr
fAkFoIomN6eTzmoPeQmbWshgKzPkBDE6qHNS5fqx8uaNobqHfmPsR1UDaA51QUUd6TaFvtcU5HPZ
GH88Wp7+fonqF5ooYjC3Xb7QtwbLuVG9cpfsV0Gi7MlwBo2Yt2GLLvJ7NrbnEkj9nuXjTMNpStqT
a7g8ZJCuokJyc6N7AgBJ7e1zmIhZ/WoGaP91D53nsqRfNpbLoWCozfI0FC4ddAq2jdXW3Snx3wKr
G+ffL8psmmHetlNzH6ojPLG4H7RxApaes4XikiJioVIXBvySLz7119d61+O+aWMwqg1iyhYstiCP
gAaX2aG+TOQ16DoKur+QsBdqdRfJYK0xcV5bFcPOw0KiXhCpQRJQs+TafmwAR/dqEzsSKdPyPFI8
1rmiG+Ol5sEWfYKu3iEucyGzZvVD37r60XYgFrlqM6cIeUVbEbKlDYpUBSz21JW4zupC3oROwQXC
NozTpIKel0e1JowTzPKCZgat2EAxYivTVGsxScnBs+U1LI9sSt2NbSHhCqNLKSv91DYuedbetg9t
n0h5aCZGgug3KENM8KluTcfQfGAsUpxy3a32YewCZWte54F1HrVeBrUbKJHhFtrGDwSWHacxT6Wh
m6fGBFhPIBj2Khv1AUmseJNAJ8O69JwcWgDEm9SHplAiKC2Z1k2NRZ4n2TNn5ph35EREez1zOJw8
Sl5iOcSvQdUVy6ZTj4iOQ0w/mzSG/oXJdfLI3dQpDZG6dvNz3uvYlwQ3NKheJRj6MY5QOLOhv3os
2lnfj8xHT7PaLPt/eWrSUkwzmjns7gCAnvoMWLn9c+ONMFRctALr2RMocOH/n4zQRFQ67IsOxUvF
gtdTvPGvg3J5Su4ThuVp9jdd4z6a5vBalnjq+llpJWM49USEju8m9niu+85xGMvzf2ZW34RWK8ar
AYxw9o40d4BvBtx56VkDn0z2RbJNtg7uMO1t/gwpIGLahFvk1fAct95T9S6eijOjKQ2RKkpttRaE
uRyzIF7jaHIu4bf5FbzY50i4xsr/Fj5laD32zgThdJ39AqKoTspxT9uTCWKJL4lRwLQyLSJTWbgz
LKfHumtfiEP3IhAkOy7q8yM86XoA9LrrtD1Ux7A/aA/zbftR8HRCNriyEEOAOGIG+Gpw+uobhDnt
C/8VoaN486N6pT1gRmNImOEGR3hjX6J3nSoGe6rHL83IGfAbizPeKYIpWTnX4x5HiGHtQvmBGAZY
TQlo9El/vQdgtSU8gHHcCpsxQosnQadU7LCdxwo0RTrXR3BnXFCnAS7Y4o+FSECshf1ZcjtL1/aj
/UmGw6N4M0/+I/141noNdiwT9u7KDy+sGbisGK/x9+nW/xzxhn8fYGC3++CiR0cLA3+3Hrho2xSS
O6vaCKZYyMkvwGfnkqJ7VbxwHOCAn5lOMDW6ENv0juOyXOf+Vrd2hBWQtVyl6C0w9gJ46MSqihhh
rZHHAYoa7liJcd1AEu/dX1Bb7Mf3oFrJh5+kSbQTUvnLhM/brbgZHqzq4DmPIt3/Cdd+x4qELKH/
yLvsrojytvnH3wwXnjvrQvX14+c//obwRJMaywnpuEhTdSltvv/x4yFCOvOPv+n/WVYj4SOmjlGT
8AyBZGWb/BLn4pC8d6fgAcppim5hp/l3kbOZsj1tRefi3swfHCGsa9HopYrtMtkbfVf7LJuOIlWc
1DjYh+7Rz+9gdg4lDNWNKfbCM5ixs27YG0j+XiCaoAx8nn9B99tlu+wVCscNHtBD+dzfxw/ZU/nc
0nFYG5v6Z3yCWPuS/rAwuOz7a0r66AodpsYBi7H+YO4nJhJ7556LGVqDA7IZ7NTIp/Htmxibpj25
ThbhEfCKuw3K0tnCHdU+OzdgmEe62Re733rd7mfdf9pP2QUcb/gLYwKGBucXDihJcteZKm0DMO01
fkcMqX3St0b+ShzpWj5VfOhYbWAV8x3OangNAlk/UrIjhln/Iu85ZFvGjw+IzarvSCzca7G7YpTA
q0tvOGX/nZBEvToRi+xD+o5WfyfuzWcomDtvG/yc322M3eY+eiIvrL4aL665jS7dUTuEe+uKL9R6
a8o19qkt1vv2HgwggufsewFZBNcLyqYtcmfMkZynDm6A93i7jo65BNe64gybbhUC4MnU1j8Bk0XO
ltXBpl1HmwMwS2CfTLBDDITnThkvzvgUwKlv9QeGlXrISudCixy6uKI3cNgi47tOG1YZG1EdIDIc
eYvBzrzTP7PsWB3GH5TgvFRu4Ht5ql6ns/dKXbln5bZjbX4gko6mG6CF66t8Q0mIQnR7ivfu9t8c
+Qru/98OfNvQdMt2bM8zrP/3wAdk36DoMoar4fZXPEvhRl1jOLy+Od4L6RRgJSNoXW/YZlA2YTT6
hiOJ0L0WXbW+/jcvhiCE//ZidMtC8axZZB/89SyUcTvatdcP18igV8i/VjuG+XZiF4Fow2HD/WOD
zy6GjsEc7LZsbwMGuNgsv+EfiW6Xl/N/eRf/Ju/CsKTNJ/O/513c1j+5cP458OKfv/JH4IX9d4s8
Cc1kBiQN0+Kg+lfghWH9XdpcXx1Nt21NVx/xvyIv7L8bNt/zTNMw6D55vIY/R154luOYrm05FvXJ
/0/khe7Z6qj+81EvLWQejjSkZpgSIcdfIy+abk6Gzovucv/NpfA85WQLn+yUWXozTIcpRdRYdM+h
WUF192in0s7/5uINCbQQo1IEBGWJHfjaoDD6HWcz2qwH0tG8+718VWvY2kzObUXX+ffaWqpcg7Et
HTik4iYNOqzvalM40A9nbChYzuut19fV0dZ1Vg9oflZxatt7e5whIgToiJukR57eZMmhM/szybgf
cSr8u6pLuWkSZpu7JMTg7axs37mzsb8FA73SqmLi6WZI1KyrProuGePZjeyS+kgM63tkhydCQ8U5
sAYYBcqBUC3jpSXwhqVyfloedarvbRvjczkAzq4K+9bs83IvU0lAqgZ2LIxzcO6MnEf/Q1sWl6k7
bYuyUMxse8C3NOpKYmSvax/QtD7Ic6k2Xj+aRET8GLKgPlc+0Zy1hX0fW6Mr4t8L0mU136jJzLI+
XR7pOffnpAWBqz6DPLDFoXVGckWD4JzMOGTmbsL30evETVDoLu/Bs237MHH7axNXGRLVm9P431ai
LlN6Ma26lKdPgxmTUK0RMTXBYpoK18A7jNMc24vcdJoBc6bGtmHhDKhRvYsJzVPAkjBrQmyyvdY3
MATh+Q5CB4mo8k1aWAQ+Kt9c5ngC9Rafs+xsYzUOTn32Z9PAKw8MMAtIqM0CLOBOrx9N78+7/i+f
xNenU0SJtRV198skC1wrJx9sCNWm7o7AUFTyyLIZR6ummSJ/ak4xcfMemlNgxzRBVFiLrU6G5dHX
ZsluMfBe7C0EyEsuy7JZ3tBfni75LfWMwLE20OPQA8AJsYS1/H5Ig+tuSJOUwaXxumSVzCNBU8uj
r6e6+tpMMNTBzZCLqApuqYyXR1+b5WBYns7TiCRVNiANVI9gORmdOWdIRLz4PyNClqOD2cmLmUXm
dimMl133tfn6mhk6JGewZlOl2lKVpvNEsb0Ua0v5vHwnnQd/45YsAJYydckvWTZL+byc51lUIytC
OATh0iH2w+itkgtCTNXEMIfMp6/nabKzp/beWnoFrmrChEsHoU5/4JPrmEUWODVVmyFTc0VTtR6k
2ixPl42hWhSWalYwiI51Sn3I/WUPWDMoWxP9napIl17HuLQ9lg5IpZohOV2Rmu6IW4xbxht4vKJO
nFzTfJpUK2VYuirLi6I8U+0WTZ1syxd0tcuXjfnHo+Wpp9o3Xo0UWzV0JvULhmryZHF0ww0CsDjt
n0Q1gpD0UepqJGXSTZt532w01TDyKjraM92kSLWVItVgsuZv7FnVcVKo5C+a8sQJv/PpUZWqWVXT
tXJjkyaQ2pHLtDrMtBHsEm2uZS69fKP/3QVTDTEkZbZ+1XHck1bN9EY1zpL5vvEq7DADQdsotq8x
Pba2RhBoioF1d3+JAmSJ6k63Ngz/E8tZepyrkmYdyRyGXz+mqo0XJN2zpmoXF06rQacvUy2/md6f
t+u8Oj1FmXYZCILbMfigzRu18OgUoWWIoTFM6U3pOvkewcTrSI9Rp9cYWDQdTdV+bFQjcqQjmarW
ZEaP0mTAu9Y77dWfULwWembAAupYU5E2V8Qgh4wcNEvUg2wmshjOXlBa23qyWebRH03C/JKqhikn
UXRR3X/kxplqqXb0VjXVZFVq21G1XSf6rzp9WDdkLcjsRmWcON6Kdr2BMp3723+xdybLjStblv0i
PHMAjm4q9qRINSEpmglM0aHvOwe+Ppcjbl69dy0tq2peg4ABJIOiKMDhfs7ea+sCbuNMF3Q+A6nN
pPO1Ku4A1M9vShd+Z10C9qkFZ7oojDboh6HLxIsuGNu6dKx0EbkZn0LfiHdWML4mS5Md6nR+MHTh
OZopQROqi+Jal6Vd6tPIn+2Lp0vWpS5epzbebYxeZVG4OydcJZNwUi3Zn2dq34Yugle6HO7ownin
S+S2LpY7umweUYTXZXRHAv2yEc6qNgk3vkI7O6II2Q72ABw3BaHlUNLC5El53taFer/Ifs3mIg5R
ML8M+fyQt+70kkvb2i20X/rK9naq6hGlUg+ZXYoMgWkNRysN631T86Y4TR/7BeoPf3i0pmVm3BSr
MDKTf8Zz7t783ECiF9YY08LiVdVg0jMvNVk1yW9VWkf7aTHOpQ1lIMaU8zjncCp7hNAL6HzDaI3b
4GawsSYfSEIx0qV1MkUKZgtcTQ5gqMnD8fzBvPq1U28LxDPcRUSDc4fGymLyuRI6VHsrnqyN79uf
J38TD5dKt2eW0jpVJAcLkfzMoph0kUIbjjzjOoxkFs3NjDEBEGmvuIDGMv7aFWO9Fcvkbce6MU9G
OVGgyQN417SO+DA/PTljkLRwR2qtu1x+mqX96NF1Kuk+ZTnfqSuqb33QffUhHIX0qchnPEuP6zaz
GkAjaXSbdFPLyr0jk0sTrixXZxzHNGrD4b4rTOd18aipzFUIyikyTm5Zv2Zzehoc4zy0ygRsakAz
Qa9lpWmznfQycJA03tzgR26l3E5EZG4pMhi3hYzKokqpQblck2axbDCD5kCIFWKbeXgMFov+WADk
wRynH5F2JGd5mB6XHK1Gf4pd8/Ok24U1fUPlUjL0AjAD6rXHi0mqifydtZ7zVLYv7YyBPYgo+dA6
P7UZ5mDmpda5RDntyjQ8djY8sdBBmVX7x9awCPLJgk980EdUlcOmM6bmimyOylh06grCoGb7y6Kb
pAhu720RwinXDdTIxmcTy9tgMrccXapGfUENpy2EcS10C9anFyvs5nddUXhvRxHvqxwtQGoa5Z2N
LG8pLJq5rfdd0d1NjaDZK9Fck3BJsW9CBVD0gnt6wrZuDiPgfrLoFre6bdzRP5Zgb7r4Iddt5Zj+
crs2mh1azpNuPme6DW3phnTr05pm6I/uQt2uRpfCDEx1nyfdyobQrBvbrm5xz7rZje3qYOv2NyKU
d8f5Zuu2eKsb5A6dckNw1fe6eV7QRZ88pjJC4nMxmXnTZx91wx3t2/tCBz6mEx/rlvygm/M5XXqT
bn2s2/aDbuAvdPIxBA/HoRYXQ2ENIvDPw6zU/Cy1AIAvIqdM8VCjDAi0RGBBK0DseKylAzkaAncV
E2hZgaEFBpOWGtir6ECrD7QMwdKChBllAsPTcONequs7j60WL5haxqB15jhuls2kJQ6FFjt4qB5m
LX/ICGoJ0xj9/mTjXnf0fGQ9XveijGfWw6lDMDwbTMn08mXdMDet/+yth9wSgbR35ZuS+JNHzJI7
NpBRphQTsl4IrRvMZX/tfRxWKMpPkTqXFvM9m7vJtllmqsytALFKTRkzfHLx8JVs6yaB8KGnEvWI
Jy0YETPhJGsPsYxeVZm/2pWY99jZ512TMfNqzJo6bo6UzrRxzunNgsjwzyZVihkwkmJQgPyVUH51
Z09q1lGXQImLyTssbSADud6YzpgdEnoPrSRVtZzH9ywy5p1tFadkGsfD+nBL0kXkWeOxEBCkK1jI
brSAb9CbBF/51rELfXoF7dn3rZ9zvnQ7Hzkls8Gkdk6jIFhhIjjx702vZ+VWVHh6WXd19VR43dS6
U1TUpY8WEPpM1FCytwM4OL10ZtQ0+jjIw3mfFd6D72i+wRqhuO7aOm00HVD/rodmyhQpRIFFN2RC
v0FpVu8ydmGJFkwMMVHlqlpucycuIdrgT45dvYWE3BLqTST3qER0RblzXWQhX2QEdMT2H42i4uSu
MHulHiyo2M4OzVR5l7mDBu/XmCTDPlU3zJPqFsb9rwU5OxnyHn6RqRA7E/McoPEhmLY5nRD8H+Jb
ArDRMt0fSUSHU84j3N3Ec4BTcYrECQHptFPdB3OEa1EyXyhj932opINBPTzneE1uJfAH7HW29ivi
eXCJEd8jInhXLLk8gAvP99waavKjQKEY7WezT6MX1zco9NdQk1mNG1BlSud1DF1SyuAAmXL8PRMy
e+3NHqBBXgN51utFYVtyJ3HPASg024d4iNqHycUKp0Q1HNrUuXDmUeCLGTLdxKSVWyB52Ca4b7bS
iNXVCsA75ISpuNWNP0RwrHKH6Afzl9212U02mphgI6at3a1dIn2fuMUT1OdSQO48eGrBTKRfncwP
6RJPJDqGmzEzB3CESj0Vg024hWrIcipY/3PCAM4CVFI3dLIGT+2EWIqLERUtUV74I0vZ3oI56W5D
pYAjJQgDYpWk186NIbtPBJLPFA2CCG3fBvFif+07ezmqWT52iV9d7HyiFW3QCy06ProDa0sGDMFR
wLnM/H5Td4IEDZgP3eiLl1nbQZ3cAvZUdT8ba8n3qUXakoFAwhjpDhF2n2xnUGRGYM6PU+B98Xz5
GA/KJKtFofd1qDOrOCbcSL23QfTNKGf7sZ+b8VZKKtReiehJ2CF6O/kz6Zf8UKF9hykhhidbUNWd
HSCZzFoOTB9uo1nml9IZmc+hbhc9URQekUCTPZGYkzFSpVxcm8E2mwcada6XPPRJf+9gzCQq3rgI
RGpH3F8/etuGPRkA6Y/9NKXcmpMRMOTqKWtwgo/cpCc2rJpBNCjrLJhR7Ea6GZulNc1Tm3+Z/ZTl
ScXfNXcUur8BS/QwhYiju7TDSylsGPGdx8lVj4c49gMsPXyahBl8yTBz6JYZ2UyGAHBuCdTI6O3i
aWiPQ5N+rlwWskvW3xNMYmThk4zEc0OV5sjblrsmwlftw3KVRuuBbyNKgr/bzqQN+mAl9AgSQJY+
ytbdXMizZ3ZPmVDTfVt60/26xxLF2mQG5BDXbctDzor6rmSayroH0v00I3GvlqsRR6Cncoh75Cqa
oUgvY0ANyKjSCCKQNM/VPO5llQzXINXoOpeAlJSmUzqNO9EgFbLc4CzRKH/KsiF+NiN1B60TVHFf
/ch92AaZXuMYUfowBHCRJ3EV5vgaq1A8i/IrVuj0scJKjBlL3Ea3QvlREo9Vtt9NsUD1dltiQala
xziOl9PUFdC0xoE52WTmD10eFQ9+HWe3vPs+CQKMUL62p7j3opd6ic5G3mASbXmLPK1+TuZ9Pvqk
I5YxppKWRN08aiuSaxxghbN5F7dNf6n6/h06gn0fDHT8g6GV29RE14cVvN5R6xiOTmX8HGqanYP0
chzK7htWk/HoyPTT0AftzYyd6jRI82UdaFGEPiM/EYg7nelmpgXL+znDxRAu575swWkX8xlnLSfC
QFINrf1HmUzAfR3wB1VXPMa2uHE3+orvpT2XvnoivNi8JpgW4x4r+FBrjmePymKGg8E8LTPu5lzV
e88LXhloiGUDecoS+EfttPl1jgK17V2P+Lq89w6nhbCgXerV/raaLJryMQ4dv6uZrfj4LBgjOWPI
smOxi6rwmnSWSehGYOLuHW1kAR6O38Iw94abrZ7Bdltb7YNapuFZV1PVMR9S70fvToeePCmuqe6Y
uHB6pyrR53CFyfy7nITgchiPURWbZ2V+Z4oxEYg8VyBhHHrTcXlaXOLuS3xhBOQ1G2UkCo1IdQxy
71fKtP1VMrsfGlaRsWG4VxMhd100R4So7+QSAwzViAJ3nMkz7eh49jVxWtm1CJxTmrj5bcwqZIR4
wyG4Z7SgJjQNhlBkKVjB725JyVRzIQG1Pt41D10ihsKQ3ljFBJvm/UtjRzTYZ3puse7WoQTf99g4
dipJuk1nMYFdXGbzrp4ONBM+uqm1bussTPTeclc6sL6Hqnvrc59+e1uZZ1AwgLOJluqHcutUg0ep
IUJJOkTZllvZPYLc6N7BDplhIDmHTNb7nrq1E+ILhitxXSzNTAgNBH8LSc5D/kO1c4AxY3z2eusN
kWR/sQ15CUARnJFtNOR60lv18vrk46R7GcSgaLq9y2mJwQog06pnmDmoGouHcSFEJQrkNSggoEnL
Z84Z4/k2Ud57waUUVXs1u1s9gseY3HDcO/44f0JBdsg6qGiUouSdFWAsr7ow2cRJHt9yh7m3J5eM
4JrkZwOsocVMjg6s+N2KFB2yH0zvTltD66qLndMAiExcgBy+Cl+WGaZ5YpLylck0vgaeR8EhEABS
lnAnPCM+LUx/AM4FrFotdKbW73ER6t7rtEW/QpJRVdbvoLcom1j2aVrKnZgJP4yyAiOnX5k7krso
I1vQeWqZqMsAJzJo6e7apl++tkJAyLPDB1e+k3w8fJbwREiPhUDQ+xA9UdST5Bv0+PBjKlGl41zK
bt7jXxufmlYg3MGWxwgjwwP2QHIb65byZ2c+l9zooqYI7qORcKA8YI7YgD6ZDDZeWDWIGMCyjdJI
9H1GXFkccT9UebWLrRik/ZAb9xFoJ5IscbsUWODgCehoAE5YG29PJtWudGt1lUGHCbqsv4jGb++r
KY0vHp9eGR52Y7cgKJSy2TFfwvciwnc/cyEmo88g6wTq2WjwjNUG7E4Qa1PncI6V9D/M1GQB2vmk
5UGzTwJ63lMxyW3O0nZXiMjZ9NxodnhsyaboJBjZabSPU1COl7gFJsRt3tiGvW1dE/1TOiq3uMDw
SwmE3Fvfxk5YQN1re8d8sRPYna7qpo1Ps4blQzOcE7yvbhnsSn7oxh876xgnzFCzprr50U3lrQNF
F8UAoqn81Gf5k2kk0z6Y+AN4Qe8QJGSwBBoCbgAssUmfNoZTYuFHjuL8SmHiMMnAOI6N1V3sqcRz
3I353RgrEhsGzzyhXvphoSql1oCiIzTQpbo4xjZ5Y0ZHZkUIZ8FlTUuX7JLFp3RsjTUxdz7rtaol
L7paxi1abnsbl0Z5WL9oE4EpsKr5ZoCRd+0QVwg+YoRP3sidaCnJzkkbBMRucR8moD9MYW1AyjDc
TvAY3W+GDAhj8qsXkafL0Yls45xGAVp9q79WxfR1zBeTUTaidKEkFcViWKw9c2UKpF32RTZqOTgI
ae/DoggOzVx874sMvc0ceMdgFDn1SIyihQ0vGnTRJqS8Sqp3m14qFAimUQN8UHQsT5lXi5NDGEyA
IYp7cnTx+zBHzCzBV2bVDUzI3uY3O9QwR4rGwVFKbfNagpdIIOyXyXTvZzgl3dBudtLv3XOONIzK
nvHspKl3WTc+jjjerk03wpbFg1PX2V5OpOX4EVPIpvDbQzJ53tVKXFIkkUYPifEgU/er4wzBKdRH
vZd+VZwPFxb1IwV8xoLJdj8XHmiNZgCJkNrWcw1+45ImPUxZ1qw78lZ3tTVPz6XeKHKC83J4DkZW
qqVK24cGG5oXIKN2SBxl8WDdG16fw6+sHGpRaXNBbZqeqiCbtmVuPlqxoT6JBUNFNkP1StRCUqU0
rbucP9wm7mqP9K0UlKaQ+9qhYTkubXJIfOauAWPXphlCHKrF8qA6rt+qUt/l2CRHiz/qDfn+xijm
5BpEg7+RMcDIPB1+TMqRTymnYcAtmaA5NH+5uBlRBZqh5iaMduC+gRYtx4XJeX6SldM9BEBeoLJ7
+DS74YECYQNgBdlXH0k4CSXTRofCbT4Hw9Vvt41hczNgaYovC6Ju5rQAzhiEi9zorwE6qJSK06MP
6QtdHyjFENRVi1nAo3SYOBNB2jBgJ8e61G3jH4w0Sk6Rj8vLanqaJ02QPWTz+LB40XjOKQd2GaRp
GVSJNmpSpxnnuwkjzl2KTQ5GEPFpfYbrkcFzowpaPL2VAjKpShvlFaqUsgi4rkf3d5K2vwTC5UNQ
+t/j2TtP3Vjcqj6Hj5Qi1cLjMeycdrlhsgcVEtiItSlOY/eGMDFjKj/InFt9yrKJ+E9bF9waApmM
GpCLZ25jKxreCqe9HwzXPtke/eZl9urDXAByEjlGMyfvn4U/wJGtyG1SIKWgqQ0vdQivhgLuS2Ry
L8lDHTicmMHOHfCbIxLrGtLGZsc+sebm5BhYvc3OcCgcarvm0rTc1wqyExv/qVeUpyaHgA3DAC86
dwS0lAMVpcbsftmRQrDekP4lHIJhU8LWBTeZbugA4sIsn6t+E86TtsQclK/S3fp7DH7jHOzF+zzF
JSdwEuXHyRxeY38cCJvGujT3D0v45kJC2Y9GszAEuhSIAzq3Ho2nc9XLl5ooESnUF2BmCap1WewN
Zzj/6eXritY/+n5rB3B9LAqHl7gpS6K3dbG30LWkWndjh67aDSFFmAq/3uKjuKf5VG6NYMgZCdAy
rYJbs4T/mENU2fw5TrXSJS2iE8VDcZ4DKMK22xMgOMVM36VU57QP8l0iEwLvRPQUDUGESwus39q3
X2W/zKGmowk0HHIh0gRRvBe2P1CWNdAXP6QtUoWI1vF50pUykQceoGUUqJ1rTufIAkTX2CHcwbSf
zusmztNb2GOeMyjVnLtZolRUnNwFXaxLCLDhjinNExdLeze6zZuzTBZrliTGZ48b75LmJjl8RVRs
ReBTxnDNur4gksclALMSL4yiCL3gurXS9oz1mmDRhTuvtcADog76aqbw3aO06Ig34PYXNh2N9jiC
HZyRO7T+JusGZ2Z7znWR7+Mxw7bSfTZXr//oQ4c2s6SM1Yijwgl3BL/5ulcBG/i3w/UJryZdqLXp
JLE8ZBbcZhMRruz5f++th7H+wirLeln65hY3yCaLWuV3DOz5DppBeIZMExKaWrLEtw0HywtC8nXj
cPc6LUTH/dFZ+6z3UCvT/qxzBPjrZj1cLCajaVqReg+rdvQzEpCjRTAP4MvQn2jRNU3q+VqGka0i
hYzRmao6TWO6FUx4U7tl3efHh64WX8zZhtuli6YGDIFzttZLmYN05wB2xRCk8b6ls3wuMHqe171M
78Vljre6Tx/Wh2gkqlPsvfX619FczT+bvh4JZhzhcq2681UuE7n+uahgDRQGQtnFbb6PPkWz0gU4
kPczQpm/N6Nd3Q+W2R7GOEM14kCWdteKMM1BADt2mh2N0aWMSCUzUfJR+pm5//8CsZLq1Px/FIih
d/9fBWJZ/h5Xxft/SsTW//SXRCyQ/5LMEj1WMiaCLyf4N4mYsP8lhIs8y7OEZUqfp/6SiNmefsYz
Pdc3fU5yF/XYXxIx2/6Xi27X8V1LAkJEyPv/IhHD1RX8p0SMB2w6a0Fg8jFMVlD+fwoj2zHzS+Wa
zZnGywW4H26+GeeDlwXbPIxJeVo2tcLuXWcKMpzmqdOdRELPcpV1Q1n0E9Qs7Kulgfx5VVs0fXEn
UilPQWgYZyG5iqQ8l23U2rvBOsVTmVwG+1ALGoH2iIRmavvvqhF0XLtquiu0GxCuoe5ewT1kJukG
/nmxi+Dc+cwN01hR1a1c71y7zlvtgOFtOxQweCxcrB3KI5CIvY8NKgZlJeo8E+KFxdE4rk9ZkUmq
wbqry/VM3KJuXxnZW5Bz/dVz9Ncm6mqLoS4kqMDxWCHqw4wqz4ZaIwz6v1+8PrFuEv2SdW99l3UP
CyujtlPuTFy+26L9HWOU2Rg+s65F5MVl3QhzKC6IityjQ1vOnS3rzFLROv/ZIwW4yKjKzQuoosj0
eibOOGQWZoZ+EQhNGTKehibxwJHcUz8i1qhjeebbkY4j++8NJF46bW4GqTTTA2KYjAzAQUxV0bHq
S+Im900I77+7Fa4zbZrOSmHikdeWtsWjNfk/3Bp3zNgspCeJ/Eu+FEQfJ/U338cJGczeU0h3Hayj
6+N9wt3RAQZBmQ0n0De+Dj4JUty69iOkzY0ZqOVYsX7CH8s6ux08VjCNdY3g7V3B84HlyPqQry1y
BV6s9CjiOTsZPq46q6PoWcOVvDfm33ZpltcxyKEPL8WVxhwpa/LSpvYAFWvA5219j6ZlBCjssqgV
wro2Bodmy2zCdir7WoNYwYEL8DHJx08zUjWVBfO9q0DqtE5nEBTnxFdrbDk7KaPvpzzojpO0j11d
FjcZB+0dbrDxwCKT2BwzoxvitNN8kA3wFAmdxNdzN6uY7ksvlPdMYxDaKAKIVOXcizxxD56/vK3P
AaLj2zOggYcW8xr9Ajd1/RONKqASPtHd/mxTbuNT910MQsOa920Ct10/t+iNS8VothxvG4vl1Y0Q
vPUS8MycQYRrJ36tyU34Ppz8EFjGD2/po/0yYzKazIVsw3m40mTkmu+k7mOmNo1gt/uPx6b2K+bL
W9KjJ8yzmAaKFYjjbLR7q4y4OwYVLkt+OMRBvbs++LGhErwzCgBIDIA9tng6eabkJ6f9fFmPLK2J
ywRB2WqhD+paEZE9CUS79mlxaH0mS8QIJa0LIhulpYY0CaxdY7uPOdIEG+3BOalzshGi8WZngToP
mNTvgp6ystUkeGGYnbICVY/ZOkVIfWs3+sW3WPcGJ4tgwCqAO7LKwCoto/yzW3ty25p0Z6BXAc3S
dfaROF01AcNnM2FVcPjL+QERjaWeGhSdy3cBIb3LcnVcHwpaAnxNOmm71oaIzJBAWKmBBDVZZwiu
iZmgIgCgbbIefLue3WV6Jpi76Y8MI+0utq3mzDq4Oc/J8Nfe+pjyAc5muXPoTCwkXegjujLdY9G7
ybEeA3CnNfwyLwze7ZYU405PZdaPtBTRu5m05u7PNzlMcKt9EDQITyl9k5CR2Go6UnNotpRXCDkA
DAQAmZY/6kqYGNArQO0AD7ajCljGOpFfu+XgdmjRisY9uTRcoUCfAVuJc49S7WhT+REOwdllc8iB
pOwLFiZ4X/tXe4H23/i+2ltV+YKkFx3g2PR3BUQ4QAUmUYkzfRpulfwZ6RNvpwQ0IjRjVDwdaWQR
ycNjE++dxPhZ2mMAZhKBWOkcDcdg9qXlvCsPY90dtBa205t1byIjwvZ1klZliPiw4lLWE2Blpqx7
XQU9Vwz1PtT6v5Xq4joJt6tA9+lDvMy6aQG/KaQvUHg9QhU9Ezb07FjS/Ebu06pt1GMVtUbrh+V5
YucModzbS/fELDekWN3ZRwIk5+6r0/1aW/lNEdG7X3v5uFG0HbAMPBakJgKM2Geh7Kftbn1lDmAL
Uifh4OursWuDaggBx8Mv3nlFWh/9yUqOjt3v2/mEGtInSWtihs1wuPPBMIJyk5+t/HkCUXT6x+++
Ho6JYBmfLdF17miJrl9Dl+LnEuFyXI/WzSpbcJR7n1vz96k0h82SuvZZjlj7YTQQ86yXdBY9bfgs
8QZm3rnL9AmakVS9zOjwWisYdmGjebkQS8/LTXmYJV36Hp1eUfplC90SWx3ABBwtrsp3zNFNIsIM
ip8utmqqxV7icY1ovbIQ+1o5ZAkHzALEGH8SsLb2Q0ETO9B2v1p5A52Pcdtodfy6YZXEAFaV9Euh
tQFg3rhpUJ9iFmsrD6cg3DLNkvCYu9wLatJrV6HCh27hQ7zQLcOTiOiIrcPbulkFDB+HQg95RUK0
exR57TauoFNymhFpwdUfCZPRYN1dN37gBJsi9AhukuQ8RqkP+M6kx6/Xb+umN4fugBP+zxhULAzp
MYHdEBxhJqN8NNAq73opvq0/dx1v18/yj8MlhP1V0mhf2yhegMSmx+O1coXGhkrO4uefO4e0oJEe
43nddAYZVV3BN1Khb7wHjtkcrN75DUqTaDV80xdwV6QK1+polS8G6gLS1/SZiaplV1kab7Nem8FK
saEVWRABlhA9pjlGU9gYp9q5w7Nv7q0p+po32Q5w1C5BD7fvPIuBucGCQGeHoohWNFvac1qsiuZ1
F0Ah7Cf9zMfTiIe7YbBPH8+tL11fkIayPnnjt1VH4qGpBujFWKdVJaugZJWWfBz+2QPFcKJGfTc0
bkQvQ78YhyqIvfV7rHWZ65I2FQkAHsUafuPSYqkt01yQ2ukt97okOtYkX0ZeQeRzW/5KCqoNpmGb
ZyAQpBUHAY4vSjG59i2ve/AzMf+uEux1d33w4zX/02Me7PJNZUQZGkze62NTlDTLTWIgPh76x/9f
nyB45K//NSiQsIZhg6PXlx5+2WR6WHeb1oVg4CscTlaFC04xoA/osJpQQIm1K4bFv2+hH4fr3rgA
4blbn16P19vsx2FhN9tiRGzUI1WlUyFgcOtbjqWlWu2oAdHr8aSvI0f69FS6CUKTrvasG18oMGp+
P/h0FabNZNcDoBY2yvOI7uGOvEGTBu/SpCIXWp7PHVkXImbtQiZTIKTQP2bhYY46+qBHOfNtIBpV
eM/1rkKwlaNuM2kp/uOpf3tVMqQTJGr4r39eVe6odNenxWP02a0mjlWq/+F1HwqBDHA9rjN3aS/r
LquWpjiuu6vI34zdqjiuu/PK+vp4F6sjabf21JhD+4uzbdVo6Jm5Usz+vPm/P/LxlqFWl6/vuD6m
Oss/DYR764f/8ap4jvHnr8/82V1/+p8Psr50PU4ajWVbj//8xI+3EmnZYNqF4XjxvJkBQk/D1p/9
j0/x52N/PP3x7v8Xj1XFJfUa0Y57FkKnJZwpwGabhGqa5W4Ji4bvh690flElJu4loRCuTAK/U4Fk
YCKIflzKtzTxx20V1G8Z5n8ms4uzL1shDyZmpC5T9ReWwr+Zor/3Hhn31KRS9H46nsni5UiYYd5Z
TrFJuvhVOaXYDmkWnl2qfTIe5rsidJC9d+4MZFx7hKv+xa4S7jR+BxqZOwqFoPFlmfxpOzTis1tJ
sjbgytCgukRlij8Jg3aKDH+T6V8TIgqkqqHb5wY3PpceDkiIXcP8FA1H2nItgHdNuxIgCt6gQ132
v0KX/ruvJjKLxfjVomJNnNUXP8XO7EHSRiFErEvb7mdlfrORftyNewBRAxNtn+hg17BP3uCeURhh
MO6yc2zwveWdvFRVPzD0JV9jHzRzHP+c5u95EB5Sm7j2MTXInSrjz/2Ids6z45NsWJCWlTpHtn2w
+/rBrGnxJxCRcJoPP90QdLsIHEJWqEikbokXm5Xb0PafDQ9TuLFtoUdt6mLm3sp/hdw/P2cq3NvZ
3gHuddfVlORl7u7i3P6ehaBeKU28jcV3MYy7gSnXwzzk7wUQHtG02dZOxGMze3CNcQHdsdei7SlZ
cUi6BbDhMdKJrSyD7lRlhBcIjeNKbUWXKCYttG34y0IqAuCv4xxkcMB3947yBhZAG711CqRnZuBs
oHDSb2uWjztYowdDZu6dKpydamkqJzWmAjgN7yln+hkUPp+fHtFexMnLoszX0CPUrLaM6+IyAaUT
cy4dF45CT+1VlAQQ1orub2R+8qnwH+y8OsVFI58T6QMFICGRLAo83VnG+RQ9DF166DGObxc0HwHl
jG3IV35ICLZAWl3vomK4LyHe/TTG7p5/zabNEIZ0E9FrccIA10kTeVfMMJkwwYK3Rtc1pb0pc/oK
4iFIWkxIUd8CREnvxTjPD8FsZCBgSDFvJN4IzlcMPsS31+5hbHBAVXm3k9PMyTks9l5ZcK0QUD5a
qdzISDbnru+/W3pt6QsPAXX92ZA+wyqBC7ldt9tU+huniIj8Knvn6i8VPb4xJksUOPaF3rB9aEbv
udzY6Sz2ILhDbGzZl8Z2vjud8yx9ITDfVJ9rhiii5DEYoEAWG8A6rcZrjlchEO6AFvVAhdNrrnTg
PEYoSsAhDfhbhcLMHcD7ZuaTWw3d41z+FkvyqZo798LICuI7Zux78e4bCOzPkEpPTaQkBSzj52Ka
b2US7vM4PgY1QXFuirehiNz+kKEdZ52PuLwcMSXGubMNZfDJ8Zru2FyGtJMHKTFGNS5JGcmgJLd/
TPWuDLncoDNS1UJP4u8mA54EvGzQ9xaZwOHwi0kubRplTyDyFvRHY7fr85TuFnSDogvOhR+rfeWk
tyY0+x1pZ98qeOibEOUTtfd2A9c8pVfIJLSn7mPVZbvPYgg1ITSn1k2R8ORH3AOfao+s8ByHI5Qp
YjsbYkyF1zwZCtNMCn5n72XdzwkHxCFkjNoIoGq7pGeNKxWr6L67len0GI22ux/cAylML9OQUZVy
4RH4lviZuNbFmW0LIkPyvkz5RvoIf0NCbWhNmiGqt/EaWu2b3ep8VTGXEIz4oq23ccx/1wmJIX7Q
esdqREFkcPrW75Qp+J1GwbdjZl+DUB0X6HxAshBrV9lPcl1Awi4xjlip+rtY2sWnwvX3QRBsfdOE
t+fdd3ZBEnuVPyOIKwmCQsY0RT10ixpabjDb2zqte3oTS71L1PsQTd+UTxDnMr32UU4/gIml6vJP
QTK+GjOrs8LKdqqLL7OhHkqL5DpS43OGmsRLz8Ho2kQDAFL1Jh9d0290tWI7meNvHyRKFo+Copw3
7suF0y+pSVPu6uVm6i+o9OMM9R7YDIUC0c8k6Uwg8UnhrsttbZMaEjA/2qoh+V6TqZdXiNyG8TBl
A1KrhlzQiKWnz60qP9DKuea28Hd2gPqhTiBsitL8OZcR6cXJFykbLcECiwtM+fvQ6cDxoOa6oFOa
xGYHCZpE1m/kOlibsM48LGSbGjAc6nh5i1B4hCKqODdmgFzexu1xAgUFPfSF8A2JUqsIb6omHj5G
EneQ4fBV2qTTsxret3hzBwyzN7OMr62osN4HcgQ16N+oN/v7tOgVS7QAQxTlYQKN6qcmx2IBqn4X
9MBtPQyXYIs+V3GKSDnt3R3qp3IbM2m8m8YK3vSUPbkJ8oOOGrsdq3dpSbFN+Yt0Xf7WxihYcsP6
ZVWPkUMZSlakh8AsZCh8czPr0r3XcfoqMWT0QdKcVTi0G3MZsxPL1dus42mWCGfYCAruv9g7r93I
sWzbfhEb9OY16MJb+RdCqUzRe8+vP4OqPl3nNhrXvF+gkCWFpDA026w155iRVPhadckL6WouTecU
aEnp+U7gabrSDrsQEbHKYBwFtdcPynNXw6nvI+ZlCgh3VYCLAAZ5k8aVeKvCAi13kSiUeYS7WkIe
zXukLAP5iH1HUlpUqiS5J5A1Iotora69pg3fGPF6QSzHWMyvUwkZP+GU5QSrzOHM6EBinysZxkEA
ULgry0rbqkQjBIltIbkn/1Ykl8YwniuAoH0RXY0YcFo5qL9UvC24HfalGsc2XR7ZnQJqgWCP6MLn
5GpLxETGXfAlRdNTv3AchQRSexbQV2Qei6hLtmgnEari1LpLmrLXwuS8oBaQBaVzxcjosZyv2lzi
jtSh+JWtmhqtbpAYkGpC8Zd0B/K+g2SIKaKyBFSs9iLO+HAm0DsDwrvEHNyQQL0/7Dmo4qs0p18b
obhbgD83khrPlISrqxjvx6L0x8LI9sggWD6JIoASmey/fryzy2Wi5q5rSLesaMdT9lyJVWiWMQfM
T/htH6XcpscR3D3ga6pkBWQe1TpF6zZkye8au04nxXQnmSnRc0p1o/EpHYQO6k4hHFoa6BupIYxa
NGSy/pa6ullDQ63ZlNwlRFGxhNVkN3V5oCQe1UHK6tZgpyi8CQYVuJa9l52qMylGqQmMci6uIaK/
C5lDU1daHwxH9UZhMe9VHQqJDOH6GYXJAQXf3rKYwWOky8y0QAb7LKYDM7okPym7Up7vlTpPV0MR
c1cUpMahBo6CIybqzaIyuVX1JPEkfISkbIZFXuK1SL8NbQF6xJxEt7/4KhM07wJrLXjkgoduiKpx
hnJwJLErHZ8KloS+XBLtomf9rhpFEPbo3bZkAZkMiJYITHrCJFHLl8XUdjr2dzMbLZdlkoBIO20Q
oDD3ae05VSNcNTztBlz7aFtGtTp829gfutghEqfZjVID1RLitt1lCK2MCVYrxNkONZRX0rlh7viF
7q/yloxROZaJatLa4JggLGChFX3H7SkpJC9nfmUZSTJgXt0V/WFYEornhoC4EHeHZUJZIUxVq+v3
dqBw3iM7VWUW95ah3PJQe60UQN+xeAPnmbPvKzp3kpbQmVorcMRyuZcyZKYpV0gY4YjPRGdQ8Qlp
lFf9NpsOKHYIhTREisnTvddH0RbKMQcEuDf6KLHVXL52NDrtTpy+UFjOzmBiech6HhIC5Alis7yY
xrovCGQXC1ZMPBBm8VGATR7SmZOqpXMQq7GEoS+22pJ6spKLmdlm7LKnOUe5iEjlt1Ig38lzQ2c/
ZraOFCMcLGuZst0fOco7r9YC9NYpkkTk9mWjkyho0B0ke7DaSgHMNrTXlZtZicsuR90kfeLRW8SA
xitnpVbZFplQeMQuIhQvVl2pW8WowdIYgWUS9x89Y7+tIHb1o1R/b7qkZ8AjiKVUDW6m/lOfuqe0
t24q3rypXqgxIECxg8VtWqRFyjx9zkXOp5Ot1wGDOPwgsJwVgt9+IckoieacK5vUiUw9GCauQlpM
lPQpAOWmtUOwun5Ksgm15BLA5x9EH4X+sC8PQxz/0mLk4UOj4PeUX8Zk/G4WZiVt0jyEBX/UmTiu
dD2BerXjnLFtg++R5c3sjVb5DJQVAlIOgBfiWmUMf/p8ekbZuitDFWhX+xmk0bzDzCKvyTV3whdO
COaeUthiOlqyfYfMqSg1WEAwGFORsGKTG7KcMAsOynQqQbOVQYCW3PiUFwRk1UgSwVLJxD+HNJrD
HF0LdTLpCG+iokVZTwfwHbSGQhTWuN+iJX/G1sFxAuTNKSOjFcMxexcqQZpw6FiTMgpblGvErn9Z
CqU8s0uRU8g+LdZMBNUBeRBE4c7ks9C3/Y76Zf0RhcdQ5tLW1WdGid81zTPyu5D+DWHNjRHJm85i
1A4002F+Do+DMDCJhmiI6axDGaO1QJAT8sf6hSC8wXMSITTv3D2jVqXsUgJ4WWu8bxb/Rly4bAyQ
BeWMx3BRwfS22CTjX0ajUfTjmmwNAe8U7Wp86wb1kSV2BCDcm7Ypv8kbSe0ompHWzr+kooMJOxAN
FqxvQByKrRQ1xG8Sa1sLb31ImAmT65k1wqvSKY9GHq5KIdxMKb5YCWcpT+DTJfn4payxYx3zExv5
ulfwBcXRc2ggfKpKy1NANu+jGeQUpnN2yFF4teRS8qM8Yt0Xgebvs17C6Jvjle5UKsyMarOEFR/L
HvZmoNkyq/d+TZnjUFDSEztnRFRsT9A/N9G8xifNZU/MriodUyoMuO4hZBnjp1LjdMYjni/6RI+M
cIlsJAZa+oxk6T3ME7JzyAUiVovZuVPteEAEL5kbIxNolEz6SVYMgCsxs7La43dWiSJtxAPVJ/jo
NbkGWQtElGA+W+37Z8xQwakZ9zgCmIdl+Re+5wYC6wCYi208X433eUXZdDC8hzT9JvGTxmQtkk5X
hF6rRKEbGXidUCLOfCIspnknUUmcDScTytLrtftUCs/9+G1FVL116XnU8K1mpvkhaM+I6JnllAFw
bUk6AlkJXFk0untGACPk9ZsM0hfNr11UGWetIuRpKUPpiD2TX2KlWicqKwcC4aeyim2pZQTB62Dn
ZnvFoUEAZqoyPCRXiyCPsBd/SWHQYCPUaruSGPl4z5ECwa+mZy6xHG0s8bTuUYkWIh6SbCxuSD7S
JE6vfU8IFe5yLxFk2Q5DYGmVXiubyoT+i2xYWNGFVoh3Z7Ge07b57vISKmS11/L4MhQlPspnZgSW
vHX8Eo2W6cixSVJqxupceFPiyNr0rTafjPhLJd4NETSZ1ws53xCikdyugrhaOYmt8NzOEl1inQyT
gZBH6SUPentiK8BgvBSO1EVfAr4Nr063E7t7u8urJybNk1ItNyPk8sxdZT1PUppYNnJ4PmPGAURk
TsJOyNUiRiKJzLHshij4BtG6K6P0XiaZ5VnIXxQQbYmekFRmPCIK0KRxnlINiQGiUHCe0ZV6HKFI
Y3o1NNqnyCzqdnzS5+QJY+F9muIbot0dwORz1+Ze05y1VH4v+QjBEJI78FVFbDZG4dpqC5eXcJzi
Cr3NYsBSIDIZqSs3LgvaULooafgpB8rzIvcAzZbe75P6O4HASgJgvR/yzvQ04dkkeLLSVt+CJW0Q
5g6bMuDjarX+oS7DDZXhsxLgoWE5GKkPc1meanVKttJ7TC09Y4HIrtQ2kiH3OpzVKOnIkze1xukW
y43F5mMxjA89rykhSBjO8u++tT6Uvv9VFL/GNjAwTYjHXAyeaSPdaqG2c734lnmz2VJ9h1H6yLTy
CTwTLOXCyjdSYfyyuJ4RFPfvBQvszRKvWsx6hk7TlZ9Z0uyaxngUMS0iNaNQMO3UuYAOUj00LTk0
rfhqSO1jNHIvmmgVl2Zwg2hBZZkIrNRMb1b4Mqr9RW6FY9SBQBCzr0qkq9QYwiETesgSg2GLYaR6
DVkA5JfBHScI8lWIr9USv6dd+ycPz9hUkTJV5I6GnXmC3oMRJLoEawSfoJyMQfvWpJyYFXUtVsnK
eSALyaaHRhWJlTa5qJ0R74PuVVHbbRS+NRNUhrybbwIw0MwQL2kW35f4Lw7k/ye+/R8EfYjsTPl/
J+jbFb/jz+J/0fP982/+qecz1X8YFlA1SLhUcVV9lcv9E/lmmv8QkbeqqiiZmvbXj/4b+Sb9g4KV
IYqGoQEg/JH6/beez/gHbX7RsnTFMi10Of9Pej7FWplz/xP5Bo0ZER9Ph2NN1k1Z/jc9Xy+Ds1+i
SdjNgbuQX5TprFKEBFVQMEeYsC3RzqLeOLfJWs1PJgYJKiXaLAHoJrXMUSbKhFkxoh8ik4zoRH3f
j5mf9wx1bfPJWAU9PpV/6aiBqXJLtwal4n5I48/awIs8jrQMSowiFPn70MlYxbPKANQw6pF4bIXY
XUqhsGv0cLtueuvIVzyKhFlUPXy3eQyRVciNk+aYbnKDPC4lL49WVpB8Ow/HgXxOTyxp2eOTOVEh
kR0BZoxd18kvfDVYLGhy2O1EyF5AGbrq+ruA6aix1BY5wKATMKBJhIuB9lAUk8ofXZaIALlZMz5K
YYo85P9OWDXZoRZUmB7AlFm2+kJIfaEfpBKbHYCPcl8lKsljuvaeZLlt5GLlpgxiw6vFrKgRCU4L
OmEnp6KhlCMNkUFu+LNAQKIu4ACgrsIhnnQaLRIdZdQ3mTUqkHoHtCdVvhOHT3AAf6Dhb2rZOOZZ
6g+FdMFsK/s1mDG4/vWLRpEMmw1Brl10CqSpozXVHxvWK+v67UomV+bKpforVKPuEqm6hrpCr7dl
KD6ER05pwaNCTYWbCM0fWpoZSe7MyHumiCne6v476S4WIdSv44TFMQd97iiG/IUDFyuG3tvKWs2d
rHg5qzn2hsW4z3ElE3Oh6pc6u6UJLzhIiaOn2ei22EOuLfZXhjbhLiDYs2vKo3qNDmxYKGKhaajt
RBhDPzbyezmUVD4ktuNRDNcoqQkektjFtiaBnKihyAuvsq+gtDIo3pXPwoTZf6RDx+qZtqwpPMcw
ea2iUW5RlOHYHfLZg/5SHAadNw0D0W1fyqnUd3I23zvqZQ696HYXMGE4sl4d4bK5FjKqjaDUpJ21
GuqnGZ0r0wNoBWoZ/Sos7ET9MaZl9VpSCmzJ7oZu6FSocDz6MTBEQ5XefpfB5SPubKFi4pgqsomy
H7edENMzLB9EWBdOMIXjTm5bOg1Gi5ZG07e6NcMQSimdxBGpnioTvyL0MOfp/STRctaBqo4q1a2B
pOq1rsV6Zd4lmL5YMIvOLAt+Syyrm5f1BWgA+/oCfEqf140tG8aRpHGPOBQwV3k2OqOYR9To2s94
0V/7lo6rMCY2xqkPORku0HKCjRmz2sYGdhfMUDtm9Q0xhHlOE7BHSZIBCacE7gzGnzSMk92YD+Ry
DDLmKYPYgC78JWSRl7Yzqqol/xLS9BwpwgyKrdnKnG9X7pFHQkGjqgYjWcRhxQo0TSsEkJAocOEl
ugtlgXiBEZQVGEEaJmK0LXFDEdnR6R6FhrEzsPDU3Vsy14cEoSnLewqa5vJVZCYysl4/QRcPnGIi
9p0C+63X+j+piLFLkNk8ZPHsGJow2YFBWnfHXj7TDfVenxQOl0qAHAinnmWhgje2O8pyew4l0SnC
+dzVlKOxVXlivmxTg4SrqFxgfaO4s1UtNF2JgPGhS044MCJb0avIzYZ+TxSQuqmkEuVEDuS7H48S
V8duKqZtElYxmb36SGG4vkUF+8DBBLOIVWbqNeWkZgztJLULm44C5SApd7Ey3iE8IYDL88MovGZy
H3t5n9L2koHGxhGGuRG3wZKqN7hE+GSUOXxLO7jaU9WyXy4YI2hcRKL1FuFJWzuOFe2+wVz7lZ9h
LZ+HOBrZ95QvJrugbTvQVY3SYtuM8R+pLMebZdE4VhfzKR8EFH9CZz7KeNyEKMx8UO3XYOnvE2m4
ZOeIJW4F2pK4/Tao82onnRKVbT0MEfM7lOIA70j/XHW5etPiP2Y3dT6yPeoFGj0FYYIdoPZvy1oV
WfQ3q0pOpZjdiaZDm1f/Vk1WxjFrXo8WxzHImPLiGc/1PF0A3XmmhByHqmZoy0I1uEgN6VH2Pt6R
FPoGzRbxDIKnuvSS8VzQdDmZUjtTn4kEX6nfkYOBppeEI8JS+r3lAlAlqfxFiv7g25mOifFNSU3f
ZdauEACHm3jL5kpyi0TqbwalCrteLkqQLHcVgzwU/8Dtp17mKCTztoHjuMbPlXgltUtizSi8DGIq
SC8nOaaBUd1qGyUkfneajEc4zjuZkNULnigg/xry9KwHv9xjEUJ8Wx9bc/kM1GLNzExfdEMcz1YF
ewhxzkarpuqeT/E2Tc1s7QkCZKSaacahRkZvcRvlSKevB1Wb1LySmgkJQa1Y/amsQjw2qczoT/Ys
sAKqXY3e7GcNwHUuJ6c6YPsTmHLvaz0F4ozqQIKCGwWZMlNMtGCkiOOvRdHOIsFsL9RE3V61fg0G
dC8scZpvJDLJMcTCA0EoroKm7yWAEfvYWn6nQ/8rgTbityt1oSa/6sCghKdWYR7PI2Jqtcec0HEU
AvJw1H7Nbl6kkYjh+klMWeIIOdBvTVncSiKua4pWTWvBJqdKIRl02bXKmQsFWrCIT8XACaWniOgf
8sYZzrpqSk4NdfNEF3RgMXnqRJTqMEWstOakA7Uofa9KOpLL9ZNBrFLYU6GcJYWyFe7ZlDCOM270
RZq3qRKOdlHprL4UkVZBz0TK/ge9UWdesB8TyzW/tQ0uMVK+KDmGKdFVkZOzfjrMhngldBgc1jLA
AR8yst0H+RMnGPHBcKOgE2FSV1tB8glgIRFU7X5LoTYd63zE/JDlkCv4JMlTWVsVCpTmN9LH0iul
8llX648OGQtKDaaRUIXi0hFwguPyEXeN4jAamhL16UrIX6O4Vj2UVtQ5ssqLhoImPckwG+JZBVcW
ll8oWko86cWZQAzU1Bo9PClWX+ROkj25QpaCBcBqXmiBBIJfmoQZxF3EJI9j3jM7orASrGJ9CFCP
yvRXNCbwaFnpUaDtD4mchk5lkB+cVWDjqrT2q1mk8blI7wIRxSziGga2FHwDYaOUNGWKMnRcuFGI
8pMY1ySqrSV8/7IfxEs21V5WKmj/e73fDVoMXpFC6NRTwQwF1iDlkryYSi1ekpyCp/WI007YKZiQ
4STNrlrT4lnaQ56Y4EWg9TgLXvJ8ghFizS8LA/2koZa2ypHoU9MbJCyAhZDIXlMmAnntrAKNqd4B
k5B3XUDMc17RUhA/8FQgr1uRVxqSZTtR9Xg+QP2s/UkQ96lRPGQkseQfm+v2vEHBZ6w6M0sWK9El
XbpFVhb9hhSCLC1DiDH1wVOsRk9xQPzoPDQD+a5rboapNpCXS3wZZhD3e339Z3WF7j1MhP/8/udB
1thATBtqIGsSRqOuaI2UwZS/TdyQMBVoZTG7d42MPtccJzLU1h8X1IQ8rSc3qQe4xixS73+++k/f
/qfHpgHMvpUiFf7526xBTlARF4Tbmuf7T3/x83tBLclA/Kc+QyJCX+Pv34YTSM3n7+871vAOYbWk
2f/9k//x5d8vEerKsgHZAJDyX68tCDL2kFX8Lpospv563v/bTymFETsvYmFsboGPudah+f3rKP31
CX6eKq16Lm9FsP564Z/HygZfTWDg4/lxamAtsmtwm1vt51JolJD+3GrhKNcr4OerFkeoEwZMZ3//
oGkYboz1KstI7iQ8DOiKLi1cUhivIGs3K33t558gKQ4li3lfWgWtP6Lhv//5ecxSpsgJC2IUIOIt
ftdngCjR2/6o6zFBdLhzY/wQPzpdsUCmT5XzWV5PKO6Z0u5Wff6P7P5H7fvz1b89pqrmVkyG3p8N
1i0HudYKn+RfxJPk/lJun+0fcfaP9vqvMFOyqIxNREY3r1Ha9Eh6lKgh6eo5Gal///O3xv/vx0rd
8rCQa/7fmvZwGQQvGNPjj/b/78eHYbKAasrHHxdJb6CcEFD20SHDF2BF+p1uPGIOTaURFYY0Uv8i
+ykGzEfKUdufN/xvAvK/v5WRD3iLeuCKPv4Itdd3kEFT8YV/eUR+vjJX3++PSDyqBpmwB8zQejvX
+4bJbv/D7fv59q/HuO4ccEZ+urvCs9iTKbK5Jg0XWrcH9P0qWht/BZq10b1xRy89osU7vYIu3IS7
2asdsoL9gbQCQo57myjm67J/HT2/cxE6E7fmVtlmTo4W2SjLLnj4Q7rPj+Rm+8GjcbUbPG4PCBeB
1s5gd/PGxwLgYBRz39cXOzI44zFBReC8Alw4Tna6ey0M59UUPP0yf/FA7/CCeKAfGmWO8reUE7/8
4Mb28+Nr8Ogyygf0UHosEjbRtDtWwTfem+SzBLj5PDfX9jd5YxvEZHt4kU5H/LpTR04JUMl65Aud
Fo4FJDE+HRyM+qQWFw4LcJ92Idzyi8Mzp6K7LDtLe0MbPH1M86WwRncBahzRjqQdBZR49kTBA1cA
8syayY676sYuCN1p2YmyziLnzGsHp6wL3YyV+ngdPU4JxcOVjpwcs3Q7YCX/plZNzQJ5jUSSI/zV
8ZX3kR570+dt4CtpaHODePJ0JoVdAs2C9eKGjDVEGmbo8gXfWkArFsJrbLqqMUSm3FUvEfj08WAR
R0ghmZA+2m7WyWTD/KUQG0T2zsh2eCt9kA7Ho/RGKxRgodOkj7EDu0fMfbsH5mwUZxb/64tNZymD
pbEp39bG49o1sXn1snUFmH87qGRrbkvmiJeFee3U47+AE3FkudHT6XX1mvGpw2LpIkO81DvTvGQk
0QSTy//U19KVfcY7+UY7hIo6qs8F0dvLPNvxi3JR1nSYwEa6pt6LkyzZwynC0xpv9mSrj0/sMGli
jOYv8UuEKMaxNv3ol3jN8JGPzvAHH0rxwdHJ55fgzqgIPvycRZ+9u3jR0+DEyOR/bdsn0XNxsrfH
chc3pw45ZP6nKh2Zmq2t3Ekk/FXkp2QkEz19kRo849MmrU/ivd9YTuyIG+ub5MTc0Thfi32uTpF8
6M7Fc1Ydhd23yo1TA4bZTdmtk7f4OPOdxohRBbZBhCtb0GiChdy5uaIgaYUduFe+p2/ItgVxRMnn
mlCjEd5j7FSyNEFCPIZz/ptuUPMC5sTsfIz41exynpIXHalHy/mpniRwVfWtLd75865BprUeD/XS
kkGI5oGLkT127k7TByDmar5wPXLKevsVcPmXzw/7N2olH1KyHWBFs1mx09blQsqWbfFtof8hzOQu
AbAsLrx2MnNBOtk3p79CAcB9A6dQuqnViYsLqlCET5QLjTNrPorlFL3w4XhKboiIE2u09w7cqbpe
0TCoZgEfE7KVU4H6iFR6nhRhYTseVMFjMJjlb2FgL99/ciW3FNslx6LUH564KDPDUSpbUz0e7Gcc
QFhk2332c5SKlFzu57p6sqqvXvlN4wgzGPbDXdnsxB470MbA6ih4cXIUml/YbFSeQCMrrPFyGVDY
aA8k3xeSL5GwIfWfSnDFw4+bcZfXt3RGuzd91MW7iLwpK69ydTIfC86OjqBJzshI7Bb3t4T/MUl2
A3vxSPJ5iqj8/VpsrPKlbd2wYSHmcO9RCySjmHsy9RCNGjuI3Aiyv0xpAw+12fXL1fowL5xhYhk5
roP9SRPi0m3OcXTX/PmLO1iXgIqsAwLDwths8doZ29y6jKr7qdzobIC2sxnK0yOkdGQB+DZpAvnD
fnDXsZsx9p1LidfwpX3/tfoC2RTNLn+07ItvjW9c3sqxeKHONHsyq7GNyicNCYGEL/gQ/hBaztXD
aUP38YVPy63odZMZy5r8PHvqQ78YJ4g8XCdEkCoUDGja7bkIeSc4ut8QVZ45BtTdqGL4i/rWS44e
usEFTQMqiSdGzvjIiUOvz9Ey+mfegsovg5QbXJSJb3gNZy+beXFGH4ZSRCZ8rtRkWiRWYi/568yh
hs7gxjYJ8kSWvTBY9g6b+x5OMYINZq3ANXwzPuoXM2Um5aoXntXOL76FD8RKuuBhFW1Zn9vyRZcc
DEv5zjJYl0La+3hXH8LpzwQ57YtD1zu8ixnnNguy7Ofpk1cqKQy7WoxHgTvf5qcM1T8vr+Q+re7y
iPLn0/hwOfrCs3FDL/NmbqwP48b0x3k0fA5Q9Dl+8YU/OtzVzCKElIF2xqvKPMzELnKi15kQew6S
sL3wjP3FhE+CieZaIQI2Yds6TGbLjWavy6XFe6Xfb+PdRuXscz5MTofC4WIpmRLES7aT+PXJlcd0
gU1k0+3rI/OXeeEsWTfO5sJM3HpkZhyN28pfZT7wX40PtmFHZJKwxB1+nUFB8cWLcBKepT0nif9e
k5fJ/uIg6A8a94wlzAUnjjhf8vn5WFz8TKHDfr1Paf+j6edDSjemF6LdtPIle5EfnMbyyPQcPIwT
gj8sXYxRvpUwZHGsjBOzn3bjLsuPPG3yiRhb5vzZcugK85ZXXHymMnx38GT90eKa4WJhT8pfMlRS
Z/UYRdu3d/6YNQrE042VHxgqV5bNNj5y4hl8sheGQWnPnUe/5MgnYwx4Y3LXTu98CuWDT4M6ljmU
I6ttOrcVUOlsjI/3pj3CIhU++GeFFsHYcsInLvscWaVr3FC7zdxGnBeAOeTsfRYazFku585VHUZJ
LlZ6PrwBw+cI542j3Bj/+Ss8aEQDTR6XWfbN22Ly5yXYii/bvtlWwbX94rYODGSl6FJ2TNkzaV1Q
4BlXT4MrxDtWUcKRv5z17WQ+1qtUdTPJR1zDdSL6ATBf8zyxWFC98Zp9U4s3We2Fd1TLiw/S9kH9
AJGH3j8zb3aMqfUHVJONpo1XDkF5jK8JupnRBxuZ7wbEQm5xCPrdWtPnqu8sIr04kyCgEJkiuulP
wt2gGLhFPWJrBK5Z7ZHix0CtJGrBMVRN76mDfoCYvF0UtvC7zvBoatWiXbXXprE7/amifZDJpptI
tnb6NB9s0jeVtmFomNZBTpY2SAemc2g8X+f6rcj9jJ77x8iJx+w8g61UIDCXNj7ktOt2IEiP68FH
6L0u0bx4fLxmOZVFj2VThagWdN5BfsjSUYeiZtjkRG3Gr2lPbKAVr0WACkNF8s50OvI0Y4zsDkFq
w6w21W7gldapKl+0E3jYipNIQ0TyA2TtxdmaXHVYLwMCyCui6Xml57CVNot5jrDvzFdW5uKIIPIU
cbmyIlYPqiMqLs5u+I+sQZZ7eNJKV8kPUf7HZK+PPWZjPCfsKLmAQxdjjohO61KzplkvsGPNOMJa
/4trlumcdTbXbr6dsGxfkWC17wMCYFb+RCKKPhCd+m3ud+Iu8DjRfb9NVG9SPebAojhE5hlt9XSb
zLMk2ilhCmSRKq7v+wxyXXMXnlfhErjkN8YrroBJpFePhcLrrRNRjrytuDohQkNZ6xM5Dn16HVZm
m1RHSd7RFGSHwWplssXfZuwrIsKZp3E48IbZcXBt+VHptOx3mF5Zu23kamM+FYQMsjVgAbzmRm6l
M/xG1gYZ6xQWwiMTlK2cphmBqpMf26+p/c4Lmn83unuA4pd7p+3lJ+mjdrgpDT+IGIzZbxy6TWqy
NGZAVvcKbi6kXYQxTNeainQXqFskEY3Ehj96r2XdTT6RpalsZWLrkZEb1b2kPn8YskX14vyOO5BD
Ye7yD/wjUFFUzcEpHvWbqLPxnGWHJb3EN8FlbeliKSYHmD2RywXYASTP4yPAcxQM7XvH7Z77TKSs
Wru7vqVlkek2uixxU53NTfvFLVcmwPg2iYEQjefWVqgcypRNx0LOcopiR+WLvOVX6k3IN2L0k1SH
vrpvpinjYBWYSTbCicGEkxupfpeeysQJSZ2VbHgeJ4qPNDvbm4h2NP+guVvv6bTQPYk8kQIiSxfs
W1AhIF2qKNTsuXF1WmIj5Vp9NwubftwIJJrQqD2bylV8xzbGJTRxKxOc0P82rWhzhdSB0CMXKMf+
NqNrh+uwfxnpdGv7RHhLuWwae1JOAsxADfqCL7xg9tfOKHECBYQoS9NNPL1NGt6Szm5RILut9QcI
9GZ+72EQVH5ClgA/oXuUgKLzgFir/a2LLpb4SUOdj6KDYCxI0Gld3TFKF+RJaptPd2hkXnT+WZgg
CmRz9GGduXGMO363/E/4PF+Z8DDlmPFBFQ8JlV3YsqQdDxQCmHVzaKV9cUwUliE+cSu/Q4r09151
0kPBNLgpXlG6ILcJnohirKgSen2klE6pE3yEPZL+/0iz56bdWwrDgJlrHywg1hwR9daHwfhTfwwL
NrGQnVPksLwX4LU0tnYPbmRYKL8z2F8vwQeodyoim8bcJI/wRH1Xu1s9IbG/TIRVxa6q/ZFm5EMi
vnM1VJ6kj+Bo3btasssOC1XjDtskGZkVOc3qsIt9Uz4GgD4feAIREm8ouPBMnGvym2vjqHXnhkZ7
A1ztFmvXcHxasje4G2U0Qwx/V3gDVHQ3KO5zFYm6jujgKLV2c8m+FsXpb8X7+FFnbOUdZmBGyQO6
ekIqZ2cONlCIjszKMnx9Ikd/8X9COy7yc3elEdPitQR+hMxiuFjDGdlDQE72aE+MF4lLjojsxJ2L
mgjhWvTJiNGSeEeGLaRhSrQtVnC3tbUjCEF/Jo3BJl16E3ws3nTUjhGjm9sdQ4mRcHAKlgefpn8K
t8sT2cIje0sSJEOOyLBDU4oNEfUCQAMXYf02qVgrs9/DhPfZCuZVNLinqh0GsA/Lw0vPebfZWL0g
ajVP+jNFFlemNIwEUGOHgTdh070C7w4kr6DTTuGOPqrl4XpCkUa1w0N1OQWOTlhKdooRb3rpASPO
xroIh8Oc72hj6LfwUPvhM+E/NWJqP01AMW2iC6Op+p6epoMmbpRtnrrKVnHyuyUiDT1GDGeYMDbC
QbsQavfARBai/tpOxxKfaPipbOC4DYXdvBW7guaPE7zXvghkRfVLt9X3la+SmSpRlb0+grPmREfj
IlBS2BiX0i0PIuLBR7ztIb+xCpWP+ffE9u5ST870FLuZp492uLzp7+FH/wzrUoz22HefVY74lnfc
gl46iugRwKAg+jpVrxKGC76Y0zMpJaWJ4PvBiSZGkdFjk9uoln+gsUjet02JEoPFll+exvpnTCxt
izH/XMFh2hlu+5a8MoqK73TIQl/iKCu7OGH8PpQqOoxNjS+1/qjiJz12uIule61eyf6TjM2i7kzp
m1WX2RDsjuoe4PaK8/fzXOQ7AhHe2Tox/bFCEACtsjYrEX00E2iV8G39P9pcjnjG3Xw0XfL48Hfa
7a7B1MmYSRrsJqOuwnsJd7kOih9ql25jvzyObwYSBNa05mt+jCFemjg2Zr95RaMA0QI62EASk1sJ
B5pZ7Kpo6dBqMxEGgTvZ9DdM+vNJtuyQxgwyYX0D6WXqdgU2j2kDj59IZxqDzyw32aHPb6kMKsRl
qV+5hnVdpBulfnFXrHt2lCRuzIuUWGI8qhnCafY+uQrkDUOckfu0bebkA1E1jgw3Okfb8TetP3ZN
/8XeeWw3zqzr+Va8ztjYCxmogSfMIiWSyhInWJJaQijkUAhX7wfsvXf/5/fysT33oNUSIwgWqr56
vzfkC0leFX2f5xS99KO3bl+Fu4disYhfiPkiv8C+KxbB+zx7h88traEF6tM3+RO/dp9Q1Avg95Xx
5YCerMROjotA4NJ5oze3crw0P2lZLiwYE8zj4o6kxAzG6X344xItJBewC6g4bg1Sl2oshBZmg/6S
Pt8uj9b4JN7QZoIfBHwAA4gKgVkeRkeprZK38hGr4mbb08HY+TcU+Y8TCthl9gD12Ug2QflR3NfQ
iDFElwf4T4BD4hid7B6S5S599VmrsHJ2EIosgl8oTdZIb33ioiwHn+8IE/jVsI/fu5UGUmTNuxd8
p4xtZ65g/iYPGjQmts+iei9fgFS/2uSeSkvbZvYZ/XJoH3FVNxogYaiOxbRj6pDoEBeBRrbYDf78
r/57py221Zbt/S2XpLVRj+2r+x4xi9IS3xR4V7MqOcMuTM6yg73mILhYdN+cAXaBPxnavG8HA7EW
Z62HgXoCMjWJBXfyw2TfG64nhkixMDYIpJZBvaZJgHNU/lp+lp/Fl7hz9jU7e3CNE3QB2AJW9Zhy
QePFiaRtTanynYgZH+njszhaB0YHFjrgGFvnNJT3JGLH+3avGz/BbfsZP5ev6KGpyk7BU27tQnJ7
q0WALeggV27wXTW4prjzZMCSlMab3Hz243bx3SKTWk678AA04JErvdbWcObZos9fC1vGrfpsF9NC
cfnwqhFNt8Owa3cDXAS0bUu1YyYJ7ylv78SxqhZP5aY4Su9tAkbb6DZ+K2oBeePxQRzDC/2qCKmb
/q4/grG9fNAAcufZ9iV6pYRK+JZ5Wywwqmf/DNO5oAbAl5Z59hXeebECFz9ZzORyIQA/FwSFsY/f
kq7yOvzCXKu4WA/Fc0Aaw8J7jffDEyPxu0rOCkuHKnmxw7338IS0M158Vcv42Vh4R1QZE/nVR7kn
rY0VmaEQnFNoxatqq7DpX4YXjGGjBYl9O2WuTf1tOrhLd09xBrohzfu2D3ayv2nFk1dot60WIkOj
eRpmA3v/66+9JSvCT0dqSN0Tm7AnxE5vlaRnhK/M2GkeBC9F66PHaeJ6m6jiA14rLFRzCyuaLWOg
SID3mDWQZDL14/LPPdn8mD9/2iEE7kR/avU8W7ZzE+76/OuP60NbO+GVRulEsC0r5oH//Hxp1sYN
aplYx/6n1dzq949w/vN6W1D2lOiR73wIOENrl+0wGqy/PPRvz7y+hlPgJ/bn1Yo6KDapbCBL+3s/
qiOE1PouqOgWXX+E5CbMFrP87dCwN3Bj4lcfAbax9vQ83zZDdPjzcPXvw/xzmwg1gif+/H19TJbW
8Y6lZvO32//8+fs39CX68vqMP/cgtSNOvWFp+nOHb2Epv7j+jZM+ZP6yFKvrU/7y9tePDSM0ZK88
clk1IQUk13RWCrWGGQX4NWO4cY4NWSkA9KrsJlHVziHKdENnX9+aVnUXZvS84gTsarKeDKlRj/aP
jSF2Xcn2T2K2rims7DvoE7WL4X7L0k5y0EMcap94qN81tnkRXrsdc3iUrQ6Mpgl4tdZrZCEttWhZ
CA1v3cgG/yGATC7h8mIDIZIJrNnfqswwQIyVvVHK2Ok1tAIZeETKONBkI/mKOGZYuo1z045oDjP9
qbxyfaQaeMnhmRxqZsEieez76ZAFlGd6tc7VuEoM8hjFGj+327CS5yR7CxFN2KAcPZs3B9WZ1sxe
AQlZH31ab0SNaDuKTxGqBRsbSniy4Xn60H0icbCfXDiJtrez+rmMtQ/dne6xTtgE4ScCC3pBpBzD
EXAFssoa/QAcFZ8uqYPbZdfeeR3JTS7a8yDwLgN00eXg52eoZojoa+TBeBWZOjsAuq+sIo54D0PI
eqUNoFP0SruLcK4IvO+xxalUluYvmCR3eui9hRIKq9lN20F+GcY+7NOvvEeK1KNzp7/ZwF/tfqLc
/6SNnB863VJb1MrRNorjTantpgpqouOwnW5NaLpt/uqNCb1yY4+Xxx4yCVbn9FmmAImG+dDU6kyK
MlLvGnYUcbCSjlCNfA2j/Qwn8bp3qcWY7oMaVqNtPndiq/wnFxNEZPkmfiPT1nD9Qwjm2ToXTtNn
A+nPEOnJMJNPm2orHcRAOmW4JiChL0E9Ms6ZlRjfZdJ9NqEe0GywqfZY42tILpyx0fVuW8+YY5+d
6BBNZKm0BgFJs6ZH4J24Kof7injUrwlFSB04D0gQ3rKyBgcVHWiqlcIzyr+NkJClqNMORIihSy/w
DKi87ZABgzkdeyp77lNTWCaJNt5EVfKrQM9kkoAbZv1z6bO6ju2s2FLNcKNkcjvAB1o1Di4RxFEv
Mj0tj3GjvyMKlKvK9DWEg+wnM/Nl6AxSs7LpgukRU4pJ4kPQIFL1Bm0FN/CdvT7dp3BppDAv4zrZ
CMv+ZiRhG9K+BL3/0Y7uKaArPXlQNUgjeR4GdVBpvK7dCuauylB763ejFz56EZZhBjaOlQD+sHrz
YXipMwCdlGCBm4ReZmm26J5i+9nqfNzaHfOj+tIt8UMajrqRBadrqBSL7HggFCbY9Dj4rcQ4snip
4NA6sUI2RkhY5OzJXDlOeoAboh0cIb8eRNJ+G70wVwGbh7R0n2GTE09hwr4dq/BuUs6Hm0NfGArq
aDpiUyaqtVYT5uWNxa9kzNZjYHUnqRcoqqYj5OeTUUnqD8JoNgTW/QRWn9z23ZtDmPyi0oe9Q4QH
eaN0t6PR8GGji1kS+lN7wbIVPau479/XAZmIKqcgVz92Mz3Cdo7hMbAtDIJ4WGLmcnDd5jWe49Yy
s8ceAkYvHWuaHamPR1v5Qj6os22d6Vhq2kvEtcnZdd5iV5Q4l4LIxPqNH470KmeZd5dcxt54VRH0
L7Nuw62usWOOIwdxwmgBD43oaZv+xmrcO3KhD25sNuxo9GMWpVSqfXguvrEH+RW09HkcGpAZVguT
vqrs2FtGOHJgjkPQitcQUk04Ht7Nc0lIxyUY473wu0sx0f10NGBPfCPDXZ0GIGZDfI7S6uKUzXOV
90fO+XGqzV1FQTt0CV1TTX8NfUAvKZ6Cvjpn07TVyvIc20j4NHxm0CFP+iLI4h97eLTQxS5Cy0Uc
UURnFJJYIbspiLwul4kw3IUJw3SpOQpGl6tj9ScxwVPpl1b4EeTq9sd2gbeqtLoJbfkpZzPO1oo+
/XpKbqAGDwcvYMvP/J1WOL6U0oaMCBXOax+bLv5pY3M8G2S/11MIW90msgFqNVfgJItN5uMQHBMj
tU6a6g0Xq36J6eLJOlsgIVoJgyX7djKkf79cm3ZBFb2n7aeLOndp6yYqeESKS5L81hD18XhEyFQf
w6FqjrCrZ1YpgLpR4GhJaPQu6FO6NW32okXdJxba5coz51bXjNWhuMczJ132Ra6xPPfPsTs1VKfi
BO3TRBmPjxl9zxKHjN5ELl3uNazbtnph0waW2hx4JVCAAIL4cHuRBSJ/pfcFFTdHed6/6gPaVAyP
bmpkcMt8MPEjEM6rXutU7HrOqO1agJBaPumT+UWA67poOsg86FYBa0uH6imFXOIZEgbB6Dq3VgKS
3rL7jEDE1tjdwTcKUnWTY5ix7JulZe217tazZgdBnTZDGBDZgi/+zpBIT0MgRzFHA3jWiDoZdEpv
gIyyDIhWAehL/5h1RbCKkO9xtPRJ8nzA37MyANrL/KFrqmajbH1auA0QgE+yXjAxIcbDsIoDBJu1
kSxjyGHrpiu/DOnu/r9H/P+VR7xu+95/JSm7+6jH9CP/9Z884n8/6Z+aMs/5h45sBit43dZZKHTc
3v+pKfPEP2zMxizhOLrnG6bzxyJe/MMzLZzlfdO3XGHYxn/82yLe+4fvexbu8Y5nk3agW/8vFvEG
n+Y/CcoETsw4WvmI2wSTzVVw9vXxEOdh8z/+w/jvud4ldRbJaVdOHU5zClFrR6cQKvJSjlq2LAZW
a6KdHWRYwlkq7OL2qUSNQTrxXHn8EhF91Bw1s+Ul67+cynORjmGR/7e8yyCfEQHJ2/Ep/35wnuX5
ukMVYfmI7rj/LwfXpniqaZM77jQuThNxHgCykS+dtj+NLftRCtGXkRaLnSlgNA87BZd2xX99EPO3
8PeD8AXfhm1jEmCYpv63g3AaXVUEX+/gmsdbDMx0IknBa8aSk+IFTyUypyy0jlR8359JkZdrR5Gv
pb3qkkNM2QDbwngs6CGYCVoU3UfTWurpJW0BzmH/iIZj1uCoLv9PB+78r4duuLopfMv2TUaaQB35
1/OHmYVPRI/X4grsYe7VvSoi6damZQHUgPslAxsZP4sPXoTqKmTTsWJ6VO70Hut8ylZLzzifoC6Z
zzW+9BSdSQ2uh1KY99vh5+uvrD57Vob+NJgR+1cBfKVA0NRo7fBTOiCeZ5McxfetUCSmwb9eEFK7
DfUZCuhYmWcvQTRd4N3TzvBqZOAoJtY61myLsUAdVqZyImb3gTUUPyjbQMsw2asgSshn9HBhEGGK
Kzi6X+wW/BzgNq5xiMp6XJo1mEVq3DS+iQ3ZGKhV6OQ3dlc+hqF21gYk7GgVMfrPQOhMGNWpBNNE
D76TNR8+DXxg77S8zI4v7QAjzVPZNqGKxSTewYlF9Hu3i6qV5cxncn50TU/ETc6lyDwe08VbrCLo
+VFnLxs7QCIhw0PpWWtqIkHcqYtFVvoW5l68i0jWwcEISwJlhj+Y4FxlVmiCfCfC97C7hL39VhA/
uqjmAR6YPgMrBrZhRwnbNSkvfVxw7uTBc8uvVLeR8yW+XI1aKBaRc+LpdCQI8l1WZgX3IoMnOMX0
LBHLs/t8sbuwWsWetgsEa7ddWLdINZDwT+W5clHsQ12im5+421zMBbqgB99cUNNZkX+ywXuqqhm3
bV/SpujpJJaA8rKlHUhUwrfraT5DiQw0xK1LXDpoLM4fQlP6j5bwJj5vwuUQ+g6SdG0Oh+lfGze5
OHl0JLuUJCF5qXWFJtGCa5KJp84ykIhEDk6nKD9reqRjiEU9L0ImbHjolYv6MRkWg5W8Do6Ees09
mcHXpPqeFrT9CBmbRlaXoSFJy2UjJ3MtQT5VBNUldDUQ2r55tvUGVlNiv+Ciu67wRNyofG6T5cXK
x8CxrTh3cIE5lCn68coQ9gGEZxtiDXkCyI5mT2BfAJrRkZc+ZijoyhZee0p7NpxU4GS9xzTOiCY/
4mydYoQKHcCAIdTadJ/TXL/BXWmg0oHEpvAtun6CMPbYDufjo90P5EQIRmpS013RVXyW8/eOcuSn
d9XOrntqlv6pJ8JhqRnkaoV8dYV0YezlW6NkWqq1RuIGvoyw1Bm0yLvJ+77D/bHe5FaH66FVnptq
MNee568ERQz+zZxh38bfUJLUWcwDA3HPWkz2gI1FppYEt0Lr6ad38l97dvO0z4aI+LBY0EkeeHy4
7sYJ02jPwWa9wqZNaJAOp/QlcQw6Ub31aRo0QqtxlJswK+j9oy9R/XfY1XDHUixHk75/yUenWZYa
YHc0IZrSi3KdBB6fzmL0xgJqC74Bz2S44ouX8sQsR3+l0a6uGnK4Rx9I6TqNFzpUggZLPWBU6ra2
R4zskh8YKwYMX7MXoTK5Tn6VGBVGR+Yp1F5s3f/qHDKwUtu/rStFax9X1jbdsJl+AeMgZDixgCbn
76bsGB8oWS8jG8EVrs+FlWxJ3SjneAvogHEiyH5ido1cnEsRyOCtYH/WGUuEJHtk7XPtdGNZM1Vz
OScn5fUtoiuWX1tyaV+/kQ6HwgXC7PU0aN/OAKF74PIac6Z2wsWhlgLtYM5n4ASWhny6PJhNqWlv
DimvHvUSwILKM+c7wsjxpyivw9RlHBMliPce3RyvXg1kS/XRL5sO/9TLi2FhDXp9I6oUPidbzc4i
qIHBvk31+KXxq5OVsLxchwlrAzYbcIEmIumhF3FpKORuhvhI+mhfVOHbdYhMPbNZqoc/DRvcLMWf
gzgIRH1kj3jxw2wmQpsjv4i0lpvekD8mG+FV2bB4dMlAOqSJL6ky0pPjAD6p2Fk3oTQW4Dq0xHDg
WqM8L8QpkAoaJdIHIImVmNcKovtWYBVfoaXj1hRHeE4w9q0gYyKwkfV1BSfU1wfubKEb9PZrkxpw
mIYAnhTjKxhZvFFy/WhBRNIznVr8kOWGjeZnG5P6J9C8V6p7vI4izC5g4IbThxXJU137a5z42oVu
8nVW8wBvJP0He8puR5OI2K4CVnELiLUd20tkIf2qTpjJNLe4mKnA3DfEQk657zlfnTCZVLJ5ii7q
CRctsCN9xBy2cqBizPeVGeEbYfVFTIcAsCfF24ihuCIl9jOm4gmdhS44p1o7v5CqAHPiF3d+Z2JT
aGLJE5GUl5JldaECKKwqeMI4BZULQVeI2y0aP7MYX3dYDct54RCqwp9yQhcK4gy/IFkZ2nQy7BzC
Z5L8wiOMQVxWzw3nNvAtdoY4Tq4rhz9bM7zFL+XiYmlT2xCCr5beONDhOsDsbdhMdsRLfCdRs2lQ
Ua1SQrkgp1gbOyDank+PR1l2udYB2sC4H3SWSb4TYBWT+T4/Up5ix4KQFJz+FTZCg+e/xQWP2xya
nPfS9s5YTy2dor0dcaBMDGaXKZE/+fBkFgVWV1Vw0QYGF9GCc+l8q1Cdr1lqWQZBAUO4LF3JRGZO
8IL0EXMnupXzObP08EPF9e76QTQYl0CQy1RjFZp0Cumq9r/gC8SCZIV55qQRwpxkmluP2WZRNpzc
3yWIQTce8xK69cxjZcOwaImEHEtXrL3kVJIN7+I2GEVc5sjFH1U7vdDwnMM3JZ07S+bruMTL1CaH
EpmaQ3Uv8Dp3o1XTtP6KnBgo54EGTaxeBo6EqXMcK+0XmxJaEimXShe0hDT45qEkEpJtw/AapjVX
5Dyt4lKO4VfJ2amL8iJCZrvK4onm0cU7dQFkw3zGuWg6Xa7KDDV+YWAOqXmoijPqK8vhEJJhHw2e
Wl4vWbOHFZBgadRKrmUt5MVsD8qLD9HCtZlIW7YiSwoxwHlH+xY2XA3ZDTs5VT4WQnOpuwRfBpsw
Ulp/9kzySX88f07HE4yfIsa2WRM/7Dc2Dt67q5oleMzNt7beeeNEv94L78GT5ZJKedxOcx0/2A2w
b/pEIOu0sUY+ZF6Eu6gbb4hioDxzkIkC123a0d6RWEtZRMjRQo14byQyPBUuHthmxoDJm+yr6boH
syK7qIq5zC2P85o4rxrlBr45R7N7b+aJPUmMQ+wTwWwP3bjt+hfZWYB96gdbTUpamzaINXQHLkFI
Z2Z7ain0Fiilf/z5/TNFPqf0cHjqezCc7NzV6SVJ4AFrn+kQ458TiFORXNfR4tyGkb7zaJzbrryk
XepDTGEd0mqoR0mkgQ3qJrxG+zCCven2oG9Cg7GK6S0MooISURaX6/ATyoZmp9G0V2t3qj4yfNm4
KO+8eVK91nPFkJ2vZVBsvqe9EdBJYIQlhv90rUGukzjJoHSFE/0+sKAoddKg7pH1xQyR4vBVdl3z
LOpsZudziVi5/0SL5DzkzSWBh+SaW+UNxyF6tkpsQCbKDBGyOmc6UoWgkV/X2tdzW3MdQEv1Le2Q
KTU3IAhGZz6AGBinP+gvubopuNMGR2C2NwtDUUK6erCPgd5iQ15IYWa+dLP7KgDAJ4u1sKF4EsI6
weHsMArKfXbaSUIq/CBbtLWUqNM8/U9S7sLKzecoWaoNn9Boz3gPFFNAXatd1DgXiU352h7dx1TI
+zzhXKs4vXgN3X4XUiJObHaDoW7vP3WxwNwey8iudQ/t6Fyuq+OEfRcbuO6IYHhfUYKzoUC1lzhn
207hHFPVFN70iwIFs0ZGc5oFT2bIR54/+9BHt3jlndVcN4gM34mw4aIqkh+qRLYhrHsgmdFi5AMZ
8xIgZHEL8kERUN3W5NWTYQJHJHY+zPy7i5kkpsIl99Y8y22pSVr+jH3PnYNVgxibsPkRabyyZ7Ra
dVQxBNY/YnJx5+Xz+iInipb4ba4XkN49pT6bbhUzZojowP+Oc+P3012swS9xBvVZtBdZsWBev+Yp
upfdiI44CacNTZNzCDpOxN1tHzH3VF1+MRuOtTaxwbZKb9vEotiUzRfNF2OMadRpyc+8RcIWeZ7Q
HvuJ2e46jud1uLLtnT5yWFlH2S6zM+Fjt71xP+oDDPaEEmk0u29KzYvtut2mURb2n+kPViWogFDd
jWRRwU9CMh2TVk48NTosbXjoI2nf9O1tqWfxHe4wB40cEXZr/gbfGG2nadW7FTvPre5/REIcPfQn
qcv1VeAXB+86/ZU7HklSjNwNPQSmmEo9YQqCfj3q1Zb+5rz50+ddSlzg6xlAbEIh5uAkOgk06R46
cBHQ3RNQheaicsYAjIbteuHAMLON8Pemswg3bhYBY04UhEaJFYoTvHnFeNtZJZQkjdLCdINnlwUS
giimHI1kkZwCCDYZns2VjaSsMsdtGWMWWYpupQc2XjmGJrDQsk55Kn5U4I3QSdNVImk/ik+zqKAL
Kq4aVOWbQcElHeBFsljfhj6VWDOlN2bY52tRY1oZENKyiMFXOTPjBzpon5IiePI8dYPlorfQ3VIs
/Kx95GIs9ldNZuuVCANIgw9WRaEl9EpmmTERZpjd+7D7r+EhEox435/zNCowEcx8YyM093hVf/75
Uc6aWz2fyQu9SeZWGRbxiqmBG/sQn1XP2YGWRRu7UjR18bi/HkRgUqzsrlLd641dYEZcqUa8vsp0
UxWfKhW6mMeRX6IoxBBItNBJLTSo8pqQc9XpXn/ohrmOUyxU/tz0+yH+NT3rj6pXu8b06GbMDjiA
dloNlID/TtS6/vbnwX/uUP9O4Lnedv3z+tsw33H97XcA0J8b/zzmf3vb3141zoiXxah3/OfH+x0D
pOhOS0RK/3qf6+E1nhes2har+Osd1x8k1OyjZCxADbW6OVxfXLbCzv56UsSvgkipG6uY+8B6gYWi
q0mSyuCpYXFiQa2pSVLbW6oPmoP0rZxoGv4OPfe+K/3qd4CWCBpz26c4Ic/RVnp06Vqv3XAueyLF
IMMNTTDAf0nx4fJouQIZEMLOcTv7643XHxVJbCu8abTFNWgeFAzOTiDxOZrzMMM08ffX35hOPeLx
MJCm9bpzjObcloG9Kea0S1qw5j4CkNkH0GbNURBdTfLkuqmrL0npWwZsOG5CBSN5IMM8w7jHNbJq
baQQ7Xo92XLd8gF1tiLktUEpdvNdIdQuiCz0MrkkXMUuabcJ+znVXPGrm+WA1r6uMUoJ5xCDEF6z
YaI3cNzMXdtJfKcKtvIIbGcXXT2Q24pMxHH2kDUDraTHi5YsOuKVDJiSo7TgRO65Vi0u+pgComHX
qZynRKr7UhXegrzPo+ansGxrONS40Hjxc6iH+z5tMRkKuoQJzc9WjTEFOwul8ahFd9LtUdvEREt6
7lcTyHNpwUw0fDLNWjWxpYH5YcowX9K2pw4PwtOgx/dWByNCK2lXFd1u6szHzpfygEc3bqmVn29w
Fvs2R/vLzz17qVWIuFSf/RJNhx9t1X5V2VYNisCsCoNizSm3RdyenaQ7NiVM24LE4zCCMjm4TLyV
06/KjjYWbYK7vEXK2hRsSq1+WPXdr9QY1QNaF2tt2cEcgeKtKwIZ5tCIvZ8SZRAYKdorhAwt9NQ6
tYrTkHkYFxlUgGOIFLCOjUVbGnKXJWLbukQWOpCAwHa8fGXW0cOQubhYd9I+6A707jFFEohHDYyU
JsnR2z46LUR0kY1vZoS7KQaPSLupQGO/gUhDfPGyD3GNHbLxqHCr2HnJ2Kz6ythUHX5pdouVsR++
V5USa7tRBzG71xfKGm9UWq+asscuau5DW+pCNGEAAqNWvXg0iY9f9NTHZq+wV5P9bdlaPpkKPvzl
vNqVlp+RwsImswzaXxwB+xX8abbSKg8O9iK5ctmNxDSggTR8XGG2NvRfKXR/FUZ1y2HQmovx3Q/j
9inBEPcoJ++WtMeceEjaj8UHeJyOYMdfK711bkSF4FS1tJ2b8out4S4szYvN0riVVGJ5RUhKR7Ia
2xgwxKTmrap4DZyK7V1oHCLd948K7JoBhPU9HUpOYbwxdbVz3Gnl9ViOOU1bIf81Lr6TQnMK7ZPe
I/1ptJZxfyUQ9y9uG52BEZ7dwN92FpOFG1VnbA7uMsN7CgIgkdoPqFfjU6P145PW6J9sXIFU3OTQ
acWrEdHWF153LpsBLAu389Qu1bKIlX+Ti+oTBtIO9kKEKg2aKxDq0WtFgmQHU7q27p1VONywU/kE
GvqMJpRYhnXQUpfBkB9dclSTDsU0fRKjj1mM8dLBBV1LC+aZmGzsQbtvMvlhdCWAbBMybDE+co1j
PkC4bF3gKiyzJqiK+L5Ql+/qynsdBw9uvkPiBit/TgP5piqq7ww9r5r3vJM53socFCGbhnVApAJi
twG+ReCea3Jidtghb0YzemrL7E4kAySMbsYehXHqlbobk77bT0zcVowfPMA3Fyrkcifxb/wG3mkA
zaHrp3jdoXVtFEZBYAs3kUN6idT12zxNCJXFxikZ0M61mTz3raQHrxndGluY+nBvKdt5RMKOBs+F
fR8FZ70VgE1hSjzI6L44tvM85Es/YPdCVsZa60pc5XsU8eJMJbcSysVYx3GQUfnbKcbBe7pzsuSp
KuwtU91T3KNVnsD+iuDVo7m3hAoBzx+8t3J2rWvB0y32RJ6T0qxBiKAgkUUoVyEU2XI25Jo75eOu
Jacko1WQBOwRM3p9UYwKplRPtu9CXfGQ6LDFkSxiRJzfp030ZSHFiAP0vdgR+R1uyVTx1ZAtK1Rw
0oiXFa5UfUWtYndfSTSATVSwdtpM3HaV82nPWIYGwgi0TqdEw+x9TZfsODUm8rfyqXWNCw7rJ3pb
7qIhJZkgJ0GH0JmHtBEmG/LitegWs5S11gS45wes0tltW9Iab96NIF0PnnaOy/rk29ZdVMmnUWPa
EEVxlyjyIMzPyKQMNits/3XjpQ/Ne8+tNiHyD8cKR2Atp8LSn7IcJ87j0FQHmYT0AbqdrVroKf0S
t5NdPJlvxlCejTS8NcnLM13wAwfWxoo0IqIt2lWcZveent7WIbVayxI7a0hktZiMHC++CJjKTqZV
k3oP5KioheK6TCekjtGwTur6hSD7QwYekdv2y/zVzC8Ve/2uYmbzQcbM+i7x32yJ0qnwkdzW6j3w
3a+h8p6alS065uTBe075OrqhfB+5hvqJmFDj2QkiYpDcnUB4GkDGTjJs/I3UuwknJBcatiqw+AyJ
85Jr93dg8AvbNjY+EHgHnV+bjTJUsbKATiEHrWUUkvocfoCnPIwPY5iyZyQ8nJRUWBp2SC5TuI0m
8aBldCiYltptCgvHMA/kqE2rnhM/psxssYc7ZAaZOcSQ6OwD6qRI/p2kumhJB0s/0j4aZrI2AVmy
/QxOtIGwhM79naU5W6wcBvO2J3VrUSc6OopKPgzO+A0m9kqpsqrK8quOD37CMMxZrvAs8G/GwsDe
PYMRjq4xRT4omgMZGsHGJQGana1/PwJweD0s3w4VVVfb1jqXCUEkhnfGqlhfdmwlAUWz28CrEtAR
5+ACr80RhVjMa719aBPfW+fpkboa6wy3meDGBJdqqL5L9Cdui9yoNkJ3pWMclGnOYRh1tD45s0He
zl2mctX6w2cjq0+3YdXPbQahLmmxOoDK5W2GiNUA5fajEdNC73Zo+p9IlYj98G9vHCzegrxkG+WE
773GWOsnIlaxklkO+Jz0eGuvMt+ZELu19bLzombB13GjecmzNbI/qjJzmw0224sox5huYEuV1emL
3VvewTVAjhPtAYT7npg4FBspC71LxhhG03zzY783EuNhpEiakRe5gv8AoMx2MELwPuKgCd3qkAzS
3jL7QeoMXpxQi7dtqd673Ao34EuIRga4XDRQo4GvND4XxfSuD3m/aHPW9BI/WbvPto7Gio0hKx7t
r8pkjPRJ9toJgFNpueT5xX28cIHbWFzvSBpmzPfd+4jTLYbRNLUKjEMmiA/LPNaewxTJd5ZWz5oa
CeKOnjPM7j3TGxbjVNeLtp/dy5CMu8TgjOZJBuAmnh6iPSlixGnsoXHi/hECXGXl0OtawPZ6qhxx
7jP/GU9K15IQQKmvqfVcD1QKu1WsMOAIJQMSOhSitlm+K0h/RGv7xmc10Xnl3wgvgnodZapJB67H
j0896nTfEc31ONqjSEUwSpsyB+xybGBYe6H3xPvxNJ+12/znffFgzpFE1InA6Al9Jx9lEANE5y1c
Xn5+tZjUkqrEZyf6qJW2+tdTcbpmNoIsMj9E0LsasKTn7QpH7OaXIOAHNnOwHMneGXk5Kvn5T9PK
idt7nqbz/Lphhfc7/88PDniPLvKRrBiSmZCjGqz8ZcLbI5ZP0H1rNEQl2JnI5cZgQSojSK78bmnJ
+vr7fB//SoHuhpFjlchE5sdQpBpVt64TAAv9s0eqpcFwjq7/l7R32VVAx9nW5DQIlBGC588PKQ2P
WC/8KbgccXzCulPc1arZ4dFm41Rln5iHlgaInWr1n/nA8naUtCiBeeP+vkxQrltq0/IMI4EGauIY
JIBwci6cLeE/iNqxIuTRJeqPiAC5+VidZhYpZsHFisVufnMU7evrB6Bxbcnhhl7ygHR2frn5uOa3
1eaPA4v3+tl5jcrZhuy25mdHvn6q6WQbGYgJD63JfZxPz/zx5lP4r48qOCpzoJoDN6twFnJR88Y0
1qA0rpm/N0QR4FYWLho6YKOXrebf58eQbQ5y8qmzbbEL0Awe2sjfD49DfavHATEpEOlFAIGU8Blw
LBCKKvI2800hdxeNv5sfUhKtM3XsUBCu2Eb6Nb+UDu0+g+HsArqPdf0Jb5CAJUYUjxHFMZ1O8yPm
Y8qL7+j4r4MKuXE+4LAgZYC34i3uepUwU0/wH43r280v5/bdjpexMIVii/Igpl0fIZH8n4yd13Lk
SHaGX0Whe6zgE1BIe8HyhuwiWSSbvEGwmyS893h6fZk90uzMKkba2OXSNQsFk3nO+R0sSbcoz3nz
HaNCVLhFcZlMBotNiBugBapXQN3FObZekykB5GvFX4Ji2+KpSkYkYIvmVrso1DW2+/miAPyqS77Y
bq/axO2aO/V2ifJrmJj+Sc/1fQ9ibmJtEmGDzL3ELFovuBW9qLtNgmDaQUf4qoikniYpvi51REZk
prh4p6JNM6CHJOc6fE8Y6LHZmPd0Cz/yYcIhRohvigZh19yoA1JpOb7tJShi11e7bMnzykW7blry
nmK7RXGJPTPGmwcrLB7xObsGiwdbB3OXmhqHcUN2bMvhXv4PkrK5qSRNTFLBsJckqLFdtsPWEHjP
LGwiqzGKvvRgKLex+Kn5OHk3zvzSBY20CGBErcdMvhcqNseCbmA14slakleigLyVi6dxRsMwoo8d
qrfZ6R7TkHpocRiyu2RZQRpmz7AH2jj9IKbCOeAHi5wxIdAnrJlSuhW1pxfqVzXu9mym6VgZijW5
oXl+1iReaUgEhoEdiZ02eExs7RFoxHu/KaMVM1Zub4bCcz5fuh5zqiQrb8OMwtaVkJmODmTVFulP
u8FPowzpHs2R4y8+S68ErLWyV/gTG13rqJgA9w84gu/1HADJjGED6yQJdNVLURnFebTRzQa4Azc4
eyC0TNnfEUjZPdGJGTNtwLS3oMR5dakLKP6AFGUYxPvaotdR4CS18x4/YQCQiEG3Ca/vpgus3RKQ
BAbpFOoxQxUEMTvLLYutCUdeJyTpUJGb0vgMI+YxRpQswUzHLM9qhJ8d8pLDVMwrbAyRlVSkqPBc
x1PLpDRglm1IGHo04L1l5SOmntMvro0n8LPqC3fTGL6zsUmqQWuDilsQq1a0gH5FXrVUWODOvbzl
K9Jc6cedZOvUZ3cmKWzWuKr9gIaUoFXwEG9f4NN9K6iWgFWcb7o4+qX2vATTz9hbDAi+yVY9Y/UE
/8JNcaOfTBl4a4fFQae+dpCpQWeARELo9N0HraDsKwU8Rh5WaG6SDlYUt8kSj+s29E55zH0x6u5z
Nnn4Uo4MTnvcLAafumWJvwVlOe/imX8pEmfl6FRUMMKu5HX4NyNrdBJvu0nD5QAmw65w6mteMGqO
RqHdmHOABYSZrcfhkPVc2/jFCUoPgzD/0SUeelsYuLeN008qzhI562zu4DScuhbXiMnESAZwArnO
mT7QWc3Tkm77sbhYEZLHAE4RzBvCzHDQ7IP60rfR2XCTLy+79X1KozprbNy1mDrLZyHAoh8CxPQE
16VfVS5rAPRhFJY0EYbenX3jYIQyhC+CvZVjb4FCAZaFglMloKhYUnnJ8VDkrdolfnNH69ag3hcZ
FJFupDwiXiiBQnbIGdtEfqTjh0FpZLsjUNdAoZfFx94jGBC4SIEGDU7psvx4SymY8P8FMZBf6XZ5
cRbUKzAIAXsAbniA+8q8g5b97CQ0cIW204Ec06E8Dy4pz8aEjN0F8xl7VEoCRKBEyNKV2zS4THrP
ABet/bLAiyssqjL5IiNIdBEYL1lVvuGh/kiyGFCYZPFI3H0ELFu6gukQDzACaRAyj1DDXP+U+Jki
5iwD6zAvenIseBPMim/DOQCnpUezI8Qo8ZnegymS7HOnkPmbNXinOknfTCO/WBX3QuFHr9oYIV4C
1Db7RGyzkYhPc9pEXa+vnYANn1gWNLwdHSiZPVHYvkZyDOQMMHmQUmDYJDkykFCuxsKMqOAdNhNp
f9g/oECIQrbsEGIlCZ0fEMRQkEjePJR1whDQG1KBe2u3GfF+xJjcrjP/nGvetnLMs50ODwvQN6ND
bhB34E3E8iLZATx+I282ZY2Gxiutx6r16yMg2zou+wmzKZgeyDCyg+/a36zSeUtc82fVtz/0BAzZ
WqgB0LET88Ql8G36C9jtKH0VzFjn0TEiuhVSHTaOcHqIjkyJ/Bs8ydOSMFPf0D3YvbcVYFI54FwT
ts/p5O8ShzPXCDBt0X0ViXf9RZ4a2/ei+tLG+7iEwd+f0kzyYiXkl8Xu7WIaR13SOlvJ9Eyxreti
7AWx3YRQ0zaQRsLiTSJ2BIjAwAG82cxz/CVBQdernltzfEwNn2EN/cYwc/cyCEZ0Ubn33DcPGG7f
6AgAtwo762GJkMT1vRmX7+PEAlQmYJ+1j0WWY1Q4k5HE+9e8YAvC+Z8IzYZruDQmuNt7FrzzP7KC
G5MHDQ5stw8qOBRzr0BRkF/PS4o1O+jjAjl0n7eMEW2i/ZLFR7vAo570nKRCA3WX9Ci9Y+Gb2Ngl
V6kmDQNzzfKiSSajCCmLAl8c1Fck9snbPXvjnNTHKHR3ZtS5BFbS4ejVMcHYHBAdONKXAF7dk3zq
jw9LyHn76zfu/DOd/NfbJhnM4L378sT8A50cGhf+y0nd7WnT9hkLx7QYt76APKqxNWPZdJtWX+U8
kVllOA5mwIZ1w1+CcyEDP1w6OVgBlCsl/LtZ0nwimAAbkKUvipD3upUF2OL/8OoBwomHqp2zp3ZR
BmxYGmpI0tjWzCh/HJqABwEKcqDFJIYxVZP3aSqJTaQZZb9x7SXBoSgYBaF4vVBlvaLfwgmQFS53
TVqiaDh4eh0T7XuqPut4+YaVu/1/nDTL/1/uFt6oabkekSv+n08aoY6pGDSr3WuxJbMMg+sCRilk
SaSw3Kl57ExgMUWmVPQIUJdDaTOOk1sLDctZlMjRCFV+GgrtjriBrSLHKFrTgp82mP9c0sYR89SR
jjm43EKRHt0zJn39xWazrafBBMddaJEkuSEc8fRKm/tumNhUI0Q+2zBiKC2fwL++Z8Q/3zMyDshG
heHBZPwnCULY1ylR42G71/XW3MaY/wUeGrOIbSLXQvAt5FSKTK+bCTNBjHoUSU+zuJRxLkngkk0e
zME3p1rOVi02LH57gttXMXrCtpJ6IVkwTPV8P8E0KOWmEtoYRnucmcL3r0WW84IG4xY4EKw/2inI
RzAibIEUdchJyJmqaSuySg8RubebUZTHKfRgUiUTDI9s2qPp3ifLrHhIyWij+m5xofFquIVybyNP
2N85sX0oJRHLCwfMs9Ba9hbjI3K50p3fwP5M3/QA7lE4P6VQExaB7YPaXYGrKgryFPMKeVcgN17D
42YAZh9qmFjrv74ipi7+eQETloloxdI93yLc4E+yEKfXrCqb8bNMSsSXA8XqrvOSaW3acHZQ77mL
a910nWArrTE5d2tz3QzRF3ty1UNsNjuMlSSnrpI8q6LGhMzPbz0ndBEr84+0uHhpCK70C/CrX4tS
axzIy7tphxqfH8N818flQ8ThG9yz7djGV9PPvryUhSPXHhl8sKE2JhgKrLK0cfVVW4pbYi3elpxw
0rkOuB7uay15nHbAbEgbongTzRn2ENpT0JEimVf9+M0X5CYs3UmrMVlPB3PtNbj9FcbonBzormlq
5fsGmCTiT5+HfDoG/tDwncI4BLjDxXn9rWVWR+ptllJ4tUZAEYMHYQ93dl2NjBszEnhZ2hBvlG+Q
5N9EjbdfxoInmWGKzmZ1MNAd60Ou+E1GjSSLNLfJvjI/3HYea5NjszUoJpX6uUkhZzXavT6EX0WO
81di4XfSfqiCMsyri6uBYDYF/lBKZyGJW41wrgimz7IvJh3luyD9zS8D4knzN9ma0kXjjClnQ1HW
fR/RlgaEQKROD6V3CJCO+M2OMeS5Xqi4fI0aYSHFPVzKV0kMouJf4VBFmeakX/aAFJoYFVOPXJpE
OPQxjsVI4WVA+XPYZHvFVO2i9zLsf2im/FsRPYRvr0SBJMLJczx0bI2wFO6UJQKx0/sSd2o60bgu
zo0rrqkGg1eyumTF2WatKckg0h8nO3tZhBQWh0H9F7+tl31HMfDQ6XlPH9nU+xgOqccQQUSMOiSB
zo6AnVIy+eyCwzXRSWP6YsK9tyuMIeHz1+0AF4cDoJLdtBAjsaS27r2g/B7IVUgsvLje1c9xbX5X
D3jUVNHaKaZ7Aq9hAFQhApjavFTJRDhLQ4/fMngIQfRir3nxwvHiWBqLDX0PgYfJzqEn97SGUo6E
ZEjctEWG0B+munwg1f4yS91EB5Tc0R77LZu/HuAPG9vBVWN4vg4wOmgs6SAo2+5OY3AyGIwCFsp7
Q1LASo1/mEyHKB7PffjOpF/T1G0bRSdDmsmaYEaZ5Z0qF4Z/0lnxqeEk20sFSaIovo/IU2sPIVs6
AlyDjD/1aWmQMr5xHNwaxzHFatIcD2TIj/vSxOfEE2RUkAiIVpu0noVsnYeyGNhPdHzY7CW6OPSW
By118XEMdABAbzyP8/LDSWfzMV2YJafDWYvQgi2IWDrx5EX4TNGA6wgDmDjF8D31KEcjjANU1RGh
G3cxDohRa65G0yLSsiMoM0VY0ffZzu00EkwIO8crbZJT0o5O1Qa4kwEeR0iaxV60zkYRg3DIJXuQ
DDaHSAgnCo6wyo5WWtXbVMPdaYnddTPp1s2kLbcmU/NdNOAQY2HahweAeVx8bJgLUpCRwFy03iBd
xq6WFUph3HYRVVv4D811zeZdh9vRab8mk+865KigFTCsI5Q06yhE+9tnwIZGGuRHzdTvF8M1t9DX
9pVumevIta6uX2Kf2z2PdewyX4KKMs41PljqU6TVWY/pfRmlE3zFWjuZojlBeZj2dbBop1gk4tgs
X+qLVn5HfYaiDhC0QQCdFnOyYR8n9tby0NLX1d62hY+FKCHDXmG9xLWfnqcQba21EBCPZh1oatbx
Mitve/qffTkuWH2KZJ8leBPGGW5EMakKxEUW2qocYjysS8c5RYN5gUSH4l0epToKS7Qyw6v9KgM4
LEFZNJAfYiAVbzYQsxssGaOFo5837Mxwjg4uyme3q/H5D7AfcmJeTi/jU6Hr3b7KGJwbgIcby4DH
28IQPHn5c03cnmU64SEVjXuqZBESGCV8uqmddojNcDHuuv3oeDthMFJJqTsBWqZnP9G3C/FXk2l+
4A6QbpLebE523TWnKTJ+1pDTt/lU9qeomnps0/NwW7rzJp0G4yDsAjCHKeFpNG2xSkJgQ9bixyD0
ntN4wHQz0KGzBIiOchffQ3pIy0pO43zvdPNd0fK4RL5xwZPI85iYwB/UWowoH8MCa1wvPi4cAP4V
BYOhwNhBchp2rZEdw37udnru0iXX9dIeHU20TDIswuQAUVbJbFwKGE5HCPYJlg0B3GOUC8wIEWsf
aQtTRCZHj5WajQdjY/U3Qqi8+xFZxsoUHdbkcXQXwxCnWGEESjMW3xSUZkVrHBUDOG1RopQlHt4R
cYZNGzJWF9FeSbjKrmMCnA5foQtfB8Iarl6yVJPaDOjVH1nkPtn5gkOK+sZMvh6hi6MJnBd27fch
hO3oAffJbLU3b2aZWqZurUs9g1MyaE/sjikPNjzUbhlBsrsIQdWMIn1s0h9zGJ4UPbswsekUFNLA
dQ0PI6K10cViybO26igVYVqOiAjjvhDdAakRQwrjzrBrSCbU60vvA3+1V1UnNTPbxxjmOyIuiCpC
u77SerozxjQGA28syZZ7uX0qDjniF1j9DWs/7yJhSvFA6DuU2zZ9GyU1WId2TpneXJc6f5N8WMk+
dy0Y6AibgBIxBEESECOCJMkXo0Om5mNIQBvEWLxH+UvVCDWnzM5twOymQ4SIwRN+ADXZ1zITMJpu
+p7X6aA+pzWkM62vaa34jhLJLGGl37wpbv8Q0bmLeCsyZgR5Ou6MHrPILka2n6dYlVrRbZORLy2j
w6RmSxGEpwYZQaPTiw7w7DeiRlkGkfLLqkI4JS1zztyiv8XkAztrNz+SRNwck1JqUH1zP2k17hH+
leBksErzQneLNsQdrw7MXVLCvxbyE+0QCKrXrunExMF10Q4089vgwVDpsO0x5/pSC3tfzC5CE2ev
Gmgh2cZ9K7AcK7+NeYuRWguLqxPNIVPTNKkH9LVDEzQXPWN+k4eESsiMqZ6EGMJtl8x6JAcP1pxU
12gJ8xi99k9jRK6ka50dE94Unf7Qonzh/+ORWeUscGIECMXvqk63dcAUzcQIPLBSABlUVGHwOUQj
dbG8I5bIYhZJGXlDzNcdRTTml1KpNgX0J2LIXoTf7ZK4+Y40DQMsTvLcpeNaT0aURBx0S/AAdBV7
onoqQuoiF8GA1S8LEt38rdWw+c+0F/UCIbEgisdtFRP+DE57laIdm/WB1bZ+kbWnmh8ENpVI7YRr
WZ+3dfOYAl0jkqH2zRnaJAltfaRhPd1gHeiN4iGbrbta625jAQs6aGA6t41/1cMYUi34retz6ny9
QjiT3DkEtEKQZy7ZO9fRyaJVOL3oBnxoU3A6upHLEzqxCQ+BXySnC7enWXww3ILPP0oRGN6MXCH3
0xv8cjO4sX/upBQ1llKkQLc4NBucTrWIGn/CF9GtN4QfWnhbojlnWv2kW8FXpS0478CfLJHvrCdR
UpOPy2UsONZgTkLQI9Gt7KH8loG3svogdSHEKdbCH+QQIOelSmXD3rizeFvG+m1fzv6rnudfholY
QD63nRHdu15OzmH1mQbpwZADkJzJL9Wbfkjn5mNgcmrJY5yofyvRYyDpLx2HiN9MUtB95EsZHJem
OuQWAXOda+s0GvtR49HxA7yLNY1I2sFC3NjX9s6JYOtaU/KlJiIeTIdQC1pis3GhlQnz6ttahAPj
YDx6qffuTVjjxfZG1kt4aGz0wSMiRo6qlHSoDN8Kx0Yh2acDQ71TKtXvv9aykAs9lsmbP6XvXhh9
FhGObL1XoaTuCe8UQbGdjO0c0clDEmc5bNFN4CgzWSNFNREKZU+DIzV3rYyAHWqxlaIV2Y/LlsSZ
aa+pyXgRMuBq+DNzOdMqSH19Yr3H6YxgUCo8VH9URezaMo68JZiNhFX/qoRTSoFhyJuqnrWngriH
Ajm1GsCpubWphBMtopRuRH2DoQK8UqwJRwq/XM6Z7ZEYXYsHNWUQue8nPKWmNPoFACh9jo7OkeRa
Rv5igEoruw4b88643Y76oXHx+JaV/WBoNtrne9e/I89xl5dkthlwTw5xi6dN63qgOHF2jOeoYGt5
6m2Xi+GcEjs8GDaBSVYrCDh1XfoxiP+IdLW7YXEfuqoIVo5UlWkdPkSt9XOWq2xKDzp2BPxqDcRz
+jX0ZG7FQ4RP57StIiiteuwKvBTXWDbxJuUYRY9ndqLC3yCnnTLsWY2CRj8f6fbUIdgJK+4Y1K92
pKNP5+HWJvtbOxXsrqxISU6zWNuo9gUDWr2lOEixIawDDHVmAwIGqot+8YuDVekCMxyERIg1jkog
OoZ72yHt1uvWSD21Ak9vuhrV5JoDuj1LnHstBWdn+t7k5auFAU1YLnftyIOqVLeBAK90amyarR+9
P119rNnWnY1ALZ4K+5DoWOGk7keJDIKUdnGuCgi0s2CQX826dSiDH3YZMXvQTZS+wV7ZdGB/iO+q
/ZyFDubd44CwRE58nBDzX9F6xZnZ9FH4aA8mltBmHr/KVIP/KVIeujJZZdkliWEJeVRNpZQYKs2y
Up5ES31gRbv6dv2qILd5Zq/zuvl18Y1zoi/3Q77gIuxRcbR+KlkKxbr2k1c1tkIpyr6KMxC2+d8m
eNtjKa5dPT0TT43duHsdg+G2KZ2dJ/vXnlEFrDE0W9LXIQi1cpNLlZeEm90asSwHr/pJTcevYdQI
co3KlJFPXEI4r29QHPi/dr6kai5tD3oMmrmVCkT1dKXWvLXr9uQVJtSlFB9g3kqZ1Ae/h0MXdDeZ
LO/qjuVZPXK5RGQUqCGBon74IVwDY23Iu7tsfs5seveOm8tKLrGjfxQ9z6WmRdvBZeUkYe8tlJNj
T8B11X1oH3JL9lKidLEVUhDmL0jaaLBMFytXaqL6RTsHmvOokF51DaFagNXjllQ3gPlNRSSMAJto
xRWgiZ1F1kg43UlcC7kc/OvDNOXJjQTjNV37HOzhexeM94zDABzSMFlH+9jl8SAy01F3g9bE1UY9
F2qGoAGwAPnwB5lP7mZdPMiaGdJmulbIhQKwOuc98LpHpSXykTYTc0LGw5K06wkPMAaJyzPx5VAa
gmhbUA8ze+RYbYaGZKI4K6BG/nzKCKomapmnnqhONcTsqArUUHVazqG8Iaue3lnW0r2FnwI96EFr
iovvSW0vC6+Rsfi21Ez4M8J4gO1NITTtLbnjeVA+kXJnF1mP4dW1zrGukXpBvCHk7EtWWgalpzrL
SWS/jNSd3sTAR0m8jCexkIQapjq4ZKuxi+GaRbVjBP1ptsMvifXFEfyUpb6rhmSn/pYjUd2lAklN
mvpK4/9VaEiiJ00cPa48MaMIi3P6CLnqM7bbZW28UzOgCdaJmjdPoQHhFExCoi7wz9yVTrUHgltt
E7SH9dgtWwlhQjUD8/K4LHlzQd78vaW5XWr/CekDwAWzDBj15m2aRd/VM1QbxrgVU4NgBWv6sJw3
XofCRHrUSEmcO5Xc/l54UUJaTwrwpZpXaB8ZQwpUTP4ObQllhnwyvSF7Y3CEqRamtNLdoAfQNuZp
k1IoTYkpT8azgjiWHFOCyn2co6f+05lLPIRt9p5A3KHLeStoqbGa57FoAXnrIvuyRPEW5+MlJtDM
1UND4d+22NYW3GOln9Q8NlWzYufM2+I8SzOBXKTFtpp2NnqA0qZvkDfrHFPbd3I6JcsWMLJ4Pbck
CktVoaznYmmFQDL9pZMKREUbcax8m8lk2qoG1IY+hVpT21uiXLmogjZFHDA2Trhr5YMF7HN0Jvve
DMHLdG0etzZi57Gy91ZYfinCABR7MNOiW49W2K3fmkYzYJTnl3jpKVBC9w0tzF6eMla677o/b2U7
E0ttrd3ml0hQHUvwW656SdVvYPsXNEehdTNO2YecQY49NaRScLN/PId46eDkwH3tpUiDdbQ+sk6v
GP326ESXwDmMrhev1FuIBvzsfTLS6pL0Iyd6VAiGujcnL7gqX4sUmTV7JOzfLtyXeAKkld6vUsd8
82fapYznKi6Zp3vh8jBpAGe1yelWhkG0IZWJXjVsNRcyMJoWG7U5LUR9Exr1w5y5NR0vzV/PZfEr
9LG9gwMsQmJuC1WsoIS6FCRWFF70Jc+ofLXIaujIpKKjNaWhHotUbpuEUyzSJZCIKibIRG9kWzXm
12lMMRpv8o8+i28FldOSUqJR226zJEZVXHDvAKs86wZjmACNaE4CPXbdL3WPAFcw6HBlIeGYtoF/
x3JSa0YrdelJAqEpRT95g47lFDTTlrH4hsOl0QNM/yWLp7KZekHr7DHLNXBYalzGpOVE3o80PUZS
QbeLW5x0vmBMBLwjFQ55033qAB6kQforjJmTJv+COspwNyC9xPCZp9CB2VJw65BfC5csQQOSLrAx
hp9ukmBEmr+pNTFNYl6uT7YKD3F1VP+ZAFKiBFNlph55UPmdn16JBKLPz4lN8InnFcERTJPYAs1d
yxm4sizwYmdLH3WnrAoMKYqPZqa8pYNYKqeGVM9PZAkEHIx5cUPOLWlMeJa1ly3AQ6twuZvGNFi1
cQOLTzzNdUtugPekhglqjqG1cwgTyHxU5hhNNsO2TVvYnuiBhpRllJQPemhLHKOsvLci7pyFzcY1
vXDbXhebrZswbOZMuKH31ddsY4CUakhPa8d5jEDAbwqNjJiOe6Ao2Nh1fzC2Zbrvpc1LLspbrSe0
Gpjy3Rs/lUo9wPiyNXzOec+sxqNJxUf5HKHU9byBrWBB1+WPZr2SxICOjogxPKlQAws8hoTnKWId
soKa7RqHcFyqI6MnIY/gINB3XTB9HCh3p7F67liS5WQlx3mUu3Ff0xkJH9If5OEv1UB3S/toWf3z
MOLja3J90jQjbQTVMLL/7rsGajv21noayYBjYnnTjjQYwk0/U5Jj5kynBMS03BaS6isH9bDLXuc4
fzcjlgjQuWE1LjprHZQtU0DO0BDpxPXGriByjZl7igN9hlJn3+eS8ZGNw13dkM47m/Gd7cHBahZ4
cLkkT1UhxTs+nwXD2c3A1hLOrk1WItO3minpWveDtaJcdK5H5+mEZ5ciZVX7rMfB8ikobOHmoHop
REFatGzi9CX/nteoMZwGF6BG8PemxFnzhELsSt2NIg9FLly6OaQ9bQMWJTvLyHIh3ABMqzWG96Rr
V33MIYvmzTIBZB0ouSu5k0tMTDnvxC4ACHm0HaiL9qXZxAjJAQqXuqYqeVHmKnFa3xIJ+yj3zRoO
OoP7/oRDFTJy2cInoEPC4DFvw+xn2b+oJVStZ0XyFrs0BVYFl9J+yfx4F8TMB1ycZm+mprkVYK9b
2vw3LXI2Rl7dR/Xn4PXvVQ2u7iVcs8ykZMNcN11NAgGmlZ5bW5KTWGiUVQjFeEVEy4r565vs7orQ
33sxYUsQdazCZcgT7urlbA6RtAdomdfAX97alX/StGCXG+kPZcqRa6xwuRxNoyG4aSTpIwy8q99R
gQUWFZjHci6nXwJTAMXpGJfoOHrxdxiHDPemGzXmrIB6VugJd/4g4r0yhlJMLxy1STbGkl4SByT4
l7qQaL0w/YTyRGUU9MGNXaefyljIcdlR/NIixMl66RP7M2mzJ2lgJLdNvSQ5yycA3SvbW0iUHwqu
g+23m9vqZfGog3DdISOSqUTcM+WUnKGhg23ZguxG8uHDTPOKRPOgAGBDgNgxoLmxff+CF+C3ALrf
BlEGS20I570jmYW9eJoo70sMmYAkGeYNQjpYUR3mkuLX2/mtm/oYFBfapxoOm66UE08D4ymibF3s
zUqH6260MOGLhuwNmgMYRGTg6OBziIr67QD5DTNx7ieA0WHlDC6mq1h/A8Q/9BHsWXn2ubnh9QBA
5l11Zkx4llwl1At7Vfup3q3U7uKcbF0PTDNzY5ygIdunJWmTLcRsC4MmKLrxbrLTXZe4L4bJkgzb
9Ae2zyzwBqGgrQlESh1iNd6DR097jIfqpTNwZAXeWfludwfXDCK8tBKTXdokLZHQ+9lEqL3KmS/+
r1gHaAw/5Xi9bK8kXxE5IF12Ouk0pmDUvjc/HLso1r3zkTkTikJpJyE7GzkdjdkBixY/BmsiG0V2
nxk/FlI+K6kgNtSQZPC+zb1O9PoCVcCiP7Od+ohbJ8toId7lA5HkUNNMdDWyilYEuLSl0hJL/Fp/
Sxoaily+0UhWAF3/Tdu7TV5sgsnDJcRo75V/V7qwXcfeFt68RwdIvg5rJL7nUMPb0op4lgMCd2eE
0yaQ1Qr3WQbr7lVOx5dSfBRa8y4drWTPCPDxhKYF7+H6Ij1Fytg5Lww9GCJTM0426Kn/iG3pd1SE
6DBZyVnuWFcu+aJflfdhJg+fNNRJ1/RNnaIhbqUbHU4iJDZa0HTbE0PMdzVlMSZWjqhdaESbp5I5
P8JTArDC2FrLUzgvacUhDw+efCbLMrAAUCDB0GpZGbmfukLVFYVSNp7qyV2ku57swdTsiRnF0aJ6
yez8pyXnp/Ise9Vym1feUeBDnyzuz3yskclA0dXzr1l6Hgn7w4yne3l5LMdNtxHwJss9YIDLfcjV
0BgygdnUgvqQa2rXD0j42NCB8eSPTUq0CZXGTS0rK3maVUUsx+mqv54ED71yK5K/PeMOB1uckll1
gB32CiiP09MsFwq5g6M5Sjuc9/opgSSBNXc/a1K3yWTb0jZOTj9M1/CGLvnVaVl4tcal4ManhjOx
yFLbk+N7vC6/uRN6NcnyXHoY103tPaidZIDlg92RTikPvp9UVCLcoq8uhoU5Dtd2EOLZxhLV36ZF
/yrXGrX3O8FyZ0E82sATteettGLroePcmGH8FeCDcePo8cmo8DaMi+p7Vz7OlnNVDlKy6HWt5S0r
fBzjaRiL0YpvljB86e70NnqtNOujure3qV3ibV1xQWVVoTYbzUMNOs9bKJFeIEtVOb0w71rMEm7s
YTgkxXhAJvUNiv5zO2Jmj7r+WowPUQ6SjCTiWpumBZBIkCOFjapvtcLWVnlwE7fOU9nU469pnGEw
DHAclI1maP1iQf7bz+nfw8/y8stctv37f/D1z7KaG7TT3Z++/DvUD/77H/Lf/M/v/PFf/P02/tmU
bfnV/eVv7T7Lu/f8s/3zL/3hL/Pqvx3d+r17/8MXG+VFfN9/NvPDZ9tnnToK3of8zf/vD//l8//j
aAz104Tj9m//+Aq//Uv5Fv7zX0/vRfve/qOf8W//5Dc/Y9/+G6kQQji659i2bxoQBn/zM6b++pvu
2Kbuenh52rZj/Y+hsa3/TZf/Ea7pWz4/4RhadsLoP//Vcv/mI603PF1yDA0Xr+P/Prg/XMbfL+sf
PIN13f4jY1HnBSwdZqvhOpZnuu6fDHvJ0PayJJzckxEEeGhmOsqKXj+LbpyOi7ewyMQ4mc4VSVF9
PZziPquPdjuxQgrHgzMvvIhuPC6ZaMckI8jvpfJ31GdDDEH19y9LEzJ810CIlL9WBG9xYFcHuCHF
0ZC5L+ozS37W9L11IHXk92///jP1vUz5tPz+465s8UWy0lMjTPLEI4/HIiZe2EEWRvDf65CXxjbD
Py+otcPi0ESkOj7yFrvTylPWLX0b4/5n4hKJUxfohwsnovH1jEGwfi3CadobtrYeIy06Zay2G9d1
ZRFUQyEYIvuMlRa50g1q2tzRj+pDC1iEBWj2YuQ6ehFrAl/UOd80cWt1HiVeonWetjOmpsLHBIIv
rwf0/Mcvp4qwvzbUN+0yfRMZ01on6iJagf42a92OSKngSPRFuwPenY7qQ0YZgNI9h9ZAlkkWCKJ8
fYdkSxPXHfVBWwxmP+pTR++rfcZ7hiDYroOBVIbfD0MdC04Avx2V+pLj6LatPhJejOdPLU16fv+g
vteVgGuYieyLBAIfk2ASZcghShyEQCVO/WiVwAA3toa80vI8ChhX8hbUB92iqqMkpcVE39blFf4B
XaZtlyF6nFg2j+XkQIfQt7HRTEfkzhA0I+Q40XAkgwEPEjSX636xEK8vMUQw0ox2Hnm3YKf9Mcby
cBRWuZ9wJx38o18zdLeMZNgUPWFyVhmUax3mIhyy5RgDpBt5LCDd+PrRrnDXKGsyOosgto+j4SAB
qY0feECeEw9DmwDp168PZo88TfeQY8hvxSWuU14f3SZl5jH9TCD9qA9B/N+flbMzkM73ECw2iSoz
SR48VfGCzzVeTq53sNxD5vdbL0LCVLCn7v2k3/gB6CXiCbIYtb49jhW+gmkJwoPevT1GeGdtOtP/
8muispM4zGAqQSWpfv12BeTN1it/024/p/Y1QC/f6tZ+SGzAR72/t3vscJAV6BtjMH9qjFm5RZtp
XRo06EnSjcfaNcZjj5vQGnUmwFGVVEDFcgwvT4eLn/aywmmp/HVSnNSotnpVPfzpvRcjSVNhIKId
GBCWxiNEkU46JxF4XBDTxAf1bGJb6QPQy8eUMFiYhIWz78Uqtwb/YMfaRzPU0VbLz2jDA2pPjzTi
FrZHjb3XGls8SjriGBgcSq8OjRCCaCBREg2Ss2YofHWnhEzvQbhH0QzSlYesdhwzt1FR79I0RvM6
bSczyPdtN+rHERzmSEhFqxN5YxZFdVzEUHH/DmjezPC/2DuP7riV9Az/F+8xB7GAWnjTOTBTbIUN
TlMSkXPGr/dTkDzU1dyRj732QlCz2WykQtUX3gA33puw1GOQU3dXjhRejok1wGYEtymLr6I4VCqn
zgC4FaSbMdQneoi4yebMFK36scxGYztlwRXRCQXUKduTCe9sp43BazAxQGlgYyzRiugA8uKQ9IDX
GmybUBlWaCukOAyu3wl0aXWKLPPnq+U9bzB6WmPx1+Xp9yrMsKoqYTaYoaXSWofiBXsDbw1HBy7W
0GWsLJIY+Hj91qvxlPxxSAlQ6Qqdl2UOWt5yJV4xtmZgV5FS90C1yVKbxEuxYF0lNtHaOi+b4uBW
Do55ObdzGQs/XtoVKV0n+gNoMxYEEm+ZR9Y2sfwWuRmMhALz2JkzUQ6UB3uDhQrBdiLHUxz0dyF6
xwTj3YRkq7GJLO9BGqW5XS6lrUQkbfM8IJBLRR/RF/NxzvBFLJKJ+SWUGz2tCQP/OfXmoX4ebRH/
mJe9EOl0n6xw5dZRfqCupO2TYHjU8BQE0ofeY1neRujGrcuoswnMIvqWrjuR7BXwH+YoAFXoVhsn
roEOiGEv/Kg7aUip4aPGK4ssbo08+yHrJKU85U1mSL0+hejHn5YffbP7VulFh6Mygi+ILTTrNgqZ
9lzr+5RYxraIshRwip6csbvreOCcQDFD4rQiJFQvl437/sps4i2stBBybkH7SsB5DKeohKFmISaZ
2sURjkN2nvU0O09Gl527QZTkn2huZa0zQPQFgphPTB4j4kRHP4MBHqgJpUVt/oRr+Gxl8qTrzLC0
UsUOedGnvOnoCVoFcFPvEdOpA5Kp4PRBiHEJmuLoUguXploLlvcmUZobmSKskg3M843nTntDd45u
rqx6EEEykJ2qwj0C68jcDe4xEultD8PrMAzjjHQaPZUppq7g2/4mbiZgYqjPb73EOHomIDgUNfYV
nzrHpYmYEhDbisYLfkOgCRGuCAqNIoa6P1mt/7xTy48hgdDecseTLddZOw/7JuieRpLoWNh3oKWC
A6AMcvO2tdKTbHCd4RFYNrlXxjurzC+dMsKLVNiTqmBn2eTqlVdm8dGhXEcFhUrIj19IXK5QUM/S
7/U43GcwTm9MlIjXYRusExNUQVMbT3EBKxT1VwqReEV2MLnLtP8YBQWJK8GbBRxuPWidhcaxTqHC
2HqT+4znm7E3BkvfNBNaaD4Mm3G4pA70YV+gAZYMH6ckbbZO598A+qEtH+KKLdUjDRXfCC3cW53q
Y9aLD2jaJKtQa+Y9ChqvDr2cpuTx4GGk1BDdIpGcKiYT3VXb3Ke46AHklJfMiG7aYZ4OwrJoy1tv
jSnuiml2jiSV27FHvKA1ovlSSzRQArvfQXX2maCri0CxGsDpxW3H7C4jxrNwPM6jFNB5TFc/m927
JtFv9KiAfRuEX9wCTagZbzeL+GmLKw0+pnl2iN253yD7iHOxVx3SSnWu3LZVmJ8NmY5aB64lnXyY
zRVucjSF1i0ybwe0SM2HCuwiaukn9uyGWXnvRzSunVatPpKlZe6pvfojem22FDswRx2d+r5Bo2oI
ad9lHyK4ZUBFBjyN59Eg+8MfF51/AR5yJVPta6tbYtenFeLCsaCmKyalqoYyn/hm9PwfyfaDYVAC
bDuUYYIS7mjeG5t4JsiQ4yy2GYJL4DL3Qd/w0BnBeSyPPo0QujAiX0U6TcbG+jThMPXYYzK4ViJN
o1dCFU+D8zR+qZwixLgLfsEUDcxpTYEsj3tv4l13tIeJyyv9q1c4J7uFzgMYGAmXDNaP9SCg3zwl
SkjDtNJy12Xu0fImBfTXEWqjnCTA7pRjfDsKmuw+gcOO8iCEZ9gmZlUBmJ7mFKY4HnqQVTBIS3c5
ckPrIhfWLh3tTTi7KJ+G+ee+0HZRFLPkkdjnbm3gFgACB8vEdGNr/Reva+0dNNrL4MABovA3OGV2
QAf0czJlNBoc+w4CuLVqboWJEoFtJfi3j8Vw22EukHc9fNbJWOmW1+6MWX5OPXR8JEfaf+iCx0RE
51Agw8ZM56zqsDZXFi1agNXrtGz0w0wSuooAA7WWkayLRE6gi/j4OCLr40RI4vBviMuWosrWKcFq
zrH7IpDL2pRzfEMbn5C0gX9QYm1qDdYMAr9/nIIw3rgTJZUaW9fRkd+aoGYitKkJ2XBy9tTP9L2m
jzSehsPoi/s+LiRPMXLsaWbjMkhHpHXxZym7Ee6whLJuOBTi4IzQHUMAJ/AxCi9W8QDZO+ufi8z5
pmnlvjQ4cb3xdlYabwNZfAzG/BVUCoc9eN0aeRVa2NyYlemGr4VLocPtu8+GbqevRiuuPVbNA+ky
IvXdp1qiuCNcJ163ebybAjS68PWDHJWBmCPQltmYncpKkDNNKl2jzxrv6E3VpFhO6fs4tfOB983y
ofcf8+UvCxVaLm/+9uv/43swUm+lVkYjtmutRXS0WKoicYiv7+jjq7r8vGwile+8/ziAyv35azqI
mD1L97b28/qUzAR7y6tW6OUxgJVWJ+JWy8gZlreXTaY+9f7R9/eWV0I0RG//9tfvXxMXzs+dTc9J
z7V5/yIdENxxCum/qKN6/+AvO3j/nj7xVbiI0DXZ8T9PoCBy3tNFO84xEoVzWX2M1RoXLRE8LpvQ
uyi5oXrmgyZWby6b98+8v1dMTJf//jNu7wNB19rP+KrBufvnV/32fcmSMPz2/aE6pPf38q6MZ7ik
KrX42yPrpBWtaYeOPz+0/Gnq4WCZDPFjadfWjJ62+2BA/UGIgEC7pzv/y0aoqGt5D6MOYIY+br7R
Emv1pSqjvP/+x89//ztA0D+/Zfl8ovB37QjMHVt4n5icoxM4QPQ6BmtLKpzmcTLcLy9n2yWpGCsN
nFJLbAgF+7S8et9Egfnre3rVb1Im08P7J5ZXOe4ua9GMwzr56x8sf/937/HE0D1///r3z+Cw9Vji
Kww42jJOYdazqfPvmsgm2s64fyx1uZ9Fwr/Uvv5Znvz/EuZ//odJjZHK4r8vYd5em+b6Neya71Ax
fq1k/vzLn5VMIf+B4xmFR8/GTE0o46//Nmaz/kEIT8ONdMO0TT7xXsg0/+Hhv+Z6whN4FtoWv/pZ
yLSNf5iWRy2T2qPybMPp7X9RyPzdmM2D5KdLeNSGQzH1X7y7pDWhNowN6EGvh7vC1nkmMGIJS2un
eQWVcg8lzF8u0s/h9Gvp9O/2aFJOpXgqLNhbv+kCpLmd20Rt5WHYNkiurmavfDEFxVMADYMfdus/
7+53Fq86QXZErdaGYG17yrzsFzZ+gCcUgPCkpCK6w2UFLRB3upRzchXVfPlf7wqhA9PW8Vvg7ExV
Mf5lV7ieGTSD5/KgAFNJmrwp2j2JuIJc/nlPvzuucVLsyfFsw2UM/Mtda3HKbEKH7p2vDVioe3Q8
mhAoYTJG/9P1Mxjz5Y++xvHbf/4Ho4J9CUPS6pMO9oGGusC/nBU0lwy8L2dlJTWKYpZ+8So8Jz1x
RtsEZnel96BEjkbdEsRO1Q5o950VVBhR5bd/PuvfNQKWIzFNaXI3KeB7v11fF36rhp8sNTyp7fTE
vxWdUnscL4Y2XdAdeWps97uPPvKfd7uc4b9cAYuyND6JSBM4v10BzXAKyzUKhpCWAI9uj6bbI9Yw
PFXt+ETKyJIa3MT5fIm9CsSMFl1ruyYrw0kkYplbjZ74EIvkw//lsGzLsaiJ2AKhrb/eGFEXnZki
i3ho7QZUW+ochMveWmugWu6132hHoxnGGzF9fIXibYv0ESfpCleo/tmjojzR6h9EcP3zgf3tbULN
gOmJ9ibTy1+Pa+5i7CeQwDhAmKpx4zMR0iMdIFtSpkY8EfBEXLP9XJpF9T/MLcbvOgrLEPll3+r3
vwxWz5N2ryEgcgCccD/oEKg6YL6rYEQMqR4vo04LUo+pdAjxGkUveY0r75/P/m/mG6bs97P/7a4M
SRZSuuYI5hDQA7KNFwqk18UDMGZK+PPOTF31wX57PCVtMI9xiei5aS4qBr+ccUF9zcvQ/zwUermD
RXYWANIHXZF1dOBlNjrgqPfhUv3SUUtYTaomRy725NTWoZU9dWF9Onv8zZROZ+kzdixNnsZB7sjD
LmUQIZjU32Gl+GRb3VMR42xXfFSdYRnFV3onJID9eJnTnUTCrgz2ncgyRIr5HvX5TkzUEOnmD8W+
mKxnwlOFEAUH4N3AzzxXggGa4MxA+g+Cw+ru8rmuSC4NxooDiK0no+WBGvvhybbFsTchexjhAUlZ
TMTBn3BH89sFwKzZQOOr6To040NUIYkeWJTPx2OB8yWiPzDYk/yhdccBuDdM2yyjpgNu8ZhVwQHD
610Tz5e20g928y3p4mvq6ufEwiKvl/TD0BMth35ryvhNoVwUAEiNJ1MyhNECt6iJPFpO89VTU7G6
MnqCTGZoNrtyAAY30gYg9sYPDkh1GO1N171FUd1fDZyXMYoDtLoPadtBHUcZi+u5TB6tGM8IhYNU
qktC0Cm70re52DUXyGTGGySslWGanowI+IDeXQeNk/PmDrop9aKeTpfvMg6GVrbrwqDMlLnclmLE
OCwroLoyganL7zvAFpJkaxbaBwc/ReQp8O7Omp2sIWW5wa0JKRWWb4YTD/Vdvy+/Ypi6skdOlXaA
wt3rF3pfd7H8ThHEAuQzXMKBdcKc0UmVzIulPFWhcQ+LaVj5Nkfie/PjaCGkxCIsvf5JooWYZbCe
k56/l43cPibKwAm/uqt0uAS5T1Eh+lb149nW06vaRT7T7B/UQIu6ndpfNFVfGphoUkuvqGKdHXWl
CH7uxhIV8US/YEuzUci6pEACPM6uPQUPCGCXCmvoFeg+rwgercIcMHikMIjJFSwwxlTgUMYOusck
K/hyq4FSiG45GGk/A+Vy0+e4NkgvPNuCkhNlgMvMEa3zsN1VZaStmypWWomQu6fqXgT9dy9id6bF
zaqFnPZVcld8z4yt8eC4qLu3uTjxXN0sR+8iLrAajf5JrbtxRR0puiq9J9RirwM8+GGyb2QLlnSE
iYDdnLVCBe6ihvKgFmcy7Tv49jXlL0p2BvcmYrXf496E+0F/sWrKRw3IhGMSTy9GlNc3cNVRqU3D
jg0CanBb/LrcVbo/Mj4sE4pqfL8MR/iOb7F6cGeFt0AS6JNlBo9um2Og6rLrZSpRfj6DgB6e8qwU
B6ZbANnDxQpZpwyNubjycc3SkIwJCp/algyvbU8cQZmXh1Mm+2l6bmZiwmXa6tVSHypCxsgQKgOb
clAqoH9OFzTkis26CPSvgLN7hJz1mb4VRJWndZfgm1mU1SpFHRG6TIBqcfLi1slVq+xDFbVfaIr2
E89Az3AxAgh6GvoJuj7uRceSJQdC4NFD9wxEsrVfPiC7PU5zPGRufwGcktB247DoBnDJLXZlsBef
dWhTa9YdJoUaXS2ElcG8wTh2ZyptNtqL9XjW60jboEx6q6MttpKz1u0H/eDIfjvSj9/kVjTuBmyR
sWANop1TjwjIdMVmGs0LfF6eLlGUfFG1Em03gSjlSf9BLDZQEi9bQ24BDW6Kyk83/u3sBM5NonFh
SuDDW/CDXmEPJ5wYobuF9Jys6ui2zKJNqZbJAs0wDVLqTujaB54tRIaEMrQAmGO2zS0kQbyPwjxb
B6X9DJgR1v5Yym1axi+o6SMTl9vZVqZcuNTQt7HGc5XiA7kSw3RZuMPLgFyCF2rmb2o50LP0DYGc
AyW4M5SGS9vivzK1+rfK15/jMEfdxHgcfHmeQJWDAS7wEfWw511u0dQiuZztxww3DjX4u2zA1IxO
GjA+LWJA5XF+NYxk2hop5YMG6OlUIQ7oMKzDsS+2aEJ/74CvbZ1CoK8jp+MA9d+QVr6LQL2t0glY
2Nj5QMKD+qXquCJBE+08iGGt1NxNTU9bdA1t0TmBwimTFpgj4GwRIw0EUx3z6kDb4/YDcHyEgeGY
GuQsdPGickZceBR0lazg5A4cPOIXzDB+u+nRIMF4ci42ZVFuzGk+xDP6s7reTJvK8KiW5/IY5bm1
CqG1wTGi8x7xENaiuM1LDO69nrDdm75XXou7G/PWxJoJSu+70MEXZhUXqU/QLU6tcN15Y7mzHHbW
M5lXMQ7yWDtvEV2Cm6PuXZHyDPUzInf2BYm6+3FkuLRZjTOFNK/YzqEvokcaGgoVwiSQBsKU2+66
xpU/vDNt2EY5+vG2DRZziYlwyPwqY4ckSSLoNGmYZSXwc8sUdEHhhAGIDfKLcLDgMeOw0qlY1u/C
eN19H3VEcjACLtAqWsV28ZS34pKPPAKh3z3POZwzNZc74m7WnWjt4CG1Dgbrk5ujCLxMQU6H1Ghs
ZNuwhLflmuDhy69l41wA2H5PVd3H8vQXd3D1zZzHeMDOuN4UkQRmOPCKu5JuEEe/qUgPgDFTFSy5
55YdoJBNUavtOoyhTGfTBjmOAmWECWfbbUSMgKHNuriZJ1EcFEnBNQ2ecAKDjmcZrajRuenyKFzl
z7Tj+2dqssztYIzN2fs6ZcOj4XrDaxx46zARJ9qH4guWt7q7a1pt+BAX9k3fW+WB5DvaxEP0yWt6
/ZzJeLjRPOecRKm/t4r4bFb9vkIJ9jaoRjxKcY9at2Zgb2yqyWul8gkJit4PqpH7XNvqkXGRNE8E
yMm1OaYvEUsporpwumBoTlXNIqine72aqy0Dmv7DmEf7JvMKmIOavhFRBd7CnLa4Ax/r0LpF6ew5
Hyi+uV+WnNxm2MMg3radu8e1w8Cad0SW17rJI5gDtWM+wG7LQbgU94lAw8XRvEOJbSeklXwbpmG2
jSbvYkRTccQDY0Njnrpx1j3oBhQCx6UdajbB2c6qc2V31a4T0MtEOwFgwYVghWDfN20Qd12OdPFo
trvIiuR+LLOzA/OUhyJ5khiXOtnFQ8EChhbPJ2KXRK96gykOrDSooHSOfFT5wDW9Oe7XdmT50LvB
2MHSxxa3uK8tA51+O19HWl2sjXije8Rb/Wh/sjWg/1PATE6lkEArIDGprJZHX/D8T9I+9FkC8b0I
967FDiWK7sjkgaSJEpaA3qSXMOBwvo5dxuW0dWSNeNokEWqhZAphudsEdaLjIlAAexTo4WBS4BxC
+HiDO1U3IYxzHJw6VqRx101ND/KnvocilIBeL6dN3tobo03cbeNODnFs/7mhi7ae56HHXqEmjPLS
Te5FiLiZCAd5pb5x3bA+KBlsRRiomqHERh0h36HDe0xDl71mhdm0oT9tRAl4QwOEjwKe3Bqa/wqc
nOGkqH622rto233rYGfjCMhYNS1X2af7ZaXLrYIkE+FLfIVQwRkD+zjXCAsF1AmYzuTez/Mns6J5
OqPvGXmBdaAyvQlZFfZwxrCTMcNbCcMQAtZL6lfZbuqb17TSfHorCAHg24z+f6v6n59wTQQ+Y/Y7
rKwIitoo2NtoBXqt+OC5SbQjexM7P+pvxdS8SJwe1hP2tqswUuquuHLoJrHB3HkHbwwIEHPCdKOz
MIJgEEBmJng3zH7fdxL/ILrSnjQuqIGhZD4RpmuEyU6knGPL9KoWzB/VJRBiQbFOIuKfGEzrimcd
Qqv9Eb06RAAgTAoVFCS0a6ELaedCq1jfTeIsoZOZYbqJSD+TYBRKtJgIW5PQ2gblpBx/PqYtsjI+
2Uzct+WuhhY5SgGXwEXB1Rg5UosbNGgoYAmq/OqazJb3ociLB+akj4UX3C2hbhuTZqLGPq4aXOBN
j+AtCdonGo6F+b2dOG8IzVdZ7lWkjLbRJU/R7TXh8Yhc7/eRXtNz1T47zB1Mgj5SHwFwJAt9Q/7h
egzmrAbgXsPb6OHrox/v32tpCAU6561ywGo4q7qdSWhX5wQayvjVACV9QPjDq+ub0NvaJKY71VyP
bfhLvd3x/UQXcDqYNjCn9RHP9F3UxjSjgpDGbYxVstWpWkunrkLoIW3TRe6L38SvSKajFFxrqK8l
V9Pm+g9zQ8ZJnqYJCcyDO9YqX2TgVHT3cy5ukT64/Xg3u85z5ok73ATeSht1gbjd9l51V/jqEXPm
i8M6DVymgjVeNqiqVs9Yl2XbAQ3eUseUSqvSdGd4uHxggHu2ekQ3XDvbBbigb/0IypWNogj5JbhG
paG1VEMDj9TUUlcW4zn8OpaQqs0f0QlYQf4nAqvgXpWNv5YzC6pKS8G9fDFbvCwj7insxGWEBl0D
hELO5zhLN14JLq5GAGI57M4TMDuMYN0bZAto1B1MS79Hw7nYCE9x3JVkjCnc5yiVygYVFn/WPwGF
GVZZaBwCa3iyhukc1QTHncuFJ7InQcMzKHrTpMStpuufkoq4J0uDU5AVt6LAxdXB7QudostyDzpF
RcFPD+NcdQxqXs0LlVuo/FgPp482zLsu6wosECLYyb40Vq4FCXDJkq0U6p6r3ekOoZbQKVbPPIfY
sjK41EGYTbGRKrXNRXargimuE60mlazSKDt3zosbA6rTigmsrHkjKp6JxpkekXC4AfN0TpP23qQM
MRnzCdYB7hY5n1BfreofTtBjRvBiY79adhOOlIyR3AofJCU9yxSHovO+lD2mLKUx3hiI3MPYiK6W
StGHgJDM/7iU35aDp+GWrem/eRszo1ARs0jhzPDWinwzFPyllmTUeWV3pPKs8l2UDxsGfBKJOz+j
lmKMKIUZj6MRCUow4y0yRd1ac+61Hu2ErHhRE0YHDwAAcKIz27gjsh2RVTNIuTxaRaLjpc0NgQZB
MLle5xFZVc9LNbkKmOlq54vmCYpnJullYk9ntS6jH4Afdf697nmmVVLfF4TsnUG3AuHXG2DirAAt
3WUfG48q8LaEGHLbkgkzghXzzIog2ACEQp5aPbWzqo7BmfiGP4SzXsa8Z1VIni0P2s4bT/jAfklG
EhA10SKeH/Xf6qpHF7zbqbsazt1BFM51TMNrbHxFfwajWpEgZZEzzWj3E+R3bM6nzRxx2qoE0Tc8
PcE4Pjnuh6QLv2JQN+dUVWphBqzqR79jyoCazbzsP4Js+aROU2iqpsykWLbizvEoZrrYfS6Fy64x
ySZxE8rjF5OnoxIUKgYUvrbYCYFCVL0Bq4W74rdQ/HzfgkVozJdKQ2CvTJ8qzGbnYcRPgccfp1CS
+zA/oq+orRfGtwEbFsXDU6xT9OrzT5Og4Wun5B2q4OMEEENtqhpi4KjDRjvS6tkbBImuGtrLBvly
ilOrSLFKKz3Csn0KDyIVd6Ni2TQVDSYaFlsxjA8uaNztUlgIP6QOSq++iZtjNTDwgogEvJUZMEEG
uAFL3cQlVUUCXWcYRGbU2ROqHhli5EvFw5KYONXdXZ+au57aiXBUbs2oNPGogA++h/ZItr6Uz3De
lRYALM+/HWDqTbRoV5KLE5ucJqc41sMrxcNtVWNk3fkQrgwCv8zIPrW9cbs8D61vcwtrMnvsQreI
PmywnvzmzDiLJ9XEnpN2F4ybwPE+WsI8eO3MEF8eP6hMlo/i6pJq+1D5cBQAwggBpyBnm0b0+9Bg
p0sN2pY3q+BNBEzcTjpvu4G0CMLpsR66p3TAs6M08SKj+L+aDDsAozuuShVRO1Rhl0wrUKWydGRm
yIErtm3mbTy1PtJwWS010kxj1QXaiQwjNlZkq3HIbCACorccYdK+xOSsDbkhTsqQrGaTiZTKXQYR
KIzKA+mpBhwG9AtLKABBQEe1BB5ZTdFzIypE0o+DhWRPnaQa1l7Q363iMcSCARcb1CL95s4EdOhU
TK99/NIGQLT7hikmdbAUrnvjbsk9c9BZUeyFgGe5RK2bvdTtdDPEkDonvwMH3GYGFnTu1TUyIoa7
wLLv7DF7W6o0msZJ15g9VyUGZgJHROSI9bUTsrQhnvJjsSNUTLZYI2J6R2osHTwO4pjwFFEtN4Qw
JVVJLvPBxoax991LSHlrGKtA/HBRUgWxsoSdXltcu0SCMUuJkZFueijizN2pqWQxgCglPaTQyD/a
o3jrRnyEPEDoBVUE5OJQW3jIJpaQeKaiNBefmrm9LzVSbx/k7WZKHSZUljec4pDDR5h0yZnx66Tk
rNa2RBBGt674XmF2BumQ4EiVpkwA/TAlEwTDinuqDCua1dlKgC6tA7nDOiHmIxAv7S67KsFpb9ph
cNjdLs9yo5nkqOV8v0Rzy4kSegFgBwdGklqsqMxmUt10q+VLbW3fB2b0GCC20Hjlq6TBuE+rW2PS
P/sO4XZJE8APEAOOEB6yQsun5ADkEabmWthEkkN1LHKg92rUj8lTlYAX1jBB3jBC9k0+fUaqi+DO
je5m+Ti4wCXL0G/PVkoe2goT6Pttw1rKVFrDac0zKBQxDLfxqHslSUE9ffMt96Nm5+WO9HwPzpfJ
TU6AsWT2qazQfSyBNGK1NELAnJSmQ5bDzqy+gpcWu9C5x2jmiAzQ5znwXCynyHX9toEQHZTHPHHx
yxJxv8GDAVXLyLwd9b57nvTsJUt6KNLOeEgUA1yTu9kZn0oZaluX8t060rUS2l8J/bTQ6gsON/Po
nAofxfJithCBBEGGJYh9Rip/041mt9P76g6Y37DS0r7cJSaS8AJ9RmjwnYPCe9rsUoOwIe7G+yay
9BtA96uwR8gA01OKSr7fH4J4+FB3UCUy0LED4Tbp0RWmHggZ78VBosrJIKo2pfalLaSqkQbxYS49
5K/05CNUYXQn4W3eGOhBw3vNH/LBCwycGvUnUXXtbpHRzBThJlEbzDUqCLNI25jKV1htfINN9xk1
XOPEWBA/N07hntp4IvzXpUahA7mWXT+Vj6CzBchgNgJbE7yz4T4EQXFsFNjfSfN77BWC7dRrW+WX
vAkNLD3rkHqxCJlpjCpoqRAy2/kKtSwKdBmbNP3a6JoJKUP/nANHVwodxjZDlHm1YOGWTZT4n2U9
ya1pVc5p9MJfN8t7MeqN27BKXiMA31NaTEeupn1qs8E+La9++9EKO2sfgC2LCgTCbbsD2ifx5tHy
WD+9b8ohSCkolgBwK58STjVGDQRIFDmBHjta3x1wDIA7EVZDla1cZgErukkC6xlJMjwXIcCM1jhu
9TC6WQR5l02nVHXrRj1XFPy377+IgZXid0tFw1AIo2VDud/88apTiuAQLPmNO6japG7aPK1R9SAB
frMK6E9NYuhPBcrjuySnNBj64hiieHGTmNELxLHqxm7bmsQxyg5ainkyd+mpAJSdjXr5rIv6hl+P
d8LAKdZK0vgoU1SSvSiP1sJD6s/La+vRMTTzMQr1citidM2lhL3dGk6zs4kIlMKLRDQUSSoGlPqR
QnuFzluwXn4aB8fYUuGHliaxNe06DicYpvJptrLyCcs6l9I4dYrlPZc0rJWdeLC1+zHRi0cElyiK
wYOFum3rRXofbUZSQyWpH/ZU92c7sVmIED5uOlBZq+Wlk4ffjDGArK10jHNqc6flVa/uwi/v6aLZ
9YH9CfXIEBy5320G0/2s6dh5jzKpzojlBucM9KoidPVqs7wa4XhROJtXTckK7jZA/QORvsU02reJ
onstby0bXVE/lldljWeOm5Ypyi8Z3vX0GUxqkrDCEFQ1HpOeUW4WLdo2qX03PcrW7+k2sfGm6SvL
kb0S7uw/YxtUDPWzA7vZr4vp4GFSaaqn2FVPZztJfd/ZWIZlTcDwQ8dEy9sdFXdkCw3eMQPAv5Wj
b9vxzu3qRFna4GRXow4bMdVswkrFp/V2ag2cENQjjoQLdlltaSMTp6OZH+F4EnenPhEesEpF+1mo
NVDS9hFcpL2FH5mBmYsPHthEbUgnp9yno3kH1WtLK9E8+O2udBNvh7wELjkGou2il0j88lVCd5Ce
ybz7Lm5DLFyMeR3NY0EVXINxLfKvVcW+pz3kTw7BhpxSqIMJTHS8CQl5qXs2ntwe8HlKEeN6IcG5
s25D5IQOt2x8u/75KnJKc5dJj5WzO+KcjERXXvWnUNjsRFH1llfLexByMJ6dj1SPFT9zpDweRjO0
BlQUVyb6aFv0Omzs6povaOWcnchliZ76hzKMPqVh1aBnUG/Csp4ORtC+mAkULmeEzjLpkJxgAfZU
Om/8yDuZWDSsReuXN6V0KNKJ4GiT8mA+jPBZqb/6nr2P3XMT64ewGL/IqrzMTvsxGYkYjclCuoxC
pkYccppMQvhgsl6cGNXPLqpjZpLwXs+pYaC9St3D/qKbNXWCvvlWEZS3ddrt0T4ot28WHmmRgdPD
MHjOMZxMsTVcYGTIAHnCLTdFgkwZWPtPsZO9NsJ7JTHBWMWFWtAFr2PlXye7RrmkecoDCDzF7NAP
GXeBFh7VCejmsE/XpccjMYbYmSmppngiuO1gnxAlux9a3HIosqzLPoAagXYFZhChj22nYbl3achs
V4svUWp9rme+pJ6RIh5Z5oYOV56QUqPhZB+DMoALEHofTBm8Ilf0isYJda/HKBEw2AMiODDbiHdg
Bojg281snebKpBln0u8VWb2D8UUyO7XmTVZEn5iFbhM9rLHAoT3lVuXe7LoHeJxwc8duOsxpu8pq
zd5avY82aMQCN6OQQi+uX9WPmPAMW6LZ+mYWVMBpRb0hgDL+qPLYWrfJCyzbOI1QJQJp/KF3oUAA
SCSiRumDfp0vWxPS7wHu4qOh9ygDkj4tFb1YBm+qFIRuOAmVToXFy+DimD62tEp92hkucIQxgteV
IAZliNYngbTWDomOqZG32DG2IY1bPyC8tLVEco2k/mwRLFI7JGf2MlQJYQl7PXUBVEWIGoESdJSF
0ii9mpWnrQ52JU9/xtvYv5G+bU/qZAXAmiRdQcuARP4XfFEzz4HdNZSvlL1KPpGrlIYebg34tiM9
ErfMXon0MHGuUpazjPqEKjVJGmodYh0yjLFOIOqmQBGhjqoyg+VSBpQZbW+TWsMxMElnCXlUWbi5
G2NBl9khuex88m10LIZ+ehMWg6CLiQl19xAVcAsGqj1FLIxdU31GIPU6OrG21gZVOkh3eCpOhPzx
Juu0GwGM5c8XxVCArr/g49RFAUNquDDuwT/+jssLUJv3KIkc6sy4dMCJ6oSUVR1SNHq3hnueh0Mg
6804ouz4532bf7NvQxcmOzUAQEHw/+2G2L2TUepPD6XqeGc++Rc7MsKLQ5lBM527wpyeBGiRaTQu
nmseJb6SKgujLfrkS6y2a6D1xBG0lFtkuuVxtCn5/Pkoxb+AwqRu6K4jPQ/ZAIum4V+PMq+x4QTz
z7DxOMqwJUH0mmZYMQ2TTCIWBMAFnksp0AhDs/OqIGPVkLwpMEcUcRczDLFAZHi7gowYrMHVUrmc
l1LhcYv8CjXpijb9G2NiZ5v/xd6ZLceNZNn2i9CG2YHXAGIkIzgGKfEFRooU5skxOICv7wWm9b1Z
mWWV1u9dZpKlSiIZgQDc/Zyz99ocyuIsIdMk5XB7/y1BjPW1bl/bgX1rX9of2SxAmsQUhd86DcqE
3wyC3VAUxPqNFPJmXjT7jA03XqYbgj75YVZCoPPIKG6SxRkfDqB7aJmlMz6Swf4FiPvup+8Wj2vB
Rp/n3ZXqsZDdCpN5NdcmY+q2WPQ435J6sjB6lNb8VEzJ4T9fa8P6mziWi+0YJsAWQcDN3wSrzZTW
mkfrA8xoDrtJt7doVKl+V72JXFcyu1tVUWVzpEczbkh0gIkCWu9ijPYOS1vNdkBH2ROrJxg3EvEQ
qTp0o7Yv1v16VvRzlrIQ4NRi+ifSHx/tiAFwY9S3S+eXu1FffpcLNko8W/XObWeArOtngsspsOIk
KJP3uNMQwhn0q4ELva8DxSqlSZYp1n5JjaKjUdlYJacuk4aolZmHRtB9o81Qg3oKXLbQbdbfq4TB
VG6QLl3WxQ+xUBEz08b5DJ0WjlPQzKw8MhIgmwWnwvXvk4Lfvuetg/ZVZAr/GCmlRg9TsOp/wSha
pwxlaXJSgOEDETbRq/fBZBxZWjoexZ6RF3k+VTzqQWaJdTSSEtpR6VcOevSr6PjYtOZyE88uTS40
DLxrx+8fv3vtjVZfbJEfk0b7qs0VwQ6DPawj56cxctyL7IXBSE6BpaMr6+IukIx7N1Wn9lppups2
a5sd45IMsnxzbN5NK5tPCtlUkBfOi8NfMiE4xbX6sFVCjG+1i+zhbDXi2KwiAZAH3AK+e8Dc/RaX
POfrS22PcZ18aWp6JMBlvJvdAo76msoxDtOLFTmINcAG5aqXJ5hG13+4Xf/NjmLAcDd0nACO76we
gD8rVuMBjYmtdfnBWt/yuhvgNlac4fxPrb+pREbRiikWRU5K5Mc6vFsHZvWqpLNXGVXbF/+g3/27
4hu0CZuEw3MEK8U0//KS+tnFs5wa6aEgtB1j7T3H5+Pa+i4UCD45H6NVcVar8WWVXoGGfI/09tXy
nH+4Nv9mcbd89NYmFgkbSeRfpedDOpAAWtXpoYdUhfKGpwo8YdY1mOHRM6MU/yUp1cbF+eVK5i8x
kvNu7W+4q34MPUWAe7mCrOA960P6bNrJDJ4EjV3aTP+gxPX/JpP3bZ01B4W8bxiW/VcdLgdsmzG4
Sg5TnkUhMHHik9JQH7sMfJG5DrMp65cCkrjDx0YIy01iRuokdFtuTb6QBvXtnKdqO6ReuUU/IQJz
7UZhUGfptVOMmTMm5A5hXj34LzAGETzoqqR4rMjWbka/O6p8upZzBogDePjZLEkpiXI79DXHf/Gp
hUz90ZRPWl7I7XdPPNZSdh+5HMwc9oU3+NtR0VgrXhunzzH1ViSBD2my47EIepSVV7c0d27pX1zM
YGd/XDbpzNxCgzsS2417yiSPjQVHBTCWQfqQr73Kpivgio80V339x1wg1tWsw9pz/JaKVvTUPF97
Thjg6uwRiZncjy4L8lJVTyQWsmpa5RyWlnb0deeePK/fTq0Pe9c6RFkhD8Sl0tCup2zXujIJ3KW9
bX1IGcVMDIybs1qVcz8dZJp+9Sqt/zh9/J816nluYDS9f5ZpFaZdL9Nf/Z8NTgaSc44w/8kalVZf
/+Yr/scSBYvJch0b/4/jehYCmv/viTL+S/dWTJMBw8nllM0JuyINDIKTLf7L5iRvYkTRMReYOo/g
/3iiLIhQKyxKILHQbTyg/xtP1N8NH6R2WjrfyPdYCbGa/Oua3IsMqShZVoeBKDL6+WjE4KKE+rAx
fxkn+TY8a8c4RKEG0Dj+h7Pi3y0MLCFAJVlHfN6NY/zlh9eVU7eujh6ajh26nWDpbwp1KTlIEFeU
kuAYeO4XW8CfPp/7P07rf3Zl/eOPXU9Vf/IRDHbkjDLlx8ofRMQl5d2g7bdDAWCV0cyN0/Dc/8OP
XLeRfykb/vJG10Pzn35i7jKAI5NkOfRWMCxo2kCmbGOKnzTss5f//PZssTrm/vXH4V3CgidMYLI2
TLe/XFdSXRp4JzhS4l5FdFHEXtjW3dT7JHVVXntOuzwhNZOq3wWaEM742c9+ycE3EUxJABicRVkt
6Fgjb8ed6wecG8kxb5s6WCQpXzi2EBF1RDUuQn+NxGiQRGzou5neOeDQzxFQxsQHv7GUqA4VtpRQ
WmW/zyuucN5G2yRTd8Stm2GZqbPtGnAKli4LHXqLodt6u5H/hZ1+TPpaP9q1+Yh72g4WfdpM0xwD
wKV5Y7nlJQJxgvNBhpUtX3MfTYaWTlfLa1acoXiaRBE9nSHRTlDM04NSi76NhI4SCnW7kXQG4Mn3
bp6486x31nmaWNV8xcgYqGog4aVwTp07Cpoe3VmoGhawc6qS4ajM/pdV+xcT9esaavnllMM5bVpg
t+OV3mqI4eGsOep1NpUIBJI4PPsGYd5uFNKhDAalsWR3E5B6Z9wW7seQstG70L8AQtgImwZ1nbqs
CZpGvukx3YHErAPSPXZgnzhU1yj83MmbQhhVbf6Ls/WXpfF1ANp5enNqIST3IIZyMng8Mg/JmqqN
et8oBs+SU9iWy4Z8Zv5RaSc8NOW27xc3HMgoLQuD4zmi24YUTduu3wT6nSzNt2KYv4jVugJVZVg8
cZafiPxM12irZj9WdHTQXX1ZVnmNm8+q7N6Hri3CGZPIxs8Q8TGvnPOs3ArVvEUT1YbA3155dLDd
8Qpt4UtXNQLuvgjX71Na01Wfnbu5JovCL0PwoWQo0o1sHEa5fb3x3OQxdliuGmBT4F/5J3W9tc3u
dkmjKhAlCN9h1S6VLoqEwrJG0rS4ah68GHSYMER4j8cJM9CKsf/SsMPtjT4N7JLyKdfuI1OhiMnS
313OOyi7yAZc0t/C0aHrahHEA+XqR2YBwM/q7tOvYXBpCemiTAxOZc6/1hbrSy+QIxYw2SJzWQGu
2cbAWhe0Hi+ktd0Ibu0CcHmMt+gOzHPhiwP6m5zRBq8ZBdaDb8hHDKRxUBjGbU2fKSD3uNhaOpru
gl5eX+hbutfrTIL7BxUop4qiwpqohzCkkazkreSW4QvGdv/9Qfuk+BCX+u753j3fKw7qnjWemRSp
A3LfwGHmp/ehkahz3JgPKGv+uH0r06fj3da/jMwdOc8UD/GM42yMu2XT295jLhErTwXvLtIM5E9L
3q3VFQMaNz+u9800V8846CnyHAYTRf9mtG4cdNoIfIQJoC18DVkwhKXR1PkB5HhUzvBFUCBA1kQ/
jEO54/G9EabIjoNOM6khJWDM5X1aTXQVh+7sNf1VqyT404HL933n6TnhmB5sKoKh30yTx7BIMYll
WbRNZRRvnfWJq4nyDQRi3mTnjzrUlZlntiU/4zA69WagHZvHMf6BfuHpzGMQHpqOh6V/MlV2yU2D
mE2eVGP9DQMjWg9kjgPOpZ3vqusouMadI5n9VjIU/vBAdhVSN7wwXhUzbdXQH48vEcL17eAoATmp
JBWxBTy+0piNuFggj5XH9Xbyag1rocliRmwLyJEULPWLbBlJMedF/VC6Dw6gk8zlgUxy/G/1/NI3
DTYknUc8iZivViz538sRTIa5ow0zl/15cOhBfvtgyog3xdSTLhQ3dmx/9R0L1TjziRQei/9EuK8Z
PcKa5a/5UO3F/OI8z1rs+ygU3cfEghHPC0MOPCEEqB9SBhZyVPtBVlfNzOUOuRmRMxD41q+fln7n
iBrat7q243yVKF+Ig75jMNQEejqJgKiS60CCYizSpwG1NYsqc31lf5nrdHYgRiScZfkmU+faVtsx
bsTGl9YXgX5XEzEva6Zx1CfrQdkFXdsSHHj7219EiGSUmez6HNt8osvE5eo0+NzjCoX3gNk7LRnR
GJxoAZSnaOnOg86lACfSoDm+7RIu67Qu7hMz7EagCRD9quDPs2YTK7dFxDmLQM4TfTYSUhfkwLgy
za9UwMhPsxQH3N047Nulf5nzwzSyfmo+by32MpC52nyESve2XpK5ZYsx7XWEzNNU5gWc/XH5foME
w9NdHZLT9w3vNP1b22WnyheA8hc4kNx5s8E+Std0L7r+JzsyjVoz2cqMD9wHNLfVu/JB2N2Zrf0t
seIfMgfrlAp7z7ArJ9ICVIvotoafRnsf2VTYI7wZZPGxGG4TZOuq5kQ4wphLMGuWy6oA6eUmVek2
UoqyWeUPnmLoUjcdOLImygIluodsphSqfQlgSrogopxb2VQ8QomcA0OVD7LioTAndY8Z+4IH5dwS
db5RqNWKdedL+gIhXv9AJDYuwjpBcoP0ccoheI31SeZmTPLctZlEubMdkyzZDCt8P/m/V/FDSbJK
mJSkHRsVGG2Pt9AnVEuJ02y1xSO6kieWKE28PgjmryTEBZmb6ltWWW3fNKUZemkCmhMN7dzdSMIP
weHpIr/rGeWERG0sBIh6P2QrGBdDbt0kDBpbMW5L9JMbMZPI2MddsdUZfYRsqp+ds2yb0r7PMhOa
Yz/d5vyq+6pA5EN2qTmar/BEQ88p9wUBgVqUDTcq64ebzG25S53dWJXmLRBguGykYUESsttAOT9d
sSrRSDnZ6pP5poAwYjLEqYeUFuP+cBzdFiZJ7N/hzXpIlkRjjbXfp2htExYx9iOFUgiBH3MHizeV
AAoFKuCWu8zPn8eFLr4Jg4hmVPGh1Tkza3dhrwDkuEFvrrNoSzNs7SYLairbiVnCqTN5RaPqj4D7
LZIVFWkl4mFwCdmaizzIe+1NI/iejXbmaszjgb5AHTO7m0qF69M0H7XROyK08sKMuYLXMSKoSNYS
GQc43gpcSUnXRh8WD7WuvDWX9s5SbnVDD/QlJlB6N07YkMCDbRmnTs6oH5CdlzvXgKRUpS3zMotM
kQ4xbwvRc42cgJvoqV+LaMDBWJIJDLP00fHQ0Y7PXj/YSL21kN0BjXOiext+nWaLPV3aStsu3Ser
nbpxx+k2thaDoS9GQ08Nz5kBFz91ove6ZQP640WsHNFxdg72fGdqy60/pW9G6aPf0kkSs61C8Xwk
nA3qmmFmCvS+pheZafqrtvon0r6BjzZBkyKth0YwGZ4Teg7csXJfU4SiGrSfZyt9tBJRhqIfGS+b
dhXK3jC2lh+tXhOOP81oyf00eRd7VQynaCbYe6Gz1kdglMgvxHGqxToDdWCZl+a+kaGxTJ+j4KGK
EgPEYQbfH9wNojvmzF4PWzWJG/3Qm3iWCriXWtv96ng0t3Xz+S2WRJ/zCxkaEpJFEFsJXxGw3YJS
E8VONjNCn9Zg8ulzFbFup6pAUpQQn2QuOU8LS26rESNZWLz47zuKhSJd84c8J4K36GahT3cK5hAc
OI5i862hGndjDhXSCnt1b/SYcKkkCD8Ck796UdLbSYvuC+czLviwO7dmbF5VZydfii2aFfps07Kd
aifdwjJvt1aafuT9CEe2TKlAkJEDctO2voMJgeKWk42HqyGqmAov9G12IiZYe8BLHmqmfk0tDdc+
IryC6itAQif2uXLey3IMOWwdF0+O92U6sww45NjF0T5iC99lncvpSvUoNtmI1ZR/UBURNGOuM7rW
5ixcyr1mDT71Q8yOPi8Bt3EW9nAFKX2cXaWbL46JXa8HjowizksDo76IFDeOlUBvTyNSVZokf2z0
HoIYkW55PSR732gHuIEcW0wErbsxYz1iKOonOatiOWZE1Fi3dpp/JJWq2NuYkZolQXMkTUy2fUFB
/DlQsAaiLUi4cpBreJRbtDU/y5j0LjKdTtLhaNvUWbppTT5X5HEYkximuE6XA9QnD1LPh9fCHR9F
w7Sb3EyuS5QcY09yF9C6f5DJHI7CUNtEZBctHn7jJI3gppEnXc/Z1dKLZIc/Ux05o15WrRuxv12Q
ela9w5HS3nQcLXpjp+n4ABFxZ1vOlID1Ghw3WTdQbAB1T1z8rlQKOwxi3T4W0c6SE065zvvRkxMd
Slt7ShvxaDajSzVRdvvCWshDF/HOJipmjA1SsCRDsWZuun2UHXz07GfLiZ6ic1E5DqqiWmLtI1Gy
Gk9IMtHWg+AkeZOvzSDU1WJlo/bVkT99iKVPQgOlnvJHG+Ra34YJyd09rhXLfvU91SPc9p9ca+6P
nKxqlLEuw5MocckUFSzhyrnlIFzuMWc5oa/8O7Ws5EBaBsmgyAbrJFlYEJh3vW4+O6Z9p3nThy0R
KArD5PONL5ny1bGSnLYL2KVlM314DiTpHilUYHR6vVVRRe3udUnI1eV279W2zjKGcHbsH3tVUtHZ
kvRTotG2NoEZYJ153DKpDu7ggssevQ1+UH+tNrk9/TwLpni1czloL9V6pxXwfAxH31tkRPCzdyqh
YpSGjxSA1TLAPsaBUrNOwzQeF42zftKi+eSjSuo4pANxIE/KCcCi7MaOfgPePA3VPbMXgUtdXw4+
4QW1as59UczEj857M+LMlzZ5mNiLDPWEUDSchW5l/ayIuJLGmJ/I4/gQWgK8b5tDxQcWjQWUD91p
3wl7oi6YjFNu2KBQo1tm5mSHTHttbBGx5yWu7vYrn+cj4Y1V4EvCNJJMn1n/uX/pF9JXrn7qUP5W
T+hxrpuHOtXem7gUG87ZcJb1lu3EDpAZsqdxzNl0rv/YJ7Al7wzyyLlj5Sd+KKZxDSkyJlHje5G2
uyWHQlsPk09Y9+PgUMlGfZ0EZp1/ZFaMrL2yFUk+RNrzY54IGVgOOWzOKEJC49mhO3zb/rwbWen7
0XnRJlHtFyCypHKVF9OjBYa9GilJD46zSp2t1sLzTRcspcNX2TWPY5k8kZH8UmUx46CCKS6+axh6
BYuq0G4sHVFMmdjymMLmaHqyj4rKrXeRtzXpR21ahdzFF3kgc2+5aRYYizGvgKt7O6Gkw8BzRpXH
ZEyvs33WGLuhsKajbfNqCtc72A6MgcUBoRhnZy2ik5LxsXGqte6bNVfFXlXIaKw3ctbsvU2FEoqc
uPeivepQ4oIpAVQ5Zcsux5oWxk1573bkLRl0k7aEqYgNcax+OHCw37iKRTBqNCa2432PPInuEIv4
oLtwSxUgyRXcIQcZCHtwb5izH9N7DVz4YU5wl5XZAF0D+mS2F1VNg67hcuH55IwkUB4UCyIX5LN7
iqMx0FsjOhXRhLwiCosyrzBz1MxcPHFtcLju1voud1pkZ+2rSQcDF3cSJBXLGzFke8Ko/MBOeAdt
c0F14rK6FMltkXH8mW3tVOsm07Ju9RrroT0vRPaW8yUX0mdBwd1kkQ0wr5GqiWOHuBiqQHUYK+aU
JQxUOeYfu0MVjVk+n8bz1E/IxgAXY8JZusNcEvY3G+RMapYMQHgp7GONRTwR2a8tWR4LwSl7217q
mzpHUJotTHX1RjuOTvYoYq08Mnp9sFqLMRSHoGhd6nNdnPSohpKddTxz0AETERnMz+j8WjFujVaL
HWaUUxfOi/WRdPJZdc0dvEqs35H0A3/Gw2QouWOQZ/M4+2dVLvI4qAJoi3lXtLVzMy1maANO2Dcl
u2s568y6ExpO7Q0LDoX9ulcjgcBTSJmWJVRNvs+G7XR4+eZIIMgTehKqpX2tl3JfDuRWM5AGmL9Q
whtAhgLT9TjJiege2xJpYJ1FBgEPUmMWtxLTyJp9d4cr9zUiSR35u+4FxZycGux2QS0seWzV97qY
Xcf1xWPJjE5uR9dV1vGepFi87ybMXGnTam2dV4LlUToSBo3947MptZ9Fzn3W5VNxWnJ2hcLx4XZy
AU1QsEbHscIATtn4GVrE2UZ7isOYCa9E5J7sjCRydl3lv3hOh27N5ppWeQdD2Mt3JSySbLJPRNLd
uE75kGh0DTufHVNNNSeWPMzotHFlCBh2mclz12CUySsKSgxbtk4GYoJgdR6HLrTX+6tHILzXbW/e
GCVBD4o7p9C0jvLtl4u14VQ6JmZv+rek5HZxmkCgBOlV/3Qhrt9iKCvmCfutPNaloZ96yKyQ/qHm
z0bxu3Jd8oiTbNg5DsfyaOj7bWdwz3NzTzd0fD+dAWD0UPDKkKadC0sDsypRXky3VWXghJ3M/N5u
tI9qjVXNRWiSIuRL/C4qlsWBrcg4xW+u9ttcUPIT69ABFcGwmpBIuncytBTWyFBBbCiBQCbPc3I2
JHykjnuOt8Ipa1APqYUz0qaA8BcDmbyff1YT6/vst9m+utbLtIUXHQWjo+P/E20dtBMnNtLUGEM7
U2AZox90orx1fBSCVD+gMLBl4TLHNmNW2rOo8IHj1sWVpieEYkQ2OyOBTiBf6AT5DFT1NiYFjzHl
93fWe++582YYvy2X18x/KTUBBpnLh3R+R1WS7eminF0NA3Ji+KwmxUeq+SUJmgj/uwUx2eD4G1Os
TcCF3nit2jtlgiSm2EO6gXdQ9ba2idF7byKDXcIY1rO16e6k4d4pjQZ0rxOVQDDwWD5rn04U3SxL
T0pAsWBvSJwHfDy7vrEw62r2zhkT4DbNcbDbd/jOsyRbNmkpyTsn+oD2vYvIauRwtfMZby++Ay84
RaQau3igJuvGLTD3CMjiVW/cai5t7LbblR3Pu+JdeLV8z6WJ/cVnOaU3Omy6bS3HTyDnIDGN4sJk
N3Bycp7jrAMo8Di5t5a7hj+Yk7btHcxvlWDPI9Z717hYDZuoDrzBeNagNpheR0TXWmQkGmGATvIQ
E+BFsJ+xRpFCJM6t14j4QxvEjmfODG0G7YET6vuaYjEP8yvchVvmBA+dwWKntFODqmSzmPJ9yucm
UE19wM2K4WCq32kMvqaT9bxo9rMCxZz2QJCZOW5yyyeAeI194I5/79zlydaqnzY8njDX5I3fDXo4
I+ynAYbAXWOg3SRgndks88XRtojZIB8bP3oC4AlD929L7oVNbdW/LE0nLVWynkmL35BnGMZbO3tc
FtvEH8Z+Z+bkdomalZwEitUhEjio9HFBsS7IlBq4EEFBfaVHNrtIS6ayV6oS42JyHv1oSzoA5qt5
CpFAxYFjP9au7T+RNYBRjyJQ47sAa9I3U+fle4mToHcYs7iZdImwMdNQHmceycDHeLLXdRRCyitF
0GSZeqgJrhFiejNRUFBo33X0l7YZIECUcdM9hSRQZ2SXEemkqemeIUQt57kTr4vj/tABm2No5eiE
WlVt7eqS9GuSGWIL/GRU7no8rMRoJNs520yCow6GP0sColsa1SNHOj3D75R+yHyeLh3W4TBd9REl
uu3MpvZb5rYLeyHwJvr1kzFa3oOT09GDQJiFlTs3RxN//86NegxJ5V4vv9Tof1Seda+ZPOaO3/5E
pU9wgqTa8Z6RiPDzMhTQhT8zSo7xK3AwgravFx7Cdu561E30lNfCtrcOToT41uCxKiwDE2j54BU9
H2HGAjkl9ckDqR34A8cSYYjn0YgfZTvQQB1VEs7N6fvA0pKPuzHUWNw42kNXZZKQV3FPgFl9i/O3
eXD148qZIkUz3XVSX+Xg6Ws2tPFJM/AR5TNU0FpPbhAfIVGT7tVplX0o7HvaAuleRm50U3J2sRkx
EWBsogfNH0eBP8n1hmPdF3JPGk+2t4195i3aGZHOczJPnx0gpjW3fL7hsCeR/yeBNpV+iOZxgt5O
nvIEqNDpajbdmA/CxE/yfc08nL80AOWzdK5kFcVHy3big/YKn3I2eloF0jtFDf2rdj2nfu+FscY3
yMxHFADsBpN7iR22bG/IL9aqOi5pqm4L59xaHiIepwJO1YhnQLEkNZKHzYcIDQ4iM5sUY0SdD+97
oUexgOxeRQ+9gzatTdKP71sX9jglvl44+iZv1xPoKmhR2u/CIDTYtvxbvfTudUJEQ1xhF0I2dngk
esaBEd68ZnyzJ3EBbE9DYX3OqVd+W5LP3cw+ZGrQV26b3+Sw4VTn2xI9nwVZQ1JlNCf777thLPxn
f32N9XrcavMFWA2ti7ZeT0T0EdusJky+qpmJzTRCez9wmzVQyLEPaCj5lg27WQJnIMwsMr/BhGLI
ACthZv67rxiTotfbNoU3H7KcE0AmSjDoxrAuRFkVQlWv+HCih8F+smgsnkSNraMutiw//TYthoXm
P6Wa7m39hV15gc+zNisp2bXfGUKkkzFDLSFbOUToyTNoEVk3k0nsmtQb5qK0Q086HvkTy4HaazXl
g1OadAKsG2PrJ744jeJk9O4nrFT/ZJEDRRgiIT8J0QeX7/8aOqj/3KgGA/0p3fkRCP7Bq2oiRFcn
HltEH4/Qiizb3ChOx0FjeVWozc0VfVR+NPKDmB5MjWc260sHgWfXbKpprk+zx2odG69mGt0wr8TU
O2o8yQltChPV3V2jW/ERAV1MNkAUJllM1cP+eJDadO94uqBhUaZ3vV58FTa7zOTKgZYCxuLIhEKS
WXup42op7J91nkwPizNTSqb3CZ2ZXbxkn5UuGJOaHlMbA3DSEL05oyYY91te0JRvs4I+MqqCU6M4
V0m4LIMPmKLPLgisyU1aRpheaftaASvfehRT2gnzdoePLvsx88p5JofsxpHUdk3sh2lO0cqmfVsD
7qOvb/XbAfDdXtTuL8UA3jELnlk8KYFDUHKlsuKnqFu0q2xoi3NnNVJnw4Pbl1ikSTEGq+ARzL+H
noSRHhMsuoj7kTpiA/f/Z1W1e1r/nyu2SOsrA828TustwVZS+sw10nihOoyj17jXtDcx7oTVQ1xa
nusWDxnmjy+fuXyokRhh0+9teiFBttFqsbORAzKj1dDOUnfXC+fNJK33pOf1woui3K9onRtpe9tU
CUOkcuyObZNfyqY195VJxrJDVnRtMcAyovFdU1X1PA20Yv282NPXuhIFVx9VagYmJ9ZgsnIr0H3m
n3gyT1GH35jGGJTCOTs4+HoJyqE5hA55vLUbO8Hvva0aO7qalGfNaAOEi5Jnw5ZRyMbncQyc7WPE
r1pWF6bjp4jwenprGTEylXfGCNvfNCUUrp5IUHzlxl5xN66BvvYuymNI7GKU+1Jj+GlX+a2Vz79N
BiLhMM7LyaS3tLfz6keVMOz0zYnmEFN+LFw79JkKjpSP9bKO9vAHOB2Z5n7KYK7pC9CTjNQyJrYj
411t0FGbpCRWxqt2wtg6EJupGytFmDGgGRfb/5GDjR9IZn2eWNpHYW8xNLv7ofbvlUmj010minDP
PVSale/6bLzLbUU011KuLCxzWy0RzRTqobh1vJ1RiLsGazBlh590p+/fgDB2J8uoEnOL0uD//aep
c4MZnd1jYWxsd9dW3eWPL2V+yF99/9u2l4v14/s7pPpzRnxngViByoJkrd4eU3AJMIqm9dtmZZ/u
rCy66nHjHJfq/FylnrwrlIUPqCJnksqmDDD/+yhQcDD7PAGB1Rgz5qPGPxj+LteqOJiy+M5PpPb+
6C613HSdH11mAig2lflB5OlXTqaFZhzTvih3zRzdNZ1Cre8v97yH9KQ3A/e1sxVeiuFaH/07CERg
mDzMsas5u0qZHhf4QBHAfDnE2dMhswXCNrLgc37ek8GGvnjaU6Q2GDH9W03Zx8pB1J41zc88yXs6
CepnhuW+nKLxrOOv3SsP7F9OocW5xjrH0u53c8FnaKXLdWrUsGOuXwXWkOY3ZTnt/ZQrUjYIz02s
BOe2zqBjNRM4AWo9kyNTmYHf860bmUY5J+v8sSxrucPuep1MhBlrJtyC7ou1GbChUQ6vfR3dunnz
NOcaY1qzv3cl+FblKjQnnbyhJ1WhNxsBIBajc9JMjSUG9e7RQvcXOJhC+SOic7LHclH/prXIId0p
Xv26hPQidsqJGj5enIgDndIWqk0Gt3B90m3keb41pY8wqS6jEmKT0DncGkCtTkzxj63OdFmZ9a7H
GcXAPg4zhPabGGmV587swj5SMJUqsKgwvi7Dwgkq7vqLpZvlflmgx9BG8/cdYzW6D85wRaWTUXhj
00/N5kgDML1LdP+giqCnIj3V2vw1V17+iqBi41XGaUzi6VituWQEwJB4Xs0TAc708qqxHzFm4CbP
K2521FqbtgCUNnQJo68mj7du5JJxA/MozJvmc0lwYjeJ99g0is5EwxQXHtq9na0ypDFxsht7cnZF
KV0cfy6RxZ36jQcETztqZp/ZnVjq35mFZF/Nv4akRVaU2reOcG6YvYU0hmhGGla7dpZekeUl23io
nrmJnYs9G0SwSKS/fbLYT+492e/Dw5AS+GvGNCx1oGqWjui7qyM3JGZPHKvSZYCNGatgunWS6FF5
VEZxjnxbwYUraJpRkB8kRAzIRXp6BGbin8Yx8o+t1REs7vA2uP3LY+y71k2t1x01iA/DZ4iW/ZSb
1hnHtLfLrRG7UcSEPUvOXWtHF/RQRGWbmX4vjIj0w9aqDgvTHhQu0Hd64pEeDfqQoWNgoqEDi9dX
c7RHS3nhqHGcB9QzPfU2o3WSg9Pn1tbAGstWfx78dg5iG/oFkh0ZtKLmALwC4GGNTEcjoqCyecLg
Z0XyRVHGBGWWyxefPCT8hWnzEkecTSHuVC99yxAJ9mTxQj5BTqeAubAumwLEYZe9fFPlzVkmL/RC
Ec0ZefwSzcyXeg6p16lCRFBkvndlYaIh3zXiirwKsh0+2Hvc9RD5apMON/IoT6JI/P5jlizmxYlq
fTulP4bCdUF0MVuPfI3RYqvdY5JzyCTr1CWK7fHS4765qKqxboeEOeb6//et6reNX47MqYRz7oz+
RmbiYAyu99Ln3n9Tdh5Lbmvblv2X6iMC3nRBkAQ9mWTaDiKd4L3H178BvYq4V6ksZVRHkUc6Eglg
Y5u15hzzvunRRWbTWzL0odPGc3tBkOJlavrP0QTtJwlwmKp+bTj6QNC1nkXDKu/Dalm30NHNjgch
DLnkoHV7p1854iqpNMrUurosc3qjlSiNB5l9CYWRmKC9Jn0VxmkvilJ+jvSoX0/FsYdttU7K2DhP
fGMh0veZH22tqEzuUo3pmA5wSu3VYj7rMnRRfH8vrowd4DePhYiOoFqglFAzbRbsgP7Ig4oCuLCs
wkBHF2B0B03t6J70HgbdqVEckDd3jR/tmiqf1vD26NZo8Rnpu9tWfQSugPeemEyQGB39ZFAzey83
e8Kut15p6EsK++zs2E6xCDQvMI0hjUZqvUxH8u29iIJbjF+WWdtPCtzXaVs5bZZyPqrIE/Pmcy1d
kkWPHJTJnUkk6+p9iSMQ/0pJ109fTyTDrRCCFQgEYM6YAXwmVJT6jB5jw55gKGoMc9ormq4fIjab
HJqIPFLGdiepPRnvlIBPRh7t6Xzt6gpPpOqZ+aowQ3nDhDC4DD+NLwaIaigRsU6rHir1YTDgGGWE
StqqgSVKSwLNbXWdM/2QOeLIPiSYIEWYIJrZ+t3XulSefQC7tkJRjGl7gpVZjluOQrIfPkxTN5HD
WSR7o0Tbkimid6iDHlAB9oMWo+sWSdwiy2d2RpAwlfjVIm5LAxMRNQEuctokQTOdjUmSqdQdTFGK
IQQTc9a36j4JO/Z5xIJs1Zmni/cCeoA4glIBxqBr8omuIEJVRXnE//Q5JtV9gJCZkTWe9IJm+aBJ
ykGYmHGDusNzzqzlJoCH4EZSq22raC96NUUB7H8ABPoTQovBYDq2RD3dsvZ7y1GHsiuO3WM+0B8Z
RWtchC2gCRLh+53qcfSQjVOjwiCuAxo2bSGnWyHoRGb9dj8gL9uYI2aPyMyhPPTS0Z+8btUy3mit
xwtFDPIbxzoJtZG+qwZABM2gVtTuu3oNrmhJO5ZIAjQRW80QIIaNKPFyH/yBheydkvEa4t15HFKW
hkpSXdbQJ7yhz3mgzDQzUvWM6mjJcChUaDarrDSTtRcrJYmviKsa3d+2ZsriWVSXWuEEjCu6whWL
8UTIAsWZhoFerCfu2dmMDMYOMluz6oekwsesn34fHLmTdpXqwjooJ9dIUp9yAQqCTlujSdUvgo7d
rWy1ZNlyPatENg6agRw3yTp9GYuco0tRRhku+McJm96+njheCMqYLlNdpazjkVSKCt9Y9Cm68S6K
HhTfS0iwyja6KOs7S2/2Y6Q1rhpFZy0fqZKQSYfpRm03RthzFmr8RNr5eSvtpo7+YDEv/r9/7/cv
4ISlnTdZyNK0aqRYncIrTnVDcSu9dn0N6j0yNhOLYRWtVHCYG2UYxV04/8Hvn+SMNn9maXNFHLS0
eYDCp166Zq3hWvedOZdpG5JaTPP60j31yN1vvlNuQkc6Z0/mS/du7SXahcGjJKzwtFLYTR31geOC
eikZCOqyv5jjwXtVIrvpL3W5ttAS4m+irDIuanUVWLb07Hcr3Kmu6CZrDKXv/MYpv+r8VWT0EueN
3E4foIPUx+nZwIBPTBvr3jmz7Iry9b2xD1fTQRBXgvsALSgnIZ4N/imNFtaNFqH4ZmzkY6QslGv8
phsrNXcmCKrrAaSsk30Ut5hCW3kwihNRr/rFf1DJti3fuuLAhFDTYmQdoZWZ7aR6SbCnIjutD07G
bg8oo1PfpmzNMIPMGuIIq5JVtPeSNVIY+a58y0W7ddPkYBo3QXjn0hHnrZR7AreR9lBj6j/KDcIS
OHcQPMlzParItGACbgsw8rf0yq5bzTYjcBPkiswdFzwk7SZ7iB6EF6QElJKwPSzzdastlQf1LZF3
MqkLw2IKPpuDcm9tQRokbgsDynB9mol2tyv36NvgWEUv3Wva2colcMwzFzcu1Pdh3T8WYEieglv7
IK0qZYHU9iBQkwZme2VVQ0K05sQpLZGLdDg/7WJRJagw7OxehKzf2MItEuwB5EK3JBHXa47Tqe6d
aG8BKZqpPpQrIYAt+mhRb6dr72J/yVc0e4RoSXdrRzABzwak4j59kE7aLesXqn5pZRdDnXdQyV22
u3Y70Ie4ihfjBtRNZuAIG5FxXTpPADtgTlEbjhbCPt2ZBwrHHCRv0SYZ5hHgc+IYXf+Rhl23gj14
KJ+Fy7BNUOiv0820VHf3CCeXwSHlYh6BJyGooZr8XrPlfSU+4CgepY+Bcr+tOSU2h1PFGveCHeKR
CThVNnmxlCDiqmuUGA2L6tHaEGVI18zYjKktKpvoHqJJy0kWYgtFZl5Vp72Vq+zIORwtwbgQxG3w
kMy6aocnUtNiqZx6L9vR1r8O98I6OmrrcGPcV9lZCze673i+8yhd5LO3YW8a4zt/hIYdf1a7dME0
WFMsoba68lXWHbt+rp38qdp5lAEfoR46wh2o2Awdm924QbBCTRIch9dkWx2Mc7F+BZ1a75V1sUSV
WzqmMzzGLxhCrsYFjUv+pNo5tWh/CVAq9JeBuWh+Rb8gVCCewPqKCPEoKufGlXYUffoXpjLljT7f
LKhHAb6m+p0gyzsCHxJRarr4A980wMIv+T0IxR34WPXW7MweuYMrvdUvYryk0WothUO5EQFUou5d
DAvziQz1qxQs+nfdxhu9bk/pdXb0IMWdbNGNr0nvCjdqRVHDI6UcJN7UlfxeP0WvHm2qpbHWLpNh
V48FjNMr58TpFxzpJnHTvXhVLtYlgFdU295mooB85A5xWI8gHNn1m0D28prtRrakTaRvg21+0p/6
lfFCSOzOX2du8ateBd4ieiMqemxtK90ZdE/4x0H5wVnC/+vSp9u1xl1ySah1rXCKJ/fU7Z9E2HOn
ORqTTRNOGzdlAsI8gxroly8eVPS6JHTS9flAxzmOGGCOPdIahTRku7rhWShZaxg08CQBvUKHzxyN
vWdK8u+GO28XD8GrQPSvuKjfObEOy2a0USfSjAV5tKxd6RygPl6Dg9F37T6seNgMpgzmDkvTrH2w
zVNxERuqhI7HkhWC9Fwb2gIBNPI6fVlvvXu1WKjjQqzuEEQO01m4kjU83kX36LkFSsF2kq5rdSkd
oJrQnHPpxkLIfuvegQwfisjpHABCe+E6nK39dIK2ErNjOFh7Xzt4n1Dioz1xp1SA6YjeWBEl9m5P
2s04G8/+lSXh2dgoH8K+hohtgyFETEnLa84KdqsHfN9EvKMUXYgna4mZYRE867+gMF0Mn+arLT9L
FPoBLzJU6ZG60tHy7XBNI9fa1j46hQUCYFFxLGtpXitSy3+J/lLYRi8ij/RO2kinsn2N9ukjeEmq
dh56ZSgqC05tyGRyh//Im1PCVDZ6bsl8KPZrdVOXjr9Jx1X0y2oeYIebjtazZKqQGRY0egUL4KTD
m6WirnXa53RTFy4tJTQVQKLEjXCgBYvKenQUxDI0QNzpEmRAcGz4yU7TL4KlgTT7ooy2vGoerIMk
rosdJkjNsMv1sNfXFq+JdBKe4mXjsnWXz+Gnf8B7bH6I3UZnTj2Pko12oXWMdI1OmE2Q+p65zY4e
Z8ollvddY4/9Qs4WxNwsumCZH7Nn64k9urQvSQY2FrOR+pU6P3Jc70M7xqSmnGOVoM0JPYvdvFkQ
ZnH3iASCMi04wkW/+t1FH7bTLnHqdb3wMQCty4Nvd2/Zo3wbn8jMNd8o/QRbc5cdU3VZPwcPxbis
33nliG8HIPgm3HF3V9IWWhQ3zOhP3IipXIS1E97igPCxSwSAWNrItNEaypo8Jd5pW3kUw61uLofN
jMKzO1eCOL6snxqX3EqL0N7A1j88QlUGp17o5OhASD90vxrR9ah9ydSC1tlDjWBw0d0LzxN3mtBX
DmMncxcq9JuW2XiX7JJs57kWZ38bZrurvqnWpT0hTMyHcTGu6ndvowCHD1fgkTVX6Ff1PYBy/IuY
3pGopty8HQbFcSmHtJ/d/qS1ez1Y48aQ98avnLEd2ppmGwd68tqlZbkXwHs5CIm1h+rSI5N/y9Bc
LsFKDmdh5SOpQVlroEwmf33Ji5mti7Xppg0Z5SdGWH0GsyGB4BMXNKyQP7S7pHFMrEjZVr7j/zcI
n8Zt0C3Hu6HbGfFq1lZC/8EzCUUyWJG9YWpbzuyhfmGnEOX3unogZ7o2bxwkhfbAhq34rO4a69pE
YLzW2ktEEO6FCQr5E7w5ioLZXX0KTxmeym1fLv1r+xiX65jGi8YchXHIMTZE+66KdxFyHov+g3Ya
FHwqK07FKAN018+PZQyzDaKfjQopPPqv5ot8YJJIPqNL92JQu3O7pfKS78tNsG13zbN6VyTrkY4w
mtKrQj4wWGk8UAH06dQplqXhWi9Nuia8pEt3ubIYs1NmOFgACezwTv50zT+KlyLAuQGDhNQetuaf
vrbE7pH9wtuVqp94y8YnvIvYsAjBQSWHcHAWfBd2szJOBCqLW8qkt2wdtrv6SrfTexQI3ThMv/K9
fs2fInPhuebNZ/u1zR7woC7I3QCzkBwKzSl4WFhH9EXJy8pTYrBdSmlRoUBZJPfs45rs1YehRWn0
MFDXe+R7Yg7FPMDytY3RdQOMuaPj5hWPWncRzukVpwyYU7bjdK8jpKJviD2nTxa2EmPEDn4nNUpv
Jz6iW7nWnDq2AklQ9NqPpkviErevmxbaRTugo48exhXscvWNgS9su2TLvhXDj0PBPHuBjV59tvua
OPolhhGUzyOC/IeMqXrruexbnPQS75TK0Vb5NlmZm/Bg7gu8YCa74IVxgEYWL/0X3plk1+XbAguM
um5Eu7jq05Yc+tlvG6NgX1bWzcMaw2jTttrRSO1hR12dOoXqejj4YHHyRpDrcqX9679ITFjsqCIH
Y0m2i4GhPniSM+Ufz8JLMbyAFewSp3yi6uwLGw/ADCsIEgWE1GzPhuo2qOXavGtJmvfZ1jf49tn7
iLb1wcNgVY3ZxnOg2ci2cEhvw70Z2t2LRSbNVg1squwfcHa1G4YWupOS6kznipbfqnwUXR6jBwlp
wak9rHcBGz95RSHYBO97zwsKwLpbqdv04q8R2ZrMn9tkk+zz1860/V1y84+wZnKLvVKLYOeTQsCd
+kZ/hoMoG1ZziU3G2qNY9u0Ysfg2PGd3fG3pLL6IF+VGMYOPxR3FGeEZr0+HIhk5+y53eLjCLnmh
dsdBIfmsvR0CkrnLfvM/mI1TYYuiqjmajxh236JflRvR0tsUS/Xd25uYNT3OfOyR7fxg3eFlnFMP
9/0WiLTm1MvgI43oYXEechsblcwTwc1L1ijGS/tEqYD1un2i9NGUiwpjiyM7/km9E57TlfgujiuA
kHMUwDlmPkT4yS1vXiPqS+/VL1atvnRIHslrp98EnaMsvXdvVz/61S5CzLuR94JjbFNsboFTdnZr
bsRVCTiJmYg3lJv9Cwm9oNnWFmOQgVbC8YaVtrYu1aW5R8z5aI6QYIlpnd90jmWEGO2DV3bVBEKw
u0zIWXGSt5ECn29/dgUqyxXbJvTZrPIEJF0CZZ98aE+Mzrvw1VunruU5Q+hYO+Mo4S/8oLeA6ILQ
NjJ38qWhIIW31RdhL7olRvklQeyhw+yv72idOMGBYTXUy2hTbwMs8GfpOk82s0iMM5yxkc5kxVHv
o8Owpp7nH0kZe3oqYYo2DmUfmrZ4zlkYyxeYOyC5V2TKM/OwwbrIu+AT+6t5l4Ay+gV77p1FQLhK
q+w5u40paYIL/eKth41xZY7ipTA+6Lrtlf24jTAKE1IPtXIxXfnHhufGd9ppA7KZ4u0YLYINO2Lv
E+U4x3W0t9GnyhGDnRGoKKxWB+xV4h2zvA+e3KYWiQfmlh/zV+To1n6ubwp0fZbenX8NeJ9s7zH5
ZAx3T2yhxy16TPESnpiOCN8QsJzZtLvqx/pRe64fmR6DO3GHkeBcrvpHzq7qIdtLK2O3iS/i0niq
eNtKBKX5ismTyRIw0jm47156l27MY3GPQE1wRnSk2zn8ajU+cWAn07veF+gkS6deibT8aPY9WFtG
01tFvgBlGcI5mLGd/mY+jcPOcrqj994Pj9DChHStietc5WwJN7ZxjSNcYo5+s8OHQxwJc5ItPs8v
0HAs+13xy1tpsjupK8LnBuDDpeuv+R/ztbYbj8WJWRDNobUd+bLVuroDkLvmDoh7ZVnTELzHYxzY
MfWg7GHQ8AJtQhZKmlvHefuMl/AtY1sWLEHVQn9cx/WSCfxRYCKfhQt24RqH4rV+wk4hc/CULsJ9
qC18rel4lVp1bSCC7q0ExiCtme3vn+JBh8MVF5ZTT2LkGBWvNOJ9DE0v8EB5eErcTxQawB3t8MoG
YryD8svvx4iw0rgpGSpWvKulzlxGFes4nifPCSMMU8qUPAmJUq+MRuO6dQjZWwIW+NE34y2OQzp+
Ee6SkL0XKmUUon17jsWohOjJ9wmKDqvzyMvQz79EyG4WLZ0NPN6Tggyu3qvSwHZpyP/vL4NZHVow
O+tYDxISOjNalCobyqQiNt36tD7z2oLPKrRmayPnogiLPmGZFgInld+/6NN9Ygj+muYCRUwExsUS
9Avbh8B8RGRZuUHBxhzdIxZECs8q3lOUHJRox+lD1KKbEJ99KhY9jGNEAxLW5+rYq/KHHIs14Woc
5nTz4nG925AEK7RMrZOXnLk8gfO3NScd+uOnUngHr/GI4iKZHfPYU6TLNa+KiP+YB9GqsoteOSVZ
cmJ5HC5G3cbrCasFlRkaZ17xoNaPI3i3xfxzaA7wqMP6Q4iim5UU12qo7xphipkj1UU+JFAzC0qo
4+NYEN7XqOR7dvpKGo1zPPpuIchHhYOn1Xl3maReDQIzbUPW7FgfObEQkSon3sWjubPsG/OhaCdt
Ffuogbxhuu8n+cTjYAOTqx51ouLDFAiRNDp46uLwDmBL2FpegKMvcD2l2tfZUG9aXFbMM0myqQy2
rsbg9sDyjhWhG3D1cIp7ZbvuSN1bhOrcxayNg5lYw67L2GRaHcXAMqUcJEzq2gJ/NVI0XpqyQdIw
4gzHlzz8o49Tq/1Se4SPMNJ53dpkpSVsF2ZALQb2Y1QGnIYl84fkW+kvFqOJeMnQdFDulsSHfgG6
6EMiZ51gEvqkwofISd8Bfcn50Qs3dQqINC3XlRptC0VmMa7GH2hhf/Nd5k+3JEU0dTpE6he+izFo
QwMwvHKJXv3lDaoj1j6lg4gqhjALlLxKp9ol4pX+P/8hG31HzvmL/MVlA0ozLFOjuaV+xaWJtV4M
8iBVdFrSGQd46isiJoz+DEdtrpmgpk+rAza8A2mfWBM1xLZRrmxUq/8BTyrN1/gHUuf3VzEIjFct
i2/05QlIsSaOyEMr1xPBIkSlABZC+AxIYnKFU3DyC/qTMxCG4TvQPevuNa+cFhY74c4ffxgOf+e8
w1+T0KIqpqrJ1tfvooWeJAt5SK+8zDBURSzwM1aAEMXXAC+aB6PxhyehfDcAZSweBhYTUVf1L+C6
mI7dVBRC5eoZ5T6jT+8JvkcnyU6rnRrEm9x+Q2peisIDGEOMAE7UcmBrjxwAl0myVRJSSBWKaCJW
WvDP7PVVjb/kxStstziuqurBRANSjChTgbqjOmlpgZeQIzgQIQ5bhmZz+ff4+u6ZyopiYJE1Z+rV
l3E9QlZjVfJr10xZCHXwMLZe9j+8PL8H6deRA9FWBMoPf8swZEbWf8GYiHFsyEGSK7ertBtsmkuX
GrveoPjd8MYUlGCNPrtMBdRR3+KH3twMkXbA/zFgX08uJNLDL66Lc7/3VHPPs18XpvppNTOzpHhJ
yuowjQA0Cr1ci7V3FtvgV14BNP73zZJnAO/f16FrsmiZkiWpX0irlqYOki8rHAcstqa+kUMr0NE4
0WoZU57pVAGdT4HWDdCexLmsbK6yKnnwpR6BI9x2XR8+fUsm2KO6r2fmAsROYBi9f/ZSs/rhHZG+
mzsUlcYdi5ch67///L9uu1Jbem6QjeQyshYtfHj0OAX0Z6gXBGDdx7TUZ0//y6DtIoXapY8AjpqM
nZjiT8Hl307fChO3qKKoRxj6ZQiQPShKgjlWbqzRPTFKkkZm2sgYUBMq5ZKYAt6npqPF7tPG6IP0
49/P7tvXVwH3qIpw3nQG4p9j0MJv8r9jcEBQ5FSSTJGZGJJ6Gu/NNoLBTRRVPb95+LJIVJopMUon
XyPI0vaMkxmwyWFjHz69GYgyIfZfNJH02RgxBVefUK4Cdk/CKdtqsPePty7w3uBE7LBRUjCNuu1M
WWpmDNW/L+z/cWdN3WA1llXzr3kJDSoDSKxcItmI76U2r+AKRLW2GkDNADyNN5NkbRIK5xHkl39/
+nfrIiNsJp6JAPeUL2uCOoBAVVPWhHHm9AiUJvqJbmrXR2QZG/eRllEg6Zsfrvm7WUuFCm2q8H0g
2X3BycVDm3Vj0lfuNPAsEdy86Gb+8u8r++kzvlxZqDUyPlEGLCK/w6RXa9VMf5h8vx2TvAySYvFe
0OT+OiatCFaL3PBSkNal9LQARmYRa2CAaXl2GX5jgtRwqZXtAb/MBVMTzXj0w0myJ02SxLru0In4
Q01ZcvoRqLJqUDEIxuAlLPxVU6MA7hRGciuM90HB2kxqCLAj464IvbcZOGZ6qDT+feOk+VX+c5ZU
RFEzFcChooVk/8uaompFqwjAglwfcbrdsIzbapKSrtgDh095zYw6IcCSTsyMu/GFkq5Jwda3sDLn
31/F+u6bGCaYV1mTJePrpFPqhmiOhVK6ZfZL8Gm2BzL1a6OR6OOOl6FqvJ0CsCJQdv/+3L93J6gm
TYR1BqRbhVzNL3ONLzVTFSelO02BY8i8kwRnYAItOvxoTLqV99N+aB7xX+4512dqBsZ57W9ArFWH
4TSOJu4wldTNCGU2W9mnoooe/n1l336OKosSD5jZXJ2v/L+WFJ0znGJVRu6a1G4mT14TA7eAIf7D
XtP8e+mage//+Zwvmy1BSXQP4UjugqRoBEt10HxzygdPPiALkHKVviIw/nyT1xHJn2PxrEYbo4xu
XD61hq7tVoI1a66UFL4/WQ5KIK4idkL2FKR844xgLZUSlNqjYCtVADetT81ItQbs98QwrOGHCstB
E1H0QvdpLULBLM+/+ik+MNnjmB8pG62s/dXUrfI0SPe9SodO6oycIFoii6K8WQb59I7PXNj0HCjx
TPZz/AKpSO17Z4rIC+LA50CMXwygyGtvOBxPabX5Q4NezXyWDJQSYB8LzE194+QbZEjSDR/j1vSD
5z7VRYSr0HW0Qb34RfCLOEAy4Tw62IZmUsOcJGNVadqTuJKj6cyhuVx7VFhziwZ4p2O3iWLEA+YQ
PITTdPPD079HivTNwsSG0tCYDESUYdrX3VKSTILCMS13ySbLqKn01y7JLuSIXc3KeqMa0dniGF+w
8zxacKBrK1CBNPVY/fd5qG2B7F4xrz8RsLOUguJ+EpIXaY7BkZWGbKKEzN0xoLBT6k4o+g9Vp2c8
XK9dYEpcD574UdX4q434gq2NLpUaPOQdrVPSQhaK9Zb0/VVrrOPUtFc5puTaeSuVmEWOc9axKoOl
io2wUfkLEcHMytA6QY+XM7qksrrHS3KRm+6KZc6vPqIx2yiK9DH60toTjCM8GPDqlUxOpbQuBlqP
Ibfd8+hihSEhIOmyrCbEFXgWFvP3lNU+dmqjvQa69PH773X6vs7rC+pbp+4gVMjI+ZrE2g6K52q0
BdtKfK2jzvUG5jRJfVLkbIPPYpuE2WEK5LOvqScfNrMeVPfClB9wu8DcCYJ7UPvPVVBM+4agGtnz
hbsmqw9qa3xYmk4136wec+yI57iz8G5lZ6xx+R1nUMaUh+HqhxHyzUIhW9BSKT5pqDKNL5OJR3zx
nPKGOhoMWe5X47aBXLqA4Y9RuNJWYWp9hAjYkWRUyFlEHntcDzRBPaV3f/gu83L+ZQJVZIMgT9WC
5WF9PaJQZem6vkhzFxwI8vRtLAjhbFRLlyZ6OeK8uy3Ce3EhFP3rYDTvUi5e6wplTRCY6jLvCrqJ
puBv+mb4YRGT/j51KJzQRF2XJRMq5tfKR+WTNRa0eub6WAaodxUmUlkaL4jL/Z03VM9eOkEnNOTE
rQ04W4HQb9pW9H5Y1GY48tdbBN+W9cw0IcmzY/lz7m/G2Oy9sQUva95DBEjX+P9SYfmbG4Kpwx6i
YdxlCeJEJd9UM02jmT3namchK04glYv6u5buEuwElOWHM7y/6ZB7BBl3GEtkNV7IFspZr2qcSRfO
SpdwLWEjQ5yDraXm08prdRvLRvLTQenvo73C+QgavahR25B/o+L/a1Wr46ZIYjxVEFrbYyNbtN6r
VxhUdpdUt7LPbklLLmepTMBi8td/j7y/d9DqvJpKBkhow9K0L/vMuCtwN0kRdhSTdhN+JWcYxxvV
uhWRFvteTu8mAfHQvz/0mzHFrh3ctWGwMVJE/cvOs6hh/Ptdm7h5jOQTLWER16+T3gL9iE6ah046
wyM3vKaRMacHffz7439vAf9821RR4bJlQm50Xfu6MfPDpMhUMvbcSWtUeosdo0OXkd6JC0qrJwIz
Lh2OA9rbGj1pQk+lnupESfj4IJqPVavc2vmPSYQ/jeSN28VgUjHJX8fxTmkPYPy2UY5F36h+elp/
TxN8cQ4dbNo1ja//ZWdXatSt9Tbli2O6DxTcwJP5EWHCB0H5w+ngu4GhUPQjvUFmJ6R9+SgA/iIp
W1bsxjFcAwOHh2+sU43ETHTeWMY4UTbW478fzN8bZi4PYroC5HyebL5uu9QCsKZgxiiB+Oet4jUf
pRtIBkcspPvft5xY7yVxCj+Mx7+3larIkVwR5806H/zlJdBqihiNZ8Su0LbbMelccoZPoS7u/315
0nf3VBMpdykmZMG/woTYdg1hyL/t+pl20TvO8DkvGgU3lsr8uRSUfazKq0jUVsRygcVilq0UnFbt
uAkRBQKp0uDATcaj4P00sr7ZLnEPJDJlWAtFnRPhn9PrIMhDFkXYfit8QFMYXBVtYA7w9k3Y7Nru
WfIiRD4RjCjpp6GmzSvt1/dxnvoMDUgYK82Xz2YBaSwoR7FracAlVIx+VEBgLYhGzrye95sGppuN
QRNcwxwQrfis0oQjyKl/CjDBExzlTQvgg4ffwFtTwgho8lIrEt7jIY0h1rAS+CSIZyoFM0muHJxx
iEKKlhSVOrtLVEzkw0yQ+Q0dI30PAz1uEnxiyexou/1mGQiludR64EW//3eAeBbsJKBPmMgptYKD
6/uXpta2VQeSYcrF2RTvrwKTbGrYxyA5wjfqeijfBuB+Qt65gLishSyVrwCeV8V8DPhhwM0v6V83
1rTm0oxkWurXvsEUwXANVCa6sRdeyGKh46gt9XGbVqjRyMheeBqRfhkkEkxTH7hzlkpRn//9Jb59
uYgcoH1hyWDxv0wkqVqyefDzxMXTiaSKyxZj6WYazQ+Htm/qjYxgS+fcy6SuU+v7cwTjdlOyoswS
t1doOqFNNFuQHczTNRmDbKFuMA/Qg/NsGkW7BK28r4h77M3ppy/y905lrtBLtIlMip/c/T+/yBSJ
2IhBs7pSPed08oszVOvaf43T8UmbrZx1nbxVpXacjfCp+fb/f8O5CyoLumoSvfNlFuU10Ls4YDYb
Y+9jvt8V+rK08n6YrOW/D8kUwZgZ6TPMkTpf39qBdFVpypkx9JgWgwXn3yZuE3WWcYlHCcoDc1ak
NG7Y6ZbdN4xyyPN2h8ZErqCIxxgeODm4k8WWd27fhar1mMLMkT3CBgbkgbWEwOnnafi72YYYCpUT
Pk2cv8oypl6ZIPy6GGVnuxX6ZisUxSu3cpHJ8n4Uf5z1v71PsgLrDuyF+VfnhlDN3NCpfrnjcBKk
FiRyXLy2lE1BQpooa5LwrU3eVMAvvQCuqmdHqpfbMEMA8++BYcxvwNfpgAdFk1eVFMJJvqxzVisD
ePLL2MVkjEsH0L8J+AECZQm1MkT7hUkqb+pzwG6CLcHFMuu1aD4bpnpL0dbkn4OPdSVMO7dmuxSx
QIKaDohy4JfOklC2D9pBs7zD2Mg3c6CYUTAYRKV4VZv4wVKaa1rkr9Yg7gtA9XaNclKtnitTW5a+
gLqW/RKlakqQ1m0i11aB1lRY4Qwe/gxzmu2BmSrLXNb3eIzvOgUETGFUu6BVwFuIKzr8jmcYAE/1
xyzkmMuwF1GcDiJYS3kfMBzsWAth7bz8/tnQ0+Xvu1yUVFSC/C0Sf1pV1W+fvUGFlfkPb9/XrX3l
1XNJIWVlK6ttBmzJjLttT5PTmV+Iqu/RBwWjq0ktIYvRm86djizpFlXk3vnVexvUm0lUb0LILrPp
mbDLqrzC4jhPatWzLbUWcRW8R2+SBXKkDRAl6OMZh5ebwyKLZ86UkegoowX9o2NwmYVWLzoF3eM8
FysGfyRCwAcvVeDW6XAS5P5dU9PPMoQfloHvNhiSqHKMxOBtzce4P2fFxGiHKAQg4gqNZEtDducP
3laMlpJf3ufV+CoWaHW85GLl4w9nHPmbJUhiMpw3zTRrla/7fVnirVaxb7uTJ32Aa3sC9v9gSAHR
wNk1Kl5aSXEVd/zUZ2MZAd5h8CTmxj73lFcyOK9ZCVDPLOj6FXOlal0PCChkL1tR78FSZTXXoEo2
/35Xv5tdqWlJOvt99mN/Hbs7aKtD5ee520co2oxsU7bUd9L+WsXZZirirdgbKyXAoYVKc8z4cuhI
7F5sr0mDOsIIsM4Ep8SY3qNBfUpN8WOCBReZ91I6vsa1+MOZ6tvHK0m0JenFcKb7uvqqghWFlVnn
Lna6Y6n3JNTVD35T7EQxvPhstrJkWI6Rvx5N7cdcoW821nz2XHmWJc1irv5zbDHl9U2tlowtwlMW
MqNZGv6HvTPrjRvZ0u1fadQ7qzkz2Og6DzlPSk1pSfYLYUsy5+AUHH/9XfSp26esUlvduK8XKBiw
XVZKmWQwYu9vr2WfuGu2TrFytOSeyfpDNOkvZaa/UKfeQGzbyj44O2Z7z2j+IlWCGDPwaUuXV7/+
JN877PLNcZyx2INxcnuz6uKPtQHO80lOqngCN7YZJ+cpcVguw8hbcD496ZLaUug4Zzf0D/YQPnzw
HbxzruKTQc8pXA5Y4u02sPTsWOWS6lI1dvfz59O7/i5sgJirJ9vv7nU9fShy9zSk4hwzT0bOo0is
p6SZXpQX3mrSfpJA9jWbqVnP+ODufOdxjFOOg5dl80z6W3e+g28pJ+rQJKFbztXFq+NUl6zhAorD
6la08qNm8HsXi4Vmy3QMk3TL24WIKyMozGaSO6oDmzokDQ/PZAF5dVW60X0Sjfzh8MHtPH/Gb568
9Ot1x7LoQNumP69QfynxlFM/1HpA8YqJ5ceJHOPAbLinrsJCflT49t77tP/6Wm+uN19L0sS250KZ
Dx+riQMGTA1IXZxwjPhrhd67R8O3KGxrG+no3svCYwhHHMXoc9O6K0bWL4EnjrntbUL6eXU57vXC
fgRUn9PJx04CbimbtqXRxmB49H2jlRdGYiMQ+paiWAtF4ugdy7a+/CAfE9HMaT/C5itfbWnsRot9
oUMk20qmfRMZ+0p6aznbKeOX0PTWfiNJ0nkHwQw2JRdzKHaqGLd65R/Lujv7OdAXbdzWU3PGAnxJ
Afi0GqOmDIBm3VXejXurZUqtar8nibp0Dd9lKM+DhGCSB9O9k9EpwVA9cPieUVgeCJtsmBblN7GP
Uo5nhe3DfAn0J1Q2n9PG3dUgy7TRGpeAtP1h1elIciyINJuKebQfhEufH2Vjk5JkGs9GWkjBOgmr
TT6QlNbzryXRLCqLDR4sdZzCMYOFKnmOuBUmn4IrELzA1rYmEyhSGB+4g5kEpdWyTcKe4KbqYdMB
iurHBEFEm961OZtEC2njjM/P+BIzdZ9YIqwE5xwNXrSFLERknAr2AgnDU1CRs058ayvRAgmtvAWj
x4wOV/0k5C2o85VVsh/z9GHfSB6FDtS4lHlhZM+jn776jAd5cXMRgTg6on7t4uI2rOWt1iiyFAGZ
J5uR9uK5EcajmTG3KNPiIRn2sAwXngvulsbBowccKSgZ8gZS7Ee7yOFrpcGVjtSqBRxgRc5Gafv5
khjc6tYfvaNwR4ZI+SbndQBI+pZ869ZK4R4G0amP26fCC4eVbMftr5fLd+8fw/MMFgeL2MqbA6tb
NRWaUBYkswlWtcuKHPU3Y4nxgpSQPbrrdvKP/IgfrIPvbVKof3B6JUxBVunNyzrRCEMlHJkio/1j
6P5Zpjn1fPnBSvTu48hhh0mHk5Iz4JuflyKbcBDwel/u+tHftX3LTBQk+JxpXaopBXE6oJvRrV+b
VzFanMr4eKfw3orPQ9VzeY+pwr49OPplXuVl79BRYIYjq0ictuTfe8098cdnggIc+sQiCKc7Fv91
FJN4BYl40msAyYLiY4uQRyns6SZKLeEeg9ykg+UASw4Q0fSQMxe5IbkFm2AXZvKlCNVdG4UHuOJH
f+yAKWCb6pyaCQVJNT9EFBIyQJz37Wos3IvVgoFLWS7bce4RZgija2il0ThPOunjV0tOOzkh3Im8
JeLucx7pBPlfzCYlmNMxgI/Xa+FZ8V1V3taiIMNuMzSgq+nr/GkWkMGY/xrSlUjcB45SaY77txzB
ZyW3NbwlyL3sRL4EWk9wYe7YRawbFhy9lRHGFGq65EqwScVVkIBToArV5J5amUkXUmUA42iAEEbm
vEX5gYWAgLrKylcGqQCTIjBFVwqWn2BEH9ooDZR9KYe+2oxk/r1SheAdfCa0DTgU9B69zj00OkOU
GbbVdmDGtkseprSEvpHPIXFmPuOAF5ixgr++B997XroWR3TfpD5Pne7nizTWGyeXaSehH9JjMj/l
bnYce32bGuhq/p9e6u0RrSvhDRcgH3eRB0lRwheW1NjBJC57pX3wY727S3Y5V5FLIY7Gce7nn0uv
zLKo7JqfK901ETa9UK6jodjM+/bEGD8bIXoxJtnBDX/wY76366FKQ0mKrRbnsDdbZLcmViBRx+4G
2r4Q0POckRelzl7kH42Sz5ff//qNff8VHSr5s9j0b9UG4NSkW+AY7uqkZgCsvkCV+WoE42OR1a+K
ZwhUp/WvX/LH0vF2nzXnY6l1klb23oZ/pqaE6o9BYZcMWbS0kRx2ZBwZtvQRjer1YlLufQObCRdc
n90LcalSKI71yB6h7udWH8MRpbrVeFA1DLsyZ5ordqTxtPVHog2OVkCdwDzi5c4xJfRGoStgKG7a
u6XnLqd62oZBqZae4H7rmUrDNUBt+9jB0V1xrxzjGL4UzdtmaQT3dcZgnIIJl/vWrsjNT4Nf3UhN
jouASiyB5lWkImjCvpauTPwJ1GZ7po7n6fOqAZpEABBJWLHk9ImVuE0/JwLqhAMc79fv6rtXLdes
RSuI1rT/9onYDwGutMjPd31Vvmbjgw9tJA2mPfi6s2mvVbtKmHecPipkvncBwQOikElB1/7byaDp
tDEqTTffQah+TSY+Pn9qvo6Z+prPGYyhLm/h/lx+/cO+9/Sn80TiXZ9/+bG7/stOXffrlEAy5MOU
R0gBrmbpk9OaH/114RwSYVxnRXWZ9ye/ft33Vry/vO7b83My2VlXOHrOYPOwFRnXWCKac28aj3XR
nX/9Wv47FWosxC4hMY6lrApvSuWqFwg9kDLtLJncDRisVzGxdRTjO7POFBqXEhU11xlip+2oR8yy
C5gZ1A0NPuggaLyF0+ys8CUroB+57nCdhNYtrMohDwCcWhkhP814CV1msRobWF7gfE7ISK5Nk1je
gHavgTEYJYBznOmTakGaTOk9ayPsXshTm0ju2dMyFs20ScO0Nua2xx/DJa5IdLRPjN3557RgGqnS
OG8Y4K8XnLwoGBfs9TV5QbPRMBJC3TkwtmHn4LhTDTY9xJBEqdbS6T93k90jgePYYyhnS9zrHLgh
JOce+CVOEx7BCsZEugxNGMKpNdzaWXSY981VbT0KdsRDw7WBUmEdRsOjHU5osNQlKdozuody7aXa
cUiddQ9+Ntai79pUj9jR1QHHrDo7dYQtiuFXDL0fPGLeu2n8WUBN44G79W2oM8vKhtxlSV295HRV
WI8dOAql249O6Rxp+D4qFGUfrPTmexevTyaDaQiPVvHb64nzZYi3kAXCzbyzCfCe2G1groxmWUHC
jWc7lDG34JrY37lBgtIwD85DnCS7MMnv65a2ZmnS9s2xdpjJdxmUT+TtkVt104yWSI+weOEltADV
wWats44RYMOBBvHr++KdSQGbGQtyHibLDbXKN/dFqI0ZmcoM5lGQb8hPMeGuU/EeauNs5/xU+LfK
RcxQnzbCX0+1CNme7xPMHgsq5CGDiJqvtl3LKqzkPVY98luMOm2xFjCJC78dpUf20FmbwLWAx5cQ
L5WGgCLTZzW0jvc17qLdr3+ovxu/QT8SGjDmzZSg/DNfMX9Z0Xx3FLkyrWw3mMm6oqgOSk1cVIHK
ojaHjeEH5arIQYfnpnGJ4CtwhpeM94a4QZRMt3HKMQBqpYjEB+vQe0EMQtu0juZdgve3wmw4OFMZ
dCy2pYhObZx91bLqNioYjHZsBpEVjpMajnfjDBfgj9fRoK4cWl+LLuDkqRrvod/kkXxVKR8UlHpi
bvnriK3A6/kSrRRHpDWkfWzt+wfvqf7OCko2gqgAATcaO2+7mnoShC5lo5x8do1IKWXerx1ZNgL9
gPmZjAjv7jAV8b6PDn4PeqBI0unK12E39NGLPlbmNQ00utsZxCArmP2cbUXqzRi/hhO3y5h9ww8p
171U19BR4Z5gVvRLahzS5W5x4k5bJXBV8XZys41Qxx0R37FYAaiUhbfLUt/Gtis5SwnrUJgYcqyI
uvDc+YKbEh0AqAHpyyhQdN3MNQ1emVO8e2wqKyJr6GtrvSpJnmrWnXDiR0kMaWG1trHoS/ZKQhOn
1H/2epZgN2lfQkdfBQ67GdntCLKtKvcLxNLXMAgPQwj7KUycVWgVt/PzpPM+ocH8Mm8KVWY9NnV9
Mdr2xaTXR9/8sYtNg+4/X9jS1SViz9/33d4vFQ3y6Ai1vluFcf/9KtCts8/TILSTdEu1kJH0ukKZ
4nu36JA5PkIEZIntYH6VajdlM3d01L/IYnz+4Fp471IgkGbphFY41L7tqo00E7JGWfluSIoMLKS1
AO97l4fNsOU8x/sT+7edrSHxnNcv5mzS3PggWfLOpoUBQUHO3Jmf6G8LvOiuqyqfN2h+wcfXZ+WD
64EY7vyK94Y46c4fq/XEHOkihrX80V38zupPqYSeDmVcdohvq++SHnvb57HcpS0SyVImO7uAYeYB
ul9ZFeNVBcNIJ+HcO9wDmzyIgIc2u6As8D5HSmxNmZyDtjL31jgrADsfCCFeLt3Zd+0QXEHLXCFM
usQCcSh7iy27GvaEdf3Pp9i/Pw//Eb4WN/88JjT/+E9+/1yUiFfDSL357T8uRc5//zn/m//6f37+
F/+4wtxWNMV39cv/a/tanL/mr83b/+mnr8yr//ndrb6qrz/9Zi3J1Yy37Ws93r02baZ+fBf8HPP/
+T/9y397/fFVLmP5+sdvX1/4CKARM/b8rH7786/2L3/8RpFrjv39+19f4c+/nn+EP37bfe2/xvE7
/+T1a6P++E0zHPt30pPzmda25mmY/vWff+7qv5v2vEIS1WdjMEc6ZVGr6I/fTPN3kwIUhXCd1Csb
Ua7opmjnvzLE77QqHK4keqaA/Nm8/t/v7KfP8F+f6b/JNr8pYqma+YeZj9T/OhLa5IAEqVp6r64u
uDPEm9I7m8BsSpzQvNfLRNtlY0bKMGMmIpHGVYoB8xHOuQTTC/ZPtfYnMdEQNRGTH9K8xGhmTA9N
g0wnCyQAvVhHqzPZzI3r+UqllUZ7C3yLGxr1tvMR6A7KyNelUoTuOS/KygnveqFJqPPNJQakTNF1
59lKO4xpRPszQFuPI2ipfI09I3O069YINRgrerMO+2bHRJj7RfiUdTIqlsvMLwHni96CA8/Om7im
xxYe/LLfNdPNNKAX0N2CtD66hE0q2tuKchFjusrcgK1NeWQm4kq1IapaF382QFC/ua+QrdluANlO
U84xZNMK2x8QmYUEMfSYfodsOFgFoFoKTlxLNWJFzs9B7aF/9MCjRhBsr5uufyaRTKG8tLe4flqs
kH27par3TTnjo5A2A/Whd2vaNXBJVXOgGNFEVml+Ozoq24uGNhzKe0B6KnbuerBnduWpx0YE36uy
7VDb+PlmsFzsLHZWruMWgE9urNI+bXYmcpi1bjRUN5J4w7rTnh07vJrB7fsEv6GRufahKIbvoAPS
677VnrRYv8H7OAEshi7Vpk14L+N6ozwXCD8a46uuZjtnlpm9T6T+Hbtkf4wj/TlRvnuuPcZu4ZWX
q1BXalcxwFANCINK/Jdb2inVTR6y4fvLPffnlf3XK9k1/34hu+w4uDn0eQBUzM+hv+zj8sm2E4be
XfrRyTKlm4RMAdZlNABKCpwu2DtGqRBPLqM8g7/G7JtDonwhMubSnchsrjsfppFGMmDl9sW2Tzvj
1pMDzJips26qRUGp/mIUpbeYRhEevLIje6t32wm92joDiMF+BKBja5wzIy33pe1wFFM5BMphGfaY
bEUN5MCovHhlMax86vze4C5b61rTnGlnbKNxHvLNZna3yp69Mv3qdRP0EBXjL/ceQFM7dxF+k27q
v5i5xGTVcKn6cPbaxiquqY/dNbTxQTAD7vHC3rxQQWHu3QKn6Krcv//1G06b/e07bpPaYBHiZEPb
znn7YCs5OoeBXsp7BkaZwBiVd1DRuO67yLqy8Ab6gfMowyi8zmidlig9Ru2G+c4vSte0VQrpf1WN
1JLphD07M2iY6KzcWUZen7C/mMxgX4HmSDaJMBElzb+EFXAEzlIUl0uO08mAY43u01JrE+vGSIo9
gRBxiIdvobTTQ1Z2EOQ1sWNG5KaKUn2hxx7KE5E/1FpAhXeIP1FvNI68SxjhTGsr2tA7ZHXP4G81
21iCh9AezG1dSfBupdHjZuRc48U413Bgf+715sSBEk5rO2lbRp+bEnbbyBJPcoLTVyfKz5RqxY3b
2wcyYvlOn6wX6bYn5goNCML9arSaeJt3BhFImRQPY9if7MBaOTkdMWVramUxkdeKoUQXVXoAFXXK
dmHhH8cRMFavo8mL0PVkKEAPbIj3PIfOmT5x/Bsdf2VxdI/Mfo+7AC57gfCtpGfVJP6T57TPxRSf
aHYEp9L+lDdFfO/Y3T5VjY64lzpGaKVbvHp3it3scjI6c6n1ib/W21Df5X67TdBlcwCqT1KHpJxk
2rmbx4XTZHKOpWt8cuV03doUz3WsiDCwaWRkTdxv/IgEcxw31cLHvc3VPB71CXKyGbdiVZaMA2ap
fW5Bs9XIwjVCTSvVcUtPXTkeZ6aIRZTjQGRsJZDZ7LHew48HZt5l+rCpPE0wCpJS5zBoSU3MtlDG
bHdl146HcQyvuo52Djf6i3I5FdVmh3Aas/IyEOmzjBrwmYD7D7G+ypTSr7iulsKhvAgT4FQ5Nb4e
vSTuG+wpxsgrTtsSG6exCaoQgRNe9ethvLUi9PVBG0tkaM52iEEttox2b13fK+FA8IuHvbas2uqA
N72i+5qWO5mTvvQddWVnwbiaevHFMhGa622dbozS3XETpLsZus5se7PVAqxisjeHXcK4zLJLwhTL
EU0iE72IPZHBHScwc2EangCU88AW5Y1ym+e2jj6czflR3vzXDmKGBlARMAjizDkuIgPWzwuvGXZB
EHaedpdktcPxzWB4STI76nsJuCFn2k++Xd+mlTiMA8eM2sPrCekx0rwYUW/drHVkh8eBmNycm196
uewewroplwaP930X4joPdec+zsEysli0wwnTIGTg6iDYW2815nxA3ZQEFRXjZZGlzpUonwbfBjY0
De2+d7iStXCMl70azZMfZvHa9bbA3pTnrU0o7XzkBlNtMNeKhqMiB31tbVvy1SVqeYxCziWRaSiQ
d0F3nKiQUBiQSBjkqYqGasNxBlbErNDrqdmsGUxYyWDpm8G3IbfCXa7b+bFucL3CpNkRgTzomWde
VR1rf68x5O5YznhiApVWo9JMQkA2+6ES06PSwTslLQzYws0A0XHqW7WDyjfKQlJoSc05VqP+0OXR
l66Mv7kaLilzFkvpLtwfA3YrZu1164zOsfHAeip32kiflLYHtWPpU3c6kDRdJrgIFxM38JFuKE6S
zuoQnVFBiA2Yor20oHiNub7O/ZF9Ge7FIx1nf6GGpF8BfklYAOZjFJ+oGfe7xi/TKzW45qouqLsX
YZ+eRJi+FJ7hbqvxDnUl9GDP0ZZItpo7M9HbE46Yi4UGwi7ykyHFtqjK/NROXnjz45cd0fMPKhTu
fFH+fNFabJ5pJJO4mw+FcxP2L7uFvjIaDV9UcNcEg7/yu9A/Bm7pHydlNjvdNh9KvKGaNg13nfOc
TP54RaHW0MyCHuFUfdUDa6vJDM+Cjra4MzEqxmZhbhARDScQDlCqpzttbHAvKIDxaS1uNZIVn4Wk
MyF8PQJ95WG78fV4a9Ozi6smp0QB2bZ0sL/6iO5XtswHpDisZZaH0WCKh+xkhhRMc7cPZqfONzfu
jaMCS7UemmlNOeiqG24l4ZTTEGD2dWXrMVFp63dOkNVsovnQ3Fp/8KNgNWEhIAk+qSU7Qffk9GvF
nXOT5EO+ImYIKtxpVlXcaptf7xrsN318VguUaZxtKK8z6mE6b1YLOaVNbUQMuWfuhPI0MYCLlaye
T3Y7BTdy8CfktGhPCoG0HNq0ryEdbOL2VJLpRlGlJXc5tNjI0daVyvB2MQCF6KN80APdOXYkZZc1
Q21nTQFun+ZqgzCcs6x1BCJRdjTYGeyDIqRex5KBx7vxdoUJmLRwuvKYjVZ6YR7sOkvF51riVpw6
Wky4PCVeIcFIk97cqzBoVpOehRt2yXvNZpD11+8R2bO/X522Z3uEBU2qkvbbN6nP67imAO/csUfk
iZmk5nVs3IIxa+kLdPqW13xyzYRpTJTSB72dBo4rCVqfzrD3RHzipeY7EogalurAgdI54oVZuTZc
4tIrq7VMfWNFf+xIom660mdckxVAwTOldPeijOfppfiKie3HotXtXdGcorw76V5JO70kkoReVjIL
3c61UH/rN963McqdHavidPEIF9WD5e9LSz+SXotPXZevjFIQldLJAZXsGFemyIeVIZLxnNkscmnc
6UcthkmnQ9Es/AIJvJLilOt0LJqgb4lwUpYX6TnBLvXEkRsXaEztvq1PcWtvxjaNrqg9wfobI/ui
G9hYrXRyjyjUCXvWIwvJIQxj/I9xzvnKTAksdD0sObiDGjyVqjFgD5SQilTlAJnjtuw566xBrTmL
ORAP47YJd8x1G6tEusax2JsGwjy0QNpOY9N0YzCsvtbQ7Kw0jFxXPUOzZhTFyIjcU9Fm7V08Aelk
jGpRqco9T9iCVkmsRyffQYVjNSwbDXJhvPLmMKivIjWXsYKeWDkBUF32hD1b8Zugs166ZokGAxT7
GKBjIDu2IB6NfX1+AtmRvBEsUKdCr85xqRGbMMR1XWn1Bi8hE/Um3uGsOdtOj5NKcw8FYa7CmzMR
4bJwtHhhJjj/ysjd67IOH6wUuaE7xuNtXEGkdfG5x6POHIIwPvWDv08zKoty0EZOnZqxHM24WXed
bDZKE/KYCO9GlZ9yM0+uq4pTjqmijen4WFIaVp4w38ZmZ9FKloscit+xt1Fwp1n/6hmtt9ILN0RW
WcOINfP0YsWHiFbRqRIh00BNRqZr/q0Im62XJ89WkRf7cWAXxy3FsReqeyd8EDopb7udmQxrMlky
9OreQrmxicY+IGEY+otxAJPOmys+6PqwmL29i8lschw1hOP8KNi8OZGi3crbJu2qOwct8hKtabIq
ndY7EOiUZx5Kd5PL0u/U0r6mH3ZvYgFfmFVTrrMeHMAYVNHSwCm0djjdDZZTH60ET0oc3AA1u6Ws
Ki8O9UBTTbe6mUS7mPogxYbIBN/R2MtYuBZCI2gJlLcvKhHOVm94bv9YZ61aQZklRrqPgpFPImz7
a8E8TCe6Oz2z/EsYSsgJSpy7FC6WaWDpRsdaL3lmMuVVwikxOzFs2eHqK6ozJAALg9xe36QrT3OD
XWCU0XKI3IkFPACWTBq71kZx1CYhzkFVhDt8S2AdCZLxwqGERm0dtTEOODphSHNk2H72aNEl1EQv
eHm6dRbqJNLxzCxlSSVdORRkiuiTNVXVLo153QyB/SUP7l1//r/1SbsaApHtfXww+zb2zUUVsLrp
JHY7I9dxgOnTKtetUxLg26HwTOXDoeDuYhGJRjM9MdEa7LvIzlfhSBDfb73nvAgJ5tM5XZJOCY+e
BaAZ6bP0rf5ozNuZMLHB1Y/Qd8sOPCHYMYb4jQnBQGdtGx8FM51kjbmKdm+lHOgGY2I3H2vVJsu6
rWSzt8g9mn9mVQDp1V0m2PVEbUWEAkHhPD03Q0pdo9ce4q7o1nQC9W09Gqxxbssxg01HUZgOXcIL
gwvV0SlgNgVBOy2DAhlg60ar2IqqBZQppBytH24C3ISIK1yYwFFV4fwkQLnL/BAHR5g8EquiiTwA
sM9aBBMyNARsB58zbBOcugRMC+/DymlwljuZcV+4KiVSboWHuJTNtZvBzCaGsVR9lT8b9jVP3OCr
VjQjtg/uSMBb2T4tYiYV/eAYAGY4xyI+FFmbfcoM5xsFG+Oqmn+nCLf6BN4wVluHjGLmJZMKVLNh
2xs3fsjhb143emPdBNjpliV0l41oIAYHWHb5CDFtMbk/LLAOv/D8/x7U/Te3EmDFH0xLI/nW9NNm
2KmEHkysvcRqFlTUtThGGWH80JPWdkT0vjL0QnyyJ3QEVBGrtZZkxTbtOXfxGHjQmtwlkcKzMg0t
dxVIfWVFPH+HBiODOeXxJRtNsFTMke5DR34qEfVsW13qh1K/dBYCmaKw4s+iy3cQ0xTKrNOEv2mj
CvViWIk4jrlZbzw4WRC2401oRPGZZHx824dq72igLUNbkyyv5fiQBlx2bI6iSE1P1YBQRJEWW+UO
xNuRVfyUZzLd2fJzOcy+OJKIOzNxTp0NJdAbCAhq3ZDdlHZ93yrErZlfaRsUr9nV1JL58wPKk108
sCfTmvEQtgkDRaazFuyhlq3w820umU+TIUhMxzSip9yY9WB9590kTknNAasYMx1nPGg+AGJE2zKN
po3PLM7W7mx0HLGBJkSJy06yN2Ku199rcjJOwo4+JYHCbBTusgQyE+ZB9A+E4Y5uObIN5PyEqRAk
Z64JOP41RhQrMbo7o9zkulOsdYWNJJNkJhdM/N2AcOoWdiezfR6ioGltKzjYaY4XyomJ9xk9ss0m
Nll1+m6lqv6eOc3syhTjsLU6xkRzZtB+bJtH56vKynrP4f1+CkYApaOfbKU2mucYJjP807JNnjNs
ohsM3/rJrPTFpHVi1XvgCAusL6E7Bjg2q+ncdwBPfviXO9tmM6sbYjcZ1mdPorlrms+egRxSz8dh
7xtsElIFqj2FOXk2kurLRLF4rVuIrjrR39FD8HnT/BtuFjDXetufs3IgdSCt7xk+7XU6GCPBdXkd
1pG5sMuKNc1O8XDU7sb3Hwyy5k+C2vlKzSLrIWqbncve/f93lv5nnSX6gaQN/vvO0j6DCQMn86fe
0j//0Z+9JeH9TpAFAAlnRg6y/9Vb8o3fHZ4OLn8s3JmFSO32z96Sbc5/xZ8Dd/D4YjMl6s/ekuX+
7nOvC/7J3HPiK/5veksO4MCfd0DQ00ym2SgR+ZzogZK+OWXHbkxTxECkabefmsL392OAiXBspmT5
NNo1W7ScHakbo0SqvNpe17rbrEWli42dxi/uUH6fKqXtnKiulmwO6jX15jlUdDM2XX4QWeNvCSIt
OqSd9FXykzCJAOacWpdZeCyNxHnQl4MwnkOr9+6HyjlN2iDId3jTXd9MPMtyWvZs5IMbpx2X/mBG
W0ba1cat6AXDvelJXqluYzWZscie+qKs9v2AJqczT0OW6mvwkVujTx790TdXqQjHFfVgdkCOjWxC
J69Ro25hoQ63Wuk4pybJHsQYTkf0Tp6U5mbgSKGInRDOCJ/wAmktyqBRyvqGAj88SG5fzyNIOFdj
vJ7IZmJZUDiH/tBnzGyq+ZHHOSk4lxEj9UGHZ3vs5JYEwCL1k/pRH2qOU8OM6bAifWuV7E5ax8Jz
ijFiwqwumqA6//hFueZeVNWIqY5wHaIgPzOZxWqNggi27y47LbHWeWJpWyFrEG0xrhTfwTHF69HY
mraOASO8psVGgGpdGVOwZhgdjHwZNgvbp+I5tG23LnX8Rqzlu9QeX+ue0Rn2Tuus0Tae4GnqFsO1
PWDgy8wJEVk63DB36S0SBjqGruCc1mnWskns7ZTiiBgSyz9MqybAKVWTWVrDGriAZl2k2iCPtuxx
99R05SKXRKbVF8Fh8q+FcSCTYn2a9KZd5wXFQBvPR1IgOKvUBJQg0xa5k+SPMZ0LkcHxL8LySOTi
SQ8MHJ2NfauRzmenzRa6YwjyxjWDjjag+BI4Ub+RWFjMNiuPse/FSENZi/M4aQ8WOZel6+KOQmLf
XKUFyh7CP0xoWCs1xObCa1V+koOb/fMXfjTk7tl9F2entGwontfQycLymhziZ0KGq2JAhOGYFU9r
0J2LPih3eSXinYg1i0Q8w63SbGn8dwrmWgNuwcHh00C7GtIUMY5u3HluzSF1UuzAgY5ScL5KU2vT
hJaxNlvQg0rrLxUOzTNb9b2WpiB8rUJ8SyWqMIm1qHSbu7EpxxXZinAde8QZzH1XGcmrK6IrGRjf
7Khw1kFAzkOTXXdd1caNVhn+opADVW5IsJgxSh+CU4zNfDjDafEPMo9vjSZM6LO6WOiU8SzyEMUP
jQk9dYKruYyq+X7NQaMdV5Yf58vJZq+EqJHhpMJY9kHW7cs8KZZxhzsPiJi1tDnApCPDhMKgOJfD
PV9WDjq5EOZ9hP/MZ+64i9fTZD47dXqhF69tfF3yr2vaZ2MpHpNONHycQbqMbLEXqGzBw00QuQjC
2pKdBpL3G71PNr7ELzeQjV0Wqca8AQf0cPS8bZiXh4HNxMhkcpxvgoFGn41Si7PfNQelZlWO/aeu
kJhaaiS8WsOP6Mb1UpjUWU2mktmQfDOt4sHMSoMDs9o5Ff4xqqbABLTBXVKMbs6hViNEuh2gZEWl
zrVtSybqXQBJhZUvI/Gtjj6T7Rs2r25umnQMXqQGES0ZF/aNUvI6Q9S9TJvqaRRTgjeZAjXp02IT
2zBoAzrni66RuBhbzqUymm50mX2vwv6eGXnC4u4qrwiJV4DyRTAcYobQj2lVJ/vWinDyojiJ7PQb
Uy37sGTUwlT9d8ps8UpPi2d2UIq9e6Cz8g6HllWT7pfDOaUCPjXFctv6HsNTwOgQzqPqiv4PV+e1
3LqWJNEvQgQsAbzC0oqUKIpHekHI8MB7j6+fBd2ZuR0d0a17JFEksLFNVVZWprTqclzzMPs7DNBb
G3XWnFja4AtYNhdaUJA/rC+Z+RoZHfIi2nI3wSggdQXQL+VtzXyb2/5pU7W3OKs/iim+tFlAMgyQ
vt0gUGhVC0lPYPQfeTDH+yrRLPqSVuXZDPGpjc5RJQd0yIV2PBWE0XTQOgj/dMjH5SGiDU31Uzwi
5IOzKJv28iw+bTrIadmkYDZtnMhIdlEuU9CbFT+JNNkxMtiHciWGvi5GooVEwV0Oso+MfhVbD+ef
CryxGud3VDMrrx6UP2FaoT1Xx/dJlJ6iqNd86U8lYv8LTVh22lUlL4/xXqtjXYT53t7jMjkEfTDa
Y4jBSy2ijay0y5W6y9++IEFeneiD4FmjVd3CHh1I/2+5IPhGc72xrbqkPJttqFOlXvbSSHtuafyR
s01ypNeMISZF8Ka1HmlG45kWLaPrDHsjx8NZmGnUq5ofhG8Bf5KkcTs+y+qAM8Di7CE2oNjEJxJz
ZBpRTcMWfnMTmvYqj5ysQdI9VPAPo0mEJ0UXPLpvzqGGefG0uFXBzp3EWnCIhGU7glpRrjMCD1Ph
A5QNfsf6qNKc2ubMRcZ/41b7VKmpgh+pt1ruiKHLlurGIO/afMBc5U8iqi9zWKunHt9Xa8A3ZxYo
jwYno119PjeYgY6cG102HQpzuc16STllwkps3pzN0fgkG3vbiKUbKOrD4ATyZCoFoxbaaj7asTy/
16MiOFU6AxZStAUJR/NEkT4II6hhJ2szIM8MhpZb1LBIZl1+z4OheuLyALWV2UHYWibKSI/U56dd
LGG80a17+NjPN5WF4Yy13YU5UGGx7IRo5CzGkXbDIyaJJJSBjWA29PRMLR5zvXDQzAT3jqF4jAqA
SY0BYR+vyMFG/NMG2osIa6IJK/W7np6DmuR22ax2ObDQELfAC6jVokOvU3BacCTGKQFBx8aWovO8
0IPZhbB3M4WtC0HmPucopTpsUQNUUBigl46Np8d8q86/ZDM7d5pyEpviS+60j7B9m4YAJy+a0XW6
T1SmbG+8Bum2i7TbkK29hvg8FhTzSHBsJrqXEn8saX7Sm2KfjM0nwuPo22AMmKkvUh2Su9GJVm+w
0Jv3ciftDSxheq26SzMCpnB3DmINllkLFKhjkOolwpBBgeNBnH6IC+Or6P92Udv7ZSuDWY6gMmFW
fqPUMKffSr/4UYohE9rKf9oCc+hQ+0FtRHamQH/E2VM1DtgFLSvjL5nwmNJMWlKUYDWtZ/FgxU4l
cztqmGPNRnGhkUO3hUD/iIvqUCiQ/QkQTmGlyS7dpwZ2ibSVUT04R8pit4R+TFhAua8FG+Flszzr
TfhFVnujyWhvrHGlWCv74kdVwosmMa3jNvfqKD5PkMW5J5r86L1ZElm1KY3tSnbwUkA0WohQevwj
VOllWfpjXmAAZ2zLAR8ayggBBf9pXA4I6F/1BONfKRRvnYRsvpmztUy5+NrPzQ6oZZeOyQT4cV/y
pl+DUwzIJgO1YV3eTpGscsmaBOJt+pJJkUCm4wxtfZOnSiYAxgaWuRg4yRXYvAaRdM8aAfGqQQIu
xIs2HfxOlT/MtDslofClR8aLJuFzXEgbOxjRLA0XzckUdTdUGcIqJRl1irCoQJP1RnuVmgJXzgQP
2qE9yW0i+V3G4x82DfhDsWtQC6LVsMALHlu7zarFnlfJ6Lb0jFsJLo9MGTwmivWQEZNm3wvo00T1
SBfh7z81ozcddcJoOFl/baCp/L+/+f0+rrGDwuBa+efVv3/y+wuZsccBdn23f7/8/ubfb3U58gJp
juEB/N8n//7yPz7+n+/XX//Xa9I0OShyT5moLzrqxOsHccK2//tP9n2M0//9qFqTtoYyRgTrwV4r
+2upp9BS1jf+/UKV63//9e/PNmX7nz/rGyXa16KtBcEMnmp85r+f8fsq6iv/+dJ/fqbuReJU0mSj
2LdqWu779cuS9xLySZg0aphd4D63/vD3Nb9ftKYr99OmwdFw81pG9Nf/19//++2Q4pzbd3pk19h5
46fz/x8klZvUrxkhao/FfqIJmEc6ESWDlzq/P9MHvODGDMHalIY5r53b50lJ8dSI4qrcRznaYpww
/LMXQgCYHLNxvx6jo3Bq1SdOqwV3UumQYPPrrghOZwXAU9beSDCtGp+VK6zzM4I2EFsORC5o4N5w
iQzs6r7ciUhhQ5XfaEmjO4hJ2bKPXyVsLNX8ahypNyebvU4WZNMc/kjO5hMQ/nLvT1OlP2evxkWh
n/8bc1a59Jr5CLMhtzPATWvAUXr0+gfrl1wF0j3l7vyj6ez4QJePoG/jT+xUxRz3BH/j59K+w9w0
97tvjCEx3aIfGh/acviYAhtbUrDm3lG+2hMiStgj+8qdrQTWipf1Fs5cVvCGn/ZhGEiQnRGSD7Wn
zBGu2E33HGmnDIdET3pV1X2EYrA0OTh0GcNTHtqX7GxcFnYLLNB8TONFCRINyWx0zvflS9h55YtQ
Ithz5Kt2pIprofS9k+U/EFknZA6oRE7Cia8S/nmC1T7ws0Nd0zN4m2HakffgY+7n/mqDLGxNGx9i
zEo5kosGcydL7AwSzK0iU1smrOtFK+VUt9VX3OPU1+klEW/CJ+xJD4/0ZYuikHLIrvkHG3R2gZi1
Le3sWlzr58gWLMxQMovULNwiAEGQa+lW/ml6f3TzPNtTRTfZjD9BgFkhjkrmZo8EJ7xtqHE0gaH+
gFx67KDrlHxCB9o27vwHkN39JjENj+apg1/2B/ss4QPr0WNIE8jzfbLlM6aSx7VBcF+5lHFVxSE9
tLLAvuD51WwN55LawKK0V2NRxj0mDj6nl+AHJB0/Wezn34NXYwcw7m8u8Wmz2/wUX/wXvsijuWMh
/RXfJNSsfwTKw3c1offaCi5waq3FIvxiAJQtTdT5R2TLwV6iQ8J5iJfintubC6ci5lWbHeLeuPeh
Hhh/BO/f5s24GBdxcNFOyN1J3dE3YeJ7KFuydgFEwgJJR97KySwf/zOMeUO3vNWP9KMTbA+KnOJ8
lE/n8OUPhnUSLfX2Qadp7oxcL8w/R9vCaaXMXAYW7k4GbVl4RWP76ksvKGHEt+CoPT2Ul5d42An2
o6vc5qvqqGs4yZmC79oNbve318TpMcE7oJNBSsvCe54iP3tvFCdnLdHCig/ciCN1SjNJLTzC5+I8
41lcnSFoLtv0RjPhgPuYX/vLIZ4YqfKEZyYlcW9XUv3AlFJanP/7KYCGF+5zA+kLsJSXvmQFeLWS
OC3DG+6XxUEyimV0xgD3gfshcxl7N+zSVvlau3prj2Qosvmm+uAsYD328s1k+z4lx8lbTehkDZ/T
/tScu2unsIXMZ+M0qczxN0SXd2iBeQ9112xreIemE3eO7v4zUx6p7Zt2Ro5q6bPT3L9Tv9kKtvEK
5sP5XXRQD7kUdNNhSapOehKeAgfD4sli8uTrcuZhMssOAqbr+3Uw28eObhdrvKVuGlB/OlfFKQh3
OhjHPswP4l77xi9ssjHReMYkLtgiQbxsthMaVU/RBQjf1O3yhM/rByAJFMJ77GKh6aUfsZvua9Ch
PXlO+UzAxMiV2NZYQ/7sjbWlfyVEKa54WnZRdPBW6qTs5E8fZXWRn/u/RW8zKo3g9fZSA4nbaKVR
QYufStOuP9un+AWhzp7VS9fNh/yDU7EovRHpAmVRm4x98MkFSoRks5BxdZsWPLlsU/0cfmDdFN2p
7jx1ckzrY4FObxt/Y/GcKNYX/cwbW8aL/UmrvfSGe+O97mmc5idrqQXhK90Cieqs6BwBbtqsifxR
+o1gE1spX+OjQMxFdnvIPoYVu3i7nJgspc+ouOFeYzbdoj/98+gP+pnRWQ7orNir6/KX4eCORm6E
Y7NiePTA8v7M9Gg+qsN7eaLv6dbayZ90wEzQ/7VozvesQjgFk5UtR9ZI7IrFi7Jt/f4mORyp0GUR
j4Y0CF4jUaiyqI3yegwBS3fi0Y+PxCG8Wk+Mq/LFYckRWGMXnTkhm8MY7soPqlApjVMuY4BFzXPM
Qe9NXzORquhMNO1x/JVwr3n2QDXlZ75frGmLubH4ozirGMXmFHnDVl3nXtVCIn5D6CNYH3tMiJfI
LwCX2esHJt/lZ/icXTGfPb9wieKjuXLD602f2HqmAEG0Lettl9BWhX30GDrLE8bY1j//D8fd8oXX
JA6xXnubRCeGQe6Asz45emYHz8WlvJW3MAQZ2QajxUggbT2W9py608bPvsUeaZUHussawa6feFxB
Sr89rqm1i0aVOHMkDamdCL7c8hjyBycD28i9xx1PsDnPR5j3Z+Y5x1uwry3RxZoAJrKd/Bh/N62n
URhvOKM8plDLWql9DiiPk5QbnKz8WfoqsBFlVKQv+ZHv9ZWMTW8bbZKyHYDPYRiUXDvTW7RzvN+p
HESeh3uI1u75usfzCRkNC3GbhWY86DtuJ+Jz/rzs4odGj0IC3aHUnyr09gbxLXo1OzZLTCHTVxLv
r+4u3lioj8jByjrcK4f6I3Fqm82TPaOGlWlrX3hVoZYZWl546D83+2rHMvgTfgYfwkHZ1QdYWg4A
gGEPHkfsvmwvdUs+bmUX+RMmI4EOCIgd6O7vxuSwOTno9jeRnb1dMK23AOhgLjcmvdojMZgh+Qyh
PbvrQ1Q4MlQrcV7XaVr7A6iRVR0MxYIGyu7YehhddvMu+ywI0djrQsam9Q1oIJJtXKqDwF5I0iBI
gBWEQ0v5URDDqXu+0uk+5xd1yA4q55eQQotxUBseoKwpnpRvMSTQDb8arxHQbxw1CBXuQh7tJtlp
6oEuD+kltXX74RsbW9geHNHXLGLPKxzAGXXL3O1MS0KhD9zBCxur/2jOERpIF3w2XT/wQLOwGO2s
jc0sf1GcGE8Hd3yezsF4DuuvTLfz71p4bWANTT8K2SSVxpNwQMkJGRns61FECi9SX+2XOneFt4Su
uo3NXM63xmeYtPR1Ypyw7fTPzGBy9LvK6aTWCpZXtaJneFdj/IrX+GhP+hWIUwuO0LBUNxUgXX7T
14A978bKSRPrYZUmB/s+BVtz+FAdkASE4/ZsO9I284pz4izqVvlib+M8IZCW6Jxka2P59zy5/Lkw
eLYe4UqN45Zfo2oS7ghUWXhndp4IOvO+f8DOv8FJkeyqYuNwCEEJqKuBzeMFXq/2Um+O4PGFtp8V
Ikj3ezlAs18Cy1AteCmS5kPZSoGS5ZvC0ua4cjesMacrnpGNa+3mulTbylMf6kOotvA2H6OvGIQR
79WZda7fUxcv0dYadiAmMqbEXM9iga5Y+YsEBWil9rqAxA3umxJcUxBoawKCDp0NreSrH7EXs4ux
4kdLsDfXvl/jHXk8aNQiQIJKNyl2MqtVnvaTegZSWbJTE3vCS5A8hZNNseJD/xOojqE+TXjUAgH/
0PL1z3iw92UcKXh0cs0+Z0JV7hjt7CyQeBzaZFddCV2AH0UYZ6pF+a8abGV9ltBRyDHe0n2SeKxn
DNYpPHH2vqrjVguPmkFEvDnNe9EdepeGmTK9TAdEWVH9Nr2u3ufZIRIfgnpMYjcvnI8Y/wfJFQmL
ZDfwI1iFFuf08iehU+Kpucy3cnRH2RPLl6F26fzsUwdQRby1MZqbFmqpM7SecadsTkp7nYW3YHpH
9hqXYjaXLLHyjw4mWmLdOxBmQvAIsriNkf15ii3T000vo4f0Hs9+2J8JUJcDRsXMeQzlrUjf95wC
WOv6iZOT1J0woOfwx6r0ll2F9JWizn6GqzbutK+Wk2C8ZGgOUT9g/lhy75CYSduh2jY5bnv7qdoq
wWuWeGj/kaEVDvw5jjqF3Qx7zQ5HtPKrMbG4zg462ZZy6SU8iS3Ox66iTcAeH8ZjnJwWSJbGDQQN
dR+ltbQHkipfo5X6I3h4Z+BFLGKqzdCcKdKGg58gOqbYI8a5jVek+7TZ6vkBSimG2lP/lzwBtSzj
ChaiBnSXW7JoUaNT6EpAeW12isQRKz9LvcB0Z+FYoDOjui3G96F/Xqff1jwXVMNMn3JMmjvadxW9
JLuV9OBtpH2VHGcIpARhnCP0ZNnl/IyEXBYdgaMLk7z1mMYUQ1oR+tVLnsIEJSFBUmBDT/jqKZtb
SfaMxml64wEsX0SDsQX/MU05l+v0kqf+3CNITi2ZcskhYh9UP6EvNqJXi3uObAk7d/Vr/FDBtr4q
yKLkMg9OJfhoDznY4lY091vxgn44xa+jGnKWE8RO1R7ke36w2YiodSQeWnUc05SOxcxX4+1MvCzc
0HaDkYj2Q2UV90Zy8+gnECxid6yX8QvdxdMrF82eg1W2Uu1DsBCOIgIm9role54EZ3jleOB8sroz
68bYK5SwvTMamsSvNXi4R9yBvPAW/MrGQeUJse3P7viBe5H1Uf0o2+n+je385t3EFuQHlxKIoBJJ
afwZszHNJx7CXSemYYq+AQtA8L2Qy27jU/5M74AAxg4yS3r3KVwR4pquGwbpU3GG84RlyDdhF61L
HGP68bXyKsHJ8K+/Gbvma7izlxZO/Rwz91AhQUrCb1E6dKkmUUUmSuVrcc5P6Z4bsrqrtl3BA78Z
vfXgBXX/SgSP7YZML90X56Laji/TT98gBAzQPlj0KsUbSwOMYFbXbt5+TMzKyg1Qp5fBPbCrwVCd
mdmuAwoqwXdIJ6i7mA5+6rkX/EPH03qQTFfWFp9E5u7XN7ax8rn3WXAp11eHtsGedSyuLF5WJGqL
igtewJ4+sQdZMuHTuI1s+j+nnXSERMssmx+xW/2gAUivpO7qgZPvEdcikbXrv+JNema58ylwx4YL
1KT0Jy2t/BE/58/6ofR13JmxJ/+9nnA4J9+iuxxNj2OvPBHkV9U2Owf9uUjeF/imssdNobXB2+Xo
qiHBwhn5sawF0/6mEFCZ9+TPKmzmSfBRt/IDgEn4St0gpw3R6Z9ll0iHDbLwDPZMYNXpwtTqzmSq
0p3wcmN376utIXCBdxZ3PHHdb85gJamFp9USe0XtikS0DE5MQcqWvgGO4rYlFgWspqKfQYsm/CS1
KFUqwlb8sXlvK49VE7L/CVZ6ImjSzNeHPnihixLU6JG0D6hdF47xXvqSY/h6uSPNEFNXSc/N5hzn
fyXLvPPhHQx6ZjTHcb3SQhIIUoMTha74CqlNXNGDRTt2F2hN/QsEKRjKu6CJLKJZVbmUwVZ834B9
bC4G6+vBBNoFPvcg221ss2X1trzsBif9bI4NihGvWuQL30EFU8POIS4MbuiZl4EijmoHIC+1Ex43
hXevvzV/PI6v0SG4N7eRA5OkE8t1mGCGFT3bYWdfG/1eivi925/TPmks4EQr9xyaOwdCCKews9Th
sK/xXfoM/g7X0jyWTK9qC8yVxldsCjHfYiWi2Rebjo7o9XCshj/j52qoRVqE/TuxUPd+r/7mHcUP
8CZyNsRAqpaiqp1+ZNdX2l3CY/tMNNJ/bDiuS1uWDx3AK83b5RbGBTBjRxwLOtA+5tbClcuwRs1Z
UAZ8KAfffCE2PyAkTn7ZLU4Phim/y++Jx4MU06fwacYNCWsZ+ZBS0V2OUEVkj2SC47m4EgvkH/Ls
v+pUw5iptQ0CAoAB0sM+jdAMOMgKdjySxs+8zGlPM3IslSfKB4E5NO0EChrtSVzAmt3k2KYIg2xz
/VYF7qheYDlWdzDfSocNg+gfwX57yN+M7jw1Lzz1k0gBuD+kA7d6Nhsigeyr5CCoweCSkAY+Xq0f
xfkPCF2x2Yv6EclrbfnifyAyJhSc9T9PSnDIFdriqhvSG1N7oHdgOWziy2ApW6jDr+mqevOT5c4g
HPiMHsTfD/4WZ2b9N9iIqfrTth12hu42gcOGdiTHX/ERhCC2AQ4kbKyBwxu1Lzo6XBrPywoUK3gH
pyOEL8A8iHjJlgAsq70Q2DsGukNW/RZ0wOd2d+/u/GdF3Lba3Xypi5cSxDnQ7M17L2xJvJ6Y93gy
pvT622Rv94HtZ6lcwjB2jTOZhlF8iuNgcVQZ9Hv1zpSd2FH5GOBrsjYWc8SuTvgbe3jzerSFx5pj
jm+82RfJZQo52mn7M3r7K6ArH7TEzsk2rekuPHEMoW/DDgPjhMIPQVRFx942B7XxZejCqdMMMHfX
AfngitqRjZRCmMVZSRbNiQg7LAbDMNzfHTA/sd1eydWra05Ws0mepi9Ga7gTa7GtRet2Fa2zj02P
uDR472/RN6kLcTFYLhtkTP+Lt5JlDyQWh0dWOcF7rF4JMWnGiakJtdQfv9jdJkiv/sBrNnShHlBr
bk8VogpXQA2W1hNRe7Zrw9M8g8ZsJU7puxRa05dEERvxXKCZQPJSf0dqb00xXBGaopzhLo6stGco
FbppJa8iZUo60OJza7jCE4Mc13YCVqhaJjWc03hT3Xlf1xZxtcciU766K1yyI4BHDVpDAGq8E91n
4MKSDfpPKkRIIYFZESNseAZvIbkirA6XYAQJeCk597CmrNxq/2amR0SVbmwgd3U/jq4WgMEQlsCM
SAZrAFV6jHR/k0Mpt3Cf7P4IVzBRtgw/jfZASlwWD0j1h/ERAuf8VTkU69mnIlEuNmEVFrWMKMSU
lBQp3ZMkBe/zeFLuxTl1OdveGTYxuQfEWeTfBghN6gB3CeIXChDv8Uca7tgauJr8Nn3xTmwrGgk7
JNaFMPWcwZ563ZDU2qidG+VR+VLlg8wG9xFdx6d4Wmdg+hYkJAlucErSs675vFnWXtm1ZEaG3OKq
bDEZfKOSTP8m/OY35Co/eH0V4t9gd18pnZjX6cBCBqyGCfZknJjgIE0Gh09ZgSi6DAh7V06Ilbok
6ms6AndjdE3DSkxKSj7K41pzz2efUhvFUPLX9JXXAuzUBBepK2sez52nMWgUl9wJSIi0Gi9y/RIR
8dUuf4duKwE6XmKQuhzMDPkD3sosdiHgqHanOmPsCvO9FP52sGPmYIXh4j1YO9oaheltwm2l7oic
W+WQa3eBrZ9rFgKnaPwZHnbjT+K8Tp54zTzYskmtIb9AkWBWostvuDwH1RYRahpI29xIcAROAqbK
lcBEDWmo9CAZcvVcK+/MPxSJ+QyeztOtAUjrdWy430658YHsZIxHxZYyvfLbvLFbzSlkFzSRf5Ny
lTdxslVcIrTMVocthfWS5R39VNMPg9qP7/w5n7OmKw4DTY88cZZyYFi5I+6rItwZeCKOoGy5JIl6
PSUwfr1Ar1nrOfpw4SxkxBkvVaD7A3Ftx1jWMKiyuBjdgNIA2ENeXPEUgSg/mJ2852Z65twLhG0p
/uGuM8DGOn0D9ucbLh9kHW3MAPUqL5PBrdkpOflIqaWKA3e9TVKUcp0lPDPulWwwSNfIkYfKOc+o
IvQrAGhIFm/I+PEu3ABPvaOvVKbPGpYkqgwOV8818ojYFZhKgcYOh1z1NXMoUX6YKDd4yXfkwU8Y
yq0o/FWB7U9GuJXA0AYPnASosjfcddIa7kb6w1zhWyBXWVvf+59P5hPMbsclqKTVMN2QwqY+7pCe
VIrVMFFHlwvlXtHHIJHlXadqx/Dz8Rz8xXVeKFivt0BlfH2goc0fce/IIvIYuR0mveJyVSwifsNL
eByjP0WUhtfb5m7lyebSshaFtHUIuMZYo3vBWSqHt+PO+SOul0mwPiRamnqngNlmrQ+QHNRCe47y
jTi3xwB1Bep3nD1ESQAttoEY8mn84IOHK1UCgYyJThSb2+F/S3vlDTfAPNoTjwdcOCVrVtWrrp1Z
FRo9mjQkKLTuolgxA0hbKkVg0YH/xkPkzdaFgVAJi0Fz+ppi3at+UMl/DI8HywLhM3ghj5075DZV
izsaaK9+DmWalkGH3CV/xteKF4kLNFCiX2dYlzKKzNscl/nAm6jqmo70inIw4ImQAiZcmfN8eADr
WYDK6c76JensTHRK/cL9jEwl4sGtvhx5DLzWXFYAJYCYAvwsr1Nqpb6CuBPuMFehdd7Gh9b48EYZ
Za6C1/EYJCQ6aPUHUtCtRj9FMCaVG38QicfRPFKvY37wKHEMC3K/lnw+iZo7QoltvE8EljpFQPMw
rqtPJ+3jqrjs5Uhhg2WR0mHTH5hk3aV/oUBKd/+6FulBes2geE6MsRvVhC2wdHxKbOjsmF5Y0Krz
SaccV8c61iKXyBFFlzZxRRNLWMnGYORlMR22E7NHlPY9gSbWlvRC7XL1BKVNlD1jg5j8qePtF2+m
6U7cURo3FRfGWCq5oeaJ2p1nzGUOwStrT2+vfMvtrgyuyobDQVweIAsyWI3gSKj1t5S51oEND+h+
sT+QPMFwXKrd7/BbuQuCgz8xc9Kob+q0+2eE2UuFbgunkvFJC4dcOG1sdPKNt2kH1407mwWXR8Ja
ZHwQk2DBoYPHEmwu6hsYHqNBN3mZot3nMAvhFOiyg5UxA1a02yj3eHQMFFVrJXLh6mQQPhlYdiC+
bzR3TaQKt+K6keVjKRZ7xpTebZbyPwsSNcvK8sDkfrg/nivTMqBup6745JgdzK/6OeCeSJyYjPGe
gSXN45K4/5UQpEMustFGDgDzrbBcc1P4kbG6b/Lbshz4+HUSDECZ9sDznGzQcy3wVVBOsjK0iali
uZPp6w2QmtUPszWate2ze9IGDN4PF+gl3vxhMZqH6BuWav6yzld8p0hSjd288ZLig+yBSUaCSw6s
krWVI04LWNcdxYkWRuEuwvH8XXYGHWrDOtIKI6BgiExJhTOT0EJpocI5OBmKxS7W/LaGUYGEFvul
o1KRMm3tLSJ3YC+H3kWFEfaUM7Mo5sOgPEPpr1/B2WBymMZBEgqoUSBEz3oW+CyDdf2odm3AL3Qq
6HeXBiO7nt5Zh0dd14emJqnAMxvysT0+BW+MqCifVq0ckHvZYQWU7CGyZdLwo9H/sG2Mr3VeK888
S4BWkYIoZc86plcLpJCQLfNYWT2Nv0g7c20LPQ1ABKaPnzfjhvv5nn0Y9RB2f1L8+kmH3y8jXmrT
2ozMu6b6eeek6BnBO1P3TEPuAol2EmiBQJ0F2rgJSckH6W6d7MzoqUMhRvBCkcXjdolPKwUrDUam
kaBS+yl8w1hhG1Mf9V4wt5OBaoDbMqaEN8jfNM9V68BBXGdSv4NZju22RpByMgWnZXiWgxI+UdkL
68MQHWa0ooY/Q/e6Vr2AEiJU94kR7KzZs1fJQE7IKEBNVgD2bPUTGAHfQsVHy4aJyaNgysL4B5JC
IGp+YgVqYH0EWbrFEinCG4eRgTO5sBbxRoOmfCDI9ZCZo137LHzxvRHteKswet1wC9WOp8ZJToch
ajdC+oLORj6vd8Er6cxdv904yN80ECOjQwTZWrcmc7tG0qx7Ae7nO4gIH6+3DiuPd6bixLmNAxZv
IDMbKfrP6wayntko1Mo7dhIIyjgZFwVuYjSRPLMsIacH7VvNRt961bCXeStkKGK37b6Z8NRAAuWZ
pdvhf0y7wuJGycvEDUF2YFUIiCjUzkb0JZRbWJcobhIxoQyDDO82HLfC7IlA5ygWCEjqsDG4SEip
yxYgh+EWMOYg4mJj+d2MWKzVJXtnzrCkuDJ2omVYHzYvYjKzGbFz8IhC0RezHQ+NnSeHtLKxOR95
Gdtl+wkhhA2K807QdrwcdTbyZuLlzM7hrOV2KZ3Zxvr41BjwjInN0TezCRv4MD6Vsw+wjG8ZQ4Iz
Vos4kaNeqOBoJrD9WmTgsfJXeUhjDpzxEw18ztqSg5CVVahvAlwy7WuN93grQpDUZwvJlpb+DgjC
CXKoxcDsD0db7FF52IKnZcrnC5wASjJEYty9/s0mfwEbJVknX12Pb5gnwJ8wizJbW2kGXQvrbwfT
AjCZw7kBYUI7eEEfRJAMz5jMHDqpqqJGJLJ5aGYMKlRvyr1SdxODuX4vNAXVokHbJLw9G2xdL+2+
b2oZljDKUdNmfFoMjEwMPC33Gg2d+OINTp7C5MSlIParjfqM/Jeyl/pS2Zu1BI0sgURVqDkKVupH
0tFGkSPWg9E3c0qs0504RhS6BZpa4k1TuEKTjvtA1Ae6TwN6lEdZZiXRxW8PIpv4ZAKcNRtp3M+0
dVfxRvCkhSfSjupt3IyYWiDSTWPFxM7VqYo7RK819up+hkIsp1WAvtSi/TR5+DkGHDKVwukcLbnf
41NDXBOGBpbukKbxbTQzN9Wl62QopbdZ//L3z4PNZvaC1Dj//qhJlZwgR7z+/g6/uxnzciKitS2o
kKdun7ebbj/WMUPWD8dYhlOZ/v8XOVwgYv5+30U6ZFC5MmypZuE2dGzuwzT6vy9K62tayVEyzshu
aeLLvy9AR+DbmDe9qxQFRaD1SzPMNGj/+/3vv4aW6YcZ1g7N3JK6hwaL8fefmVjyT6Gs6GstloNQ
Q9cU0mZ2JnVq6H7SWSMxfH+nC3Do+L1aQ4AR2tQpAka///z94T9/uP41zE5+8+8Pq5R2+4YcrGvB
ehodJuTvJ/9+SdYnk/5ezu8/f3+oVfXdFKkkTgrdSmEu1uSVnHTVOrC/X8b12//62e8vfn8m99FW
STaxr+jjMdczySuGsIbqUlcuvnKOHoWo86b1WyPKrZXUkY5oCu0FYTs64qBptryBZW4e+8TYuFqm
l34rVLcRZGaBLIaGJ/B2AjJQTH/bTERBQQi+Qo3m9M1Q78vA7BB41CiMLHDaEiC0RB8gEAxFeC4E
iDIKFrtStTbSRS2YZ2UkhOQtnU06PH4kp6107g0Lre1L1XEgD6Jm90VWwWnGRrDJnppp7SY00MFq
BwO1ysn4yttrowEIao1UIBFgCTHpuhjjuhYadeJrckUhBJBEbTbPsyxdanEufQVTHKseAySfCE8Q
N4h9rdmUlkmDFikB+Fw547WXJW6scqSVQ//SwqusQK2MNAtOVd7vtGEnxugUoBGGDw0Kmk5ukGuZ
GmaZ2QgOVamodNK4lk+MdDh7bdF1ToPIOIJhdNRLDRl5/TP1SAe2IWEQ2kd4QFBMT4SUaj2HEL2H
uk1VIXKkhKxQoCqzIPfu1QgcVMPabD2Aj5oiltIjjJBcIsPIy/itFLsdfPoY1RfIjuTPpY4ymbTA
QSpBmQ0Aws2YBpSJ/oe9M9tuG9m27BfhDgQQgQBeJTaiSHVWa71gyFYafQ8Emq+vCZ+qcdOyS677
Xg/HR3ZmmiQIROzYe625hldTcdHaZpR0Xp/cgLNDCdrw3A6IK4NyZwocbdMr/sABaaZB8Q9S2o1f
mjm0OFjG0bkeKrnPq/QbDLqdEpm6mFyLzSuneIxLBjDDSvUJmUct9HbsZBnRtKURlqahvCoa595Z
T11YIQ4+LUSkXjhoNcqj4GYKRp4aY+m9HY9fq4F3bFkZokBg1EM/qWubvUsP8WU5RQuFPWLPOs6+
6p5q1FbfgjRQp2hggysURtM6iZ4FoHMOwBRIljMfhxhYdENKyjFwDUYJ8iaMJj8wF2t5LyoiOcYy
v8IONlajOXWtca9Kp75bxgGFFINeLCjLUWj10jguUgJjYYpPKh4gf9P4+9yJoruxvOlcL3hO1hai
2gajS87aVB7SpOoPQ62I1airo7LaK63VeJE1/asXKbEbxwatCg/veWPpu0Ek7HvJjPM+8pP1JuKc
k2iyhGr9XhI2d7aMeNtIgXtvLMq5qHABGVGPWKYsiQXTiBmKrgQaYh9joNbETI2bdJkLlEoj5r10
+JolFlOgpc92sP09sFTvOtLjxdhi7MP2ce2azLmEQHQJMYDqfw7fFFlDnETGq85E0X5+KBq9M1IE
p7ZuTvhpSD7LimMeih/u3GGgqWmcsQUwa0CQBHhWKZHuiX91eFy3fSGaS3v50nuYZ7sOYmGJOAKb
38E3GhWbM3NIqglvanOvu8QhNZzboXq3iwo2Q+XtQ5GzE7Td49iWr6OXY2kjPnNx8+v1TsepG9hb
ZYHo0PH8zc/qZOMk8daPsbyNWFSAp+0n6m8ZXFguGLGkxtLsYbUpA7Qe7TImx5R9JOhNsllCzN4j
p+JVtIgMRDc4YBulD9ZAvaWcyt45UDeL2rCxaNiH2RA355iGD8K2lsPolvOdjOOLtFZHbpHiWx46
V36JeL2vpkcBfgpcOgLMkcna2NE2jNuvsgPZ6/cWQe3INKzVIFlPS7Rz/e5xtvPp4IJ9afhqaDmi
/o7i4Hwe3H/UyPkGx9VIT4CqSIj5emK+O0YpByEwjjdKus9tIDo6H0tyaBOXmrCiEdXOPWdCTFhe
naE3a810qAQUxCpmimztMMK6m8rFpmM33v2M//VyjuS4T0LiLWaYW5cLhYyXVzD+a/duaNKHUATN
jsU4OzjpoxdV9nUf1qALF/foMM/yssR56GfDUAcpVtda4jjq12kO3ieyei6KMfkxxyDiHTd+rDYR
ltND5b9ayWJOQV1dhc2c71NMx7gH7Ld8lUjYxNwd/bo92XUNFlTET6VnOOcxyZhzcSWshWXTN+PO
yjT5a0X9xF16XjcWSMui53huRurmQOXbpLOYAkbqXlrtNl8UifIT+TRTeEo7x0VOW+TnS03ZWY1J
f8o57QJbo/kvGQP5mfCOQ2jAFTndIcKhw+BhbZHgHY7aNLlKsgZ4YPGj0wJ/gPgeYlLHBDqOh85N
sq3ynOe+iMZtLNW0H03t7QptDo0iFWOUjrdTI8cj3UpwIPmTMC4ajW6+s0jKw4xtlm0BbTSoqhLj
Y9CfnMmltmVpGaRxdqPtDCenLm7Hcfk6Vf1NW3T0CLLJvVhsc5JJHe37JDb0oMd7SdfwJtXnXLxq
bzlkPxY9eW7aUyWtzhmJi+XijHYgiU4m52hhtZe9wpDUeTQVmt7JH7D/3IzzdLJMdm2lXrDVC9A0
SUFP9EDDjop2XqR0UFKrfIceu81B/FC/y7fQxvvMzf6llIJWufYPCRX6RREh6/Di4WTNwReBDTkq
24CRiV8i4IZ83KUXtekegX2ytFt0FYXHYWuJ/O/JQrVZgcdFmEGfqnWig2fT0sxKrQ79uJ2DXTZx
OIQSy/g2Rmla9fTm/IZnxhbDXuoKlXlqrnA9Tln5A+P+2cC1eKvB07TGP48SknFKw+f3cLwsS5Bc
zfGNrwq0DcPXWU6IWUGOW85xXtJj37TTqbUmQq1jwhU8CvOo7Z9i68uo0KNnQdfswtS8J7MM7wMm
S2DkBnACvn8VReZ71OlwT+CDqi+amtGt00+0AZbq0IDoOstEcQS3JO9U1n0Xvdm3DuVG49MEb/3l
JQkRYjS4hOt55jF+1V23Jd6GgAlhGDeLkC1oya7FdDW7CakdNSNUP3V3oyBMc9QccjiG95XiwAt8
l6yxCspXrL+2SQBWb/jKhvOFSKLsrFqJEvV+5Dnd1mGoTnWQH+FF9bjN1x6TXd1PQVIdUnRwcz7x
IR0MvooGPdGXjAc7F/+z12zb5qQSZ7nRydBcASagrT9TsNAh8GPTbcVU37ii9wisYPQ6YcTJ4hQn
abqErE3ZN78K0xOQZdRBJEl4nqLlOikID6NN+LLexM6GM5I6isnqdnoWz66X3SzD6F2JvAWvVLNP
+qg3UwzpjsOSM8009+YyuM08vkpAESvb2T2DdcCc0x7rjSfu6Jj1edFxoGgKMAHlVSm7lA54T6/O
A/eaR91lakzz1CFb3NXM16E7fPG8lvaFrPnKcgo6YzOlb0RJa7iVJea96r5PB47DCsMdjq4DkGnn
IIPgtmvs5GJIiUCi+KZzpjvzwNG03nfYsJED89vCzwnWydTrHCB3i2V7hIHIwyHFayubm6JyAxRQ
C6FIPDxeNm85PHJxlSdXTS4lqVXsSm+ad7IHktsklBEWK1M+tJuxog8SpvK1ovbdwu75p2iJSJ3s
kZzUsY2PSXNBFNfaUo1Yxlxu8JBxbT4O4hCawgcaCGXcY5mEugQXlri5bdg9uJCGoMzS2a2c6qJK
VhsCgs9SKHGcwuXato24cIBDXHCedsdlrQqQrmeRvZvkgpwRQRgH6kuRtdkd/LSU1FSG69lqi6wq
TTiqN7snO8z2ojAeXbME6K2aDt6I/cjXA4c+aAj48kzMfpXRkwqzMykWl/Jk77tQ2XFCR0++WhH8
GTzdtBIv0UuuseCnFPUbsluyUxfQTiFdhT3PscPrWWerX4DxSajyR9umL+JJIW7rNWNRUtqcyahY
cag+TnkXFoTU0Q4ZYLqvQyKNwXMd8TH+08w6uQzIn6Fz0r0OXn1YyIKh5ZCPuwUYYtii3A50V162
tNHKiA9r+9FN7/LlQnnGOL9wMFQ2/WrfRkZGnNPGSm21q8ruxbKSma3XBNQsaXtoZ+TonCJoOSWo
/vulv1wp4V1/bQHrvfLt9MaRo/XAcddl7/y+tF1zLruj8Qi3VD6zxsH6UpX6EJYcFPTAVJNchH2a
90zRS33NYWhTZu73MYtJ4soAZKeyKBk7LOi3+hcTTk+0HRTHJ59VTnUXlW4bDBRBfQoHd2QgAYSN
wz1E+5a1Bcxjx6TfIo95nzVwMvOcrxNL895aVujkqNZTqG0u585FOBkxMxwoncscZahwcZ+IsTjo
ondvJcE0hvaIicLkCrg90vagaa65P1lOiU/YpIoYB+o0ym3PendwFpA2lrxMCduqHfM0crfwQFPC
Yh+ayl0rwI8ie+0Ey+jsRd5ZHUmff6H9Wrmju+3n9tUeVctQMeERrWtaf8uLSOzHOGVUuBjG8n4w
hsj/GfWHMxx5q2xe46QRW3eKGFKiNe9q5P9xw/QjJoRsqYDSTYl7b+nR7G1y7Zh7kHb/bYRCf0b+
HlKNNWOtd9t828Z3+TI/LcuMhSygATxUxXXZdY9LXBKqEUX3uXrujPk+pQEi2pijZE2bY8Pbrc8c
erdOZ192U4E7BAWJIBrVtf1L42dXcXsiffC1XUAyFG5w1NAGoIV7Ptpb86ULCnOX2eM/7oiNxFe4
QkwSqLNOZ9m9SnJ4pk91Van3RZLikN0VU9schnJhDJRO69CZSVAX0G7N5NXEhrSlG/XDNIG56ANm
eXBrDDv9EuwhKGV0FlE0wm95swinokQYt2bGe2ah4duK7JkFy+wGKG3oO1jfa5N8T6r8vdYR2Xbw
OFoRDqcSLaVhV9WL/x50tth6Kxok6Zent8GHCGwP1jYouEhwK6p944boALZtnji3ojUXOis404z9
rmQFPx/EBGE2cg+wzyn446ulgIwYGM3ool4uJuga59NMblQKzJi226EASrxxV2Pi2NLEmPuahvjQ
EOu0UEw59Q0eX0YXDc8uURcvZRD84xZWtUuH7lvp8Y07SVjv58W7cXNBRzrVu86iKtKc7WofKw2M
Yh6KssGij2B8kpBAAnxbfOs8PjLedJNG65EpWgUG7JrL43lmZXN4bYL6PWFM2ffFDxWOEQp5PKgt
AmZWGniVb1aBnEhEy7ydc+bICcM4S3pMadpvpcAFFfq7uWuqQysrllfJUS408fPQdS+TWZabXN0G
BU7jjEDwPcwPYjEXoEqWRcXc0UsP+DusvLuDFhfv4rEb/j/o7f8N9CZsFzjs/x30xoy0Td7ffuG8
/ee/+T+cN/u/bFf4nu0qaoZ/gd4AwHmu46kgEA6p1z/zhf436M0V/2Xbrh9ggCFEWknvv0OEHPlf
pBER5ghnEVSIF6j/Cejtt5w6CHQcfSXUZZcfbbGCcP8FU4/GyV78uiJxJYOk3UCvxv0Baaarm5t+
MmLj5XG8TworOyWhjV8WvCmCu2yT1rckbcZHZxgAdqPP5AQ6nmuQuCfFrLrJESoHQ9kdemGuqNv8
i9Yum30Q08371/X+Q3zMh4gwoPzSdwDYObavucA/ow//9REaaIiBWaae8VCFomhIdpmF9csKqWNK
By77ggsMANG7rqz8L68tPuC+//PigQ8nj7QnvpIPEYQt0xEhCtXvySLb+YYVL3eXs3aGteAIdKRh
dFN7NTLohhmvy1Hm88/+x9fnayMXkzAXT36MaFsEPcxZyp5Kvbt1JVMqMQoUvSUmKx3BoMwOa8VK
nxjkkULU95fX/zWDSv38/C6fXnJ7O676GME4mX7IcsXFV6qHcdeaLxFUqDN3VuLMllhNXXed9vpE
jxk/Px/nWZ4Vck9/vSzcDksEDtfP39Kf35ErYYY7nmAn/fWO7qc4DF1yqvZWxfoq0olUVCGbv+TS
iQ8wfD64cnhcOHhKCF7EJf76Ml3ku51pwgEHMDrX2a/SbTt56VONeSTz+gj8RRleL2zovkO1PozW
eKuhY9HDaJxT7UpM5pPn4feT/v7zK7Dec/8KSPj51tZkH1j9xGJ6cr1C/3ogVGNoHol+QJfwrsOI
HrgVf5eccuY5fEikzbA5xPvx+Yv+ftmVgwbAUZAjpWDV+vVFwzijG+zCxaWWxq4eBvl5beNP+/xV
/nTVHekExBcDplTu+s//9dFsvwNFlGV8tGjyN4vPx2griszcJYfn85f601X890t9+II9aZNZpPJh
788JB0R6wdBy3+t1lutq2Z3N5BGCQLr6/FXdlav58csj6NBTrk9mh/dxQZ7jzPPHkQfa0fbAxJ+U
8aCwjz3x2rulprNjgps4nYeruh4fei0p6RtzwdKAPMPSGUmTymUCht1y9JyLjDMZ79vZGY91lwnl
CDR9zcPBSwNE2qAPTn60EeGVFr3ZcGauAoXrRye8hSD329an+UNuGmQv+PAnFFdRfycG61U2Krn4
yydfL+iHT+6CNLWFR6iH89tt63eR51Q9D27u0JwXU3Ln9ugygNYijYzNXU9N1ozG2moTPHQ5o0qI
3bdjafRmmpTZeuTSdn1zZlsBkCo4EbVfEdM4o4uJEhgGhpvFMQYySLtgJ1HVta+XixrVYdPQM14c
96QcmV5N3fekKNEM+aN9Eb7MHrQzJ6X15qTPn39kIX7fuxQHAeGui5Xifx8e1TTIvWxReb+vGgKV
BqYsY5P+M1VzhSD+cUkrhMODj69NqeminLkclvoxB901aXu7ekmtU1S9lxn/b9tfncSrNm0tvsbh
IraJyxk5YMLiDYqWYg9kmo7zQzBgt7XxXvnxYzEh+RnX877VUI47rGa9AQUjQ843dl8ci6Cjg2rx
zySG28n4d8y+iLU+CVJsZLn6Hl195fSAfuDIyOmYLhF0sFg7Z8nYXI6DuWPQ9+gbPCIBCt9iSJAI
3du2evRVft+mhEEQw1CveSfb3vjheVVe5lmJ30paerfomu67g+hkkBAszlsfd7/fT7vFjx7dNLkd
tMEwVJ8RLpzChhm/zzUaMKsuZyRvDT294SzX2aXj3+rN7BUWqrHhQdqqPx+t/iZi2JF1kuy9+hHM
HodCicyrMvmltOkcp8yIzmaFNSg31hdRIdyvgu9xq75zDL9V8sGrOgXMUb06wnuQi3zRJCWfWcF0
KIh9Pwu166H75C9pzcAkgHzXVLXJvioQsbBeIbBv+5s8nv9yV/2+cPnsy8Q5KQlgWOsPJd3EEGtQ
5K/sB0m0bMEk12TWucCJCJ0PXg1kqjBHwf/5vfzHV1XsuspWet0Ifl2Zg5a7I1gytl37qXPHu6HK
fwytdz0t1mMrs+cs8F4+f8U/1D6+WoPsBRGtgSedD1tOFwWmtPKB2ksazqyofucpvW+tvtu2b3RT
MQ/ZR7tfQf9quf38xX9/cMliddbyPGDs7HofHtxooPc1grXdW7p6qVtnl86OdZCwbRHTOZd2f6Gt
d2tkXv/564oPXGY2d15Y0kZ2fBeG5sdvt7BDq+hJKdqD3rsOeMJoOxbo2aJ5QumVvBWcGc6VwTyT
x8s1xMcMnUj+5pmnVA3ib+/m912fd+ML4TtKCyKBPnzrzFIXQfYSM8WJKshel42ozkg27Jia+DNP
5tiJ646m01kkq5ssDIH0IoYo4vGh8pxyr9BsfX6FnD99NdTDQpEO5AoA2r/eiU1TySWhh7B3XMcH
IAZznkbjziTmqY7mH6YjQIGT9toAcaA7h/lz4VZfZh3aJ2DRXwGrR2cXnewvYx+gYMZcnYiGGmpA
j17Njh5EilY4sYmDh0+/R/8V9mFx1Szxj1iGE6Qj/urPP9LPsubXrdFXgdbridANOKt9qEVIB7As
8hG6vaa9u0eWFw3XQofFtjTISAitpG2UYiEyrlzN0gRNLB2i81ytD37Baa2zvTeC8BhzkvACIxZF
eI0vK+gC5Oa4e8ccvL1ClZhFoXsYJOAfp9LbyIsXVEIzS1hwCiaMiGqNMI/kAVkYofF5fkGy/FlF
N+Mv1ZdcE1Z++8iBEADSXcly9iGBJRRtUMz+2O1NRqoAU+QYzoiOrfliaQQwjQateiwP8WjlSGdK
vJLxjzSx0L9S8JsBcwfl+cwpcIJ52TBq5NpAkzEz4Ny0eimmZsCFzGG2j71dn3+z/PGxjXO0rqXo
cHat9Y+HvrVukYkqkzHvrt1zz2RQAGnv1OFPad78tnQFbOVMEkUXdu7GIWVqrLz3z2+An1XfZ1fj
w3M20t0mO3LuIBQIIgryGZ7PQke70sW4qWkPb1kXUD/Tp/cEXfnA6dDsa1CbaX/z+XtRf1rpKcDZ
pFmFhP649PmzkeOshlV9rs1+lP58lE72PAAH8BoxnxJlCPJIhhB2Y8SCkIubYqrwYQU1iS75xcIb
P4UVHk1VBz1H1ZmmKGLpdoE8V6w1TkoDbgI2rBz+kqSp3noxkJQewaoKGzqnXIwH/tqH1h/w8ukQ
DjTw5TPhZyVj4OQH4poZLoxzQ/ZBuFOF91LU9Jb9gCGUu6BtylZpnGsfYocliphlmAVkkMOmZVaW
2M+uDN+Erh69IWVvrxnf9s3z0IODg7p5ShqY1G307os0/0t82O/HG/pENtEn1MCeTUvj16VLEXtH
Zg/LKcqvtyjsK9SddnxWLdT0n3+Lf1gkPY6wkpwjzd+6hhn8+yDV5ZlXthVikDoqf6R1c15oRqpN
hVUa9UGMkpV4KvjGpXz4/IX/UPLyGYkoIE5detr+eHBuwmiodYh5wSmJtTEQZQD6yjW99LvjatBV
foiOfVhFQRn+/wjNTDFzkocXuSZMAVLX/rtUQ4KVdUK/E7fptmL+6OFr//yt/uFG92ykBdol944u
3Idr1EdJ44Sp3aHEJmxqbABKpm/Gzm8nSyFBTpAyVH9rZv0sWj486XT8nID8BVpz3scdFSFdR64K
T5cww7W9WvORzaFq26yA3shnwsasuN5ZgXtBl+GLE/oHpyvNZgxoGbuVvJ3ctt+QHmN2bUihuSTz
QwLfv7f+VgL9fl7ji2QKyr7Pgdf+WH4lQ29UbFiTRp9gbrvWiMBRmJwxzsRNFac/Pv82/njHckQi
Np12G52+X+9Yjyi9qBgmYJSkt/bOlZS8qlN6xBhk4Oy4f8+DZQJD+bcb9vcTue8JuqTcrnwh0pe/
vnDaiagSsu5W0djzOMs7oTkdhjFK/nhqyRvEwBFx/swmDMBe1IdnKSi4eFVEjgicz30kwueujWve
zyD8efVftso/tKJ4g5rDo83D7KuPq8Y4DwoYa8YTZck3VhVsHLJPdwikrjg3/hMnVMdG+juP0Y2v
5/taRptQYsfWrYNMNc3RrXEJP/+65J++LypkvilOtz6xpL9etp5sWcctbZymQ5TuSL2JSQJSh5wE
kQ1SJ33dkWpJqB9D64h5/4bC8VA7NBGR5Ba3M8RURyX37jT9M6TxeD+I6C4OyduOUDFaLoA7P75e
WGlOTdAMALYITUSqaF+X7AtBKq56H7p/EsTB1UKCD3R3SrjEBjwde4F57pqrsuaEQDLnsD90ff+W
T+plGfLqYLmpfnKa6H1pYA0aEe/HMp6ucsG25rZLfSJrvGuoAT6/YH+4Xn7geeSg25paWny4v2PL
T2ZVerDIIlAACxyyQS5mO5ZDjDVfPSTxcOdZ7Q+SiDafv7L4Q60VsOsQwK6FTYTMh4UuSQXt/lY3
ezJhNTziQV4gkgz3Tugydq08UiPb9tKYYrzMQ/qbrtuoy3h2/+dnKs5SisSbdRrx285Qo+/sa182
+2wlNMqCVI/MtrfJuNKyY/E2Ect3PVflKZVouv9yDdZTwYd1lxenm8shRtPL//CUO0sYQZvnxXs9
KwCQ8R7g+LeUfNMTiQAOs+KgJEKPWDtDtGFMwN/nb+APq8zPwB/pCU9IFXz4+qmUyj6IVbPPh2W1
kB3cEP1oBxc0LQjkXVXsn78gR6E/nCWpsO0g0IH2CXb98Ij6GfLKaIH4SnhB8K1yNHLPuvduJ5o2
u6Rv7/PSQBeemuBhlcRzG4bvroaqqacQbOMUBrep9VampPsNxYzzP0ni82wEUz44/akTQMNISoNL
pDHp5Nq1Hv2wO69nZDTUydnJyib9RGwzuvWwJkQxf+5mM5/rrk3f+inYIafN77q8gPXtVtgnPZtj
L2EPj2Vfj9ukLsBJIPR7zqT8ZrxYbQmKLHnSB8RiYv2LpAjfMg1UGeuqY9tf6OZYWO8oI/WonpIg
Sw+0vyDQJTlk90pat8o27d1CdMPZMGLVm/rmsf9BcgoMrsl4z777NCyEpBj6+u0IXHBIHjQniLtq
VNbV2MIRrouSM7cfh8GXVAfzWRTNx3hIYLDP4qkrBQPq2Q1eyFAoMS8ge+kdKW/KIH+ikhkObRot
aFfto6oHKM198MohKLuqxZSe8BKRoU6A69M041Roo2FTjOh9AtHPX1FnUj3305uskHIOlOSbfkE1
mNk5kot5qO7TRH934nr5bmcCel7+tS8SJK6ORLGn8UYNEwCpGdhtPIw5SomiImWnJnAtkky2E4Qs
+VmfL+0mwTxylopi8rYJQBudu93lUqFAZeT23FvpsBfr737+kY4XMuhJCEQRoZNrdvbkuq+qngB1
ZNbr74Rfq8ved6A0JOMpXX+pbGn+89PPPwvR53emDffJ5O/SzAXXNAPu+/nTf/8ykgS3rUd6cr6q
i92c4MA3TpVcheOcXEUSKQTSDyAbyACP8WSDmA6sVVWk29fJqzi9LCEYvmgcLn/+tBASt81zWGiZ
iZYbq2qXm59g7bC5+fknTP7mmyRP5YW/ZBdV6516QjVv//uXZoXNUqtc6wJrA1mLpG7Sfr/o5nKi
xq3l45S5MSzFYj/2QLj6McQXmnGkugxQyM18A7tY62hLpGJ4L+FdiLkUz1ZcVccO97lrUSbbdU1i
YC2sL1PV3Jlc91dVWlq3oqV3HCT9PpywYapIhQ9RnIG371D//vwtXiF5NS/IgLrpgP2ggOers/GW
MoF4J7KU+jQZbsEgajs9Ol0c4ktftSnWlEPjhzEnMJcBUPDSO1mZ9I4Gk0EjmOCDnz3a7x7+S9dO
QNIsNS5uQsae8jnN90SQ6m1PMvOTl3YW1rEeafvi7ztvWp5miTY2jcxyVVrh8uQgGLHQ2t8Vdts+
Fa/5+oeyi/PDNJQ8DDUAPI4vj1EYzPceGItWi+axmbGqdGST0iN3U5CNAyM6jsQ3Xpe4Nz9/onTF
TOADDOiAWIw9NVI6u+1JN4ve6SZ7dXNfXWofoHgR5x73N4ysPqyuzQRhifFau1fQzws+C6GtTBuc
zNdnsYoMenJX3NtFmYFXu0WL2G0DMtr3gQmDRxOXHrZxX+/djBc2yYCTXYz1FYGDUL3wvHTOUbQj
hnI69Xe9McNrNMkXMxBTupTljTc67nXVcZ9Ujj9trLbor7oVUeDV8XvsAR1zZKToQdjE20eq2JoO
OVYKxf4e+P7d7E/e1yJFktiZGswS0s8XNT0pnEVPbiK3bm3ROCaQeh+SSPUVz0njzN4r899pN7VL
f9FZUfaiPAbt6597LlUu4T/LuZlYVl2/6h49acGoRnp7MeBdrNslfSrn5JWFJH8t3ZB/PbtPHXJ+
yHPynmAIuFFSPE3DOACrWuVmT7VsxIPfBtWNX0yP0dCGjypBmZv21vefv8tlklyV3cqICRHbjqXF
t0Hv9Y5NBoq4h3R4/WXuJWLceJHHnBEofm2nvXDLod8sNJcuakfMj0HoyQ0iLpd5WzU/5lLBqNGg
aEaExU2VdvfDFIurQCZf2s509/36i1gDAqbKxycfZf05Sa20nctgvBxLhxnV+lviYNN74j9gH9lg
OVqzb/xJXxCS9TK5JbDlEXPapQPM1JIg+qIs+daB04GfiZKaDJfRh9vuac7jCux5t8ag45XEseTv
/aZnTDHCr2DBI//d8uutQr1OHmc032AGm+Fa8pOJKWQqQrLUYq2YTpd53tRhNinqmIDXp6Ahu70w
KqA1FjlH27jiiE519XlojEqW51x6gr03aAIcaHOhjy79tayOrzWxOcdIZPVR1oWNiyUN9uMax5Ip
OHOd0905CZpWd5L62Dh+fSw8yV2ql/jm52ZXSf5pnI4c9EN7gbPBL4q5gcgCTL5dG52QG2JoFmh8
w/BtSfqjF/fFNm3+qSzz3QuhOsDzGfkAx8B0hyGPIaf6IgB3MSGe6qOjsKNoo0rSy0okts68XLQc
I86UBPxugr3rItfKsi9ZhkVsIG41WkBCznhq6+kMLb/clp3kXVD3GZS9lSZ2xFkYvqKo7uLuGYnZ
Wei07ynmAfZxDjDnUy+/msT7YltzvqH9dUc5T742khSd4X0lhTbaNNSQViFP/tA/O3N/uxBOSjvk
JtfRuusyWQolShJ9pnT2TELVhVzUd4doQ9kl+8m5DE3Asmb9KE1yPTv++9JPoP3cCiMUAdSD9rGR
5SgY7b4+ZxQK4xBL31YPWIStmYiQOEgvRbU8DbN323ignkReH7J2ObhzTjAz7BuOTHk9HqYUF3E6
iZ1bLvsusbYzyt8s8jYqZ+So5384cd6h0h1JOGrxndVyTZaYXS4bJaviY9WkeB1sQiJ6M568GkRv
g/MvVV9SCcB66KR9JkxIVaDo14aFvekS/7svYOklSbGyMfu7Mgi/eDMKa2uaxb5LqUwsEixoMurz
kW5cU/k3eQoaZlnG/rwMikOP7LdwPSIQSgvE4fSWLBhHqkVs7HbmA7nitazta1ol0CX8fWkTxbRw
9gy65T0eE4vhn3PoDfcXexJSVwuRctu2SPMsBPiZnW5QhACBrd1bu7XARKs8PTcCL7Xz4gw+oWQI
f4ziVs2KHLVhlpI7FzfXoybe155wQjKqMmchvpBNVDnc9JwjyrZOdp1xguPssSRI/Q/RVzDQffeH
VWKL9lUFnWAJrjNDXHiH8WgQkL/xKW+lY8FNIb7mIgsJ4aDxj6s9biIifq0BrS9DC2+50rEZLicS
7c8XNwLSVJ0ckTz2C34EBfmYTuCPklZyhHK9G4p//DT94XYAbMelhAZFZXGmDRF8Bd+xNN2TZ9zX
RtQIDFr0ul/kTWIxjI4Cw1oHTGSyA7DWqF19v7YRMOA6qNP+GACIzPDC2uOQX5kwAkXivaHiiJBr
qmzXeqRSNINh2xUePr3RhynWn9xU5pvUnl6UsKw9Fr6btjYwrZl8AlEfj0PFvlQbjTI0gcxBtJUb
2cuha4bvJRtgWs/JHdriG5PCHRwSXMBlUwNhw5xz/PlTl+A2j4LhYDq2nqmV+3GJ6mM9udUx0Rxz
6TMqUdfH3JcWUpD4GJQgrhtbt9sgCcrN/+LszJbjRtIs/SpldY8aAI61rasuYt8ZpChR0g2Moijs
mwMOOPD080Uop6sk666cGbO0MJLiEhmB5V/O+U5tMjMOsgoDaUzMGW4WVAZdjJXIZQR//6LKRHts
+vgk9Bhs2d20UD8kE8UG17MZ5u3Rpr8hmmhs7K0y1dm//cHWmZqj7/lcPS3tcpbibkX9i+0E4fT9
uSf4KzfCz95YDWDbi3V69OjdF1XawR2W+A15neEwmXl3dFvyXdryJvuQJK+R2nap8xyuhDTWXVR+
G+KmWvtxDuNkUPWRILDmmGcsF0JynNmiGOqYuP60qyd3m7BsL7U97ssgZpbDPZOIyMw8BNKDxuV1
xioI1W5qkI2MYwSgw7cBF9we2Atu/M4Od9JwUfqXOPF610GiRqj1kmBHHDgyIK7LNV6kEY2b7vbZ
/Uu04Ke0IilmluUxrdvqOJdJdQz0/DVwKZaEQljGIKpBeOu1JILM6LCz26vcdiSl4cWujjw9APMR
53xfCoy33PgTQMt9LItjfvvIGpPt7Cb9Lq8U4cmQZvmM5NHbQz37JDtU1qeqINHSlC4U+dvXsyLk
Unn/8KavZ0zn79pqioGS5cnx/lGYgL4AGjBHmI87xxp3KUYXX7YOQUGyfUmaTm9+fmokOIU4pLA8
CXdGSUGXR4BSYaTZ8f4wGW561PVLUcflzy8HvRNAscxwo8xNUW2AInT0Gri+SuT9NxP/N4vGFP5W
BlxYDQXX8eEi8lAfMIWe2/SWChuwQzNHNp7c1yyfw4dwJGNn8Y4vmjJFUU8Ht7ZHx8eXbcB0MoNz
wcTqjD+QAMrQbDbYCW1O8hzBRueTSJa8z4EVHRnyYSXMJcgzvMBea25c7B8LJQKC+cIZWkoALoPd
g9HSqxLM+zYqY1yCFwAhYIbfJ7vf6CDRhIikHE1EDODiTMBcGC1wopKpN/0IH86pU2O8uCU+efev
hrERoHif5upw/6q6fRepmxnQIUYVxmStZ9NMdvevi6SyOCluP216iqgsRC98+/3h/uvvH5kjIKAs
zOGv3f7159/5+Xj/0doA5FMqQy5/fvH+Xc396d4//Pm59D3k6xkQjv96bvr+5O///POZuFPx4tqz
//Mp/fMbkyjx1lo7L7U9pNTctyecG+6uczW36bjpfzIp7h8VNzrFHVHxz3+4f+2fn94/QspRbNC8
f7x/dn8Y41v48T9/1o87F3Z8AuWb3zmnxYxHqv7W9RWtchBBNw59Z3X/9J8Pc0YjjT+Kd/v+Idd0
dXBC7ZKVKQ61RS2etB2u/rGNVrJuT4NpOGc0lPBvZrfbkI5ebnUJ4aTRIFXM2y5QZ7B4EcfhQrT6
pY4td5mW3hs3omZhcnGGoJ/sRVlBrY+VuPaT1YHqq/TZC+jEG5bcZclwRnahtXUaEBYjAis7H98L
U5vbOYGo4OERgR9hKLa9qfktoHV5SBh10Gd/KP0vVGzJSnIhX7TljH+3FLj3HK49Xl68d7q/SNd+
RLCC7FOnxSpKohcMg6iRvdnYmLP/NfTJ8DM3tW6/RTouDtHUqrVv46Xro/5jkdHSKUkuBx4i/N7E
PUvsXWbofqh6xEUVmTW0Vtd5Eps0hH/VxVGEk8neYgQ8FZJ4l0CZ0zJE7Sc8so1zMNYCI+JDWocA
Vyu5xGUul2XRfoMzPIDvdiLYx0JQP8VXUeurndU/esddlyUsT+6f78NgweTvaTwCDGxD5xyyuaWr
AKcRaRQWNHYMi5ixMBGTVEg9TakxrK26Dk6laL5o9aAIkInydtzKOAiIwAzCqz/U34YqS9Z50H5v
YvVs9CRYK1yEy7TSxzhLXssMUqn0eWdvskTlrGyZyHXZKoDRVXiMJdqElNrIqkZjp+x3D7f2Lhk+
Jsi3nmKLcqZJo5OBPuVoTftpqFEjCfMUhiRBEWMIeEzV5Ne2oBJUmlrcni9Z8712Yr3uaIE3lkvo
aO7WmJ7Jpl0M5kDiQiwBjeU3VD3UWwtopt1JoLCmhdPXkPGui+Z3NI75xXcIkHMkFIRBw/Jwh/FR
IDxLy+bFgG1x9B1FUFumqHaclsyotNm5g2PupzzdMXr6ZPAUji6jD2gcA2vAKNDr2SmcTe2TwNjZ
zSvd7bBih1NvY98eHqClm4qSr8KdCJ+hB8+ufUKhWG8iSG/ZKJY+DWFN784IjNQjpgP8Q/pMQzNt
U9ZEi4y97DEaHtExhVQm1AZIDY6e9D4OdgD7flpMRoHExVxlqjT2M4J6YEgVUESvak5VSgpTVTbU
wTkj2wh9N27SAlUUucWZxx1+FulKZFKeeuZDgEaKhVNiu2lcDJfBGHzWVlMcSKmulXxoo20WSQyG
rn1RMROGTt+sOmZ9MS3UH4NrcelPEigi01BuPLcLt2hfw1WSO1/HAl9854A5I8bPvCgWuLQVWHzT
F6ERl6YVoMuspnFKaopUGVfFsmjhmWOhYfqRQu+swUXMUzVt60ZdXbuQ64RfEjLn2isF69oEJKNS
rDxTVdNBBvalsFkL5ybMlhiv7TIig3NXmK83DVhjSIoRXh36Oib6xfyjYpVs1OkXqDw/1Kidg7Lw
JVLJE87nIdcq52YTu2HJacTPh/oWuGQlbwlxhbpy2zUld71K0hAI40iUQCHg07YVck5XspNm7ndC
5xSsGgTb3DqdaONIPe1kXc/QA9J8Fdnj9zQliYErIEKYQYEca7WC+561m2kklUjOpbc36OYsFN9H
4h4fYq+tj9ZAASZM+5NjlBFe/FAATFAuJRCstonM11Zl2NPDLPnQa/E9cs816bcZexxjcMVtEpxd
8WmGZ8KGl+UMhcTCsb26n0WjaEka0eS7xZImLhxKdpT+1hMTskwK5XN7eyDPD0bAwb8RqnofyrbR
SsymTX7++WBzbexF+CNqEwoslhCQIAmUoN9klrr12+RUV8hU3DRb+qwDfVaADAfbirY1V8cO4fyR
hlKv7ID9RRlHOM1ERcpByZXqVk3aW1fG+1AyWbHTEj2CAUG3x4cFSWnnTZWxkWm77yNFTl/16ljE
ZDWiSVmTY7j+1A2VtykQYTHaipYqCQiEq8Hf1bckemMCbeuF484x1etUEX3oRwO/q4QCGuJJDi17
zVfXQQM5r1E3fGQXpksTEswxFbjbCeTeeGncvY3l8GbfUGUkJy8qk3wNqfFHV970XoNymDwBnJPM
Y6YICy2N5oTKGaKzm10tm7gBepmFQrpJgolAXSMxz9uxs8nS6mXus3MSsdSIxzLbsssxONwwepSq
3sVMvTYor+T03EVcZYukd9esm78wbHSB74Vod0jfNTQcytkL5bHKMfDZZADbXKMUZyYW7a3g8vjQ
8vLBEaBMHTeNIngKN9SNLm5h2cs+MvLGfAQSuBIP4RyEKGv9gpE6vlu/GS9jDPrLRGSxHm9kKTMo
pkNYgGYzlL4m3bGHBFbbffCQUwHGhSEfpWje0jzkoHOG/Kzz7nPeZiD/GL5sajVsXKZmQIaDeJXi
oF5LYuVhjVvnBPTPsY7TJeSc/OizTF8XXLRXcezMm1EOhyEhOH5iUg+GTsH7Drm5iOEJeyz6ObhU
3GKpHoYmtdbTFywd5dPAAmmV5ZBv/AqoTc3Ia1ND/h4I1TxpNOL7Ic6/jxa8OmEB5+WcYMFTiG9F
EdpbB5DNSjDr2lkS/lTvj2TpdXLPXGbau0rmx076y6FvIhj784wqSn8z3JB8rj4LTzoM402BphI1
ls2yDRrbwkf3d2EUYJ7yol1aKsqurUMPG032gxXWcFgNVWfXRzOFaJmzXt3FbjYkXG1vgD5P2zuc
W/IqoqdBivJDU8B6BAR2RaNQfUAbn4OhBxhlqS9SRc2zm2XqrJP0C6db+9wHirLeJQMkjH7YQ1Z+
TtXQHs3GgNx6+xRlHAGknp0fxECGQlIwY2hxjo96tH4YaQEZpSfgD8BT6/qfyxugBxEgUxJIXGKq
9QP2c4m9gQhgg1GSG2XZzrbbceVb4/wgeJkXLq7sPbQ8tZz4RdsQYObUJl9dDQQgC4bHxksgTsbN
pddN+ZwWascIipjKoPjRu+BWhZLxxinNH3n/kCHiP7XjNwYS3TnPsGn1BdLKpAoPWamAHSlhr7NU
702rU5xdJvYNQw3HjGXWiAJmWyLqYbdF2XnniIXDyJKE5qXCqk1OANDDiDLF5cA9mPZbGqi1Ow23
QKH4RiiNaHCj/qstIOPbZX1xLcaFeM313u0g9mQVNlvMSvk0b4wm8a5D5m5x4Xp7lra7oR+fXMft
LxNwI+4gMKWbGnRQXHJ3jeACod1LtsI0w1PRUsOO1WdpJ5oKKWW3d8cX29/83hT7MBNnLRgjCC3W
3qjAWE1qOBTsm4h0S2jiA+dU6vgdax0DUd+HMJ7N4GiqkWjX2tv3SVpt4qInJEp5aunHDjfcaCqY
J2hCw+qNP0TQ8OSYMQYnFzS13Mc0dd2FGRHtQQa0s7ErJiIGKzCEJtPaSx2xNMdO7WZZRHukPPs5
KexVERTIqrhSjNLbCEZVK7c2G4Kl3WnhRdOnpLXco8CxAH0WKXOiS7hiAUGluksbAtAg/XqMlGvU
LbATywziDUTgGL3jQ8h4nNSnbgKGutCW2e25ImmkH97A4GNIngInWZi3EAU3fLecCEu+YDLciVsy
XUrRN2Zgu+mylw0AGyhw3EbN0jHWtqPOVg6Es1StSaBAQnoaDStyV3KXtZt+tRmx7p0g/BqP0XCG
+2slGZmbGrNIocBrsmgvKS58JioN3R0drdyZiLWFbqvTOB0QTtP4ZQRc+QkcSpGmW0SYKM49ElZA
zADj9afNWIWQ5PNrlrX+RRJLgPhEfzRJ7Muk8WJptjK+fMymNtoYQr9N1IongBcQaAnkCDJ4pDly
nC1vTLSTzgukEgLM08j46o3fI7/yXqzsrZlKGHuunk5OAOBXVjN7uDjipp4n56TCAWM51cey0kQZ
97n1NIzPTW5jgECWAL46yC9lz5WEUf42R3DyWCaK8VCReuehuLgBvVwMQ4tVOIGSFcygx4gK5sdU
SP9yQ0VYg4t41ROoRgOD47dhvDC4kVz45Yyb6PbQOaQaS3+GrKy68BKaj6y9TuVk7mIJqFnO83OT
9NmJFcX0JB1wvDPgzEFlrJ9c53PbzcHj/YGx3S7L7femFizvTOBRjvRxvXcTZqB4ep6jTJ+5HwxP
zkCUn518HRkTM7Ue2NAkqNJ8I+zOs4pgRmtDrlAD8bKK6rEWgDkMX42MhhU79hkeBOQGQG/NSLyA
NzVM5SJ5tUH/u5sQ7eLaqcS09j2z2qikzE4i6dZ9HszHikExbBBTgEBh5mkaA+scl3VzS7aONUXj
Y45uZGRJ2WaaFFGV60MYI95Om/E9bQGBCT07a9A++uDSsNYpcYRD0mKrLWNrpRI73lgQp0brmBdx
86FywYCglsK0dJqAXUyiSjbSBW5gpy71ewQerDei+JQG1RVmDyhQFgxMQKelJ5rPLN+5ijhVutFZ
Vq68tJ8eRD31S/YjGaiJSK0rBS88mVgGWe43tKjG3k2aYKut9IDeAJTM7cGQUIMbzQvT1Gn5WE71
2kN48wzEqgR2gxk/VzfsRhp8qaL4HVhrcC0EZFy6pj1iqnoxRWKkZKyaNSi5cjWNgrgAabM5br14
D39KExnQxlt/Vu3ObUZCRjwmd9ME7MRIbjv+lN0zYWRZ1G17qG7rNg0+z918LhS861mM8qj9tGEp
Un3GGNtzSIQpZDfr2+SY1L9TMR56euJtZgXtKvPKR3tW8lIOKcGRUX2cJmi9UylcOJsCNvGYQ54g
XRv1UPIydQa5BX0BAsdAwBcFGaVQNvqLhonEgxu/hvaP1h/ES1iP6Pq8gsQK/KHa0dkX5urNktCl
dnTgO+Smx9Ubw9+YiBbJAHF1STk+l1Ymz9CWZrdMt8rrvUXAdXSPBYbpwDbvh3SHx/65ShJSXcB3
LEefZFG3D7xNmvdqn+Ut0pXQbC/qaJb+e6BsxJtt5K5sd3p2vNLZq54EPLNDrGAjQi6rine07+k7
AnQCCsEbUpseuLJBqAYYh++egwq3ZjlO99hAH+4m0lehvLCfQPiOGaSPwURGQDMxLPhI1umK8p7c
wB4RHnMtCN3MK1oC+VS1ylPrtY3WnWVT6Rus/fom3BaNTdJ6WO8aZ6oRGiQKtp47bItoJl6MKCXd
IHrPG9I64K3Dm/Kc2vkxmnv8I4ucSb8bpeJqWNZwiNpbcAXMvILBla2Z/3iROsvS+KJL/RbbzEJK
FatlNU960UBG2tfGROiHH54bSLEnq4YOi5qqZKHJErW1wK0KGwYdxzCnLlw0XcqN0J+zmkTPzD+0
fcn13mlX0mtbbvUkezthRvgh5VRKMFw9VnoHkwdoWGQjuWQkQy2Bvq4ZIWyxzS3rjOiFDP6mIhly
ZsZPk4qep5lo5XRwKeQ8HRoz3+bR5B9B9FtWh3bc6KqVXzH8st2w3xlhai/6uhLbSEYl25CiP9Ru
/515uLkNBLRhjNIkS7JkK/L6lTWZRy4KqUzawFpDFbSO7YRIWM88lm5OMqdQ0VPLcGnS7GsV7oWj
MZDIpKv+qc3hgag8Rg6hDOdDX736tlMckMGSJlxO1qpNGnenbn090I7F0KdiN2HvJX0C14LLKBzP
bcYYvaVyLP2XxICD1ZVNtW3NBHpnA7uojO6Am/rIm6XxNYD6QOYhHiBfHbDfQcBxoI1wneUwxEa2
wAjlLJOkEycHVc6+HMtr6Pf1qaoyJj+dlBffp+b0en3iIkzWX5SHD0XKHCRltpZmLanrXf9MBQUY
qyJJzE+6vQjsbOXg5Wf5SfZ0L8PtbJbIKQBZt7W/MspWXpQ/P1tsym4TKf9g2YRkOYr4MzvghRub
ifb/BqjrI+u5zcEqcYU7OJOXY7oZX9VoW3CkasI0BOO9ZO1AW1zbLeVbXFvfkqIv2HJU3zua9q1u
qmhp1O9V3iWEo8PB9t3s++jeRl12XBDSQ5JIMNYrGxfhxgmib7ZdPUTZfW7LIHuy2ZN1CeZfxVEd
Gqa3t6qERLWQ/UtZFxCw+8Y4dm5GIYu1cDnHlcN1tnxnz0uTVVK+wMnkvj0wLAqMjMFCo8+i/8oM
Y5lRiLz4437qpX/ILcK4LBeytwxatqJJ2a4x8EOzEq/Sz8xNaiY5uZNej5DfglUzqH1bZYoGnUsJ
deRjFf2wfFk/mo47oYYI5LpqsmzrxZyZgIUWzBxDGmoEqiG2kRiyMiLJcJ+D6YUVmx7jfnpsQO3G
sm3gN5I3knngtkEfhUwSkGGNwO3imnogLRgGTbnzFlmMaJycOIAZfigU1WHhuRqA8RCKgxsY3wqM
xCae1g0jR+4HwxQcteB/z9FE/zhV26/KyJGrmJXjQzhBbb4xgJjQwiBtI7H1WbaAvyITPiCLYrLq
fWB4MLIY+20G54s5GcGx1X2IgXVM975zqRmyAGzPtWE8xhZIrdEOOQJsQmnGQr4IPxoPGPuIhJ9N
EoVYP2nHY6Ev2gYVCRypxOlJh7g9FKP7vWG2xuwvbTcML9I9O5lrFDTOKZEESwWD+VZI59GNzOSS
TG2wsZL07A8jIdHpQNpnHgwwQul/cJzxBncRKKnQ2zFvSV8gRV3mUelFwRAsa27rsT5+Bo43UjAV
2cEG1d3mXQFNO5b7SruPovLhzrdctOa8Zb235JaRxHC80Hm89ZRrSgYvUSEpzkdB6E7ukLMVGpo6
QHzM/GpXqu7Vrrv8uWEktGVdhsJjEO2lVPKZomraa5Por7kqPlXUSFPSCzBfoMMwgq8jP6dNaxLi
1NORCICcgekUYLBvo2mR9HZykCZ3UQWAbmO0JJqnXU4rAIWIPJbs0AI0OCGZ29yE7GtAxcFjl9Tw
j3RjbqYp/OojXFuaXoxxXOM9wLqllkVNMKlN/K2eYmhV9GJ9xvgtB4vAoIFweSnoaeaacIfZ4j7o
N9syZhcz5SDJGI35Zy/Mt10d0urgL+c9jp4uRVSQ8xEqe+20nOVdYzOhSaroXJp6Z2onPBTU0vsB
VDLecZDZvl1ckqEwdjre8Dzoy43saar9Cr3NlFxCLINJhn/CjiGXluwpWUHpjjw7h1bZOGd1B/zf
hEolrLnZ9xWplQEWr1VgRgvsIEBMtfe54Fy5lhapbHaX7CsUVA9lY1zgzw175eXdJYxj0AdNUpxH
zstEaOvgljViEx0BQkALl+SXpHfUsitcMK9Rw9sz9PZWVgVXq8rMlvcLPxRh9BpGUyzqHkYi945L
OlEqmm1zrePsQdgMfWdnWBUQiW80QfLAOS4BcjfmrsnVmal8S16T9D5EHsuJRNof6ooaJRoRHw05
m6EhJfsva6pr6nfroW6dLwGDliVWIJ4S/o511ZbikwmDbHjvm955boXZX4Osf6469FP0w4Rbibj4
5BbJe+15w3tNVLPnTuFiluhhXYNWOJ2n02B4Yt/ZmgxR29nOoW6+cBus0CDa2Tr3AN8pIZmOq8m/
JDmakiiuifkYSA2y2mJvsEqPoO12afiUlDMHkUl3PtUCutyAQxAlp7j0kvtHlPXuw9CQO5EAIqgZ
5T20t4fJhHibd1JfHT3azAdM5+OManyRjJ/wyYW3Hhesxlhcp0YQ9qjJ42xusZCZ30JdNREUOZO+
jqEVX6RpAvGrn6qIzhcEvH90mXOuAswMjO8TqMhmRXpRrHzCDTt333YyxQSAt21uqPuBSYqMohYd
XA1Doaeps0cDH2+cf7Vc6wF3MukgIeNkWyJy43L/1bcAcQsD/nZag4fsU3kLMge5TpfU7Ry8Th/y
cv7RcHynwVA9O6ESu5Y+epFzLgPGNR9GzeUn83M0qzNROYB663Mpb8IWJ1CsVufoWMqGLcucnjA0
5hfbOkH7vR18okRAEj72RVw/jF5NLMLAUYdjCFgxlPTz4FTdxe6KvdnWH4RrMH7GmbMPpKSg6QH0
+1RcVhiLj8CRnxj294chSFYOFoHFVMfRBzTCn5wxGBcmsMNj60XFo91xwsPzJLVEpEzImOadwwwa
32Bj0NWJXZ7Y0dJjNcOuDK1po7Lefqz13RTsrlpVeCftxd1FmebZ4pqx6hSU6OJ2FzEKRrdenKK8
Q9s0ssByC8CzBXrSp9iozccQ/KK3xWxVvOWMp5aeNrtrN1zrvihOBeYCGs/c+owwEQO3ReL7zJrh
hX5xGM9R4wRfRNbXbH+4KYLKS6gOfbZLYAGZWarXSpOVzi7TOZRW95WOwDzakntCmIq1iR3cH6f6
2KMn513h4pTD7ryOWjzXAbWeYyVMSG4PAQsqkBvqMeP+fcUG8WgJyMIwQg5O1qEiyqz0OBAUsOxb
/EadS7xJFI8ctTzEPf22MY+kjCm1HYbc2rehmz0BLV55Zrv2uS4CORyIzmSAsYPzODKSKQ+jgS2w
CUX8SaaMXeOyi0686xUOxpYBtJNXX4uIQgRYR/pYVsredmxHP7HbRqb3yGTPc/IHu0RwV/aHJvCb
T6W6dc/QBWAKGtiGzk5sfoxYaP6oRcst0HevnmLSN3QmvzUKxIWt0GM+UgwFfQSDD0rUqlblpZ6H
lPqJFr3OG/NsMusnuFh96BEo87pW6UvSMt5pA/xi4yQ3jjUJOlpr6VKEDuXQnJu8kKsSVSZ7qJCL
cOZGV1l6r0Hs1dvEGz7YRvwgEwS3Kq/0NvLIGc0j/ox0ikd3CggNioaaTfCYMScpol1VAP4ZnGl4
HHGXjPgOPpObMm4BhD5auA1ZlBDXwzmJyyPa4/7beJ3tfVf4FLxondfMpu4PmWv5Fyd2zDM0plW8
MtgHfS6cVh69ggPeyivzcy8HhUgtCY5iRN6nusTfFsZQnknaQLvtuqSocnAz7M0/IaYiqwkg8aKf
Y3/fdDEpzWPYfJtYEU2pZZKODfqgCUL3YItZ0ch56Ds7VvWiFG8BUqGPHSMcqgG3Xfp+INFUjPpp
mrz6aPTRu2Yc9JRG5JI1FUKF8D6vqtCYVg245fv4ypNdeQqmH75vaBibAmUnUBlrCeGO/MP+5jpI
M/HRncfkFiIuDl00iI+tZf7xqddwv4MWN21kMaidWSMLLypNZso4YRYo46/Q5NOPRfMUNmH9abCj
+GkUI5qLLHsMx8R4AHywbZLomanOdOpEmCDPIx44r6Lkk3XfRSjdHAbie0N8n89JMZ/60PUZp+TT
cw7W1sBkdpQFIgzaHAH8HUtUHMr28xyxwsJc0BzwZgJClswcQtRsgAUUkG5FC+0iwq5u8vLZlXrb
lWOAv6SoLu6ED7ISbHInpObrAbDghu0uikqIohe7Ln8wagi2rW2iYLBHsaci55Sg2FjokgV/NBlc
Zqh0l2av540K6WWpraezR8G/bOpxoL4zrF1oOf3DMNPyQsu3P03sHnoVqCee2I9JQiSfkYesVZ6M
uwoZ2kL2eXRC9g372AtZsEbSewBHSrYIKW8qOg4xBW/ZqR+8nQwI467jQFJiU5X57VZsiSudrnOl
rQQ8OrnH0nD1utfkoTovk1vmz21syGfqt3hhGkWydRvqI4jDJKfOPZpyzaCsn/wXJUz1EYntLc6+
nB5Z7VgXAn/IZvezMxYOlw3k9FV6vXW+PxiDxbIHDyTzC77Gmmwngapug5SQulAWB9R61lPkHlKl
8semi8QxKgmQay3aGs8Xz7P1oQ8N+8V6Kzp1gewef0oMO36AKPKivZBIGNev8bcl44OS3fhQBvMJ
B2wUHkDeZIRCMjfYVBMl6ozxlTVxZW66VnZ3osHRzGfuygLWrtuk9lU5xWsWor3UWSNe0EmR/xl9
6Ac6ksyz4k1N6Mc56aoH3xmMBxoGREDJwIxnzuTRio1D1/DOA0158WZL7ZyBrOTcH77QWVh7jGPi
yMiOWBZtEYWk8czIYq7WITpQBie542la1cRf23HUEhVmAx+f5KeEqTjhd9Vr4djJx1ldvT4pSTyF
Pz536n1o+qepsYKVdurxFglyGGrhAo+LP8Zhax5V2TuAxUnB5D4RbEfbGX4aLv/Xm/6P+L2+/vR2
dv/4Tz5/q1lPpXHS//bpP57rkv/+8/Yz//U9v/7EP86QCesOydO//a7te315Ld+737/pl9/MX//j
2a1e+9dfPllXPcPlR/Uup6f3ThX9/Vnw/3H7zv/bf/zL+/23PE/N+9//+vq9TKsVvGWZvvX/SicV
WIwxt/7PRNOXtHsDdp1W/81P/R+mqfc3wIK2ywIBVlsQmrhVx/eu//tfjdD+G0AgD0SfI4IbDop/
+oNq6vh/MwNs6ux0sdn6cF3++peuVn3y97869t9AUfjo2G4cJzA3zv8L1fQ3YyubK66ogNVseJiO
bXniNzOtzfU+V27iITiu5Q4suX5w+ifXquTObSG5B/WQXFyS8xqg5vsqbsixNcHu+sLcKmf8E6af
9au3+OfTgWgHsdCCI4K991crfM6L0pA+waIQwsdqahLSku23YfKbB7N6DRvG325Q9tjFmocxHP+M
KvKrs/yPP39jbYRhiMP5d1BDmHlzF9q+c5Q6+sI8W31wdUTt1VXHER451+aeDPsGx65LMfQvh84f
J9lfKlVe67Tqu7//9W5b/3nu7b/zvt7eCg4VjhWmzqZv/u6rlsiTYpVbzjEvR/e1jiaSCJDzlORf
rTJJd2Zk8RFefV77M2GC2XevLA55nZXHDAbTVnSpXIAsS5bl2M27P3lyv/JWfj65G27wRtPlLn1/
8v+CkxyBpE+mIdlERh0hlV37xS1Iq25bItxLbC8LCqIY+yvFk1uRyJmW2LPhpueD/aFgRL6vOpCE
mFL//fO6k0V+e9E4GyzEWR5UV0zpvx4wmrFj6aMKPiZD5GzjNsL/2jfmikLuh5nn8UfHRCZjI8XO
ZmdcdcXgHoq2dA+17NMtBlOayh180o1XtBO7m97fGGbErdFnAmBahxCzhqOV/CDYYCwm6B4LOhuS
aDz93UukB73ti8cSdxfmoADmCcJ2GtdfvT78aGS282TkzZWTLCcGsVqZfWY9ema2IYKvOaiQy1wc
/egqRz6igQME3gVkx2T+FxxlL6yRwz9Dsf6KL7i9i0BzAs8DpIgfwvkdAJxZCb7jOHLwBRBJRD6g
s/JcZKg5L+OiKxCOz7rNlmntxQu07pisiCn6/30iFjFYwuJM54T6jTwWZwQ3JMh5jm7QjwdlJoyc
IvE0K72FbEEsdk6FMnVHJyKVvceuFBj6+d8fOr8ya36+FgjyHNf1TU6836kbaQ9QF7urc0T/8MOw
d45fzeQhT/tbWIaTZhveoz+7vP2KEfjjb3r2DcJnWtwSfjtakeE4Pqk3DrJAMtEkTn2jY2gUB9c6
Kg1GcebM/iS72D2Q/nz2zybsTgoo8UlK909OHft2af/11IG0bfs3eg58WDapv546RL5Zw2xQWNd5
f6qBEZxE2J+DggQnrBpPqMTfXN9IV4isUpLGxmEzD9XZ0v+bvTPZbhzZsuwX4S00hm6YIMBevbea
YLm75Ogbg6H/+tpgRD73iMqqyJznhEEx5BJFgmbX7j1nnwbX0FojnUpb4449i2DxxbbPk7eUke+U
z5YOvKRZ6MbLjrRDjzEKjZBlXzQs3gb5MXzc/oSu/6VC+X3x/BvK7o9XVrCPgczdSER/v7KR2Jhx
7BTiMnHgv1DXxg8dtNYAzxza+FwPZOx711bDRY3OXgBXsYcoxpeLnUg+qy0Hr2Ui1HLy3Hura+2Y
Axdh06b0HCcLXZWp3ZcqiWhv+6FTGZj4tqmXtiTuHist3iwHza/dIuCBStX9w/L7V+TFn38d3GEB
ydd2Xf1vH5ei9J25Klqum8KWpP61JBnrPF2QJ7jyxy8Muf6JH/w3kNofv9NxLI+zL2UIYrS/Xh5z
63UckKWFx8ifnyvgDI9t1j0arSxIZehgKVReekhL0utuN3h8hfMGvbv6B9TX36k9Ji1gHcgJFCwg
av/3JxXRR1NK2WrnPgYayfH5RZR+eXCdZOMKZQwCJkZCLbgWRKiadWcSFhckqrOOnok0zEdGlyRd
8lKjyP2HTdv+64pKEQJHiGqMUpGPNE6jv9VPbbEK0MSuf5akLDtaSTyE3ecEyMC6cxJ/CW/6FJ7b
nb7ZupDMhm0VM99hX0mm0mRYR15cMlrahVinOHDmDHF7Yu3JRrsUse0fuobLuK5t94gnDgUPMbjI
Vv1oNvmH+WKLwFziy4yy+DrDkqeLJ417L3PkcemRe84iftITjxQRz8dzCj+iaxOEoZ5+mLdwDm+r
+4oUtUBVzHvZNRw90EmGy5qZIaPFyMAFfBRJqz/ixsKqcPn/L8O8hduV9Gshsil9XfZwPrhgZSyH
6u+vVxrhurmgwSzOCWMDhqXOR33LsW22RFunrh6smUFVKQe09IwV8chsgBUHjSsVGiiPuCMmNydO
9yz1uY4yj8wJvZEL/talOOVohMp+Mc/ZlrdL2fWKO/O0bkm8KScqAG5E9C65Q0Sv6zzNW3JvuWX4
Cq0ZAbr0BJmZ7rn2EP1ORP7KLfsXN7nJm+2qcyqSBZ9VjPh+FcQFG3PXIk+sF4K/txDh29dzXlqh
8unn6R0u4V0LKp1JKCEaa5vSex9hF+EQvmTIbgjQ6fzzNB/jYVru62ndx+VQXcwpqXe96fR7ygMu
IRS0vSS4bV28I+tG9uTgQiNDhPQNhMdwA0ZEefVz49nPrGvpcSuL6OO8LtmMUSFVL6kp22BMdYL9
JLKu1nHih8IGTIYu7rFnDX2A+9sgBUVD7dB8OlH/w49I1bVSHjJ9O3GjgnyjwF2Uf8UY2AaNPxHi
bpvzWdQD/sS1RJfL0DnUK60+W4pJtTS/uEQTcgEPWxzj/I3ztPZSlq95nX8hEbvEdxAZQ49AGTkN
irCp2a2T/rkhTvI0GPa3oSe/u1VkFa4a5OfGiImjdcua/CpGCDiRrTPxRNIKRJuJkz3e0yNxULvn
h3Vuxku9JUL3vvsykYQQNE5Mbir4X5/ktzOqso83pAq5bUfT1tOTXjnv9czcEgWQhHWgkLejs6Kz
CSXLTfvkcRwN1NOEEVqlSl/Jd3oQHrPFOBufXfI/1WRRyPfDs1OMxRWUsBMAF6kjmZcuZXz6QRTS
fUqNuCNPm8KjqjriuB2mEJ4sw4yUUeWo5Fkb45+xbsbRZGNGGdOSkJqetE5kBbA/kk9F63fnhrUm
w75BhuJGtlg978vUdgjU6zuJwOgSp6I9UKgOu4JedmSUmIMT2g8fhnGI/K49DFq8xektz15Fe6hh
GqbZ0NiqzI7WVgfPwGV9MvyCDG0XoYnX3puS5oZe2uuRaw03Y4dVRIP5Gli4G4PUpBtRMlAPJcb9
P67wrtaJ9Yy5Un3uEe/80886dWnW5o3YxzXwiat6BJJ3z0pmhm0KwpUuIqHmSkeWPjhGqNR34iqm
j7H1Na+nZ5+MyOs6UVlYnKRpN4r8Auf8TiMCbpKLfFH4uBMxxY+904c58iuWj8oIfec9q70+QhnS
7clyNIg4HJtTlawXVZKNKfI8Jek6T56WXH4T1qyOWOHao0rKb/CISLxx/PtRCPnIH4juM++IrjLj
b8KPlwtzp5+aYFYBghT1b2N5O513NRAbAymxp+tcZ+RPZcsnkvs6EzdSMgzuW3+1V7SsjcmgtfUo
vIVrdQ+qLjAAVMy49RqqqvzpT4Z2V9rqmyp7+SDcET/BiuCuns71sCioulYDF6z7kumnspTuZ9V0
rxnmQNXY0CyaqkRZmwiCGHCIMKvYTZOLPkHxC2ccNEwzWAJXSQMAUen9ILrloGu8W0wEJXHpMLFr
F+1GI7VPtPyqgz25TEFRf7AQND8qSoqgQO9aGUb7SO9Tnch2uuLPi+/M1Cm4MusXnZnC3sEPM2rr
a2oDQ8gJKyMR3i1PchRhLMfXLg1wToFOrQkx52zUJWBnSLIcDAeNonFcVHyX+7N6spARx565d+iT
7oSNrw7Ii4o6hRBLazatm3tMejf5MGy8P7usgGznBE4aRfxJCvGe6PMSeOtScIzmmYz1YD2VLQ6k
ypn8T4NfNPdWzIqUuwQb1KluAwHR6uOm+Z1p7wVGLD/PVGiBIRKan8MwXyuw+2ggMj5vI1JgQzxo
mxsVB1coZ8RXVo2WLrnOOtGxldAVIBb9Htth8TomJGmT7Lw3BGfqCje7UlI7jT0p1fSlQ+wEV9B+
3p223hETMu1vh7Oak/He7Gk2512XtujpET2jlgP+YK4l9eLLqkxCTmchTz6r0xMATMRec2RUno39
en2s+46XzKxHbJ8Z45xcfdj4e5dNa0IAmv8aV07zXK1QOfI+nyL4BYy7NqLYKDZxez5Hs8biZK0F
O4Sp3ldGcUT1WeOpjtGXo62zg8nGwFk3h4kzA9xNsUSNU8xcJGiHNYXQ1OYs4SO95qNb2KhmexG1
dfmBlnd5tdR1GTvt6DcwDJEqYKsZGPfSLZofFcFznWiBDaktQtLUPvqdITZ4BImnSWIf5qHlGF8Q
u5N2robubMufxsqNMoZUQd21HkwcTUHhqj2GBh8t8fJlLLPuOFdiOJi+/KpJyuxkQXUcG5XDvKtA
4Sf1+FigJsZ3yOHCE5N6W/It+dLN9EuBo3fTgJSRFPXPShGC4Wk2kbyp+9Q7snrwFLwI5HwzkgyP
dK++Y8Jorvw6P4l8wuzKllF2CZ6aIX3XnDV737pzfdZSzi+oim2duFpG+3gDUReqvWfp0ZQSjwyy
YUvc7kPhIyvOcJfsyb5BXyKIZ4CDch2Z0UR9nne8j4NNHYQHSAn6NwZCqav0tLM9z+0lG03Clddx
OrMO6zVHYh+eDefxcQodxCyl4TsP+JGxGDbMwHKR9tilDMatSML9oXsjA3t5zZKtAEN9QToeiREi
EkU+3OO6z8LYKPyoG/37XFo0+ta2Ocy11RNcQMvLpJfK5m/m+36uu7BYWBaTsfCOMRGS0Vg1UwRA
pyOPF1lAbm0WOybZd0tJw4GcCrAJt9+IcWjAT5CBd7O/Yu2Am0bI2I5OniAVMLevKXPNgJ3XvCJC
tGim73oGKET41l4Uoze5m9nBD5ajfD7vHnafUtuzMxoRPLl3t/d+ps1IMq8nXvGrvbVtznFXENqD
UiI0yI8otDjjSFKl4QTkaqx6lOHdzPVv+vu2s7oo7tarbo33tUNgfCL6r6bmn/r5oi1c35XRvgvb
eLV8k0+X6dhBPOcHIj/YOwSd+gnN31h9GZoiPSJEYplmlqUM5xm56ryPPdsJZZ2+Ep+zNcNmctqx
BM+EPtg/53qFqmBW3z13+Gyr4uTqDpa42Q/bpkJkWNt7Qq4TJLrqZeYjGym3RtDTviqvLQ4VKa3R
AnkyQXN2Kv0khthSh90yVBBfjTumpzGodXWnAd86on+vB6Pfex/GCfpwN1ufPP67GLxtEwMley6Y
w6XzybNhspQ2+OlkbL4Byvk2GPlxWIwfqGkMrBnQJ17GBZFGix5kJ1pxrDocwJmJ4w1KaobrY9fZ
b2ZJBrEqCCzMDbliOy2CmTejAQ8E3RpuW4PYKWhJjF/GtNlNEg/eQvTpzmpVG9S5xtsigS4sDbrQ
pH4adbnL3GWIDAsBmKWhWWqxsC4ZLw8il45c5tSVVzlDGity5N4KNACBkVjqCKFtEEdAFxHQ5LPm
vslRlUMddk2DCdHcvwybZLWU5ngKfT+LQ134xk4ZGLAEgpmkHxmgr/PR2NLHCXjk7JHYUWrDIcl6
dSTAlk2WaGFso0XUaqDESIcmtrVVpBvnfbcJozZjjxZx6Gv6bKKWZV6Wg7wLnPVB4se2iq9Dob9W
aeXtGVM5ux4YpWXXD5rbHYZY73ejz4LOSS2kRvT2vsqG0BOkx8jsnRPvUdSMLjsRQ3fpxCc2hkdq
0TexOg1rEjt34qI3d3EKk1byhAgqO5hK7K3Olnuc+s+YnshnrWuJyT3dU6EHmI9PBM5WLKGsci6K
K02+LzZHDKvBCtm3nzsgIThfh8C2QGv1Ccr6JjFf9JTVokLlFqywt0hjUQgtihdOFWeEOU3ktnVP
bkt9qBNrYR1zjv5A9jtRwnXApuUH5QBlMC7evNR+n2abPcPSsVIuWDhn90MWY74vJGCNOI+x/qdW
6EA+BSYs91YPAnH0RqLdq/gJfdN95k3PLUUw6wdTOqH5P0aNpXLsaNMz9kGNPsNR0H7M0gmt0X5B
W7AG+hSTWW+9WW3VXCws1LJi3t2howyluZ/9IooNdJorBnUkqGw/qied0xi+W/XjWmIjm3zNDgtC
CTRnB5qI/q5toYsfkag0zfcS7FbQ14k6FsTljhPWCbhsSCdxhGoyApyoro0Ho7Q3vo6mDaOjL68J
hSBM8fFYuxgdhd26rLRz+nk99FLde7E97uLJT3alUE+myc/UYsjoPJGTHfNXkKpQByN6/w35sY77
QrRYJtBlZJ77VI+pCh0Lj71ulGfb+Wp3Bpp8geVwGY9xbmKZyO1qh1VSI4SH15hL1+P1R0Q1Jtjz
DY7jgmZVJCpx9jhNsFR8z16b2cd+DtuqBLY6a1hWK89kdxkI+CJ4q1fU+XaVk2ApcDRgPcjq5Fk4
2GnbwhqCeEnNiKila96xu1aGfSAj6jPpuLt5Qw93BAsDTnCd8VtnfyGJ6U3zC8oTUCJsYSbg5jBR
4kJke7njlGMdgGtds25Yd6mOiVMbirOY0qNbJZ9qvf1pJCzPCCIocn2Ow7a3673yPmGXi80KVqzv
PGr90u6tElgl7emj65Aba+r+Mx6WsARsfqUFOr0kPoJozhZrZG6ZFdYqu8jGucnuU+SRoZc4CwyE
dxZC5tgXr3Q89XMXW+OecUEcouwvj0biubSwiB4ftFoLyyUuiIjHqOZOmXkAnvluw5C7c5zmOrIM
n42MQhtYxR4krBOY2A4jD8fKPT8nv7/dK+c6v0+T6pFB/nr69bjqsetqiNFZdZqME5XuBYbJ5+L2
5e2GQwngAddhx20tBTpPIJqb1dgDMZDpfWtZMCb6ZlzOMp5O/fZYd3ts6cE81lV6BAaV3E+mdkx0
smextSf3txv73/ccC/jSnCA5RY370ZqcL6K0xuPgzDSdSjX5J7Q9V2Y+fOlO8lq0sADtYgeyhjkB
MuSoBQb3Wu5BILSB0srqWGe4YZZ8gfPgkv0+aEW8Myv9lVMxRFNjnfZ+ixuEyFTdSCJYF29q8xp4
BaJ3pDhP3nT08dGxW4ti32roI32DGibVjQvsNN5Ixz3zJ40kOg92sexobeNPnPbp2OdhyfCQhROb
o0vosG1DmBUpVIqE/pjNNlPYw0ueJw9DmeoH0ZCDqhsPNGWSXbZymkP/XwYBU1r4D7npk8qES11a
35ZMOSHHk5/DivnQEZIP0NZjTC2qf/LGK5su9Y6WKI30zsVJDc/i2TPGq8I98jhssfNZejcJvAgZ
HVFLOeN1WyknVNns3ISlWHVuXUhqtWmIKPw5KCERSijkoISdA/0c+qtHkDm0jPpBrdl63yYYH9mk
5kNm8eGJCTZ5tgfjKMzJJPtdmielz/alrNa3xWrSF6YXdy7s9KuHseDY4dkJyGr3HxwSsG3VPemF
C3OL0iJYK8N9MWw2kxhEMrlqRYW3oXpQNg6bMimnY14t1bEoEOPqUz8f3Nqnomn5iMKVO+uZkZ/m
Jsel5AlW6DVFYpdmh84cm0cwCxkCG2Dd5IZd0XFFrjl9rlINEqOj21dV1y+OlA+QF4pr04HvkK5z
N7VZuvdMnnKdmDD5VjAxjnysdeVGaewZT3b6XJSeBKafJZ9HVd17rZF+xxGBW5amm5O5YYv6HH1b
P0Z8WjCXkUtTlT3x9DNGBBdhE8YFBPI9y/s0r3f8rrIgkbqb2QeSIeteyvxUmqK52GnzA+2zehBl
A4Zl9Fpageyupj2/kkv8aTXxZMnOqC786emhrUyIt3NybibrTKFaHDpPOJxQhHOZ6xqOrBcWwk/u
puXRXC2XTyPceEaSfuC3DkgiZcS7DbkMSbBbnlvK+xserkmaz6i2dOAqpX103UK7erJ+8RcACVoj
957D/t9jJbg2Ff2TZOTgg8boc9fG3zTPzM5O4z0vk+iuCC4+GiW58caM+smhR3duV+2jvqTNs2FZ
J47bXthIQ+xuh0+zkQkAROeOTlHyOChCXCuUbZtcWx5IX9bvWn3U70qRG3d4UBuoDMLfK6WvS3B7
8PY9U22Pd95LvVK9CUc9AeRJX6apUOS5O/TfF0qA3YSnf6mr/mn0RX9iK0Q0PJeNDIdG2Ncmxhle
Qf7YXAH1GIwzkwBrmOiO1NggvQ9Gq3VIVmljrGQUNjWpyZLjz3GanA9+bPlH2VU4q/H2O7RFD+0k
/QCiJs2UHA9ab+KTa3OOz2WMut8uNqlo+pyu6HNxsU3xEFplpnAUFFckpCPvQYpLs521DbWZhlZN
6cmCpXMOjcAgWhmfRp4ti5xZhUkeU9l52XHKHRwaTfpGGB+bKv4nUd8xzif+PQOVWgk/hHTjcyAL
pnkzsOIi+2E5KY43TVvOOdC4AVH00UPxfhbm4Jz05FM7Dljfths+R8+rgP+neayk3ixZdmm1rB49
+mGiZ3+718xbDx/4rUJoBNEox5l40Tn0h74Vz3xgHULPlc2rUnq0NNO1mc64IfCjGefVQBNMZiJD
Oc79E8DIodHC0UP8PIE4cBJshg0YJw4Y9E886+rUfDZ0lmY90ea9nxqnijhAvJdleVIdhxCowS/L
5PwgmczGfXRbX40Pk5ztw2i0T1NHtvjMch3N9vyQ5Qk9qTEg+IGXeQMGNAOqJyy7XagsUFHakJ9T
S1HjWaS+pcN7JcWMS0hdkCkzq6JUD50KemJBN1omzU+7K7QLqz9OPJ6MNYjlWHgHXFKIyh1rOtQD
6j6v9T8iFM2eMjcGJp68D0I652bhGc8I1SPMA2yUaqMqdAmea1LV28pvd7mWU2XVOUC0JraOnGIT
FM0BBFBIWlm8nFNJpHjaYfHg0xCRsEhxSCsCBbv/yRo18zKV2svc6VsHBBNH4kS+S3PfSyB8zpP/
oBc0qHyk/XjPllOe0ViH4Aqek4s7XwDIDKgvZ1sGq9KL/VBWvN65vlumQiJqoQ22mMuZY2cglnx9
tIyTNhGoQpf/kDjimQQXF1jwAF1oQFgyNAFYYT8acl3QBnHSQ6Uxx7BbEebUJDizyp3hrjQ2Netr
Bl//oJXdXS86YBkzBJS5ARvWlgdGCt4urVonMucftOY0Tmu09BzKUPqLbsJ5x1vlm06TqCrhyC3Y
RSLwy32Utt82du59Oj+t6SKOa6E/GknbH1DOKMbE3n1WCfhDJmJuUioDrZkGeCkdY2yM+K3ZJfgd
8hEgJo6pVW8uozPwt+EiYGzFftM671JUw971iyeAiD4HH1CuWvPZYWPYJxOnHkMcYzv+Wvn6FEnD
B7RSjUlQEdoZNKxLu7Wds2gmgXThXM0PY5hSmDK02+ZpJO1ub7TfFc3w4wb1aVI/pv/6nAhSFXoz
fusc7d1OrDIaY8ybFH6vGXqeANtquROA9nfS5RyEtvKMe0fsWSA+gqJ70XFREs0Wf50qZw3z0YPa
0dElmMiyp6M0QcyomdP0lQt/yor82voUJ8lXv7PQ8lrY+WsHjs2CZDts/IxVgdNqmjXsiUR4QegO
e02OKGXmMlo5tytlQbBf8k99ajHxKLrnvBt+ELjNpfhzyqgWJGMnM5vaCwZ2l5Vij9dn72UDhMUv
a5fRws8kaXRFwjLkLfvVH7EyNA6QvqoAhRo58/TDb7cWBxPpcMLVlneyOmhNQpmeQQ3WD0yE2fHA
Te63iDGDFsUeGdlHe67LcFJYiZyuDTMqq6CyKZr9FvhxVjkyLErnadXE66KPDuuBZ55RskULXukI
o3i3o+88hUssWCys7fLWftr5AhO2k2XkLMI+0Jym5WFcpMCYwfCVNX6Rb0jE+Hh46k2PlRnOPb7q
Psd9bg7GvjBoAk2cx33I1ruVALuTDi1oWj9qVfMErgiEDAGRqp/0s2xHGWHwnh9H/YL3Ir2j+QVD
PMuYkdLVZhA3A6VNjPxl5gh/wchqoZ0LF0rvs+Xn1KRY4HYoa3KoAWDHNEeKs51BIBFy/eomff8x
z1L7wUnHh2H0EzwyBMCCuvpQYlOiCkaTfZ1K1gQC5PKDqTFPnnSK+AoHwmWitjPdpNkP1QmhZXtV
8lD79sfa8745ZdMevQXcadG7D20zBD59+v2adcT9gImeKpPjk6HKh2wdsSxb80vFyDAgne3Dmmgx
Hszau4ohpb4S4WT58WEdhH9oXQqltlI5LSeLc7DJ6ahqTa5FGTVkBOzlQo45cwOuv8H4WMbTHCmo
a3XRnrVRJC82LO9Bg6DAoblG3j3f24M3wXKyZKS31Y96HTli5EodLc37hmQLsXtr6Z/MZI13+LID
EzPxscX/OBSeZOA+P9YUXGd4Ihch/M/NNuyIzeTVAsRaTZ2Bb2VKjlSlP8yGv6YZB3wrVbVRm1dw
DDgzI4KNYQk4xiMgGP1Qu9UcUgH2x6zV9sYIKKvI9vVGkvUScNp16+98Wk27OGt0RsFMiUZ+0Qc7
qd/Qwv8QEuc75uk7u3G8q5WNxwI1yanz2nbX4MYogasdTOwIEXhtzpEkooRgdVyqiTZBms9Zoy6w
cNdDAitB9xQ9q8GAjWZ9Zx7d7xgPPnmsxQfL2zisjmx3uoL5U9dYfHNnua/KLYwtI4Gyo3uZ2S0T
rlngx62gtXESJXMS8UIX2hmr2yAofpa4otoSJOmg7+4peo3DgC9v6Gz9HCe4eQj0diKEqTslq7va
nhJcrcUZrU4SjRoMPEyIjCWZhxtpZQZQQ+hlpIu7tzLzazzyzqWIIwCctugMipPOyrnzMoaiNHQL
zDqndeRqj4NUgD9QBjU0HcFQ5eoIHCE9W1FTsp0zz8xnmX5qBxn0OqVIw+Rmp6NLjca1oF/gjgtb
DbZEu06Mval32GdW5FE+uV4XP80vhduf6rH70rlVvTnaClCB2DRwov1cMGIG7WR9n+1CPw7eehbl
wgkdjH3Yg2CUiSyvXSFQKc6ggdwsTU6aVmgvhO14BTkAmcvEUKAdIfW329XvUMV3yYxZuelJuUSi
AvtZQ//pwOBqG1wUpfag1ZSqVsfmjXpmJ9LuqA1uxvRsotk6+dHCZK1XSu5Sp+UKTbEM0wYFaqr1
6CsMtGaS47VyYrgc3kbS2ChqHIsSk5G4hk5pR2+cAwIRP/uMhOUucSEFdwVOBhrGj4ioPoCAwV6V
QUichLb3eiq43ATvaEgjcr6YMF4J7OQsI5ivayBBOGXDuha+vo87+6f0aiPKPSSDRnassiphApJt
24ZCSU3mAhvo/UiCtuBY+mAr2A+aoa4m2PZd6SRIaIf2Ojrd3Sjjfg/d5SLGpryX64aPXA2XzsEG
IkBLDgtzhmE+zpKiRKVsXlAb4lF+dBc+KthiP7b60O7TeKJfrqvLCjUgbNBlhPZor/cDrxx6mv4s
XH51q8YuWH1vDaENM1TLhhO6mGNi9kfLlyYnXA0WAKUcowfOrnlX9IEroAz6CbKrTTUfpDkTlKVL
drlRNdGSu3ixbdA67Dge9ml5RbXQR7VYHzWnBr3CKWxnmi3CBhdMsq9Edd+1xnIYFxKyO9OdQ8zV
HEEtL8aL+SnfOUo3H9xGg+Ed64C5ZxQk6biBiqS1N7ckDEIjuqgdmZl41ficIBV8qXzzUnS8bqCU
43Osb+CbIVLa+Dnj5dvpib1CEOnCPPEv0+xjxcq/G0N6pC4c2Hrz329uj41//R+3x7QSat9kwS/w
9EKLRMswWvUN4Txmc85dG9/S7e7twduNdL18p5QDlqOru0ODRDPGQXvOzbw7E1IM6/f29a8HXU3v
zpK9i1jZ7e7tO1XMdZb2DNkr1+X8jaGxC0BaLUzv+WmQhS9xwzYJhnTzTm3PKb09ndtdMl+qE94D
NpC6xd//nzdyXMrytwfBTg5R5uQ/tDyVZ8mfB2NcfyZ0R+6F3dgHaAaH2//79Q26hOjdmy1QEEYy
fzxbODSqDG5P/HaTbn+sO4zXUWY5Zb0DWMOE2FxtL/vEx7+siuXo4nw6M1Z9kYVV7e3tK5jWD2TT
0Qrdvro9NHlQ1FQiXkSVE2dgJwW+yKI5ZXRYe5rwa3VorCU7QknfWvnJN2e1327/HGdYc8bP2h2M
+oMSFt2TmeIYN5/7vxae/5aFx9B1NNj/bwfPf5Tfvn+rvv3u3/njn/ynfUf8a7PY6I6Pb55xnIsv
4k/7juf9SyCexnzgbQrPm376T/uOZf9L190tcV23hIO6ET3vn/YdS/+XidkGr4cD2lYno/p/ZN/5
m/xU8GM8oiw5MhLRvYXy/VU6mRutKZRFhHNf9f6eSSv9hdW/wKUAhoSKBCrOUUmSahLFCZrMQpB1
Y1yEv71m/5V15b96GpuG0+fZ6Fvg+l+fBr0PmhFbrShJrAqW0vQuUF2/u0p/8xk/JZIdMFOtFlEm
4pemSghTZoT/oJL+u1B4ezVuOdjCtBBrImr/69NgHpkrfwSCx0SHcWMpymgxNPO0KdtG9zRNzReM
v49O5n8hF1oL0obyyqBGIi5KOyhrHO+njBnkP7w6xJ/yi39XuGKysnwHSxOGAwO58Pb6/eaeAZIK
Ccrt4iNFEUlM+tAcRC4fjCb1rqCmURbMYg6bNCWFYGW+5S60BWb8I20gFUlq48gcFUOYc4iH5Dy2
jX815pIILvdQzLFHf71ejzCQH6fGFNfl3zdlC9Y65QgTtgBKonpq7B2W1fmBwE6aYlgsY1m1sC06
6nSGOHfJQscXf/m7Jj3nLJ7s5Fna4K5gyx6WLTSMZpF2ghj+04eyTdOPnVTGeaSYQ7uyvIsN0GbY
DtIdDv7+Tq/U2zjTAVrpQPFn13d6vr54TQfIcPkRJz1egLzZz33kJiBEpv7gueQWF5ynkuJkeCAd
xnHHdNPag3u6d/M3GruPIp/QxSC5OlAfr4ElIW/X5vQhpru794bBiZQPUY+BoWnWV8buDmpq7AhI
qD3HIzMPdPOpS2sqGDaFYvFAXLphE5cnLzWOEFcR/eLSlXp10loiMqzUf++3N2QLN52yz5XtLCgw
hypck1EFDnj3YuO8T0qciaXvwwwEPE2/+CCBwtcVECtahxH6uZ94TB4b8PESjHy+8eTnUT7lL+gE
vk8bbR4baLfLNwA9dc1DoRam+NnEd5FmlNjLzrbafud24zWBAINuUQucgYayJrZZOrD7GA9fTciH
AQbfoEXA0SY/jUOaE7wEZ7RNl9Cupo/eRtEn54gez5zQ557ld3Q7+9h9NADvJy4Efmotqlag/P5G
5ydUkegkS3/qAfe7APyNjeTfb0z/7kb33zj/+gTxv3a/Gu1LtuUA+FsiQK5/T0YSAqjKXQID9C05
ALyMfrAIE8CfjDGXukJtOQN1ReJAvmUPuBBkqy2NgA4cwqYtoUBsWQUloQWGR3rBvOUY5AQaLJiv
OYSRcdAs08/SMcWugO7CEF9jkoiqGS4FDRKjhC1pZQm4YNHa2Py7q12QqpVJchXaLWHB36IWBssO
U0cMaK24QapAq/12V98iGX7dVH0KAyPPyFLY/odmy+/LlvVwqyFa4h/gJNh7cHd/lhVMixmY3b6+
3fSESNCZK3/7ltvjxa0G2W5+/dvbY7++vN3rthSLHGr6sOVa1LeIi2kWn2m4O9HtsWGLzLjdE1s6
hljKzyY28TWiY1VT4WwZIL++0dhSNhigO1tDqz7fbpg3InK43eWSIT2El5Sj1JbccfuHfzz4x+3t
u7It72Pdkj9uX3b//km3L9c/00K2J/zbM1m2ZJGYiJFeQa4WW+rI7dt/PTfvFk/yx++5Pbrcnvzt
x7u3J3a7K29PlyUEhSI+NuEQAGrn/vtgUacqjctTS4zvU4Gj0kQmcEjoC++6RF4Ii/D2Yx4/qlg/
TNg8IYl0YTd3hLzM44dMqLdqeBhj2nqYN6915ZxrJMZPxB9+Etbwk4bWuS2h6fg2SjxUD31UctA7
WjAlA2XN+kljYQ+Y728svu4Y64gMGO5Edpbmwejmz7lFELZjPcSF7h8X2T+ZeDUOCFFf4VRH7gBY
z1GdCFOfGD87aZ2D4Yn7tF5i+HSv5BTfYdYBl5ijiGf9nkAhtu/9SAZp7XTH2sqmDdsK4dzOIZTr
xgvi6+zQjO29NsfpGXrvSZCc8sFEOBxr6gdIWlpIwoxgaUApsYEIuIl8qtceAnqsZoTZCCYyq/WJ
MyEBRHcXDVZhS6eUiEzXNP4Pe+e1JSmSreknohZaXA7gCpcRGfrGV0RmJFprnn4+iOz27OyqNXPu
T1UtyjAMETgYZnv/YofFFvPiXqxXQOdFAgYp4MqhdqpwNFdGmMp0v/iEatJnyfv7WrYE3UBIhbhV
r5sfMb6EBz3UC7fSs8hFGLldtRCTp9JC/YNMxapCx9Gs23ZdkgkTm3VqAR+2inCEyTg8gkGcMbZy
te7m3CsfuHoItIsx+dsergypJfQ/w/ZH1aef6jR9dGL1qAlVBtDewDQEdX4r5lPnA6w4IzGS4pTF
gFxsI4JaPxnvERwBn5Y3xHNwDkwcuLHv9QDmyyA05ChGiKipzndUrOQ97Go6Y9Ebat6wCshAR07J
7iaJL2kqEeOOUMrvZJzOWsipF1NEqBIKTW4XRfAzzDsvLaW9VpU/8H7t0dwyV0V5xmDmJSQm6+JD
jPB92XqpgTVKHyrPOvo3XSjvJRM4TZiUw1bIBcBPSrXp1HSjSKDNM0n/kNPyUx+QlyoIOK/GScVu
z0oaGG97ScfC2wTpqubTaRIIOE0aTnWykJF6Q8JIjK7gwHkCZCa/taHsEHLZjpqM6PmI3Gm+FSdR
dXmwz7ocjGu0GmJX1f1iK+PKKsvYHnTDyh9xGKubWLjkjGZ23fDJXBw5pas/rRE0XvtN/0ZEb3JV
H5KJH9wlYfqdV3zXafpdGBuwlArtgMUVOKfs8drAUA/y6kHXTnl3D+lzZQ7NfXoFcyBU8nvVIagJ
FmSFs0SAAnHwooSFA002dsRsGlZWcY4meCllB+BK5gNFcC22StMh05QA2vEv4qyCrk33na7ck9h4
6a+g+g3S6vvgipA/8hyOrF8Y+YGt8JE+HPKtEDLxJe93DxYZ240S21phUn7CjeDZkrGmUsCTAwBY
dUWxMYGGDGWd2oFVfFczYhzA6pGbawFilXNqIQ6/9RaGA1YHcaMlLnrUleI8QP3mC4U4fjtYK8lv
0ceGt9J4cmpeTKO81DqokUEAKDfGr/CoYJQaT1VM12SRgekEDxWrgl57vAw4Ydr+aN5dgYLD00QP
qfN5PAKVbjIZCOtY98aVUPI1QGMGqjrJHI2PcDViopUTRjO650jsZuQGkU+FVC9MlcAmn9Zk8KxK
Bd0rRH4NMK46KrQBStTIaaIZL4iHDILUMHXtvpru5QnYlQnhCZpC8VYoMShqVXoiF5vavao8GNPe
DEkboNB+FMXkASrGpzmI7+PgALV9BGnvxWp1QvaFuFAOHiolLhEh6mSZP7I+fc4LhfhluLX2CHYQ
xUoNktS+lZyMJIHdje1wekpKXVmFGUady5al7muzlOiMpXQggHnxUPKR2Sad/LK0uhYpIaAWyhhy
TvVJYBCzQUYmIxZhNvwxEgTfOM0wCLDGg0x6ExelEWkZkAwyKqq4qpToElkppsA6UZuq4G2UJ981
SotQVkmCAwQ7ksHiT2PbwW87gDQA+BFm9+Aud2lRG2hpysaxR8zdBmyGUxpQNrycwItOfNKuImqb
kvAQEq85JfOVqGIzrXRM7ehVDW5fJ8YrS8HOkEyrW7SzCHz4E0OZ7DwoOYuhQpKw697Ju3SYQVkJ
P/xYuLE5XI+tMSrHjt8bw6Ujxg/81U16tAr5U0YNCBTM8CYUCqYW5Ikl5XqImsHcpWJ+qcNQ32SZ
SiQ7dkt5ak9mGocrUSl+CgIiOIYyeFPjn3us//joNQqwsg5JwyQ5fohgKdkl3wE528lkE7xeq45q
L9Un8u13GpbUOyNFCKkYyWuaQs2+Rm0H849YkMJEGD+4Yn+BeOBYS+PKLDtQJlq3GwET+imZPmHQ
9+S0AWSXRXuK6z47oevbZ9cYq5ag3Eoj9lC57ynqFefGqI89dF/uF/Iesp6qJxGBInf3MwCQAMED
lYaO06Q8WSRG8xOMriP+6/MQXHsuM/p9qE4oNCMP0xivKNwMDhKMBXO/sTvJlbjriIfzXSJBbmZn
oDlX5DAJoqoaCmzTVAIPtwQCjuOI0FZe7pER3WWN2Z+SeWHJ/WdvgrtNRR50fXpKMKu1tW0Eu9BF
daZZqQZQMvF6bU6mEn5Y/gDn8wp/BylVN03EApLT9MPMh4tmfQDg57HovWXRzSUhNwBILMUalx7s
VedaxW9NPlLM6AjhFXMIbylFgU4i4ba+VAILRY9xKQbLdibyv9r/bWUNLiQG12JDhEYPeY736SQd
vaUUzkG+f1xdmlTzHkvptu+y2211Kd0OZaojfVWCEvly5OUA9N+a0Ji76xwdFXCD8pbSbfGPdWam
tgwa/2a/ko4/1HNMKtC4+mqxNDPkqESVf95jWaQl+bal9HWs26lCeCu/Wqpob107dQcxshGN6Kv9
b9t9tbWk1XKU2NS7X1e0rC/Ha9v2rTJHecVQqYF8O58zLjU66qWYdPUOSYvHZEKPTb5G50DIEgae
SvKsa+mmyX0JOikEigYWhyMzxdtFPppMuDsDOTCAnaIn2Kxi8KEBlLtwQAS7IqnPvWntQEfGsSIx
dhxbowJwmNbr0rwmRzOtq7WASTuac6x2kIePoQAhWAi0Yd0XPUr0tfIUiRqKmApT6US7onSKlC1k
Rr3dhlkl7Uys2g5GQgZCrL4Zo90HKnSDrkoOURAmhyKoAkcE2t1IwcxGqTtkF8VzZFhNw7BorA4j
l2f7IuY3o7U1mimHpuQ9MhGfDl0mTIelZJKaXQu5xZd23gDhc0KEzPRwio+wYA1/NfMnaTooOuJ5
JMYxI1I2ZcGVTNorCfrsGIVYzU4jc4I6FsmPgT8wG1BVmBrMeAAZLBIC/s28kIhd1JGv7aISlewA
xXg3OamCcJSZqXg+DNm97F8SPmzcIw7IdJ7Py5QPB3rT4aD56UMpa6jXzy0qX+gPsQCgZiRiDRYF
LLdgFCnT9IQIA1wUQ66KI5TThLHbFXkANfseYH+wvragYa263JqBijGWqO1RASeNyBxzSkj45RbO
hVDe36/lkCMVHb6gCRxufDMXD2JiioeltCyUfsSQDs6TIycZ8yUtXBP7ERR+AvKNcu4urYrRwtez
heMoIa63x7BO36N9scWPyHBHyfgOMl49GFpVeZnfrIR5rZ2fFOYXxClVHRnef9cFBqGVAWpUB4g/
Y9QbTThSLw/WUkLv3l9HGsy6VpJHBo7NAWt2fbu4WVh9o2ziKHqe4CcVru8MsSYdbm4Xel8oB7PZ
VgFgtgDEITHbfuWLqGvgWuAVY45kOogG29AEg6GWeT3IEKkPSynBHJAJGPAMKy2OYXowmrDehq0m
4AuhCdkK4ufz1MpepfcAwct+BK0MBVmXk/igGM0rcHRLxbR6qfWFsQJ/D9JQQAPzYPy75dJ8WRjm
PtLbByKwgKXGuPGULrVcdeRLHM4/VpCq+CnO97CZH/plIbUh7G1JKvi2FkwEtWg/Bf2vhRDC72EE
xPpXURCicZ61Z5ioTE/LhnbeJY9a4FW/NVyKy9GW7cuqIYYBcCJF+jrNbcPtrEvdbdVqSsVVW4a8
t7rbSQGap97YPisR6iX2kkVdNi6LwteZAgDm/O36bmdcmizHLJcrTzoiZzhQa86ypeeBs1RgOrd2
S+mPy/tjdWnyx2Us51jaoZD/PWnLYxVdU8jOCYlyBEkErYi/xS0GMX3QumkF50BFCO2SE3DeKoXy
kiNrfooqmcw4kZ8Vo/TQgX2jHa0gXvdGPZ2uOYKU4vBdxPbMweiQt6HSWjfTEsnLE1k+EHy8kMbU
t4zqg7GZzn70XBsi0k9AwkltfwcErK5MHcAY2kelreYwNRXeTtUnHluICkhuDea8mW3CHE68OZGw
7QEeeyreKJu0KXiCZRxIW/P1mo3iUW+Tl4B5zYboBtNRZcDWxTTkHRdBVrhmOKhZkbkWpIs/jf5x
umZvqTiaz13wXjQBfLsByzz4UVVHdr/qoJ7MENcmRMOQyRN4UFxZ4ix+DSCQMyua+oNaEkjqW+V7
q9bfYUSr5PUKgBZ4A9oNHIdG7V7rq3lJNdhzgopdFh7SkfTMPA2gK5I4E7/Riv78urpi5WoLKOzv
QeQAyAysb1dNlJ08QkhGgBwM6b6cs+B7xv0IYuvFeroiOlBa6oeGhYJTiv0OTFF8L+exRgQ9gK3t
V7ChRJSEir4+DxVVWY6stkK8R4LsBlAIYC2U8o++rN8aEeMidWRiManYohYvU6SRqK7jDZw4fc1D
cux7Pv851oNdKYdrgPVn5AdO3UhAh1dZ9ZLtBEqWKRiSX40OYN6C9xVjo9J2sKKvYIz22qymE56F
Rq+RKcQQGpD3YTDHCQyAHBCAbjEAe4uuAHL6biweGiv0GsKXuxx9JLvNkPkk+DXro+MXLxW5flZb
pks58GZbrad11xXa/UySzir8TTArRQe8l45XER/MIlW8JMsGKBCBuS/D/lPO/HHDAmo3Fp1bwHjt
itgZjkzWNG2uqSzY9RWSVaf5wo4BSb66BsIqZkq8ElOIbxFqB+tA7XDDGSfhrkDnHIxUu0OZhChH
i1mn1hbyFsGjn2pgxmdRzcFP80QRaVMI8uHDNfotaPQOckYCbr1N+g9mfcBndAA3OCdh6m3uYgmB
giXx9L+6jQ//D91GVZ/Frv456/vYvAe/p3xJ0s47/Mr5SqL1l6iJjPxEUnayMgvx/cr5SpL6l6hj
h6hJcDBNYiU3yUb5LxEpLd2EFqNjL6mS4/tXzhc1R/5B0wvFM8SUZO1/kvOVNfM/ZcS4NBQgFVLL
IspdsvVfoo15mYdBTkLvqEsCjqaxz0TK0MzC+62oG20GUjZsmREtxT8bqJASQdq3676Op9RBVPAC
+hExLytvCC+RgJn1D7ocThE8g4M/6xlko3AJDGzZKxjrVSX0HixkcyVI088hF8ILujcV4vpjuKmH
OFrnKKw5AiQgZI0IkJGhGjeRAeYNswevDyK62eklkCID4ek+3BYqQdO4R88JO7Z1iiCUg3ocqOsS
r74Unppdhz1eI8tfYqZWlp+XoiDl5vRtKarplHR7E2C+213RCgpI4P3aIWyTf92K3w6z7PXbXVpa
LZWiDtod3NMGh0iMwRbABsQ5vXtZikzxk7WqBg8LBmSpumE6xBnQ8nd1at8QB162JCqWR19FVejg
HSxokGXTsvttdam7nSZbdlzW/6u47PSPZ18OdDuuHxbabgyrYdfMFAhxJkMspW5eXUq3DUw5ftXd
2vkayTr7j11um5ddltUggW+M1Yfo/F1jSdMnMk3zSX874lftsjtiQ5xnKYbQT6Yy+LrYP67pdr7l
WH+calkN5odCQCKXgOq//p5iYX0s67CoZCebfanwGmUiky1LyJSkzNSIp3MpJok5e9qXXuJXuO7N
W78aZvOGW5OvYyytvxrNm2+rv23GkYeztWqc44wyF5dWfxxuWf3nzcspfrtK/DR8oskYGsCDwF8o
mvNx2FX+ukL0oAERWr1AlqWROvtrPZ/Tc0ujpfmyOglB5PX3S+1ScTvSpDccZFlP5sMvpdue2ZKe
u+1jCtB32lQmaYw+uAKj22tQmk1s7VZsrxnoMSJg3rJ9QODahW3JGExA4B8ra4WP7oyCFoQOxthd
qmkaPkRzEMRsa/Dz9cEYO2FtNMK4nQBdFsRbYz7I1xQ+11yUpDTzNO4mGRoYOb+KS23QGDDGfQS2
5zbLYtlxaXdb/e2QS+WyeWl422+pQwweYGyE1V7pTzNxIcXKHUdU/PaqPbQRxROzRLV1jTEplltv
5tyJLwulRtoUpf25a9fnWml2j4CxAXe9JePYWyE6W8ZV32aTCGCiPE1q+ZBrCcypriKPbqVD6una
oUrrEU1R/npz/puW0m2x1GVkEuZQM67K8/3AWQSRsrSM6Ngr5RmgCjNUFGG3QVUqGz/oB2DILBId
bDCsrocwHXqYqxA2wXBcHyxdu6tD+GMFcw4PLw18wfoydJfVtGIW0PBXyAjjOeMQTwD0+ma2hZRy
ItBY3eghdvCFPOSzdjgCUFa7bnA83Entk6Z074oJcSCtydziTQ6SuK5iB6N6vhCiguW3NH27Jqaj
F624Lcup9vCyqz3m0L9KtVmpW0NuHdQGuNdhFRBcRRRinBGKBLFyry5MTKCX4q0yxOJD6VGlG+Y3
aFnAhcu/Sre6amSwqKTqqZtfpGURBxUs3kzaWUZCtDVAodXD56AUG2GjY6vjCkXPKzCmCKSRN8BU
SCQvVLUXGcfarwdR+c+ncXnIlroyqVBg69TETQxxL+R5sjHnt6AYFf7mCoFk+7a+lEq5HTiZVY1b
U0lcwegGLy6M+RdWCjq8LIhW4bIemGwaIG84cS93ToZyqbpipFy6IzkzmzEwuFxxUgfvq9iUCCnU
8i6Y4GP0FWp+eHfZfiEiUgAk0pyNe1H1N78WZbtTAXF6ehuZSBLWxMIUCFK4T1azIwr8l4GYHbyX
tRDjFbtSeJEHm5zObGA43tXRevwm4ksc7BAneUOIsiWvgIJu5hDV3go/c4hailuikymTWnXiH8xf
4kvYbQr/BYWSYnArcTu2L6vvSnGCw6PWW6YmYrDqyImuUJ9bQQLU/MCBtZHhHTCdfBhVMCfVH+31
vUvnQ0co+OG2RbQFwDAuN24lrMTgPVUObWhnkOOGfWtuE38N1ChCNTR/CcZdOn3K+BYjxVAEXtiv
NX/X6eDmmXrbPelh5OZ69VFXcZ3ZKQq6/8/Gp17sRu1Rs1Z5u0J2oIqOuf4UEB1MDteAXJmNM4Ea
H7LgSIagELcmnL8GcgUg9g1zsalt3ELZ1NzOebJDh6NyWeFRKgGD7QQTyKAj/BwKdKjQROnbF+Rp
QIpwxGtxJp6aZvDDma8eRvM+SzZ9+5wKtd36l6L5oXebyjP3+FCiJ2h2Gy30ohHZP6RPdoFAMhB9
wtZriDnG9wAS8NC7iie/83RzC6v7am6Vd0inNqpQYusV8U5GKww1k9LJxROWpDWMRu6v8hAqT1Ni
p5cRsgMudOgR5XbzE30i8aV6QrBoELfKz0inc9+0Z+mY1q6QwEdb6cEKVc0cj8jJAcm9J0van/3Q
lR6bIxK2JrZ8COKtMc+LZ/Gi3aAgIrfDfVirPoGAT8nez4+kiUHU52iWTQdT/ogmhtR0ky2w+INo
3cHzzPUNKN5ggoVxidt9FHrdxHuBu2tCMjT+mftPan2c6fV7CCvc7wgolL+J+Nt0W/iZ4TyuufRh
Ao/pEHhIWTFfJRipdpup2KPVQ8hE+xFMq9ngEGJ740k/8+oui3fF5CikhWAlZCuhjIAmeDydMlwj
E+1LeHoO9qA6VnTg6N7ydq+BAxnQSFxj3iqUhEucLDpCQMPFEy8z4nzwraTBFQ/FvSYQF36wEm8S
t2rg1rirbq+VOwCAz/egnXpgMs1h9g+tK7dA5YkQ8gHzDns1vA2PQWVHW8nC5P2ukXcYgoBiPGjN
eozWkPWxd0ZjWku2bbPrccHBwOgzetMFLnWw+5rEqdvL9z2RTX0tPsiCqwqvYnYMjXP4ooHumDZ6
50k6I3AnfbVwL+FVwPJbuhTkKMXwfhpSeyLtzFtbRTuRbL8fuJK6BrZgjKC73b4nAu52JMwku4o9
ytLoIEPQtnYjIPnxgbRd7EPnlB5aEzMJt4owQiL87iDyBPng0cRTYqWc9ICEuG3wbQYWUnnBFY7a
un8FhaMbG0Ka7WyWsmFalL8IQOLoOCHTYhJVogMLLmkTBQ55VO75iYfZOFonZY/x6xYFO6FZ8x03
WxsNMxvNQQhIA+BZhCEFdCih1sLTB5piF/v2RVOw/9wayarZtvfyj6uyiqstl2ZAMYBDnZgQHDYz
MqgGaXCQARQptuX4j8Uz+Dc13ChY/O1FFJHFdS5/w+eLLI9FV4xcVtfjV7UOPtrwNEHCbnfC+5wA
KBsRsNGmDk8dbDbZNpANf8ye02PpBWf1QVg10z1El2k27n5TlPNMPIX4NodLyFhEbldulAQ16YOg
Hqvr3i/B6TyOOamdlSHsreSOXPIAJfwOpgfUUgHhrRlZvG0u1jNQZut7/mTsE3U7bNVV9Q1X8ULd
+XfTPiavLq2GZwsyMMqFGb7aK3y6Ut5lNOBfRMUj6hJmso2qbY3+DJa6oWMFIDhtgVEwbx8q0Q+a
4LTTgzp543jXMymt3y3x0FR8GDC4sxWNHxkbSwBma79yxonA5reHNngYJ880MR1vnDDyUCo1yGy3
3/zoZz++dirTB3AXYfCckrPqmiMuJ10wwBezO3GtwAhJNol5LyLGUG5xg9GHbUfPEmLeCk7xvS8O
Eu6a8YY7FPMpNBE5w+DVzkwbmEWNNiMZKcqS3f0w37nKMyAhdc/RYyTObUBkyB/Guh086E656e8h
I2BUPMGLiYD22RnzbBfaH/LCzYdk2Dgy4fTdug9kmnRH92RHsNHPdXjVv2uRUzwXiCdd4lW1U2EE
r0HtuNl+vOjVSnm7bpFABmqM04lioxPbO+KPgu7gyX/AP1f8ZpywheTKJYeXIXhGcewK07K2/Uf1
Yv6A+3P0j5/VM2AW7RQ1QOfgXjojCCWeWFaEleDAr7+v3cG5blOHe2oHDmmutXb/3f4kFPm9Xuvu
LhBt+aKcsq18GekUGAA8okzCG5M9R8/QgySsXZ+1e1L+uMUTzCPPfn2AAcT/8RakaQ+vo9sRlyNv
j7MTJmCrjixnCGt3g7+pdnUAWWkGhDwHojRDqNxF1svvV7uEJy7YBqBS3+oNXtKrobVFcePX90yX
yFZfJ4Lua3w0PGKIDtkqWXMqdd2BDvHgdELG+7Bs9Am2kbxq5bX0vFNbt3+7+o5ywGt3C1AAhMl3
8UkCxBPa9bvPa5B6+Z22Te/ER9+L0YHmkwDADJ2kU9fY+WO+ibiqTXhnvoJIZpv0nMarkhzNh8FV
r2IuDX21fIe7MFKKJsM2xI+5t5Eb3qHoqRFh57Y/w3HnOaNCfJQeUDvEt+upPmVutu4uaFCjc3KJ
9yjHujzsGCQ5KjfNQZLiUJ+6S7W7bt6Q8yTjeShPytosHX+LKOsB31oUpbbpxMvG6oDr1wNW7CSI
1xMDhBFNj2AFHsNmpnMgNvzaIO/LHw6awrt6b/U7spunAUCKbW4YfRxkLztAV53WpIed2EH00QWu
aLd2dLw6UCHczM2PyRrShBNdmp1uOsVDfCoehJfwfnDb9+gBoYAHTLN/lk/9qthpNlnj2G5efbx/
bPymHsA+6wZdADZGNpYklYsJ50fzTE/Go8MdRm2R1AEDRODfJBkQ1LpM99XBDJxih+TaFkD0QXso
XMO9OtnGumQO8fZXgX0bNzjqlTO9to7sDLbg0EOJjobz46ugbHM89Sil/FUbf8OgZId7o10/RQ/N
of8Zn8xNdyjfE0Y9RL5exJ8v6Sm8H1fXn8Fr9iPditwJ+hhtr+3boyU4SI/Qf35rj5nsrNs38TG8
03OEZvnha16q0H4QPzOXhiIExkfJhtL7YH20bw2aW6t4X96lW/NdfaxexxMdIR2k+l69orTh9CeA
8cO3eB/v5Ufd6S7lnfqIloPDTd3IR5bO5AIctT+wmqX3WddO5hIr1A7GFjtaL3iZH7qt8Dxkc/cG
DYIernxTKR6R3aNysNM7crtnPole+cmzmj+SFdpN+2hdP+I/RR/TPINezY98neLP5blvnoEnBDb/
DbxF7rBP+b0il3R+o3vKFe8LpxDtxZTMDj9hKjbPbONlCltXl/YmcxRuDahSPljcJtRE+GZ8TB/R
N1gmyIpesZXu1pKIcMRGg1Bs8poIHwjBoAHiaOsBMgqvbnbBx3c77AZ+kPE0/KheS2agtkJuw84e
YMEq35HNRK3lSThPa2ntb/F4biNpW2MF99QrL/FG3Pm7cDesZmG1cj2tFE84KscmD1fGffoJf1ar
QQz/AM9TIsMg88kcLvGzadi6tQ7uxntxY5ynQzvexcdqz5ACCUbeFfE1d0Akbq+Xz/Cu51YDACZk
Mrloz/tedA7vpudh6QCXXgLRBTqVEoGjx/wTWRQ6FWDXH3CCZ1pwRgADEOrK+Oixn3XUJwi/7rCT
mKq9N+fSsz7ShMyX06Pj7JjvlKrX4EU7dGd9mK96OvhQFe+7Bqqiw+/efTOexcfqHCO9iATG3Tw+
eJM+yjcuMZpFDdzysxsP0zMfxO5j4meMbCGbO2M6NoYI/RFjTpdkmy1X9uiNq49uywiPuea9cjJd
EIf0FYEDb/ZMX8pn8m1KESTa1I/JmS4vOfdH7mu8hfOyEvbYzEln2UNazmYI5Ehv6C2joXOwVuaO
Fx/uDozPVelmW6RjXH1jncWNeMq3JGK1BxSI1oU7Eq+yA7qxJ3/7EbjgvBDl55s23OmHziYf70Rn
rntAlY9OkrzumtnYc8kX58P4Mb02vaP9kF61M0LbLuqsp+y52Ou7Zo81sXWP82tvoEmy4pMmXxgO
EofhoX0ctgrdc7XrHcRT99I33O42jFA58uZiuto9Y4r+05z/eqhG+3wzbTEho5/YptvaKR1pG62j
b+FdfKfts3V/v65wSHyGFMzbOgiu/NjxZt7xzl6fiC3yA6qfSgitdyU+je/je3GpHuL79NQcMnpB
ABnn4AGdrTMyDNPu6ukbVKvuxFXkRq8fkSvcD/uO11nZzv/qQDoxtUdC8El+Ty7k0qLC7pMt9vQN
wI2XWdwOjTSGUI4Q2i9mcORLIz7hoWk2a8bFHtDQFQx0wrs75gt30Vo6MczkqZUfLbQJ1vTTeb8b
HlA/3VmTm0VQ6iAJfyKiAaz1Lob3Y52nxjUemgcLp0hP5zmqeGPze+uZi/jwNwzwo6hDOG+OtnYM
rHTZUJgbMT9awm7CHIjMe+nX4quuJisOy5BYAfEnc2aWLiVpDlEtpa9olCm167yP7piFEIRS53Dy
slgiUbfVpeSPvWnLMxtjiUIt12OKiUfWuXB7Q/oW99OArF2PM0pf7JSid6SmNnZSz1iwC/e18NYR
zJEQaySlsgKjHm5HxGU9k7d6vvxQ6LeSEQP3Fv2zTEx+UyU+E+B5wdRFFwV955d67lVzKG8poY9S
bSeld+XZJqFGUZuRD6jCOQA0Q3bmYtyIIV+Bnu4yqfNdFiAoGJpEMM1H30SvZvKRKuwzvA1AO87K
x0x4p5mEMyrlpVKJDYY6EQdprhogaXtBINVuM8YfUqMTfZnVIwNG1MXgk6AahnlQjhNynBzHQmcY
NF8xUS3yMWIkIvITh8DWsJDeDBP+kBCtVxDSz8Ro4e9XCR0n16T4SmVr+fPQGQhHxGPqaLP5Q2PM
6ZGl2A46IY1QhQW3hHSXGO8S111KxpKh68sSmJ6fbiKF8PeywOOx9GQILl+rS12B2i2wIX/tZyO5
+lbqK68ptcrr5sWyuiyQJgHA3jMDW+KgywIhQXQllqJ+vd6BlEK8ew7TfsVq5VnXT0bPMAEIpwto
bqCZhDw2Ec85Mjz+u6S1PrHPuW5Z/LG6tFt2i4WCbAZ+GG+SmRPorj9jsf4UB9Mht0oHECOHKYh8
Zxop30uNLHtWBVa14O/Cy7jyRgucYykpwyaCjJBi4tr6MEJahZ5IJSpezFmcoSazt5Ri09pPWRCj
yTRccjRHATXiAgCJojW6vaS05xZJOmghOjxyGWRpSVSdGKkOgg3Jhq+1ZYMlAhgLfWL2v1Uu+32t
L0V4DFZmFHssXAm30uHLFUFkIBnEj5EJDMiNLeWlellAn+Ldnhe31dvWsr4Sce2SzdLsVv91FKWt
qmkmYP3aWe+zO7M1mnVe4lfUITjo4NGmHUOLLCje6WNMlAFiyaBCh4e/511znm2MCfD8kIbXPNFg
/1v4a/1721KCXzT3QRN/w7KDgr0Z8rpzo2VRygI/mlojaZcXnYy/Ae2XnYheN5OD+DyP/tx8MBJa
fh3qVvu1vuyw7Lo0xTibz/BSvB3vq+VSedv9ts/X4f9sPqD8sq6q7tsfuywn7GfBib4ipn07zK3d
n1f22/rfXtnt1KWGxK9sRWSe5/u2HPK3q//tr/sqLnteb/f4tzN9FZcGX3+g1TLP1OEmfP0cy5X8
4z1ZzmwAqf/14/125tvf+ccfs5zrv67gdorpbWrUR9J0r/Wc1Mjmzn/StF+LP+r+WF3a/VFHDoC4
1h+HkZak1a35Urq1WQ6RlzozsFub2+a/q/vzNMsh/jjsVxtDme4b8m3rhV5oLglYHzId9g3RFxfy
xqb8IifOn9+l8W8ExGXLF1lxaf5VXGpzYk2yqbWbZZ8/DrGsLos/GJO/Xc0/7vfHhf3jYZZ2tzMt
x7vVDXMW7H+xR/8/nrEQqwH+/DP06P9U8XuGN8vv8KOvff6lOGH9hXKBahgybm//qThhqX/pEj5j
kJhxyzI1C2DSvxQn9L+ABc3qAiCDtNlN64Y+UgAmQfezzFmgAVNT83+EPpLkP8QeJInDzWAmA88O
TdV0ruJ3MYMyLNElkFvslRKTieoszemn9T4ItadENcJdK4c+Tqnqd8icRu3oiqTvdKt6NYZSBCVY
h1tfH7+ZevpaW0ng6pNJyi+HmiAJPsNw2ENpH6IB1OKWrIS6Bw7fNf1jK47DKpLRxsLAQbUBATz7
YzSgEBetApT1Cz8mk4hX2qgZ0xG2TzSshRQWeCKN2lqWFYb+V8UpYukD5YJrJNYHPC2I58JGtxsj
0rCsIUKKg/bPuFP0b4CEnF5WGWxEwRnqwDapm6ubtUnhFBbk92gQNYReZehM6gCXUAcjNAYXNbNk
pn9gItO3XVUEj0Ux6XuzNFHDKntCvZN6wlRlukRhJLkQ8UQX2Ve9bw6COSeF0APnbsTWNk+8cRYq
CPHWuEwEpEMc5J1cjoazlp8txlMA5pndWWIqObIKK1VNrwMivfknZnGfV0NJNmWVv1gjc/+UEfOe
PMs4Tfh95JlIsJmg8Enq6n6Xk3mzrnBVq/pYg3PU5UjZGNH4hC7dt1TQFRcV7WdrKgnaNjHqivh5
8bM2Ff4QP6/JcG6q6yWJYmgcYoye9CzTHnYFc8wUfeSWIDQodNSxROsMpgtyJHqifSvjP6ZKz9cc
sleTiTDbyMNd/XBd6Xq5RlB+nZZCvlatDtOCXjtqkkm0kJyZZc4O2OUaT/ZZ0gRcPmBXfyPF+JKJ
GUL6CASMjq9ZD4WWaWgQV9UGPRRoh0W0nfrsLRdjot/VzqgLWC3kasvUAuwsGAY6zVBOJ6sKd6NV
n2SfGEUUq46uB4k7idkbmtFWWfiPuMEh5eDKfvY9KglPBMM9UaLMHCGPgFiBnjC8BQDjHUASTp+q
QI5R2GbwSo6xkLaNbr6IQKnXSdXFq8aSfghl+Ph/2TuTJUmVLcv+SkrOeUKvUFJZAzPDevO+nyAR
HhH0PYoCX18L3n15s3JQUh9QE8Tcw93DGlD0nLP32n4X4Nx+aXMP6UNe8LoM8cMG82V71J+u5NNt
nOqHGJgpRiord6FHMynRNHEsIhN830SqzRyGF8YrGfvuwMzoo4ieztnY2J96nfyeTRyzJlSNjbWM
qTSIZgzQ8rxmx9yTlD5pKU83+jGYeEey8IHIYfa4xfRB5XE0C5fha79TjYP2uYvwgxYDZMDfzhzr
T93ofA9Jbh+yMjqmZfcLn6gCKjmhdvHNx055z3k8WMFblXr1vuRZoyFgRKXnithV96HNAOxVW6Pz
E2QJTYmtOr0MCOa2VlrRfY+/M6OTG5vZNZ8kYmjT+rJTB9wcORBM34B81O1WGBluIQcCQINyX1Em
umo4EDngHgaZvMUkt5UundmRCzo287dat9kJC3KB+ktE2Ilf07UCqkrUOq+pUtjzEu8p5YrrPe/q
gGYLW0GMjjOU23Ihso/DAkBW7cFEmQRd+DTk4tHW/MAmWgvCRnokdUliIzGIvmrp9ujFtzkoIsSK
4qHB80zsSPISaTF5kCaRYf7CxC2ZzBSNP9JKzMgiLtUfnPE0gnNilyXREUy4LK1Nzx64zi6P4zu7
pbH+2bhUvEywILego7GQtR+TEaWz0Tt/QtA7GzMfGbU9eXWI3BCa37NtnoUpfuUlovkiTW1A9DmX
To8eNLLjAEYy4hp9OBVhDqULiBrs7A9SumE42MhFUhsfSjW0DoNt8anK6Wkc0fRzURIYGJVkGYTW
LfW0klfTdjvyGAHxjDfYbkA7aj/Z4jYCihNXOOFnWmHugOLbtOlAFcn4pYAZ7CAkw+AQP+0EvH37
KwN3uAWvRbgHyYJVlxf7NsYhwKc2+nNOlFJ6j2U4308ZPT8qErJAwlQ7egsUpdP9U4q8LOZSQWwR
0UUeteTaL0NdVp9jlmPpz39Vo8i2kaK+IZjXxIS3mXNd3/mZ6W2bnA53LYdAAxl1kSp6Mnvm/12m
DXifzK3ukA+u3SYdtbvFNpxhe7KNasM9i6LuISd3+WF0ODNwWcEsvcUejqpZh4fq5W2yH61UO/TT
FJCbbHNCx8Cl44r4XbLB931TvIVOqXMzG/E6dklghYqh8OCiIZhTEHsEukxAk/cmqvYfo5Gbx7Gs
uMXqnh74fXk/jPVnkgjvijuJjL0KdnQ3fuB10E+j/ND6knhEEAS7qtSQry9RlXEMkdFgbJhk920E
JJDFgEUZb982MdXBCSmoOpcVjzjFdsyYeLe0j1uMQLnlvHnoHhqCMmkftUxfnYIpu1NamxQ03B4W
hLvJ5B3QFuugkC7vFAGqGzPKfsC8eU2rFh8QMhGE2DsJuwXHcTBY6ljiHWE7zfvTl8tMZACtKkeC
Ppr7cpjzwPHPkdU1O3vxyNM2j6SbIA60jm3JIauBjScK76qButmNXxPf20cOvVEXUYltWRuvHq5t
mvBUJVTdDpvuxrScFtcwhIeQu+rgkNNKMgrvDp0x1bxh56h2buiHu3rmB8HGi+2QgXcImUJl03NW
mvduz3PUWEg2Gd4JUN0M/rS+vbm4/MEJT49T4X4BPJ85J9VpTgz/4kRqN2Ia3rT6tA1bLuSKEbFR
y/gWpqTgTcUaRM+sHthXGSaECzU/MDoXqXkpQ8Hcqbb/+FbNmT/tYZB0r3HToi2hJ5rT6QSTXe0g
i+pgOmM6eAPj+EtXRlx8zmjdwtk6Gol0TwRFb72KNzSRPmyH8LffvxepAxbAIXdRVxlzTmsbjjlE
P5g6gSamB+deTpx4mdF8uToOfk1xg1YaYjUWMxiO9bzpIQRlMoOaywkHRr5lbbF/tlyIJCXJj0Gr
iBTM6wOWH3c3kxvafxHGVFx1zDYVuzcyHaZuj20kujgE1BnpEkcPu5ErN3tJNairYrlrk7DenDxd
99El4fkI7QGYSRfurKL7AG6hH8jFvAmDYCMZvUDyiPd68dtsGEKSrQskpTuFKv9hZ5hQO7JSoMFG
OusRi1WXdKSw6PMJuf6jafrjlmBp1DX29D4lVrMTXc+MGzAU5n1yJ0t9HNno4EON0MOkLXFFoSTU
AJ9KBuPEiLZ+M55mUoCDtGf6aldkZ4s52Vagcbezz9rFLlBC2kakRNxONpEWYVgeo47C2gGKltea
SIxd7xjFro0zcxeFwNt9cNeFVQ8bw4p/5FmstlnV7vPZu+O+NAYCNOEuEgtfd+AExVq5tPLdWb4M
QKdgPitGVwJLTCqYTqcVPA7zwxFNHZSug7iQGdy658oAatNx5q1OoUSP4bnTmMjU1cZwcnksPPda
WyI9KZdb4KQ3pBfF7CzaZQptoMlJHWYEusxApNdEB8X3vgI+YfUTT6nRn+a8PvZhi6DEQgM8Gwx0
uplgMxbwricY1nrvJJh3IyV9Iy2J3COwma2EEjttINdHSX845r1zcDCl7lw+zG0xuhBd0RmeXMLa
svkjZ+9yGIgRXprTw03AwTKK5qcMo2bXltHPZJaBOQBhMFLcamNWcnfLRxgSkb+dKDm2BFz8IbKL
2Uy5pExZLMqTwldnN/GybbPZbrLVDO3xcyAD4079UVb9Y4rdfVNZt8IEH5PkHhQTiZSHEFmZEVBn
p3RmSVdgccPU1iTeuamASiKAa9N636lanEzavxRDBNOgTn0SzYj1qYArbQnwlN34kg21RNlAaLfT
22XQjp5F1dH421anyeqK7KmrWN6B9T/PYnB2aQ/bxiegcI9O+0ei6/clm5Xlbhhlgny13Bcbmtmk
gJ7EL09ExBBKJCeM2RB9goIgLcLFglEVv+bYZ6o4wDl3Pe9C5aq/TOrkJCBWq7LdJ1X3zV7pi50e
IbsNRY9NEK3LBCrTRUCOXBf0C2XWjIxNZUaQZ92K6RzRexvTbYLBHao9p3VYDLSoKVt2Iplwqein
1JDuTdLVItk0/J5dVBwT9xwpSgutC4KIrtuDQ9B2RkgP09pn8SD2MCmK7RQTXUEcyr3NsJEwVo8l
DptfVmmXjAvw1FrmfQwWYxul/bsXI41EsPxVEEoiUq2+Wai6mQsjtnOcEoeBVJeUG+OjnNKbFvvy
NJKrsok89anLJcesnY9tbf3Jrfx5aFhKXePmxYjoBh9FKBC4IM/0+6jb64kA2ht219KtKWNaVIvK
dE8D1ucwCU9aBs3Ja6y3SNTwAqWqDrQLdUTXrzNVGCP5i2veDxF7iUg3z1ZJvFvU6kmAYXMXOdo3
2Ce9ZytbdgMK36yog4oTeW+H4a7VOrJktZ8pqT8oEJHshRV3OOLEGIiBXQukiGPgzgzMgp5ivp/i
s5fT6e8IUcCIzylmGjHSHDZi2yzK4P42ZHeUmUW1CoeW2+kfzxN3cSf2qRH74GhrlL6T/wl/6t3Q
w/7ZF9qTXkJqSetjTl7MNo1eRcknB1Rb7ZkG4dKgNmmeiHwetv48oHpwQ3cX1cQg6/UPIzNjNOWZ
v3c7dlnpjBjXRoeaV9mLL4arn/iE3kgka36Mqb6d9lO8saX+kqYWEgMGmY1sq31sxAjkEoYZxQwP
0WveCC1CST31dRAlzk+tc15rJn+7zvzwSRXbxZD5kW7EumXsnBiVsFIputO6mvZN5u6GnGFkBpZF
kjq7iR0AfpmhSNL87DuUBFWiD3tTfSmcXpeKpYC4Yg+xoPkMc2ib63b9As5p0M0EPC6T3VZ/0DtG
FsOMQFBmu9HpYbkAZ8Z+8F1G8XvqNUSjVvmN4GxSVr+M0fjja+1XJMOz1+t7u51hZ9N5YXKgArOw
TJJO5ZKKM201NE4uEAHuIZmxkSZoCsiHtLm5RUXdQ5l9qX7Kr6bqsAmr9E7o6pcs/5iKGWmFiZaI
bLkN8ZpvHQVMm6yo7egSFjmHakCBJvalOxpBERFA0VV3wlXhY4gOJhZje85MZmuNoW1Io7jpxJdT
vSFr1YhwdDzvKQ+hatLO3BY9VaWHqn6nJqmQdpO6mPfX3oayHEt6VF1MypCnv5iqESfPmt8Lsa+W
VK4iZXGpQMRnRW8ee3Y8bmogUFQa99FoiZYl6zpc9iVRSN1k5eXNcDT70Htg69pRf6sH/7W1uNLc
/s1tvHkPi+FbVQg4yKivJ7u5Ko+dg+x6ZD10tRwzuhV18TIQcKoSdGP6QNpiVKTPY0ykFhnexrBN
8+g5p81MLTbd+obWUF9PZBHquvlUzslHZurdE4D3Am2D+jE7B9Wl9UlY1oeLVv7W+/1zMscvs4UI
2exYwJbhYz8wtuuI8sNutTxcD2nxK5NeddKSPj022hz8PRA08MC5XHOH9VvrELoxSiiddvhg4o2d
CqGfwkXZb+YwI0Op3w+JTne/kKeusAHBrV6byUvW3FxcVLkHjR/7e2wkrGSZPK7FJJ4Mf59HBNrH
bjc8xgwEp0b9KS1SSWMDTWFkxg+dMN9k1y7Jn0N5tCjvjGGYNj0r8rfSHtzYkT9VDl8/93EFd05J
lLePtF4ipSpytRBOQ49nhrRMawhuZqr27Yrx5GqA4VJHsqIZTsA7XQbkIlM1m9n9crliosrQjDzr
IrYR8akHKxQ3TYGWpJ6VDAnrk95LmkBGQkmHDr3rp6dQq9BodgBT8v5Jc5pvliKwX4TR215xzlT+
5Sp1R2yH2lWavm2z6M4UlzaxX5XlZYc5kcQFwSYqak7t2iuC2Dfnra5/JUzJeRGDzhnidZvJM5+I
RjN3DJs/uT1cDL0/N2nabYoUe7PnOIj4S3Z0WkbYSW34O4EYOOvdT9BMH7VfPDV1jfCoHr7l6BNc
VF2SJU7Ldg15SJuFjzDkJLrnLCtzHRYbd5dx0uoP0m9vxkTCi6gEYahcQmZp1Ju66UhA0a2jk5fP
MwLytH4cHC07EOug0WYdPkg5IoMIb5oqiuyscFLnhBdtYMm1xDhkKyPca+bwEOXZhXbCnW2Z12nS
mr0z2EQW+KQrjhKkgS4G0OH/eVj9PNbyI+v3HJKQIJaOJQNI9BRqLIbAJGmzLnJ0IHN033EqAYHi
Kxi4r13h/UwW91HT5d1uzslMWC+O1YxkwzxmkUFRnEvSjZLMOvdn2Bz1ufSR6+XK21lj82Et+gVS
gZEyrAKHIZ+nXWcjpVufuTbOijRmar+Z/D8aITzVfuWdCxXjNY0sIK3ZV2XPj23Kln9VBqyH/6IZ
WL82+KD01I3JH/vXRTyV4zJuXr5OzaNNO/1UURn1VurjPdutGozUX4asw+iKPVkmt6gz03mbLM0c
qs3m1Hvv68VoCTpamMiO9mLEWv8k8Mp//fXl/7ayhAZp5BWSrJfokmtlcVhfsbPqGNb3Yf26jP12
L8zpybHkT38wLzKmfaI6Pl1HtocwblB324ufbSSgEHKPBZgKnnpJMRZhLvYxByRZT74NSoP1ma4L
yvpl1WKj8Ja6qV1e9frUWyv/aLhbcYthIu/j8pLusFhp7P5YhlXgCZbfWCq2jaZ87GHY70dn8XWO
RbFYjpa5nuaDkGlK/2nVzQyEKcV1RYw2rTrWNd+vj8QN0JZiADoVo3awYHMq9N76RU9C+2K0kops
jFXgt5k66xHetr6FrFrMi6P0b9MYSDZqmRxKljQAqojFoeZo1rbSOvPokganb2kuTvVx2WGs628W
m/3ZL7u7flo/QvibkMnYjS5grXAB5K+P1sN6xumJ9mfWxyKYShy4dFZoMKMBOv7zUlnEResj051Y
MGu0K6vfTa7+t3SRIvn88mLsIzdwAeNXCQLJsivdTSotNnoJHqHqVC+GxrF2fheRNM9F7txBP/D3
+iSH83qwoIcFzmJHFSIf8HU2yCrAugkiiFv6RmEX0e9mtennc9KxVae4AvSZh8Ct0+QCOrPeGT1V
z3ox/m0PXB/FKHCOfUSgalsi2lnVNquIZz3My6nxLV3JXdZY/JZRPVpn6b7qZdqf1s/bXGRU66NF
5+SZ2rc2OJSCbvKzUZD6KPXma2fjG3aitD1E+vw6gkYisKW4nzTPuunLoSGaUWrmRMJf/KY7lHSj
Bwhv/Tej1Q5O6gJBGyvnSozesJk1PfDw/RGeENpX16PTlYPBW38A6Gp3MclXWf/NKNSVTJE/ykZb
YTXawSb84KBnSLphJA72Jira4WBxoWGQKAsiVK3jkPvdsaMbylQd+68WOvGtcehBOKPE/wTI5TpW
9Y7u1TO9BTq4LZskc3nSesuMq9bmAVq3bt7ihWqqQXZfXPw/feKvm9SS117Yl6Erj3ADbtLPaV8Q
33wLpz+VNGIgQx09JBpuUHum7ETI0dGLsJCkPdWzUpMNr7ozjRtLpnkbWil2zMYh9mb5Nc4a1IaN
BrGEzOueEmsjPO2zgdvcSdxdWlVcvLDE6CfbEAfN6MAfwRpjjMUXYA54hHr+IZtZBcBv0GEo7ztp
i4ciqxaD55AeZMMeW78mXo2Vyk2u8B+wz/gxb+ZUOzvX6FLKE4jA5OO2WBVMi4y+/zyI0XQR6s3G
roTGNGBNij2f+J8WMxq23vxS4CGq5NyzB4mGrUy41QEQ2jkTwqY1mXB9ZCPq12BJoJzLC8RDXv7P
g/BocvoOmzMpfo+TSEC3F0Hi49Sopsg8G7YFd2d51CyH9dHf/xB3tXkeQ1TcGRNTcNj8iB7b7P5q
p9j9/XPrX1l/2DaSt47++r5Bq3cebBOXR5V26ImXh74wtOOE7wtmiTq3+nb97t+HVlXin79UtgvK
yyH61RgstmijOJc99iBvXu4k9MnPUah7WPRMuEKFfmzDibCymdWGk1M1cJ+Htv9Jc8XmDxhoetXB
V2F8qSeuGL+2Am4FfC4sj5GlnXVunKeaVVUtHKpCswHw5srdiihTF2PCKJcq4ooKNpMG4Xu2ybrW
a1m1d1gFNpZDknysc3l370mf/6a7sq3c/sOqCN6wFplo1b0kGTUuWrJ3lXnhNrcwqXBV0W6Vd0R8
/sprO9wgzom3lqoZvbV4RQl5X3qYZyvLvwyyNydFH4NO2uC2xOyY+feow9m1eMvytvv2BTNvrw/8
0XpJ/Q97ojGeOHa67e3plVs2diofff2k6HRVcOlgHSNSQ+za4sHtC0HGk31o4uQl1vE10swgzUx6
wVgV7znW2NAie7W0JDdZVjwndjZdR6RV79BuK9MHFC7nMI+XCVv8MhRfSTF4rGv31qThLdCL+8rU
EEgWIVzd5WKvAp0kBdbBGqP9SHeoYbMw47hBwLlpRVnfebS1jRZ5bhgOZ8/M+8vSll12/RYYT6HV
DL8Q9Tfpg0VQHO5EbqVz3v/kzqBItL3PtfHMHP9hrMaDSuOPZmLG5ucvPYNTTizGWe6mVeVLK/Da
hUkWEX7OGcBKefD9EXVtRKKnBXhw5o8NdBeBYvIe9cmhqys6xujB20AnjVuwKEYOMGOnhKxPOldm
Mth/6XCp7wYLgD4LIFdwGLQUuFuzAU2vz/qtCcPP3qBNuQSrNcVpJMO5LpIfNZMAUcTYKZu7vGKa
oz1oZo09npE3FraGgECJ8L8PyzuYMRsjEad49H8NorwjNYGRwpD8QLiBOyiQtYUrNnkMPdymWUcY
YVWC3zWsi+a3W21Cwx8TBStBJdIzwGlr0PKrUm1j+8jGbfNKIxBUmaffVDgcpKrPA+GQTCGutM9t
c7zL/2jmcEw6PlWn/R7r+eaRCJip6NKZ0VvrGs+Gew2F86u17rICviX9v+dR0VxjgHxqRtRtk0YQ
mONaGIAGi6Dc5bA+Wg/Sgmo8eaylRZx+1bNBau0iGM3sGTiiWbybDkmAKYg3Ov1xzGQ93gApJdG3
jBqucakfSIV6lPjIFw/7qv/UF7CDuxrZ16+7Tsy7pGLXrcze32Qkpm9TOoxS2Q01HCuvijLrM2bv
scn7iZWSvZq11Jn0Kvgw+0Us2y4Hc5EYx/WExtzs2oBogDtJLEmySG8Rt7Znw6eOTdzSo6HAtnA9
CCEeu2JGur9a1JOFADB5Fh7cbvzpzjqZmAVFzMpZgVJ19EIxkewZLnICUiP/Jr6M9ymK5zMdV8gO
y4FsCXZohY7XoaDVvOAXkJ5gZ09TrpUyNidcFlCPRck1nBnteNZcnQ+eAd0GlQPALAT8LMH+diDv
w6QPliTguvWSia6rQNBywHbYnvUva9lv97P27JW8klJbbnnrD7UFA4MYh+aajrSGJ1GsEZGxPhzT
OjyNbWBkeRh0XvQOtoFyokgWtetKo1mTnSRvDYgKVBlaLix5GRcNrSkLWvHLDhUOZ8NdA1IBw7B/
fV0azklXUX/wgbSQKmWmLWhMyKxrVhODPSbdrC0LWLXIbOAOS8ITyZAgUJfvrY/Wg2ZWV9LeC/ZH
/ohkWorjKOIgzOdPy+56KtfyzRmM5MK9wKAFR5OpKgVDugoEfynlh97B/LWGZVjI9teVmNJpBcpz
hEZwMyUOQyDX4G60HKKZC5bsXoK4AbyvBycWgRdqKRleyyvs5qrc5Wx56ASkJqw2YtxhmhH/Vluv
ucayGIz5iGFIVBioW511WuK0WEOoqL0oNxKXEOyOFZWHbMDXoCrV+8//X6z3/yLWswzb0P9var1n
Ulbif9v+aKs8KX/8V83eX7/6l2hPeP9w+FPCdV3dcFwAX/8ihnnWPyyYX679l/bOMP/W7Dn/MEGC
OR6uAdemZCA1qVv+w//4dwuYmO0hsXMc9y8E2f/6n9/j/4h+V3/FMXX/7et/K2XxQB5r3/3HvxMF
5f/3ACLhgDSzBX8UvR1V9P+p2ZOJmZXMtKtjW/VMYsNBXJNGvhQ2kgYxvrdqwGZFz37bjsOwi23D
uabTZZgRIUkiqA73cOoZ+3thcSeax1Bo4c6f/flQacbZqqJxZ8chgEMsgG3dHgfd/05TeI7anGGP
RGOxtWxW+yTBx6fckSEGkO88ffYzPdDb0nqdYLbs2LIR8TnLcDe6feBMmXXo9YjtM7RTMNhkPtgt
E8XOGOZg1ck5ZZmSKpD7+3r096KMnAsDPrJrMWmZhhEYPFG2TASN+tRGpypMWEcYkLU4Dhi/RP6h
rJMgm2g+hj0drEi5d509UMPV+bMwcHMVKAGPTTYfE22odk1i1Bed/qHVKODlCQNiwile/ZghbJmn
7VVzDnL0kktNobCdfNXh1xxHpnW0dlI6MVqe2Hdhz4Ibcr6cUfD/ajMSoUA2TruhQsfSZdJhjRjZ
T7kOtOKk+8irBKawFr/1eXlMiailkdnAb238k8lZdZE04M65sn62XYKNrmvKkxGdRGI4L37T2WQo
NSfCMGxSLuPiGo30y4lkpZpgwhoGhL5OP+ahuxbWK+NRgJ9aRYpkqJ4sPS2Pc25Db4PFexPDJhqo
SXy3eCLfw4G239n3lHOQhn2aJ1nM/j2M4NA4knazC9Q8zvrkLh38MdD9+hWxBRk8cmp2M6C5a762
VuMgl0N4DTtANipUG8+KFY1Au32cK+O9rOfmqrfibawEOjCHdusU6uJJZehLUAhsw0ZOJxeNFyGw
QxpMimGr22NpTkLnLZSYOs3QOplt9GQzk983ZLR6TR0HTVE+6PT0L7gbku1oJtmOUSz6yGzG/907
j62wsife0J3mu4gGO/VSk4+x7XwdanAe49EfUmQJNSYrsv6geWaRBQvgl8HLZa/rigc7I0W1sj7r
wmDOi4iNyn8oH7WBPpfNwHLbmoP7jmr2qFAaHMsaVkEl8nvh5qQLjKSpOBGjRK+ZbkUstIdueHEj
vb7EY/HklWaQyP4ZBTGIAsTbXhxRL7GB87vQWqxZzhFTiHgMa+J5zSJi4x4d4di312TkhmP1tgWo
xzilORlQKNuwFnb9whqW3aXX5semGrLj7GfNZf6VatV8Fgm5l2VRPLtjD6kimR6rKCQYx1tYIzr4
AgmHoIugXcQN/jrGrAnbXZQ+DRMlj/0nmKNSHTXExRczvBjal5j8lyZpm3t0o0XaOAc+qFhJbzel
3pUIRLVMIbUNW0G4QW32qhcgFxzfv055eb8i7jz8PKM55vflIboTwr1U7gjhxfLQyka6HlBnY4fy
/MDXuuHgxwSoOBU2mLGWBwa3cdCNZnuPDW4LDXjvW2X80ppvVLPbwmODX+pGchdFwqBNhQ3b0MQD
Q+UXliDxQNv6T9xRGIqFVkrHnMiXYnJRFLNPJ+4q8CXzhFi3XdpaLT3orCq3htvcjVEiCKElwTn3
NGRgCaIi2UuNsYB8KupGndPEjXeeAnegyL0KtBRQ8aKV4/0xvwwB8CRvMqRKsfzVuRkJBpF50OiV
H1OL0r23299Cgp0dVWbsSNqLA5V6xcNuGjLvolrtFcGsuU+sjI1mXWHMXAJCqqliShZpD3MMi3Ye
4yGILe+P7YdvrQVStjboyiWaax+q9wn72d3kRRGfbRjyvMd73tptjBzpqSl/Mz6Xry2SgGq0GbT6
zlFHjBiQxbsx0F2MkG97Bn2n1jCJYwGQtlGOPu6GgfgVpkPotpk0iOk3Uwuqt0YwRSGHat93zXuK
EG2bDC30FH7GL8uPNmPGigihwg02vpYCJdE0MmPvnPCK7c8ksbn8nj129JVBh7BU34URFQjJEI20
KUqgKQZUkecBSlsmJrlxMOj2bKSlIdyDhBEa2Pb7aNqbJBIHWcysbyLGqLII507mjChmyoU9T/1I
RXNqvExcbVsbHzwj1kh3Z7vs6mcpKm4PMwuHhYIxGCNVsMyP9na2iynotHc7iV6nbkzYzfvWIjxm
aKh+OmOBrNzyKHHdrkAP33wSu/0ThUD4iNrTHe3hqZskTHbn0dPt5CFKDGPn9wNqEZdUpqniRXR2
8gg3miVu4tJsCyvaSaYyZWbfrHB0NkMp/L2RRTUAeYNxCWHEudGTFmMjRp7zot/p+s0jtPcehTyg
6LqELlWmP5GRI9djDApkJ9BY6Q6V7iGDIFia5LPyrkBBse0ZlaOGIRS1cGmACbTz1CqpQ5Ly1DOD
aYJQ2NPRz4ixn6323erd+Gj2ibExStDmqSrRx/TbsffT0zxncFVITt2ZzshZwgmWNyYLrOj8U1U/
uKTwvY6kKheYpdEWzfQ/7V+TEPFtTmGfoEZk8en/TIVnvJTdUa+KD0Oo+qmAsEXv5xsjaRTMPedM
MSVgJJzuHjVArlmndHEMa9rZkO2n52bNkeaeIpOc2XXopOlWdGBefDEXz4bZI5qGjZWwfu8b4gYe
Ql6A1XrGI7aOICVz+oOWaDqSLO+Z6BlNQeyeXaKXQlvRv2eD/ewl42NXGvHHYNLHcBpzU6fSeaGs
eGVZAkwZ9+9o+37F9oC5IsuYtyWI53x2MNuor/QjjFIiFGk8PNuL7J32ZI8wnzVPb9C4pHEXfozu
9GVOfX9nJKW989OrG5n2j0GPKHaFCi+9a9x5TaJfkHBDXXV78cOJvY+wDn/E+qxOul3YL9D3sCpE
ubjG7Wy/DKJ9H2yaeT35LHsPqf4TcZ0K1GNcHEktIOItgY9dizE7S2d8sothuFlDW+7MWauPbnSM
5jD+Tc6j2jhumz5nYS4Pg2cwRZaWc58q3g/Hrtw9uKH4aDXxqc6UDVorZWnMr8qcfsdEBohYMANm
kr5xdGM/o9Y/qBgKQpYQyNhOBhMe4GZikv3VLZ+ygrCcJq7PPnbTF5+UFEYI1vA9Ih+q3eYp8daE
S71jzBEGeVU981bptC6T+iR7S+7dcC6uVt7S7mrQSyGl26aNJ/lQnF3VGkRejwnInfRh2WcNxbw3
85BGf0zN7hfNK/fevdsSdikaABNSd55k3T2Y6hRWrfflhfRvO2P20WbREoqrGQQW21XWaqYB+WzD
bgp/m9z8t/YiQ65LC6TGcuJkrZeSURRRcIoCSkkJHa1TpBv2tnssSv3Bo5s0d++2QlRtSf8zNOvk
QweAiom05gZH+4GEGkDieCncqHobEfbtyqhG4qwhUewKtIAjwv/P8IGEuVso1Pg7Yv4c2/H8OXXW
M+GJPzsYvU+lRZ6OLW+sR6wgHgLaHEmEq7zk3uC0ZJir+oOrPpyl21k47EpBUKBBmo32d9jzOeJn
dO+9wSY+oICwp/2xQhnDUC/lLtVTKAnI3hEyu12AHx17igZ/Jac7sS3nMHlw7V0RJdqbJ+0z+7gY
kkWt31ehFuN1z37VXpbtOmVM8N3G9wbuVlNr09afZv8zG9pb2PD0UyH0owN9cEzsNzp0ZHDq5h9V
IPBk3wMPYOkRWElWkgRW/UJhtclcU14QVJkbbBfFxjSTt3WeSOmByacC0eYsv7P+orIJ/I7tgmYE
qe3QhMLnWhHaPmMD2lBjpfl86fT4rdQrsbWH8RfjEokViqjdvOldBqbhm6tDyGLjMdC8ol2+Hlif
YSDVj1oPTa3K5xQrFZJSzjgzde8q1BMHNmC30ZRRENYzAq+lM7QeVrxoMqhPoyJbzE6Yslq6Q5Cr
bzMlbAPyaNU5i4B6EH8FgSlC5FNOEXNR0SN4XVNxQpWW+FBqa9PU6bsxzURH9M2d1onkYDgM5mP4
aqjIMWCrTl4iIUEqxf+bvTPZbRxZt/WrXOw5D0hGsBvsifpecp/2hHCmnez7nk9/v1DtgywULnBw
5heoMtwoZVmiyIj1r/UtCVnQIsQj9G46mG46HQbWlmuRDWrZbP9sqxH7Txc7Sy+dowWU5+dqRMVr
3Ig93UwqnooTgIhOr8xoD5XFlIYGW3fP8mSunEdKotZO+NNWJRftV9h7AfuH+JpZnbVsiVjhemqO
xZgGtPnQ1TD2hymP9C2OCW8flDKkQcsPN3lClMhy46vrQKGMgWZi36G/wHW8Mx701yJUWJhERo9Y
PbZGBf6m81ggh0n8aGTOtrSqb08P9ScNK/xiYAS9TnPCMAlNZato7sEA0V9rzZj9k8D9kZtRhZw9
yK1noXXylmxiRHzAstCXRfs0x7h8tcB9j+mdm+o+3MGV/dGlzjvK+bYtKR4Zwp+h5eU028o3rT6H
kra7lqmoX2E2MmMuWr0/X3HRvrdY5WawYfqQBmw/NEFyCo+YOrOFOuo/cRA2Jsckj6FPXNIIhF5G
pUFqrqSlT9uBXXEd9v0uH71hx0x020yuf7j70bPZYrnLHhDkXmwz6SuXKZyBDWVdV2kzN/KBv2SD
PIiu+uxjdNAush61Bgeqp5f62vKz5BiFr8ngftqjuPHeveVd8ubjvjp4UCaNUb9IeOcrFvb3Oyrm
0aCVOtlVwPlkU3LhKKkJ8XVMjM78ZgaZSU897+OwdtkW9q1PCAkekaUOvy7JBnZByAdUbx59j2Sf
X+PLybJpO2ViR2WbfagHL90miXbtB1IZVi733pRVa0dJ6IHJ39T0zgzbwuxXRA2aFSPxJ048D1En
WONkLCIz34xWFE80YE4Hih+G7BpR9XYMiAJN13KMjX3ZMPnqqiA41laA5bP9AqUMwMVTnPau09gE
1hd3nNwN3YjjCmNCiy2cJzLTYIZYhfvMzso6SFFZB3xB1sHDZ7y1uL+yRFCVgQVJ09AyUkk8F143
PMk5e0/t9mp2EdamYZjwKbGOYi3zbFRFtss9Z6DbkUyLHwa/WA3VrOsDxrihtdVN62UYfeVK1x6B
CeLIfTRcI1knLTC9nvJGZp4XfaZ9LphLXKB686rb2C41OzzD+v7KXKYmuLzkRtO3tOBIluygVIYU
rJ0jEygh3biVytyq6/4LxZfhqjOm7yF/b6oxezLNb3v2XjMqDTcmsaehByaUdCJZCPxS2zS8ZhOi
rGk7WNW1Yt9h+fHD0TjGDuy7CqRUyJJpNp1ta7q3ODA+UIsbKimgsOnvLRrgoXBBoU2zs2g7Il4M
MWjqoAMFyXkljE8PRYLAYwslbrLWQcLepp4qognmN6Rr73zpJs/7MFHKXEAWXaYg/LBy3eBoN8jl
XjMRRDUhO1iTvginQK6CFqRSIoZrO4bhMtJjc2P5kM6iLD6ZLPWXIFSCtZ52h6hvykMh11bGizHh
eJss42sYmVamtdoDoIxwXNpHX8OrHsVuvy6EUV0HbkU65UUv23g9gwyqMmtekYq3lkPSYzllHrLW
ZBBenYbGdFdQKt53ZrfyMQNhkS4EzB0QVh474IrDelen47qc01uSMy0ci2+6sHHYhMEucjBWa8RG
y5cQY/PA6C4L61dPkzUkw/RGKpje2OjDDBW9x0qRwedka2XOS9hyQiuQQmbzwvt6E0/lAcz1d9ly
OJiiOkpoH0urJrun9SPvK3yw5rSaMVktZJl/6jhuqsp+qnRVhEvbaeKTVjMlAWD6nj/xUO160tUL
T5D95FrCIEtbOLYFinM+O47FdaFgzcIoAKMDELAvNw6/0A29kElZkHXrBNBlO9a0zCfvg61KJfay
5pUzyKZIh3msbz2Qe0Bm7dPPIjTO/ahio5hsKEBYJaG2d1p/F+j5l1tXe6ah8GFb6+CTy9JjAK+S
lTJDIliufavvJVyaE5sq8p7arSx8yoeba1DHz4Rvn9ywVBlIj85JnoXGfuQ90gblA5Hnb9sEcNsY
9lvQj5fC5slBoiBR8IjAdIhM7SdBaXshU7kpkxjUPl5EyWk+aAPai9eNUWVwEZFWhRS3mpYX6uE5
4/YyZNVK31X9ax7kNxa2l0zaAHuIbbsDFCZ75+Xjr8hPqpVRT2ctEj+1sXqah2zZx9FXrxuPzjys
dK/fz0n+3qcG5tYC/cgi69p16eeogWbzhvHLINvpmy1vH14HNioXaSKbsk3YeyquZwXGi7DpNgAo
HDDQ8ehVpU7zvais54FdwFDEm1TFtItk1/SSkk/lVdG2GVOqkHE3f+wuXBQaFFURcnCXpBI1XXy5
obdCHcU66kTMHNv01bILHqPfPDrsQvS+4kcuHVyp2awmt/yJDHwL9zL7wo9HEW19FjURcF1PiBQO
FJamcjrTI/yzNeXRt6Y9OWdklTF/hWIC39jwgHeyLmt1dM8i/Z7kPtd8jvBU7W5c0HFyOxruV+0P
7xLTErBa1o9F7q7tMr9WkIM1cUtxDGjVa87fXiTtzeOYwt6SAWT3iZ7hleGFTWiit/wN2R7+AIGO
a/Yd/LgIBrHjFItRMkAnwNks6o61dWhpAFfZBfmxfE3ES0Lw3rPQP2DIL2Y0aOq/QNbV4+9SJmyj
EuzRGq6fzJ3fQzcjHuGLeS9iLKy4u3lBw9+4vi6tBZm3QtXu3G5ttiR1RZgzey++J3QwOy/X+GkE
QFVX29ndY0UZG1W3ixCNAw4nFl2ywrwi3WPjjekydXt/33pE5ZImZFeeknnyQSRH0TXrfRamiDl5
FRFD1Dj1GpaBsycftnWvU2gc9tAX/fEnVrqPvMJ2EYVHJ4yyJbvwdIkli/BDfSCO2x1hzafhTpZV
jxsfbGDlByu8KtFWq5GlZMm7TuvMpalTeDV7XPHchj1mHXbAyik0pHuomE4abyszrdxVlFVoslTa
Nw48W2kIE2tix8Izo7Yijz9tgF17rCSYZEjPahz6C7h9+tJ1cFCZkUXPEqzSkR52E5qesDIEfueQ
RS5rINJHXW+9BHiUquFiW8Znnv6q/F68uCETghqPienr8bGZDOJZjjXs4wKWThroKafremNQi4j5
wmSNQbGRJuQ6pCZmlfcxNdAmyOWYCm/Nky3YL8TPKurZqQfaOiQITvV1uasxe12s69z90ku4ZMNc
gA7k/CyJR2xMbSIG2PfPk6l7C017nEtR8TQgSegO6M8wht+aM/LH57BI0oJ2zDIZt1wX5c4cOwDR
bdKsPAsSs/Dz1wkVjrzqc+mlFuC16C1pmSxbg7z2nLQ8ozK3BD5veiWfDVxqC9MNI5ibEEOjIBW4
463Hsonr/RRKti1J/7MOg+fWxn4im4DzToCuWpjKVNI8uRhwOBt4DihPlSBmM7lvJ9wbLgrQIi65
QpQI9Zt65t3pYi9dNFJnLYJpD1xEs7EMVmsTObOW4+BUE2GBSm7u6CBnjeK6v/PYU61eyc7GU7Hu
K5oYqgJ2bPxG3UB5kwQNjJrDsM0DyqWiZk0B9DrsiyXZzlcWuKTiSyc5mGgirEDSX12hmUSqXgh0
VfvEYxNmeZm46sH80ViZzXEtCrh49SZLq5fMd5qNsPx0aU0pm7yBwoLM/yw7qt4Hw8TrKrweVQr+
UcrdJj377aoH/cfufOi+42Y6jCL7GlqVjGGkPWv2u7Tz6xwEa7sotxV1sYu4n3/kVFzDpsyfRocH
pT+4TsGZB1W/tgbWwx+mM+BYQMLwjEFflxaCQpDwHiBhuWFXodqTs3LE69INPNUBxsV60nGvRJtY
0kZqjM3OwJ68ShjCy3YyFpMPzPjJR9KJRk7cTswGTsdhmxE/0XznqRH+lWUB0v/srZExAd7GYuUo
NGhjDuw1ifN4CYICc4jHqZbJCsscsVA9hb4MM1oGv7Ppi47Qs6P7Jskfxn4iKh+J7BhezOJbbukB
vtAa/VEPLUds+k4X9pZW9lMUYg0e0d01QkyW7YBbEFB11d5AzGuWM+c2e7NHJodhYrPm0qtvZV71
woxdCnKX2CZ692COwxvTxXXWCAzgDs7mDjsw2A1L0pid1iu95F6GAAsb4V7xKfwGZET2BX14DMDa
T9AjDLNcOt5A9ySs9dpv11lvP9Sw6ucGMkCQgLgOML82H40DC7poXlnlyU3UuZduJCVhx6Q82LUu
dCN97rv2B46pg7qv2krOeSGPrFi3LYlHPE5MLNhsjQdcUqythq0f5ccgu1ZO/sMzp9ug248UTKxa
X+Ecfpimc+KVpOJiZU45/lo60okpyYizj8DwbNAi5YFnYGVSF9Y65SRVt2p/os/gZma2OuV0FiWn
yigzntxpfsZ6/GNE6MAzvxoJhmU2ZLeheEnlM8/ainfpPtLrdcc8pB69qzV0V/V6dRqCbhZf+ZUX
nT75wn6gZOiDmtB2O8c95P2OvfY4gIuVMMb9nT8MO6H69My05tKScWWUaOulqIlFTdWDnXZvlVvz
dDdcAcxH03ZBAtMXZ883O67XtSg2jLPfY0tgDI2rh8Z7yA37UtH1TEnvhtTzNmdZjLXSeo2gR9sW
xSxdfq7qTizKRHseITnwzD3EMUqV5ngMa8I63qZp/Dpq4xdTRXxM9POWbXATXfKou1i+y7SnPK8+
ypS5QaPJVZhAli97ea1MalC78KtIGbiGVekik72iPQNcNWqquk2sjLZOBP7iyw+ELWoR4cZh0Vt7
fbzTvWCbDxTosUum+3zg9Ci7W2ATluYY0YzpHEmDwoBwD4jn2YxZeGtiM7fTNmnKne9rG0vVottM
Xcr84JcjUyUDNAp289TqnnxE4FZjT+uR2pUFcxtI7hBQ1nRhPqkDv9XizyJF9eCaVvSXYSposCbz
K5wfxKWPteZRlm6tm9Z9YdD+Y4AvAt3lyA6b01Wlv2Eypid9IqxELG7MmoeJt/zCAD0BGWMAbmvk
lCX4pwrbqqnXW3pekoX0n03Uh5L1S5GZlzGKLnlcfjK+fm9Gd2fELbEjM9s6w6+coFzO2FNq86pm
4aJxRnVb7edsNF9dJl8m031pQnR3xIivvLWfp8QGqmvCLa9emWN+zKwVO/9Dt/wHOTe/kyp8yfNk
k1jJAzPn/ZDNKkuOdhVsvDy+6j1xi+rZDrsVQ6pN5KU/TZ05sC2e8oC0odX9QobZQUGduuSz1vTH
Om3eM971Wl6eujD+YZbD+9DCQAgkZU2Js0tAncyMYEXB7DswMRwnXIDAJ1PidgideMU1Zu/awYsp
jFvBayJc94vHuqhojg8bMIXZi84kzeb6WRnZLR6fmS99+5N7qQLz0qTJR1oyjHPiXRoGp2geL66N
50TLz7OQR7J531GfELLqjyTofwjeVLbNBGoiKR8xM030h7SJ3vPMxJ1LBUrMBrfjZMIb7M3SLLAv
hNMRG0unWoRReQkdbyd6hil6O1zFXNJND4JzFhctM5CfuV66waHxkxMczmfEpaeaa8piZiJSGLSb
T/O6LTi0OXta4JInl7dnZt46ikf8x9wayEmRBkSKtLv2aBdq91XX6xQsqXPFQA4H2QIS5eVTiO3Q
3flmdvODG6XSm7DEJxehX3Ge0ZBKGqi6PsnsmipAPyPpP/nlpqhhZwdX2ac7mCDPBgV+vaCzpbDE
ogUJ0urlFe/kunOeRExgexKYE1D4A4L/BKm32YgE5ExP4BX4FUOHklZf515iejZvnlb9FGO4C+ib
CLP5RLEzNjjQnUnzkXXRY5E94/0EbeQ4b5P74XvTfrTGX4VWMkkxzEvbJI8+ka3xZTDoPOg2fd2c
hqb5Ecrp3elIiSbea6hKFgi1pXj6fk1mdJao4IxFtqVeMMU0WU6JutiPrbmKtGCXOE7GaIzJBr6Y
CKPE4KHFZYr6WpzjkBLQhDUSZ4y1jQ1wHijmcAhJEWqn4LwzSAOxzFrm8snAhrvqHeOF6dbZo0MC
d8CBPc4ukumrJI/NzDfg3uejjvxQimaXGzWHH8KTJW+seb8nfu4b7trzpg1VtHaVPRcpoRLxMM7R
WzPUT7ZlbRRXiOkAcjnxXSAjrCE3Gq3myIve2jbkb/V7k8l+0OntCKvwHIKYW9QmVh31CwlePjmZ
Fa2i0DuNQffohTnxA46UMHoxM3PT9pRnLGtjPltGSKR7lOxDwn6bWu6RoDoV7dxozKq3zgnY7kXf
ZhMC/8/s58IsH7pw4yjr+yot8icXS4ns5lWSeT/NxicbJiz4yzNXcm81s4EjMA6ZRqoabXt+heq2
ja1mU5IrbyKcnBJRRKPvnKl8SZ+3icAMS+c8GLSq0zi3GkbKJp3+6vkUGegSyEBD6sY5T4HYB2G7
jWexlz/6DhF7eu7BX4wRzVZud5XRe6CkzKH4jgeyfWgDds4MlFIIO3B+Vt4LI5pd4KffvnTPPkXs
y8lWpJDmc/btRz+Dnt2FezdHwemohTEY5WhNuppmTpFllmyR8Jbd5HzkTNNWFhPyNC0OAFB4KpNO
rmeuWksnd7SVw1h1GYNU4hxEwHnAeC8FCsCYme/qlBmA4LEzMAhMf6jLbK62i4XWi/WKqqydZ3J6
xDVxtqZw17KeOOTa4u5p/P89sf9DT6xp0K58f6r+slauPtvP//N9N45ePrPvf//rHAEF5b+yjP7u
/fzPv/uP99N1/4syWAiLQjqG7Xg23kul7P37X5pnwHKUFtcTDKH/TWq0VBkspzfeyLrpmR4Vsv/t
+tT/y3DYIzBHYIll0zL6vyI1mgYGUhL8U1Dk+69//8vCXIMfSj0yWwhP6hZ/7N9JjZETAaYtyVCn
fRHtYD59dNK+eFkLi195DqiqXdFLDEp/TNxdHOX7YATRZbUhIR0TaUZCNFiA80lq0R49b+Zt2BYE
psvPdCxgZBnd94hpHBfATAIzS1hzBsNvjIz5qZm4ijhMZ8nlzJsmj/WF4C1GF/Pk1DQwa/1FxD90
YFKJaRareWzY6NfEAIdQ4tMXv2si5Rt0sKMcsvRo3ehqx/ZZchmpOCmNXeVQJdWJFZPHsPsVhGSt
Wlc+2fmItY75yUpQxb3yCXwMug+8vm+3Y1eqsuwabU8xmGyj8K6xErdnLc83MQt7T/PTS6JZyW20
mm4pMUZuIXiVigA20cEY/NJqwzvIrBXPbSuiXVv576GIo4tX9OHFgV+4ag0I5s7oT6cYOXNd9z2B
7ShDBhQyWufEtNZ1rGnrhmjTwnMCHBtjwy4lcnhwVUMfoQhJDkAMiKaUlqAkO0+eqptJ+vPUpMAq
knKb+dFww4cIRxMh1kTkfXL1n2Nf7Psw779rfClz478PDCyQirC4aYbfbae4MlbVgJE1mjdD0bDR
GnHwcSZ8zX2XwIExPRtlPm1pVeSOmGFW2uQsC2odWfT2R3cYxtvs8IKW+AK2BRfQ/awk91lLT4gq
i6LmjjHgiXVU1J9CeQzUrac2vFjF7B3H6BGUHBk+WR20Ejinzh3GWUVRnO4lRKgihFOFwBPYLZlk
JgffM+utK/gjdWEcptRGicN8thkovSfqEB9b9UEPh/98aMIo+duX95/eb3e/yf/ry/sPfAmUYGTg
e/9Ks21rmfVjgSreodT943fc7w9XDj+5f4oSqVLW9uM/HoaMSf9Rv/dWiSY7/HkUfx6KxVFNZRsW
vz/f+3O7P7/2/r37lzJhfOnquIDv/+LPD+5fBnHQMzRRz8bfHt9ft9Rm5Gq6DmhjhEH154Z/+/R+
w/uvgdHJPsoq8cayTlcoy9P9Q4PHaQU9ql3aw6SfSNvQndhn3qpXaTwMxMlGBONznp3uE/Y/H7SJ
PkHHTJOTrdE5FKSyXoFRTU7jIKnM9LdONbzfb37/bufOE1FLE7UjkAdraN5qPS3WlWmCTBFx1eym
/hRq1Tkaixw4AoeSoWfayW8H7XT/DN8i3Q1q0NuyIDymzgg7AE9eTd/ouq10SF5o97qxs7NZnADn
CgisfPCsyDzJZR6YtKI2XfpmOTpua/UjNrL2zml6YlLadMw1Um86fKJNXw4UZAe2PN0/w6dNx8s0
PSKMeY3gBVZOgtmMrVOQaz3rGJ7DP99zwm4tOsIso7rFVPu/ai90V2kidtEw2Mcyy+1jOGCTMEJi
jNRm6icsmjRSxaVbnxjK5h6Zv7hGZmyox55B+J3ut7p/0O3U+OtL4YbxthySH6aNhDDF6ecA+mAr
Mi9ZsBCn+dVRYD3PIhHG/2C6dhmDBvxcYuPL/FfiE2AXDPc2WGPLc+Ykr3nZ2tu6GhgIVWzcJzaz
a73TcRjPAA6xQY+nKQZu4GXFMy0A46lQH8bYbBalASkQbWs8mfVt6GfBunXIDoMVXsJbNEh7pfmt
ARulsPZjVOxDQuyEEvjQj7E4NElIIxFdcqnQoAqJapE7Cj0Y1Qk5cRb2Iv+whZ6eYA3og6RCrCHp
OuTafNImg95GvybWzaByD9bigBf6P9+fh6BaEM6IN/ebxerIv3/2s8KW4LkF/uP9oLnhJgqY8AuU
mhMUCJSPpDSvucQdQTgV7AgKjhH14bLva7pGPB5JMJMMYhmZW+1Tz7CT+LQ8TSM27AmfgSxaymAt
Dx0iL5lOCy2wtiUQxfuBVQttVMoOgyzXT8+VLLIzW2pW1XJiP62+lBpgq0n64MD0KYMAUyOoO3Tu
aTVGwQY9BM7GQxpkt7pLqQd1XH9VJAhUCdx+/Olluu+SqVmOWuMtuiIwro6VbQsh0rdIQ0FV+UrT
Do3dX4n5OzfhD87gXjoy+fEAW2qgM2TArlHdU3KxSskNDc0I98/++uafr+//MNYLtc1Rt/zHze9f
mrw8GLS76/1XIyg5izJisfyPf/C3u/7r0zxLXxrfJKD555Hcf9/918936EM9+JRD2riH/vYg/nb7
OqeYF9Av7krdIEKoVaTo7h9clUD782WiYmv/+N79px2T0S1V8ZR6b02C38vaRwHNSRxic1lrE4Py
wldzF/tnBWkOUEK10mHP2YpBp2B0NMowq1aAunj+YcGrGxW4Lh1B2FkKZsdC0FyNsdxK0+iJVyfw
GlDCk97EHNeq7O7MoKtJU+pnS+ONQOneRrmnjXAlFUzvTh9kcvLY2/kuhOJKTBLzs0LwAaa9auXa
UGi+REH6yoIcrOhhdQT2sLYD4NPSJV7fGnO8B/6AWOK3O7KMjeMXK8Mg5gkQcFZowBRGoC57e9W0
3H0BP9BWIEELYWFQaEF6xp1N5qyzOtPPjgmjrmob9AnmPv5b2Ct+JrLNzlbIwkECL0xm9wImdJMo
rCHewA+oSv0CyxDVlggjlYIgNgqHWCgwoqsQiR2sRJ0TIUNYG3wiJjhe9r0GBprWG2Ul5uMSMy8j
ReBWiQIx6grJiI6xv9MHzQjMgFnZlAYGMSqWK/ahBYZI6vq4NioSCxTTUCmi4I8QfBHWm+EtNViB
+ak1LhNCGRqvQx0Bj/QVRhK4C5U0Fu1JA/i5lQZtsuybfYKNqgtCBsDii9xhuMn0J1thKgN4lZMC
V5oQLFEZfcijQC0jhlgJrhKS3Vm9L+tE9YQCwdT65Lk0wWKOMypCOwMZBYpxDPUaeCaHJ2sx+zZZ
XXbKk/ojf3XuuE24m4MCcGZ69wP6BKONkRIvB/nbHEvMxXW0LYl7C4+OP3cA6WkquGcAhttRuE8X
sjYTT0oRz4473EqnJBwGKWJvTOZyRufvBzq80tiS8BHeZpiiIWxRR0FGHWijusKOevBHecbEGfri
uNCPNBEx9uBwbBWydFDw0llhTAsm5alVHmSh1y9hswk9xLG2+O3IGgIqSKojBOoBL3mhEKkNrNQa
emaI0enkQVHFgRqec7iqVGJzdWPk0ebgDLyoJxBeE4eKehgCVP7RQvMxztP0YCO7w9esz9HAseTa
AIw9ahgtTCiwY/VrrfVPGdbOHiM7+DSWzwoKayk8rC3VOdkjMaaB0pCjRbyXMjQFlVVBELQT6t0s
8BZhnGm4bfNglQTjCVGBJA182hCJDv75xjCDF6NyXmVc85byGUjWuth1qOihgt06+IEs6LfBlFcr
sqm12aakaYorrmesLv2uUeBcQyF0ga51uw6qLu6sTvisslMJzUjf9bE/vXpW+2KL6HNUYN5RIXpx
8ott2l0qIcFxtJxWLHBIkM/DYGXbqbZSLEw8ut7L2IjXOGnaVV+mzM/qKtmW2GIVEXHO6yWrsC2u
ZMCxCijcKLRwnFxthRquFHQ4uuOH4RCTc4DoHcW8LYMfvkIVDwgmg4IXu0N7CSNwxt1YvrvwjelI
oKomban6HZig2qMHBlkBkXPIyP6MEJVNPO64bMTSqjKGAN4A/y3UsYgmr1bqaGtT4ZZNBV6moEFu
OljMkwDK7Ck8s65AzZFCNhP7OaslDlGApW2lTFyclJLNtrEP5HegZwfpclQQ6A4a9GytItjQtYJE
Y13RVi3caF8BpAtI0qVCSoearZzXlr6ySQMvcsjTWImxBoGiHj/dANyorbnezuIcosVmxELKC1ny
spTPIQ6Ufu2hXf02fcfHYJXVqymAvy0TSNh5F1+NvqVfEZRhSMYwV9TsSfGzNV6NWBG1mUt+BWQ+
25+uILgsRzuhsm38YMc6Lpwe/0uu+NyYxg21tPN3s6J3S2CQy1j055p+RRPXwwpskZpQ6OJsdAR+
PLvHg0ER35AMj+HsvOe9YoUranimzniNwvO0VfzDUGzxFMi4y/ppDvA35AH8cU0im4UgyX3PFWur
doHQavIr6FRJmv/U8KQvgltm5/7Rh0fFEF3+DpEwFqRIup2IYacDQ+dMxSzKexfEZmpFS3fAppsa
/HQAfmyQadwDrF5Dk2Aw3P4uowBTJU80sFbmVKHajoag2UPFaAfTA4UCajuLh5tQHPcIoLtvcAX0
8JIZNeCwCvzjbsj7ZeFSZhxbD4Gn7QV4eKk48RPA+OKu8E64rrIGGL2R6xeOgpNws6sObj4HOx/o
jyARzvpqVJYCDZk2AFGfg6ovdPnOGP91AGE/23A5vTFagQt8hVhK37Di3ff5Y8nOkwQKVE8LaGgZ
NWCi3E0MbXc5OD5Rydz+kBnYuoJymliR9b3wl6lI+x0+GljE0dFXFH69gcePl6BKwPN39q0hudhp
AkdHTJeknIxycyvdQqxdjHW5qz8kOW8/jeDIKqEEICV3OKhWgJZ6AFv1BEjtGw/QrlP9AWOFbWVm
N2SP1lZgvCyt/kcds7BwGfiqDoKRMoK84/DSEoCiWRiwRJ6XRUvXFgUGPO39YlKdBjPlBkMl38Fs
Q+5TvQfgCpL1HHNzGhFS1Y1AUo4XkbYET/UmcGHMV7bqUigpVWgzSkEKG99KEYfvhDc+RU5xvKD1
7WCK/BnzXU3CqMxmWthLnKxyQp+nxgGrpLErQo0xzHwtCpT7MDCIOdD9EFEC0ao2iAxU6q4hjBqO
jxF1EQa1ETb1EcxcXdUmUQLaoVyiBXy0sloYYH5fHKK4vvRuHO1R5ucV3AMHAsQ0X3ofhDIOso8c
jSanymKi0kKz6LaIWholmUJs26m2UOKCFzfOJprWWHJhg8U/f+/JAJAMcZy972x5FfM99+BQqyGp
18BdccbNoW9T1bzhUcFRqS4Oj1IOj3KORrV0eKqvo27mtyInKtvjthOjDja+Lb3r5KLep5Y49g4z
EYH3Sw6EQSssLdux92FwUhTi4fycht+WoD9kVE0ig+oUcWfaRTJqRroOt6us5VPe6a/A7MXWpUm+
jbuzkRbiGIiDJfRh/5EoN4RnwyWKakmHuXvE7pAfQXNhYpbVD0/1n2QUoWgtzaSExhgRkxcrQ2rS
wqagMyYzi03qX6hAG65ThtSheRRtFZLdZ+hGe+nuZem6sKuoDvBVNwsL3vZUP4CeppA7or2Foo75
1lHo0qpmF0d1vBSq7YWE8ctO6MVHaWNwTsVeG+JbJAOKzzMw4VmttuwOdHGkDliONMpwnfRZX/s7
05HBdRAwmst+2WS1/RR18rcJGIShOuQaUyGxORVDuo1psGFdV1BoE7Jooh4kWZdObW3iyqH1hk3p
Bh/FOJ877I0V7/5DRE0Oc8F1OMVwdijQSVSTTmLSqdPNuM8TcTKgeWWuZR2KuR7XuWriAY0Mxyx4
yZWJ0VJtPbXq7XEo8NGs6YnAYcSVlm4fi5IfxHB7jyM0bjcyMX/RNqmtLHOO9q0wX4epOtbz5GH/
FNQK6NcUQMOCSBZX3e7oxR0XRS04Y1O99E3PSFIjFS5hZ69hxp1M19rBFcFVTw/9NMIiHgryj1YC
F6mvbr0ZPuqezFZubHK5GttnPTjZRt5j+ydI0IzzOjMNnn1To5nc63Raizw2L6QJfc0jfCq7twYH
jNEO6qVgh+Nb9sVpUAKHMr7ame6gAjdQjK0b0vvRytqzEfJwWFSdeZ4kcPmrGUr8FpAUiYlawPub
19IbHpNSvlaiY8XbMnnMteQxNVTzeYk5PF0bEcPh8IOKh34ZAchbJXG1LWyPuJnYTuPwGMW+uyu1
8Ky7lXOcO4Lni1Jm8aFxt1NibnSCv/vOMQlrGexj7NraE+qIL12XX1IIxmt1tijLid2c8MWuQeUP
N0MPpzioMN8PWbguBSYECPXomcAtJcUXhKbNr5LuhiObIPwKiP9lzSqZOgSCw/t65O6cEIcp7s9d
5mPFp3HntUe7fiPnD9AGThrpjUWOtP4F4bqrkglJPoD/6iaPpH6i9VQ7LjaMVNLd9J2V3XCqgg6L
GamPuByx/WUWkDwog36dRmt8FDmvYp5BW4p2Y8ZF0Y6xYGhKwmqJUyYZpUupTfQtWslM0vxje+26
IxHjN4gLNqcOv8IG0IcmJdX+NXDkOcH/vuFItvb+OGAu6W81g9Klr3pwUk97dkAor+z/y955rbet
rNn2hQ7WQQ63zKSCJVmWJd3gkxMyUMjh6c+oor2opb17d5/7vjAMgCDEAKKq/ppzTL1iMN0eq4gQ
5YUImgnMUIoEIp6v/IqZ0cEOC5pW83rJmTbWWrvHINjA9x9NgLI2JdIIFpr0iKLZjn6FkNcPSUnu
d4N03ip7bAwe3Q17CU51jzzJdrkHD7SF2MgzQn+QjVKQ6R7TtjUB4zDoIeLBuCqG5shcA9MUOuSi
yNOYv++ZrE4fDddCpVZ3D5NHFlc0jOOq7V1qcUYhEALsBs8vN8zWlusehlvfQkZOZjrBpY9ohgvK
sMTBM0ssCYEzb73EBiE5CppAkdbrmTzCIVjMtbS415I0Djf3J4Y4uBdj9JKA+8NCRGNnp7u4d167
vOL+gXrIyEi3SDzvbY5ELlmq9IM9LELNfBtQb15HbWoTjJLSYuUBGgCPoQ069HkZD0BLHxG/wGzv
vZyZYh37A7d+9DMvUTTRVSn9pyhsej7jkmoNKoS11TN41ksTr4io95Cw74WxHOm/MXmk6/V6qV8x
wZ+M9qnJazLA+7a6WRJt5it6znAo09/SiKNw6GRP1jWi93pLIIonop1f4CPTcgcrS+ycunISlAHn
kDKE/TNYoicomoRwxKRT8xtClmuNb5Voi12sp09LfQs8Proh+aC6S/KM5G765tuyeSqhidOeUMjx
NNiHNqrGXKf9mEpjlRWpjyFFD/fDWDxaUdiTxEW31NTLr61FDXiZSJHJlh8MBRfH1DF4FzdoMu9j
vjFq3Cnt/J010oXudGoQ0xSv+sC9t+v0FxofnFLDY6MRFu3BZiEGWMDYyqHRBdGwtd7acCr2GjEu
1FUZkC4WPGVoGo85I7OjYQcP/QJByZv2iW/eNHqY7pn/E/TkGasmTxSNih2Tk09URSvSm7qHTv5I
qUduZsaL6zLHlokw74qJ8+zbMhCnO49g34wRPxBYpmCX5Pk67WHI9DFyd205+JYJnVfz5l3QcWUG
TKnuddxIeFafRjciWshpGZXFy69ltEgR0Gx++CAu6u9hhAgpRkc6jKs+mn44C8aReNZOjV8/h0gl
tmUlgnVsBdSvwuBX0XvTTtTO62LlxoFmE+lu3s4g6Ad8IBNqyBkZCrxagYoQE24rW0d/1u7wSmIj
qb/lbXQNPvzRGtChJmGLXxQWXtNm97puP45SSme05A8vufe1htEjtaoI5Y2tEg0kyzfDhsYy1Q3h
bMj0FoehIoJKExgW1hB8/tdz3K+IL2GkM1afBJcIv+vAIzAoiqke588NBL5tLAwLBw/eSsOEdkuN
RVuDuA0ORY+jQi9CAFfz0Wo8utb6Jo3sH47mEUTWQ+YzHVLcp7cSdd3KmP0akczaS7v2hvLkRova
/KAVn4f2W1rH41VtWa9FV27FxNyrkYDCtfSWRIjpB33MFMkQs41OP1wt8MaRk1MFRBm9KcbtgIUy
cxwGbUlP95kq2KrLh1bOiv4E6Y8Lx3YgZNMjr9uWykt5ZwZMPMe2Nm9i0ICEB8Ja9wf/NrAq4+Ck
vP0cy0YmkSRGk//oYICimwYu5Dkuk4x9yMQV3cuVx81zBS8YYBw3tI3WadQlo3LTLFWxy5boBmda
c6wa+odI/fbCj8DSksyVjv0pyAEha4Dl/cROiI9KuDTq+cvcteHaNA1SqBr/2CXwy+wh3QSFzRxU
5df7uOcVV84iAQxQw23tpiUznO518clO2+u5pHjYkK299ygdn6yB6ktrfa1CCc8vHeYf3OY2ofvq
5EyP97jqO2280xLDO/CLoWrQZfdBn9JmjgjHsFf38DC1XZ0inbetoNtXRnDX5foLytBBBkzthqEK
ri33S54E8yongAA6G1KyEuMJ96d9oZdvjKxuFv1oLpr/aayD22kWQKAm7bUT1MIGKgX72S+stZW3
6H4RMEMMrLezQ6h2FesGFvTbofyRzNiSsBYoRVFrEdKDiYzmxP6euH2xiavPVn439jNI9BBTrAij
bitI5ttqpR2SowIWRaPKgD8ARtvYonhqDAh1TlZsKAJRN8fZTrV0X2pByQUFmCfILRSk7qPnNXvH
73oYAEifxbB4WBRy/dDjTgimazek3Dn0EN4sYdyT5HflpPm8EiiBj0k+3Zh+XW6ETenRSaq1rguq
0QNddLAdVlLeL5mJfwz7AIks1TztisYG4ZRJ48WIMSfRMRAE0QP35l9eHFJECZjoT1Nz2OUMlLaN
cUx8L79LCgB2BjL6LiqxdkkVoUas0pI1BxMFODP/wCVSWCppimEFghGFnJxC9VBn/BbL4AY61de4
5kNbuqyTSiTEfR2BH3UXP9ETsTYmF7Wp6+u4zpPj0lJSnbVXqfEPIV89e7OL33IY75IWrqrtdtqO
0PeZjLEoIYIKC1vlx8tp1DANMD3Q72nFKX+205vHlcCExKHT44HrA2KJbefR2jWvHQvSYjRXX3rJ
UcSL9Ds710HimHEf/7Ot1hq5edmnnuJHGgxEQh54ojyFWvtwTMIs9npxEp2fAmcozQH4aLGk+U7z
zc/vTnP+q//2lH5ukf03t+bmfJD6O7SGTEJf/vj5mcBQrrpqTOmljYwpw/AAXieiw/vP13c+T9kZ
1zr5Tbt3p20a0Ig1wS0fz6y2zweqd9L6zlsM0nOrTh1TeuKj+PuvqKPVceqDU5uxQlCW+MTU5uUT
BUZX7hOYnQkYoHBwKDYE1CqTVLzmZMxvYh1wCOIawP79gLEj1xi5AAmwJlJOUdTQ6JogZoqBQTF9
5vtb13L1jT+ZpOpZ6d7VbQOfqkQtL/2XnDtcigDTNnAHyzp9jFR9RRM7blN35jYPJX8MmL43O8Sq
mL0mmBortyy/BH19mC30LE76kA/fhpy0UmcpurXTZ7c6ma3S3Z+tUAGWsMmvjRJQXZ1+l1MY+GFk
X0HcCGt5y1pUrz2pJ6OJAwEtyYouhucgU9ZurQKKG+x12qcUmEs7dOmaAgXW6/BOt7ihph4KAQvh
L+MjXPAL+Fx+sEAeP7kRt8hy6EHQOld1GpyaOobSbNndGoJ3z1w8LLj4ZsLFv3ZdfFsCi/nYFd+W
ho+3YorLEt420gmWwWf6pQPNhgGP6RqPi5aghelIw3bQhL+nkAai1J3fLGp586hhKzXJCTGna6Q5
kHWRJQ3g3NdO0uxFBjArjq2d084vyHIYOXS70MeTDFd3h/wy3CZjw5S5LZ4KhOJEUAFdqucfo4dZ
SM9sbtwW6vg0og00+q7YYsmJIxN5Kt1bwZ0MRJPINtXXXqcKOi1Q4YytaerJutGwS44Z0NzSAHnm
N0ygp8ki0B35e8AznC+7CsPE2DQzlQHbKvM1IIgS/ibDjZ6Y4SNkA0gXSLPr0dRXOLwfx5B+BYGt
0sP0spBAQSGNjC29+UZcWZ9/m2nUthoSD0IANUhj7njtNch9bedzTYmznhqs3x6z8uRK3nIbA7WM
eMHpcMWlhcOLrwP01OG9aEPYycNSSYDI02hVEKpKd13i7dt10NxDGgQcrQueeCJAl+CpXcTJybo3
zOV3yywD0eL+RZ96Fy23zGjvPG+nNE+u8NqzUPMfYMd/gBylYO+fgj7YkpZl++AkXRQn7j8FfRD2
5hxvDThZ4IirYtCCk4d3c50Y+V2uo+5IMBY4AgOMViBP1ro43PkRVeECABZ4p2PbmHvmUMgciKL+
yii04N6eZmzZXvGJ+Jtt5bWfuRVE/80LNyRf8uMLx+JhMrXqWKCOP7zwJYGqNlOjJd/Oz46a6yDX
oJyHv4uZsz7tKA2msI0SrPlOGien2YKX+066+ZuK+f7DM/7Nh0f9A/yllEJiiPzwGpI6Sd0pLpIj
Yg2wCrl5zAxcJfT8DHC5nkbi8ujvQkYHWk2Xocdv8GmJS/Hyn1+Hhfbz42eBVNQO8O7ovuG6UrX5
/e2BsRPsTuP/ZNU8203mRcdehDME+cY+9h3T8zo3wbFNn4clqvZV7j4aflTf+JkxHRKKLQOGUBG2
2s0Are6aDv2KPMvxJkIwQ3uV06IbhE7YEbdpFKEGRB6k5raDV2Rsb9Bbm6CXmA9vsFxvypwwjCox
3lwfUMdU1fssqLxrtYA37113+fL8n9+2+a8fP5Hmlm14nuHrvufJx9+97V4H598NcXR0DYgxI2Du
bSqDdYzI2wnHXMf20lwP9cjYclgOcPmPxVQyv58vdNun67KIhkOhj/bBcIrhGNoYs8k0CzB2w7vO
l5iEFnP8TO6btVOv/H/l0f+NPNqj+X73Hf+LOhowHhrOH9V7afT5Ob+V0bDywNhaOFrlb94yfZLk
fyujDT34C8eO7nE/4I4W6Pyl3wJp2/iL+hIgXduiU+Rzy7gIpN2/0DObAZpWx7FAowX/PwJpXsY/
f4lchRLIQ33ANy1KtvaHX6JexEIPtUW7yhu0v17U1+iU8pqcgT9r531iYk40nRNJKlLr6qh/eWwK
CdRr5hnGrTzL5XxqUy3o29dQjSKC60aGYBgFlm07UqcZvG5XyiQS3Oo0VG3bUqmO/IT6CDsT2eFT
CzHLFJnzQQ2eVAJ85GPqKPRF7w99d7rLMZczqbVJoyjT9OPLgHELvfGfP/Phr45krkk58p+H1dqH
Y86vrNU81M5yRvJyTGm0X/V0CACndkdmKIZ9G5LCXC5g2HXbxb4+ZhLOrvaqhee2/9jOCB1kKMST
mEFkqO9ER/VstSsfDMA/j2r9cqDaVIvLkefD5Z999wf+3cMf9kVl5e/azCUSnA4L3PXj5UxqzQo8
TL41eSAyMmkigHoBiMmqWqR/r6lNcwp52AYyf364t3QXNEDrnb/Ky7f44UtVm6X6/lEgLJTPPOLb
XeEu68b2xQltOMR0G20TAdaEyMYRV626CKtCxNh9BINqeaDap9bOz1OXtOngqjQ641Zdp7Papx4u
DIOyTpzt1RZJGz5lffxW756rVs3RvnN7ynBq63Lxq83zSeULZOYYlOqtYp7ZiQl8RK2qRTIaAzCe
tzKBdT5HOABWRYtRL5OLEhUvCHvWbA/5MRIoDO6G1aJ2yePmoFa7GQ1GVEcQHIpy0/kSxEZ17hwO
1bdTT5oDoTtI4ZOD50P0lA8mfx+hZ+GelHN9r+KymNNAjagysy7b+Mqsbe6WL+bUCCz1LFyHz1St
qeAr8tl+bxL/9XWZhb9VoV1+RIEqKO3DpJSToabzk/ITbFdB4x10mSelCHGRGuK9W7WS+wnvPYpi
Wu6syhkAxmlYnAq16suEvbGehqNT3DE2ceBO6jfqjTFa4U+oVR+heb7KC8gVVYDVqTQ9s/ikeczh
pIC4UnsO9O3l5XtGSipPrTNrIq9dYU6/g8DUplqocDC1RljEDZEi/k5lL5FDJ6OmFuJ8VioirSjs
brfM7b36FNKea0Ctqb+m99p8wH4GIopIgzlIoPYvEIQQIdYgbD0Mn7aE0kX03sg3cLpsI7LSYf4a
Pztzxt5aJEJbzWkLD/H8uowFzlCccoVWmG9AGyRELMjvxNYaJkkJ11K71Bd2+a7C3SLIGMvDhZt8
lhdPglQKpoflZi5fM119jZqUjDbVzVWRhNExkldf6DlPyPwwJNjLMYWbvGcc057UY2qNbuDWtPP8
wDeOXFQGFqi1YBKkoyqBaB1rzDta/Q/6alAqupjoAyvT/oD01Ha5pJ8NP0NvNdjipA2MolBysaqC
v9Sa3xYJF1OEKInwAqbL4GR10cQHIxPwVAweGpJq5Y7kNjioqaADt6dZLtTaZdNfADAS2/FL7WJK
/sVnBgb+ZM8l4Wkklfl5EaL0Z3L57/AymJQSqlEdMBN9FUzhbC9v1i9t4K+X7Ykkz5UJz4ekat6s
eofnt6kCJ1yZEiE6wwTwcq3yzC7vUm2q9yugrlBYHXaT34QI6ACboHVI1uqdq7frIfLgraql2lFB
nIP6ZR5UvBmIAu7nmGe2765XdXVUWRsQXSQVgSCwmJiRv3G1CHo4QbFlEK34Z5dtF7d1zC+PkRN3
YJkgclkw/5+sobOA65TfCtXfcVfrw91F5nwWQCvps1JBq23HQLJeLTDNKRTS4veqTCYXus8cnlbX
snJI7qkLf2MjTKQfFOVJHJ1Cgj4oHTPMHQDEiXI6qX1hOb96VZfuICWlV2rh5hm4n0o3iI4u7I21
ON0KxzJGhIj8E7WG1YaLFGXodGw8sHVEx3ql766remlPoigmLge9bgmKYzFMlHkCmTd3VkorQbS6
wM/bdg1dD9kaP+/I2Lii4belvv5GfpFqsUBNylc1SeIr9L9E2y0yKtH0ht9RdZ2mUzeq0DxRZ6LF
Q1SuLm61dtnsiLPZVvrYb30EOd68GCe1iCLjqzMgnlhkoKAub51q4SXcTy/71CasVcqTalUdox6+
bKp9FI/ivTm7V2oLzAj3ZnXceVXtfXee86pPBBkVifngQvXfNS3KBplyMwGgPZntRBRKe1+ZLpqM
3kMKY1C0HbQoWldOgJAOPdHGBCIHp5nrjGQhOkao5yTgjJ3nVfU4N5VPIRVQFJ2NS7Yz1dNRNjIg
eXiValXtVAshH1ZrGr1mGg1VRP37OWpzuLd6JzmfRB2q9qoTzUgeeJK5QIJpcTGctxN5ksuZsNjW
klFUwjmVPzz1MINhrm61GqvupXxOKtfUJgBGvoTLtjrwsnl+uFD9ZnWkelKufjGXc6rjL5vnhz/8
NXCaf16Hg+Bv3/Xi/ArU8969yvOB53N4NZ6bKPSltJMGBuI5dxtM3OKktkPTHsgMJjlQ7VOLXj56
2Vx8Wid1sFq7PFdt9ksdn+AXqQ0bMGJ+XtUddyFySJ5Ks2Vzq1bPey/nufwpWkQdxxUIQPWo+nvq
Kf/u4HdnvDz84SWqJ787v3wXat+UcKfwk4MpGx9D/mzVYvl77cOmNRe4qCcYZOoBGHLiVMvexmVh
O0WzDZ35h9pFBDfNeyC7ZpdDPmyqB/7LfVXF1GTSZzrsKf6QpfoLH851/iv/9vF+QP5QuzVh2PJN
Xd6oeu1qX6tuUmr1cox6uLFSbl/nnfKtXo5xDMSOA9FXYmReCzOKOrFaqA9vBEGI+sDAaaVl7mch
SoCtRGdscFXSyZMs7Tgi0Vopah3ZaSPLgS6f2r4szjub0kA7V9cmDdM/D6KmTBulTqlOorbV0887
1bY+41gxygXwMLbMWOYYiFHH0Do2wanLZ1xxmtNt6wb0no9qcms7DdiiWpDEZ1tMrw7yvm1P9jJ+
Bsu08WbsfKDD001vgFfVVWdNdtt61ZdcVE87jnn/foP2cTb0SroJ7BPKYqb25VoMrfK8ZicDShvb
P1xSpALVq0pLV6wDC9LDnEfME2lX1KHKU6G6eFPCiD8uAbquVAKY5Pqf1E5Xa7X1YLY2qHnjwZSB
trkOr3aNSPCEBGDeD5KsOslFb1fimHQkhkeiO6VyrKLWCvwcaUqfodFL/dTJBRrc5UQujLGNKucb
IuSeVCww0JeF2ueOCOgJ9CEcxWd6RFtqYjFaWLBmSwBfTiF1bSCfXhqUxoVqjn3ZEqtFuzjDsaq+
6tyCuRBkP4vJAd6m9CmpNbVQD+SCuLsOLt5aJYGdFyZgOxQNzAzKe6OaZUpViO0o78/nVbWXOZnb
2SbfZkbDdgqo/9JpZqJpHzXz4ePBhrxbq6epR9QaBXlh8WVUTde9WxT/3FSPqn1JTdkY0Z6zKct6
wCM8E8WFdILvFyeQ2nd5QK1N8qMKJlQZmezNq+9XrV0W2IN+f+dqn9rsDFn0uWyf15b+Pl7Q/6Jn
+vOoekBdMOp5cOBvOxdj6yKb3Ms83GVTU03meT4PBEF5qg3Z8F4OjROkJaEOZeLdQbmV7JNE0t0Y
qgYI8dsDyQ5kLspg3cD0fDpHBlPTmYuRmgFGjNjbq3CyiP5aLXoKrF7X+wdPnyDbRwadDrXoC+pQ
6HP8zaD34nwDryGN/bldyRt6geZlKwYJEmSC/JSDSWLGZITWzBDNkIvLJrJYYD+XbbWmjlFHq00R
Ekb8v8Xa/0mUmeES7fWfqrVXgC3679n8vlr7+0l/QBbGXwFOJdMJPNf5R4ZZ8JfjmR5JZJZz5ln8
Xay1gr8M2wwMibRwXVNWZP+mWbh/2YEfWAFDFQMkMvMtHzLL/lOGmfVx+oBCsOEi8Q1AWTBDYH5I
MANxAaF7CaPTCE5W3aizWhgbVI0a+R/hTRhEJ4jezSn37MdCYMZZ/BIO+nSfaPkp1cbpWHbQyIIm
DXe6F3arPKgmZHTBwoAYJIRtMQbqRKGvcxkwkqWfM6hr23Eq8o3uYnoPSfmFix8ex3r82ZChY/QL
mXH/98O7fj9HBVr4X98nn5T0KZmuaVNB/1CTRjY8Exzru0CbFoM+f7ebkqw4hNJ1qtIOKVeRKB4Q
iawiD8+/4Mq3117dQttacqBDoE2JgVocXexFgyCeGLbkKm3QS7lEm2KkPfWB8YVYj3ZNKvbnUtO/
8Wu179QiL2LGkcGkb7Gs7WxskhN5FIlW7HJPkOpSpiAF3aHAQr4Quavl1XGm0nFIFrDnszdhYQvN
8Spos4jXbr9liLc3Dd5E6gHNo6/FxsmVi4Bb/wl/gmoP1QJfqH6as8o7Ltr9ZXfgNelqKSJw6Z21
aUFpIh8g+Eot4oTck9AIrLW6BV9u1VYY3uMbN3ah0wH5Mtwi3VWh9VIdhGf+HOgFrmdmy0BW0OZE
c/1c6UlA1RQCJKpVwmUDL4R8r+snwegLX01wm1Qkk4MeoanHucvolPj274ZM8emq+zwj2GQZqYMh
bXhw8yE8iQplne0iwGN0zzBabi6dHrxbqH2a8Db4uL0DVv8YhUZ7N8mjWi6/FhMQfNNYw+FDx6qi
AWCcRQKDZ3Awyrw5OmaNt1a9oDoffveC5oUhb/uVln/YEVxLkJATdruImXdqsAcRwV9HUUBjrZpO
rLrdZtSQRPjSVW1bSyChFG9mBnBLR010imWpa7aMe71j14L8tsij/jpwvQb38CAQ8LMQLjw7K6qS
q4GMEILp2mmXif5J7VILJdYlBUXDXWLdL3qslVJ2p53UQvi/jAozAt6FdhXZr2R404MZr12Hi6rW
J49oBNj1sViajQ2wHOc6johmuUqsoAeMal01VXOd07ukFmi++u6L3rfZdorJaJhlVQ6IM2WLxIAA
aWlPlUa3RoxueuwEPowcRd1KlDgnScpohivVPYmkFbgihWbttMFT4AI/CGHZnEhXX3XF4h7btIuv
iL5wd1aQPJIQj9DSyfv1dNcXRnJqkuwm76nL1QF4+Kn2D2bgoMbOogMaItJZyP+EQhHwpxNXC0Du
0aPUuvw612W5kpnoNSaI8ViGr73d058I/XmVOAP8KVmksWTFadIRphu1CUFqqu41OTYCewsblGAU
GKtQYkfvyNdlnhZ3Aovq9NMW+dd06GZnD+3DpsrNT7QYkJvoFRFOZFr5fWrvbMwqodteZTVBYabo
npqke3OXXKO7e5gWn2QeXFPYs4YrQinyfZzUnyMxQ9mzENjZQMvG8ktdLP5GCH1ZtYSTYfmmpgGZ
w2ECbOXm4sUCV7qTPXGvdtp9GMUNZkhq+9huDlzFAWB3gzueUZdP0A2L3ZTly3GIvoMn9QhCZ5EH
D9w45mPmIDoJyGGGsEG3hgazPtjFgHfbqffLVNy3HmHzhZ6hsGf6ZVsQKJ0Df25jh3Dsah7WmS+I
MZjw5ToGtRlL5J80AB5U7UzrGERfYjFZJ4Kwr9wu+wX9lAA35GhEPm0zc/iZVvoOAFxKonWKYHyM
yXsMnmMPmIhhGIQl5E/0liBZjPCEZvLrmZ20wPPHkJgSDfhZ6r51LbA4lQUd15qJmhQpTCRgnFtf
SpPA4NnXqE3Ut1Vf4872w5+z99mOytew4+ZLZqC6zEnIO+VJ0+6R276WON23dR4tpyiwB0QDhB54
Ucsl3LjPGpa8nWYO29SzO66HvmBwloebPqZW2Ubk1rjtLmrNpzDRmgP3iQfPemqNBgxeDucwqOj/
ckE8oH7jWAj5iznXa17MVpR6vO1MVfUtj0HTH9I40zcB8Y2bpe6dWyPW1zaTS5uUXJvNnG8mvpzR
yZxDIpgf651+S/oWUhxpNWhm81B7DTj9nsurtB4Qn5PQ5+pkI1ovyLtS9LNtIn66c3xr+xpCtBab
TDPVx8AonRsXe9dc9AClKexsMn8g24tnWHPn3RoWIXlWQhxAmDHGNBuKOpXebi0Tb6M/ed4KPmC9
pyf+bUoreOFZeL9EDXNJEWprXHKfBFILSyck2yQ6hYDrrYpDzuK6PLRmeWhmaEViPqQFk61GEH7C
6IqSKqm/mkTbyUo81u8ZJUNC9wX0+DeviQFyRIz6NErk20JLu22SD8sx05iricQhtsYZCJDMlYt7
7IfhcjM1ACOzOms2Tr1prcFbWwJL1wICIHeWfE9kJ86pQCT4WhgDBL29GxZqidWsffGSasZUpmn3
LhXlHFv8LSCXk0muta/lG839HoYR/wvGUK1pEwHO8QgjI6zB4PYkxAGfCoJ0x2yxVnHfYiCyHuvy
JdHpmY0Pk/TQwW2oIQmFd6Nr1p9dkd8QiYBbG69H49uSa6vt5K1sZ3UVuY5u8QUnUGtmX92A8WSG
r3WVmI67HZrmbqmIEa0yuC3AtcosuiFGBNiJUfA779HW41TSetKo+uHV6aDg5mQ2RHYG0jPhsjTs
TCND0MBJIjNso2bVJugSK1liEUkKvKpzMdKQrmPrOMPquc2uMRCYX/PqkxM/hF03fhpJ26mxYG7a
heAH0I+kgO7IyHjOA9GBV9MQXreWTXUYH5Tne8+pGRCz1MvU8cI17pitNe+KeNzbVfgMWh5luRgf
6zEFez/Yv3LGgtWctNeZr+/SgB4Zo1OZAoBgEz78vGm90j2moog27S8t6+yrnmmzFDhy5zvGUSZH
lmVRg+O3qzcqBqApu4EZfjcN0PsYLYrpEFdMDsUZERj2opA6ZBR1115Q04Q82iAgD64oro2J2T2T
DyZJAXIscFpH42AQ7bNu9Wh8nfUbe/TnJ78qjv4E97ADxd64Ldcp8SEDIrgrj5ISFYEfrY8ksF3K
Z9sZiKoAFufa1U2HLQGTWFtCTPSZpcqseRt4sfvmrRrI+94SHSrTZva3hbqQkaHSw8sXXgjmPjGx
U8gIcpTaK000xQ0+4brrn6um+OYHfgxfNt+k7Q++9M+VNdxnjtR658WdrcWrnKh2uPWkEKA+lxGX
X1rVz4uAyOYQsBHh81OYsaQs0lGMpNwhQLbGIhrZ995iflpKzzgAfyRsLZPzrDCho7A8VIu1hVWS
MmDwQwiQhJ0wwfxzAqICIux+mXx305fmjYZ4izjBBjYN8PYuDnZm2L9OuU9fKnuecyZ5PID/HVaW
2LaOg9btOl4ysDZE71HR3hlVWK7MMXLwofbjShd6vw+1Y9lD4awSEzQ6yY8rL++ZMGiqr938YwYF
QCCjezvD28YkDgMm7esvpjk9TZP3XIrwc2WitSRE8luH9W/nLUVzCKYnUXp7b6KoZs1MtMFGKOE9
r7OKK7s5dj2/4ER6YExQK8yXtSspgGBe3wFcHRswg7tuB7gWoib5TJup7W4HQdwf3/Ku9PMSl0W7
iepg24e2WDtOe2Ut+VNdi1uPkAG4s/CVjWjZMrd3bZfYbKbSLK8MG41F4P+s+rexNb/Q3uytoHA3
rtP/EuZwrJeJ6zUZXcmfbY70OX95fY7wpijBehO2prnBTVBFOBjvF7rZDy3dscoiXbRMlgeDQIO0
If7a1aNuEzvfl/JFIIsF5EA3aCDeuadjGjniIcYUpOU6oHxKytS2jrpJbpZO5FlNoHvlYjVysf8d
y3RAtAydKe6KZtfri7nCdjbHgEwHY7mi3Rf3YXZLZhteXRIZhfVtNLKHBojVvsgtRnIOEF4s1vCu
3Tuzs0fsHTX34ZqQCOQOyFmJSkH7MKVlfVjcgFAhD2vLUhOTUIueopADDCo0ZGQlhsAuTo5mVger
Oa8N6LcUcyzdqDYJpi93CJiqiVI+al0S4/z0S51X95YzjsfGuBsz+uMN75m6rre3S+82aMAYuAii
NWH+WGoYZ5EcVTlDf5qI7A7dJN57bWCBiNlOEyGF0PONrYjbZ6+KPk3MSobk19QFnRjQKg/NVNg7
veJe2OlLvg3y4NW2hHnTovFfRqbfq2DZ5AT/TvWTWRBFOzjatG4i8CmMb3JazJ89nnoLpKAoIeL3
w7ACVYbOU7dxtQTaQwwYbjfVs7+HhlSg2MWE3TT2Y1bLj5R7oYv2qg3B7wcT+X4lSKwsK3riBtxP
BMMQqEos96ZvSd3qc9j1PYVpMzHfonIgxcuABEby5Arx5lWtOV9yFwt14+M/G++9FC25m3OXsHMz
32bZ99TwnM2QOC+OjfJWj4uMjtVMbY7piZL+Lq77hCi4Q0/+d2QRYST0FPaxW+0Ym8Fhsodbbo5L
RM8xMvyNn3S3eWnRFZzxLE2/+jl5GZNshLxtPAUNNZC5PfXx+F10uTgyD4lqE90AOAlAS9F625ET
fxWOslNi2NjDRxIj2vg6KILvFfkXVs8QEWlgtKn6Yz+O2ASZ4+VjCj6ZhnXl9enRqH6N2OQeNY0+
h24aMJCOVtTR4y7cZt/kFQRxZ9ySEX6nuTppG7qzNVoi6ODb1CTAu4Qg4I3yub/PPdloIgTy2fRY
rJvQjzdJmhwtM0mJowOzHAaSp+5YEyHLdOG9QlLZHCAFGalRXQcjmHnpmoJGc6+BGCesEhovmW5t
lj2IUvy03P6nyVjELhrYdcQ0za8DpdFVm3r86MfXvPc/J5h5By27xSDMa8jhZ1vIaAiefPXoweuj
RRM2efqanNjnvCV71mbgkHuAfpv6Myem25RyA2v97FlHp49YP1hD9sLj7NPJAwYe7zpcOldV95Jg
nDgWEbDRWcPTSSAGQ12UE3jZM2xQ2DpwIpjRbc9Ybp2O5GcipN6ImLQqlDzrWYeDWuH2Wdvc3TXs
ogyy5pSrZITlQQ/bCcSwMl0/3VQThdxlEfjky3TnQu6LjdTBZYmtF+HLrfxXHPMggQY3ZYiOSpHt
OueFCiKX65Ssu1kI5HDxeu6XY6zHzyR80r5qFaE4tQ8sZpULgHUIKDJ6DPwc6BbgIUHBvhGFx89f
fpBQ8776cBMXafh2awwQjMDNkMCrDPW/007cAjABa4H5ai9Mr4a47DD+E9g66jWnCH7lcfZZJDs4
2T81agE1+qoV+otwE9s49fUAP9xAQIvrLO4KkMKRvv1TWnkIOMIvARqP7RT4jxDxoeA0Ia78iviP
moZsCkHhMixa8wsnTMn/EWpMGy1QHZmyTI1TOGNVrkfcAnqKkaHM2pCJbDzCBGdhfz7oJtiUlsIj
jeP3xEig7ZkWyBSv7hn/m4zlaSeiaZoOocvnFo46P7YK83kbEkI42zN1t5oRuSA7YqpdZ7f0VrKz
U8tbo/mO9mEb4NsvSMRyxbfA5A1rcfJAukS6joYWX6xIr2IysfZzGFM+MWmQ0icR2U8IJrP9FNTX
YtS+j5jotv+PvfPacpXJsu4TUQMTEHAr75WptCdvGHkc3gf26Xui/Ku+01XdXX/f941GGgkhBEHE
3mvN5auPKMT0W2IgVOB84HIl45kxpGu1J9tAd6BH2fMYXEtHrIdMxQu/83havzNb/1IPPgW7fuMj
NYPLwfx1MyUgPphaQOi82XGLg8ZGh4TuEbbJQOc1cVH8axbrkGNNXMs4Zycwy38ZjPzQIDyCiVVT
keG6iumT0E+z0pViECVlDwMcKwEy0KOlW4xoV/zfzKu6S+6NNwQmwS5N/OSQgR+vNFQsdbNrvOJk
CmbzadENO8+YXqxqePKb6AowWF+FTvirFGLrFDODbbRvdlq9ilA8gpyy7Pa1sMW1QaLZZtliYE4h
h/QoZPJEToi97Jj1QxK5QVxKfKLDcnDIKz+QR29g1YoFLYdRQOTvNyy3G5LTKVUNRxusVRSqX0bd
s2rRc0babN8W7c7T1FWfrzWLvLw6fyska4mJIHW7Uz+mQjNI+DIV1lLnQbUQWrECPNe5+eIbT5qD
YIhwvN+NGs8uymHOxVYsOXuGFbo/7rz18COZ8PVPqP46g75ODRxL0wG7N+RjmJn1nQnbso/A3wPn
ea8cbCZtJFlEt/pCddEDkGIndn6bXXKRBQDz0gg+sUo/+Kw4CR24Orn4rWEGLubPrPWgw4p4lRHM
5ro6hm6Jr7Hhm0JyKFAIQkuvcvcMk8UYwn7TCfXTEMM+5SheSv08BJFJRli5T5imLnOol5s694wN
fatgyTp4k5ZRvxlqCmfU91mB4KUOcZ4RMzTCbktjd0IfdLQqulq2Ma7NiASiMFHaPtC8p4i1glXp
3KXjV+JCpl3KlINId7zZJGItnWxs90M9YUlpyk2gJ/o1yMtlBwIfKFQBpMevli5u38FEQZkyZXaT
GUoNrwXinGrIGjO+FSMhT3imMFcQTFLILNxFJgi1QW+OvjORO+HwhSYTofQEmy+6Nlm7hZ1TkWRt
7mRuTYkgZvaK61+hl61ek41RRkSLoIvb6JF4dW1mNFqnO8uhTC9VQrqrpU3f05KE3JHTaBGRoIln
O6WM0eFQjyqx8abkjVwrF0jXrfJTa+VkYfo06AcGImeN8xfLXGl1u6ooPgqVvQARLTbhWPwkIpTZ
xCP85TNJRhzpHMwGho7h5Ib1TxUGMMVB3m8xv5IVZyXy7DPJZ641fQ7owfd+nIqLmDgRwOQ8ZJOY
jl4fkCVlxueSwApVB9nKHLmHMIJmyr2GIYTXhAiEhbR0uS1KJwKIAm7Nn4xxV+9SElgu0QQJasIL
E7bSWblK3+EQOZsthGwj/Q1/OluRcSGW6UihUjG15HNbFG0VmEiCVZlPU272JmGS+vps6rjDJ5E6
G0PDW5d18cMIE4gVyPDc0z5fQXey6RNNa5/+B7wF1HBVzuvKvl8FOc3zyelKQJzeMDN0njwzC49R
YC3JLkPNiE+RWTLD19iKbSPr71E2/Cwpyxxkbh+QOjykGOgW3dSVGzqj9lY6gLD8WH6v7WrdgGt9
zV3rgrL6+0Dt51gV07ikL9Zshp4gJLI+yETsgHz7VozuoonJZYox4A6MgkXzGSejv+hMSAEsHEHf
utmveLTTtW9RlTJdVgTCd/HCleljoxni7KDLF5SvN0lsEO7F2auGtLz1NRf34Fj7CK/OBX3oK1iO
6OCWw6eKq+qEKYl5b1CWZD7Y2Yo8y4Wl6fo17Mf9OMzFSugo2MEtZRJUZoZEddfM4qy4sxfjaF0j
8p62uYmR0DbksGtlxXQ/9NaiN1toiWK8jcVVmw2QMejGxyjX13pt7rlNELWu78Nc2GTZ/Ubl1p/4
8n72VVxu42KimeFp9Oy0k9S7CIb4u0VPZNskTPGlVk3ntrFfetMqrl55yS2MqyycN1621XXaCRmc
awLfaDW5IfGqQ1dzhV4rkt/gbfqM3yTvUZqdk1+Agjd69VO24y0Y41s5hmeom+86d49EtO+JBuqs
6vlGJWtQTw1kn0e/KpWJx9JsX1guk5Xs/u4mGpQgXRd2GVVMgLHO6gk6aK0t1mOUESQ1tTc4PQ+U
jvotQyEqV+U+5Z3mb2A0PfteHi7Nougfmz76RTL5jkg7DeI2t3gijF6JzKXgxSVJxuRnnljudu4W
rqJ+sNeR7r2j4302VK6u/oDlPEVZ2lpj8B74rDhwiz5OPU58VnXgKGwTnUIUvZV0CTbB+BZMyVEF
FFExzX5rDevWAAINPYu80HT0131rW2dmEC0SYooRZD5GefUYA/ViDURmLZqonemKcd9h6VTUMVP0
8svS7cUi9FH7A3td1ybZN9LAZduPIBGhFbllUy2jYiJHW/ruysgmMPn2plRVsKrT/tJjmMjc6mIf
NEEsWOxXNacga05TylN5TmhL3BoQawQqM2OeV5NhMqymoIRQakvyMsPml9DYzxCKagEcEyqQONcG
1dDOnX5kDXElrRsCSS6OuVe9i94id9invpI5m0JLoBFZDTmREPRsIqZoLokJ3H7s0Mgz8KRitGaC
jSHAIky9sBcS8lWm+7/9wsjWkp6d0YqRel1y8afsB4urcBuTbiwd73MoTWz9ZWFSSmyBd0TxXta/
0h7iBGmXpNaZHnk4mpAX23+oCSE46VV+SxIWeMlI4A2X3tX12o9gwAMN9RtrhftWZR0BtX0Ie5S8
AEgONmcTbHeOVpdVaKhyYr40BT6C2tI1Ydm8rhofVhuOcAvvTmepcQ9YD0J+x+yvF8OztD+ScLpE
mUg3tN/ag2ELQAbhAu5JtZEeaFgy5p0dMjYmXrCstSHo92qCU5mWxRMEmFcYUTtPjALuXJmuunJW
OVOeidu5bj8hQUWXKZDl0K53hjxZfSsoVb+FneDVTbuudUxIUZsFl0wv+6NSYhXPwMYQUwu33Wrt
J8UpM/pmNUVFsw+ryliZUX/rSbrfJ88KvfQazAl6AYugPU6SDbQDCGSGZj6OMdE8o/eSEEq0QwZp
rqo5a4ZUy61p6nRu9OgH04YJVwr8CFNaj0nlNzNHzlpEBjOQsiPTMpbZLdF6Jvew+UjIbMlurOBH
1EXyMxCgjXKl3QCcSo6LDB5kkoJK7AyKjTEBQOkjRHFMq1FpwuuUNzvjbuBF0wXlNbYbp112Qkr8
M+YPEJPEAg9usfJB6r8l6lq3v33m5o+TmXuXRpvWueUrdhvreaIDijJbTrfHQg5PVjdWO+VTlusD
q7m2uvE9G8d0HSXatWlxxjPjP2mEWl46UKznOX3dwe6ti756rXErGUFqbvvcuOYpriJTnlJoA1Hr
/UrCz14m+0znaioFLuYAiLgsxC7omQO2Ri+2I/4cErOgAcE2lFsjtNckdHorVUBIEqIhW4LAt/Yt
nsrfed0yRVZkwdbWN88u4JA52cHOQCnUc/CTjNEntVs5GdWWgFp4bHV6nEg/LDUAaZMtWRT5TL2B
sXOkXC4Af5GhoFlqk+6susKlIh1pi7TvbwixUEYMqIHtoQH+hU4isoLvcoxJw+2IWSnj6ZxoDWX4
0Us2EeEFthOEm3jITm2LZddl4UB7Y5jBrdo+LWHkGMm0bVubFLHhHQh5s9eZG4G3iNaDE+qnJCuC
ZZZR1yuLNliVwlXHnsgqlqSSbwqqByVj2ErZ9Oj0sNe6fvrObENb1PVn2jrxUvVzVyh3DoEeBfO6
G4rzILaJAJML1zN7JCwdhppCz9HU0brsY3lxKJf7UN4XcWel18GfwJ0RrFIJgiOdHb21HzEOk7Ws
IcbG0ITNiOWH4U/B0nPNg2zEvieAkaJB3GzKPL2BIH+YuqS74gOKWRrzdcbV9J125Vnaafxrkvqe
NR43s2A9hnwKJjjNbRzDE0kwq9K25fe4QQTQ4ioH0xZcbNFy75vA5wRoK+PEgo5nRmfuGqQnTOrq
AK/SJoNLOqnONSGMYqaPNrpLji0Zi5nZFg9mSOlEkjK4JpI32nU+MYPk/fJUqtrk5hATw5WrGfk3
L4Y5TJAd0aY1zZf4lA5G8iT1wxQNJA/MD5oWZydbgnyharwKS86FBg0Hk1gISjbYB+FRIbg73uqC
xXyUkQ/aNm5xnCQQIdjAG1k6H1Eh6d2GE9m1esWoSV8R1QCdiKbSj7BV3wOVH8Eydit8f9fcjrO3
LOW7VjTfcwdKaqBsdCRzp9OgX2V2jvkC/cwarzUtwoPnMuEaPTdhZAZSRdEkP7aOAwa7erbaUa6b
EpAjlbqs9Q5aQ9ELX++2smFB9V0B+YKgQ9QncmHJZHjACLC0BkUuTDGQZpUWRDVqm8mz+nXFNJBJ
3K8hn+hbUsfsWxDIlkf3wCmDZuE6drEG1OYDqWSCMkfVCaM/okuZtl6ebQMTsCEOhluiQ573p05j
muxRuFOC4pejUPcMXb8BikfaLGGsJQ7z1jH3HrS7y/1Bl/E6iuw1qMIIwifpm4UV6ttyYJilJkeq
nBfXbyEzKvwZ+VaHxbqsCNlA8uhfWr2xHoa0NU8hasfEouRqdSHrU3JHFi58v8m2ACllLAXyvH4I
umqeLB8Kh7nToOiAjMHOzXNzY6AnGIPpqOL0Nahs+2SGUbCl0453jQBZ1xbVOksBbsDIGFf+CCXL
7OO3gsbmmCZEK3TmaRgYmIqy2muvsUC7UWoZECkkwruo4eZukue6KacOENaMvWxK/wHdMiieviMs
xeumm0Vw8dIg/SRoE/nkZdMPF86FKV5LUIlpqS11kigWI2AmyNDuoSVq1rUSD5NXlh1EJB8C1gg1
ZKS1Z2XVEpmxtrOH8reVRPC+dBejk9PMTFKxtqNRUkERXAITqb8ozKmG2d/TzENok8VUMZGf6Zo8
NTVSFLIR9m7ifMvJxayR6J3bbAqeYhqPsI+WTIsZGdOXymj6C+IvqMVr0w6udEJY0eXunrU/dxkG
ftqw63oK8iU3EoqFxbgppDksG/jMpcmX3rBaWKQdDbWo5iVt4G7MwYGSHzy0NMgo342Ntm0q5IF5
RoOjyi917xDN2TbHYDI3PsVCkvq6EBsbNZRS1XOG0ioluGZLcFKK2WpgTwXVt2zc0wakWc30QKOz
u6mLWxD5xFpEkdjpeWustDH/5rjPOBLMhd4lp4L80oWfU92gru7Fe9vKs48sNVltUwPy1HhjyU/I
eUw3xvAQONSgQCCB1zfpkq0eA/p0OkIO4p5jZtqgxzxK8bQjWCO3zG/1Eb5F6i3i9LFoclZKQ3gI
kfMhnweEZPVNRxeURa+D3g8YGKxpQqZjfVwZqSKqhxh2HToKXlrtWtk9gHWbcXfKKJvprrMuyD5/
7pxeLt1yeoRAAyjL8lFhFp22aG0QsdnkHcmE9HdzyXsoY6TNSvyE1EMD1st3XV/AKhd4vt10PMS5
8ZoYM89pFuTMsTqMQzwIvR0PyglrVI46eSiDT8N0dhUks93u/nBXYyBN6PDg6QNN6BCN0ZcVw/yH
CwOzAhPWkPUU6rBcVemSajR9ob9bWFiWlIdmNnoqzX1h12n5xrNz2BtySp9G8xDOv93/FFCOrjqv
38WztC0SCIdSSXJPSgpEzZhBIT5RG2ad66nwVgzKzWGaH9AUIgCJgcATLcCKb1Z2U+Fuvx5eU8Xn
dWf1Wa7Fz7KG8BN3zvT1J8AJ/fL/tNT/P1rqOTXvD93uv4IvPtPod1HnEepeVNURK5k5bu/+qr+j
LwzxN8Nyadx5jrBsW5Dy93f0hSn+BoBGR2tNVKfJ4vEfamphgr5wTb4qHam+9Z/QF+bfAP+4WNt1
uD/S9Yz/jZra5PP8yaABP4mG2nAAaVi6JUwxkzH+gLGoyeK+0bbDJe8tb20gXCvVQHwV5eJtUIbd
SyEGmMIiAjsa2VQLa1qrBnEP28hvnzqfGNdMT38E4Oq6wQs3vpVfyD1YVSE5cWZ+zXRPO0Ar+og0
lyDYGh3n4Akq8eVLTybxNY/H4eop1/litfy3hCRb/OsHQ5PDol0KXbimA3Lkzw8GPbNMvLDtLoFp
ZdveI5dAiR+TqO1dODP1CikJh8jaeJvXmg/CtnFPdT8YlzIUvxRodwr33bVwSoh/Bv1Wq0V34TJd
OtdJudb7un2QUSiWniDFxBgCJmVzHhNSj59d0kfozfNbQU7ts8yKemkw6FDBK7tj5OYUevT8t2JV
faS7bEIpV1ANq34fdHl8tNo+BrVM6OAgG7kF8BSsncHwjzhaHnxNc+F6dtZLS7OKIoUIj+GaNgIc
DBZDT85UWrsccM4yCIip+OPk/i/ASQ7n6j+fLMKRjktYJVlnCPH/6ZhGMnQdb1SXYBrVBlIIOPhO
tOtAyeC5C6CzlROj8STY2UiLtnkZfwDH++mKgPRErzKPDXyjFH3Etetaa6cK2F250yGAiLf1UNtP
aOaSm4EO6z4v9Ty3otPLnDZV3aFLnZ4yekcYPJL0QLhUznto7Hmk989JUeMmduKnIQ3JKCehJNqm
TLIX4A2KixiMkEmqX6+46IyFVrjpFfveSm/hva0qAxPqaPbGsyU5lt70QPUiex0R1FDo71fKLsNz
QmoKiQ2UZ6Nk5nMofGX2Da7jhJ5RZa+mulR2W51IyaKp4PSHvx66mWYwjnH0NSz/t+e48a8Xr4SN
IznLcVw4ljlfA39cvCztgp4ybXPJ7e8JyZtHl3xODl2s7eqwpebkg2LuhO2ch47OflKHa8fPyc4L
j6oi9cLM7UurhH6KILVaIdkmaoUbUH/9N+fNP5028o56kpZnMsbwMJ9Wf+ymTaNGlE2QX3RTaw5x
Yp9zQNtrO+wRToyO92/e7u6M+IMxps/v5+mmLoWLw0zOtKE/36/k/J+YqRUXOosGqVUGVdUECSUE
27VRG+IyqiQH1Dd5TxUXFCFvoL3Buh09emBBK/SbvCHDDF6VpWd7mvoMZywv6damLJtfCShDtkaH
eFvM8N3GG+W5QB+1KU2S6+nSOOd/c/zmHf7PH4hrzbRNQZYO/KR//kBIC6IwyLOIRa31IQkuOcqQ
k39wjZrhKqhILWMlICWc8KYrtZPFSARfvzXRoFa3KDJR6c4iXIMXYbTdwtwyHu4PifB+GTlVJCvi
Ehzhi9KGJJp6mBC9NWHNvLVmZDf4dBIWzoaO1Fwy7Q+k3ZFjnHUGExbiOPW5pdSQ2nrBUVPNCTvy
jag/QttDslX88GLErTRo+bvtCoBj4E0NQ0CJpLjE4e/byXCG9MtUHfpIbpgDhtgSwXvT/laNHl60
Wld4O6ix4vo1Tq7LKrock2kXOCk9tAIneSlUfvmfjzsxu/9y3DE7IVZh4Ug9TMzX3x8nru60dm7b
vnYe0eX5gzkDh3rwJfV7H2oMvF1Mu6h2KZeE48/EcONfFkUjViH9Z5VIY1knFOFCjVyxpNe6rQJb
fItH1gfR/NyOhD1LG39S9rkAZN0PphN/xAWyfmJCwmsSjuNDlWbJorZTRqLcEZ/C8KlMlzdRuYj9
avr+INLk0qzGBxSg/Qnyd7sCcEVvMzeeepM8DWLixS6cXFAHlZ7vNFuvNjmWW7jzzlrT8h79flSt
ietJLwHcB1JFvnXJQGavVdavQj7WoAje3MZWZ91Y/88HGMzKv5zalrAYEVDuehDCbQnj689D7NRu
RAyvohFAkO2yMlLj6LmtcdSbQYc6HxkQ3RzYufM/7g+D6/vaUpufU2vaWG3+eo3haz/KqSQF8R+b
+eMptozJpb1v/K+tIY+g1i1HmnX37d7/7adUrKhT8RZfz5wcaJF5RC4uZwoRGvPmtb7O9pqZwhyZ
d+ivZ3+95X0HQwr3IM/F69ffrPse/PXmFAD5MnzZ6nti1Vf/5Wf669n/b7vGT2hgIybReR/+sYt/
vf39H1/7dP/x603bMruSU2LUtAVt5erH4h8H1Be1S81m/v3+n/vDeD/89x8Fl2xSXULu8VsDgeLa
B2WuWf4xAtC2I9CqaNpzZzD0dd5grWOt9Deqa+GQM48lBwL4eqoSkn9fRm2OhBYG6ZLWiaX7b1zT
lE/H6FlR8E0HoGn0Wr7jvLOp5HfxspcuoVfDsfX08sVv5YVq11zad4LthCjCjJiuAs8+kxCzRpkV
bNs8O3LDR4xkpN0GW80a+Q89Yb9w5jU5AsaKaQKgzItp9sVyHB57jdt5gK0smtGivdPO0cPRclLU
LBMpUDzSpDD9GgO7Pjz1s5eh7dgGkGbgz/EvZmfTstIQ8WXRAQEkMAbTeWtc8+JEP6u4u3SJjM+R
pSHlctUmceoHozOvLezYdRLDodUVeoLMUeNKzkAZLoNV7rnRlgbkLbRabkhws7l8P0T64Wakxtmz
2CpCTGxbjaDgGpbLWKAvKDyPvUIqlQHmKrUaIXpSnoqkctZNBB4RDOU7uFaNyg31KnkJSEI40rjJ
UMPgIbC9dlc79brJa/NkV6Bb0yJ5T3x9ETZkZRjp8DO2yydT1KRWOeYtDuozwRLuavKy2xQIDnBT
Ym5qqDJ1By33qb7CBQ+Qh8FfWedt90NSAq7THDEedYM1sEnraomPRJVLvygtwoooNIUW2XkNOkrN
ybdu4BjHQmdkNFbcL6N9Xe7IHzjWoeMcuGMfk1arsaik0SZGJWEnCAA7ybcXDz+iKr1lMtfgdTNK
FsLC7TdsAkOjjiwxSGJyg37l1sgI1Akq6hz7SMoUuVLEbxAlFChqTDa397A6Vfa4pQbo79sKzWyd
5BxpRSwxKYzmAoA5WQhtzOwGMK2ZyBcDiexiIil0oUAUpwOFZpOmk5wKycEnd4ECMBQdjX42YYnL
yRx+yz45pMOrsOOfTtFuCsI+17aIbznerhN9x0NBwNuy6CtKacBswIV/t2R4SjU7XWrRTXGfX3SJ
ccqr5AkjhBtTFI8EbURIPeZCzMwp46hS+3WIw+ra08wsw7bmK+se6sqpV4qVHh2epxBxLYJmh7iJ
urxottmui5iicYSL6SwDb9NVIjh4vrHu4vzZ6sqt7kY4D4qypvyFIEZFKVpm2PQLRTDNMp7Sn5Og
zGiWqsdju5xKPViiIreZdXeXNlNINnv9FGDLKGstxVzjXGwTSa4j0QO5IRp0eNqH3hg3OQII+DdX
BiwqYU3yOrZawsoOQ01uWofRH3PslfohQye+FBJNXeQEj7gqBi4tso78z8zRgCgw2diQCrphta4O
+ogmxgnGS/cs4/SKB22tMyDiicx9JMZ0Ehs09Wt7IEWnQR2StVjXYrt5rmYdvjEZJ00WCH4kl/KQ
l7uJ+SUS0+KFydYmjr0XcihigI7FydBBoSuz+sY5hLoxJ1HKSjBm2BnqmKrH4ztV9jfN5fgN2PrW
aGHMjSjIHiMYSl8Mycl1CuyeaWYsilY8mcxQCYjJqY+RuLI0tQprKDL4viFVmz0kfi+SR5ZD3+00
WxbzkY7AxawxRb1qEb660QneOim2LMWGZTkpdDvT1o7iM+bEftkFyFjHAdtEQe9LB1WLWo1xMmVV
NMUifkzJ4+nMsXlo4HXEM7sWQQhfgFVvHYd6dTkH1/vK8zbTXI0jpQTYc/JBzjACE3PZOA5BbOot
bJL9QMd8UUsxLeoB35LXqstoPxT43vZU8ZpFXFI97qfBQKL3qCbTXVsji0aVecd6RPgK2BO9K5D+
gaSHrTAIwqgq7Qh+vnPNY1ZiRVL2U6Sn24DxcBnWSDxJ6sFoV2dPuZ8yA1UUQlkX7RBx5FvD/mi9
7oSkETdHbj3bpnuSPt/wpMK92xFKOfooyptoejIrQhoHNcBpKYxh01mfXGBgaNvoJWHgpBTbAPHH
NYYu9zglUQ4hBTr6kARo+Ymb8PR8NdKeJEWPX2tZvlaJfqOTN33LPUB3hFUgnYpnZrPzXlfDJWTo
JHxu2/pmu5Gy3FQElS3bDIsFgbTJpk8QG4hI2w5xQ3KVNowPBTWHNZ7mfY+Oe9Va1pOBPpcCTsEI
YGohZiL1TJSfxsxGw/6pVXLjKe+o/NLeUph4kPHwFMPihZhz1jv/V5snvwyk4AsDGaU9TdnSMIZ3
PTdwV89kzIgG7yIqQ3sRD+25QgOCdBk5TNBOS2Xnb06N+wwoCaO13a0coNo4L6t9mJ0aqCoMMFFp
iR995O2AQhnvECkJQKJrfOwIULzkzRypNz/j/nD/NYEVeNWdcKAbP3Xr+8vm1xM+af9wA967myYa
5kM70F9P5RYfWvwcKf33fRtNP561omvfKu6nG5Hp5qH3pHaFIk8DZ95G7j52Waq+E1sarQrbCC+D
KppTSlTqyvJq7VsHnOi+LawyCIm4hz+a2lDsWYpl2zbri2McUvXHX/AptbL+aWbGETaHetcEsWeu
qRUnyi79WdPDgajWNvtApL65P5VDjxgPi/NTHHYjq7c+2QPBqR9rCHGLr6115xgj2Q9TwuBJgTRc
9dxVBzecg0Yptbz4pfduz+9Lxfnc+TJ8H2lhrbHZhae+VfY5SOY+qvDGjylI8ec41c9BoqAfcZs9
MeU5Dqya1yNy313XGfi/8egs7k/TxZtF++w7HRKd/NC8vo7BYACWUdWm1+voVZru6/2ZNgl5cRaa
b/RXhnWEkeiYaU1wCVeJJvIVrSjtI6eJWlD+/ukGSBx1x4qfsCpo2OdwfkqUkoQVmYSIzJ9FgKqF
pNN8H8juQ2TrhtdWFt7BASW26fRasYJ3n+8HyEirB25X1VtqNxatT06mKqnqiy1R3ha6WX8WxUDO
HFtFX0i0V1HYtzIBPk8QYLfL26i6pUhZvg43AV6o2l3/E3c7AVWGJkibcZKjpqXaukK8+ep74dN9
a0Eb3Pp4LhvQByM3yy6OGefdpbYyjalaKz4VnZevAwlAaUG8anejUd6QNxiWO+Jr9ZtfYFu5b63v
MKi1LkL8gG3YDTan1hjLE0IzcVHjMGKFyIofvXjTYOV/dn6oryoygWkhFepiUh38ekKuHWtLpN/j
iEgYTav9U6dpIXYwfc48s/IfhCqndY+ewyHoVoi+OI8omc5dYSDhmt+CThIG4R+6M2tOXDWdfUc2
Z4JBs1UVj/K729O/nHelbqmuKumdXVVHSEbbZpUVLvfkxkpPfre7P4spn72keVNeikGzTvcn6F7s
fo7a7b4/jg+kJh8j/YKuhsDmBmd5P03N56wq+tohLKDLAjfGZSyNGGmT9Fa5sl2cGdPXM6hD1EuX
0K4rg6d9DGcjGm5v9YFT7etT2x4dMhadxjVlOX1UniQyiRHvW8hZeX+Xpib/hAMUPgSunR2zeWia
F/ffnKjgqXzgSfH1kEnUPCSB5R6mVDfXo0jDbzmgoPtn8WFhL8zC2UWxFrE2qKZDF+VQMeiNvsco
L+7bIX7IWFTSSR7tsQZUxD134zgaWPgg39+3Ew6UEsK4Hh4bUwsO+EuJCoNb8cb0AFMC32ISqJag
tcJ7xIQk9pgehk1cYFkzZfFaGMESMf7wGbnoZmx9jI6VXZg3u9J/9BpJT1w8OvUAx78S6lyf9ZCS
hpxfgLHtRF0SOxOt5Z3usLDxQ7P/MJrj/YWmHQ9rRV3jwP08XVs6adyOm7/c/1kW+DFJ/3EuPSk8
l6G0IW7PW4Vhfet7vX2O68bZ21Uq1kSMjp9Oz+TGCT7VgD+LkN5i76U6ZkUKfPfd1x3VLylrWec8
8IerkaLNvW+w64hdtRHot41lHaLCjdf3v+dhySJS9d/KsWB2ksdqh9rRfJ2k2N13kVz5YNUHo0G3
O7Ie7IBov/sr6XXSxpep+4gg2zx2I2P11z8Q+5tpG767g6JXif1kq3tO8o46G54Gx7IbwnHlThGL
dr32H9VIegmhpfVCcxvvocwNtaiayniAv2idJoWK4v7ZhzLcU+aZXoucSKzaGCRKIW/6VqIoN0h/
eaDNQdCjIOF2KGuTrFiRPbWu9u1rr8DooMgsesKEbXF2tdkWNR/qBvldEsj8pZuccq+8hDXu0Caf
Cq7kvLftRMBU1UT2PsTfBT/Xp0ZsFrevo9O0ORa7smEs99EShg0SzHmrtdG+9BRGn6DTpcCvkaTd
P0SqHU1u9B9uULUby8o5ZYbCeXHriOUpX7BmaAZyWk6xNuj96/20G12Whma81c3wx9Bx6w6MZDh4
wqzXFlMC5ZM5DHMAFxGpqfs6dj40Iy53mWVX5yIMmJrkVrfFVyzPZYJlxpVEcFddx121vXm0q/ex
tNSi11msgi3a4rkhQcprSSTxOvcaq+k20sQ/Fx7iZLf0tjkrWG4x30HBag9mBK7d6nHBd00vCL9y
xhXtlw/plrRnDPLes94tXgrX20cxadKZX4GLIC6nzlkDRlJJXAesqgNB5hW+qjWd/u5JS8UHZYwd
lgX7tTVJzjJNUhlaR5mbUHKNNnYJsKODDkeoU3X0K1l+PQSI56Gbesn8peUH6Ua4xu8/DvaMHevM
IwSEcOvOeNO//v7Pz7s/+f6ANig/fP3ainAb5Nip5i3fN3D/OwF9vMf9x7/+yDDuLQtpi0UrZlB8
IxJa7x34QYHXsdMaygVuM57ZFvkqZMmvyV5+zSWeUXQ95PECN9wWrnqNwncEbZAQJMbtGjH9oWkF
RMj5IWl15rolguAxRwlt0Oc/9IqArVonYtad/YIcok2Kc1wBA9E8Y0bJzRwoqHzrroXJQucxRi55
lchwv57QjYigkgKvajY/3H9KjjrFqR2pR0/IK7Gg/Qdl57XkuJJl2X/pd9RAC7OpMRtqEQwt8wUW
KS6kQ7lDfn0vIPJW5M0S1v0CA0ASJCMIwP2cvdemM6/0H6Wm8YXif7DcRyyyk0MIO90Ycxf0QNla
SEBJ3b0ivynP3gzqCQHveTj+bKe+EZ515UWN3C9/Hs4yiWiuT2H4oJUGM2iu0rp7Wr4c1VFoawIF
cDWXHMvppOyvmeKoGjOVXeElT0YHekNK9ainMYqWmT8K5pC/FayuaZ0SOZUYpbZb9i2PFvj1V7CI
NnE7Eu4+UKT3GmJYyCFloBBVylovHyy20mBTVsziylzwjadUI8vN3TMce5QZuy2p3caCRKrS7K7t
NMHiw9TSCyyYkHBsfR/QTjUC2ilnlktZoBEO3RZVe4b9guqV8/H7+Di6g1wQxxe/F5EYwTodkLzE
tjoaIYnZtAwPk9EW24hLFS0Wso4mutZYvCk5pAn6NmfyNBDISE461dy1dtHu9ZhGKpjxYW9K78rV
RpQhSUZyIF1oGiLo2HZT0z8T2LfzSng8ZRQEJyaLtgJuG+tpA6xAbwAAkd85dHhdHX/AdzX39qqq
5PqbmuPWiC33pA3ht17K76mHJNBvG2TvtXVtd0W1b0r3Jp/QnhNK/byw3PX5jJQLwHleaxbaH6Gb
xU7FdrdVmTsdisZ6npLAvYT5leu33q1W1jFIlZzxYVr5x5aDXGRP7FwuA3vX1MA50tSxt6mXpBss
hgAAPDAtrdsTWY1HHavWuAdlE2ytzmivtWRKj9HUPSunnaVnVn4upF3dTyPxcWTMuBfk0tYutUjR
GtvYWdOE9HY4s61Th5D/FA5qFYwDY4shZGrMrWEdwOHfoyYobvzW2RU1BeIIqIheIXzTx8fI7sPb
rAxS4PJ5uXX0fLrXCqqMvA8m65aabRanyckY6XCkDvrKvDeIgUfldIrt4DKqytsthOfMcwjxbesy
32OVP6cLL3teiAFNpARiPZbm1ULDX+j4n4sMpSb2HrAkuqd9i7LkSQ8IEGAAFp60sn12Y9Cl2UCz
gYLIQrPG1YLRAHQI/u3dOJi3sQUO1JMOU3A/hb7CRGdbM/LnvO5wo86ZyZ1pNHuohldCjebpc1G6
aAQmAgRWRG18DWMRwAHDOxG7/mn5Er3kDBi6HIUhvMYN/BH0PvOCklN7SrznANfiUXKCnpRKb5Ii
d3a5SRbCsmtJRVjWuiBFh+E5z9NMusoRB+bYwTkNl2QEc7S0re4Nr1FGT5xqzS10KkzOdlRt8jZM
KQcTkoywdP6dw46ZoWjajNUkFmKtIoIfCW4iE1EMV1laBpgKIOh5HrfRehYoLYtlU0fDAqB3fkSn
fO7OwKN+/ibLQoB/3YQQObmFgD2a5gXoURz7BaQgQ48thOvlddnpj0HDVT4O+QjLwte9n2sQhH6u
cTCS1Gt6+VmqelRgBprMec2eKeifm8uaDmRNpG51iGoAWcsCYhf3lVo8RbZJVvHMwlwWouY6tkD6
P/f5GaGYaGttZI4zis+Cix6nxLvFvodp2HKf2ggXXzhh6PYZ7J2yGbMaW1O5dgTYEvwXw3HqmEka
VXU2Ah/AxyDwvNF1ozTqc2039Rn1RAvU3E19+Wx3E4UaW79DpE3YVwjOpjcwCquR60U092A1pZA7
NHOjlL/VsnAZrUMvSsTHn6QVGU7zPKBKOf8qlq+TNZxDIdN1XTsU+JWA9GXvegsV3kEtWI8Gkczz
dWq5bBELQ+GDmiGNkPCW8lqL88jKt1HcDyfHJtAUoQuuuYC4PxDB+inFkXHMpFwzReKiLTxONbPQ
xc9tYkkhZrf5ETUrlgCqakCgrLWoA3C/DQih2XRArYAfe2uSiJx7UbHDxfy40PPH+Vz5BL7/ti9y
+SESjkXHld9Fq0r80agNLimaxC0ZITOxJCuu6BWClzN8jKOx76MajIa9J3RFd5fJmFkCgSjIZdaH
1L8ZXHPXMs19pwdDpnOAXDTISOMWYdjDgdTAAoXGpQX8Sgk4Yr8VHVxvyq4sVDykDstdMsT1l0CY
l4QW66NwmuHso53fZA+xEwz3hZyC6wKNAY6YDg4bDUErprdk0xKHG2LI/ZhEI4Ga1ThD44tN6Lsm
BcLAxRJo9rRpME9QizWdK8Mp9yJz41vRZ8Jn9C4Al2Bc21bpPF3xnGsUL/2dSYV3O/i1DsKrB0fh
EJJqGXp4iN1xZ05acSuagiqxa92GZJ4iNKV10yQo4im+vBKuRqZePV+tUxzOToZOFWsStq3RKneu
mWdXRGRPdGd8c9OJKHjMu/Q7qdDVZdmiFs8QEIIGStIgW8vAsV8GDJqkORpfWltzt0SIob4wRfIy
oIFe9ntVRxfBjI2ja2XNcyOafVmmzn3Ql2/NGJmbILOoKdXKPZgE+5I+4jxWutO82PT5jxXpeJs2
KuRLaUzOZogKmkLzoz7qZcw1mA/JZdlJoAuIv41Yw2jBGNfrxubFc8MTw/ngaw2rk9HTtMV2kc2e
wJhSDqTHfrhX1xl2hptlYUmkn4h+A6JAMpQSVWm8K61BPCCcx6gNWyYGDDykk4+3ILOo/wbPNYLS
Z4v0ywOmnAuNFIINy9i8jea1EarmNk4IsW9sfOK06rOTzOzxLs4bbQ0Oa1yP00gK4dgp/tS4UIY8
HVddqiNzq6bw5E1cgXIcL0c9dsyDLPIfosHQ3RZV9Rx0Gb2NRFJssydtY1qIznzf7naMGxR8syz5
2kUPQdYdosrSnwc/OckBW27qRvUjSur8WAwdWlrngXqyDoVEc/gQHrcRAzpFYMsJ2d+gLnEOMdzN
8nCVpxm3wkDJu6YWRKDiRf1BDLvYSgkMb2vI9tg3dfXc0OCAcJjf2FOK6GuwriFh3NOZMh+T2FKP
bsKlIS0w06r02AytvCn4Fq43ioOyVHG1nOmJ61vnhHD7kVbXyGv4r3GrK+7zIm8vltlcli18phxa
r+ncePVKsyAMWeEU3xy0IbdfsPvv5yzor31AnS3s0ghb0/BWD9UIVYDmMthc7+j5jnnnzAt4UVdO
Sh1d6DZUPGZ9axPY4ipIc3WL9mndIq3AfN/0sITcEajOVB27mG5baGWbsEQsUow0tM2QsWfYFdar
SbFyFYMc9yoj/urjz9CgI9DXbt/QXbkAlSTYzyAqH4OAsoVb+1+iuZRAqbK6okHUAkUJ3F2VOTqt
j3H85ufu1p/i6S0IOhRReSw2kW9B5dBLXHf2qB6gCXIFrafkGz78jV957g8trYdsB1Ek2jM8809l
pbZcyOI3BJDRTvixOPWtHty1GHkmZ3gxgsh6qh0d803EjcCMdfPJCeufm8ujdDhpkjoMFUvsGQ9Y
9q6qYbRfbUtO+zqMkKzMm3UzvHYNFrnU7P+Qjj5dEyO4irogvxkRA5zxrjDAtakAO67IbqhairXb
RPRKk5G6CeVd3f0WCNr3SDziRzukEUCXZDxEZF3cT4Y+t2HKeoWzu38s9vhJ7T90EFgQ+vKXohg7
UDqDuMkjRklJACVKNHg1xJilr33S7NAmpk92MrzpGcEknB/+uyn9u9o36x89kB7CzcDmTOWB4k+I
JWWm0FUOl+Uyp0QKhw0bZgRdFbv3I6CbCNfSEO01EGObyNOMrYWh5YZ0m7c8iaajPUl1sYleN9y0
eq64sovUfupct38QnPMFObQ3CVHQa230jSM/Ipv/hl/ifZwjsmWrTqPtOueqUw9lnT/imVDb1JpI
AC4xucC5dOHOJvfQeMhrbTvtEE1V98JrXrMGdpKqOTEaWsXr2pvC9aiob41BxRTNtv2XqRz8lS3X
GSb7V4sOv0DYX+vGDant+zyK9V1thy0FU4yylJIOlJmSteMS6lh0hT7fX8utpjI8fSZ1GSvM5Q1d
YSaM+NbXNiFx25LkqodmBLAiy8I95Rk8JNspvRNZehEOC3qZVu5c0kyP3+IoJY4l177GBlbNLoWI
YEWjthm5In+Tw3d76OnB9lZ1wR1bwpjojGuZts+DZoYrgHbOVdrKL01jNA85hvZTONc3Xb9x3v03
fDfRHkCv8dgbZn4OlDDuC26eJEPJnJFvYT1Nk/eegqjW4lKtXOjZ2yk0iSYz3QIcUJru5URhzgfW
c8SL5K/SBo9HpPx8T1uEm5gejVdIZagrYP7a0/0qL3YLqs8hLh4IZLylX1zdV43V7HxVmuuf/0Fl
5huL4F5XwM7xg0y+yyTdoUbW9g6Q1qNfzn8V3XqAoGId9SyvznhG7KNhSMgtznAfT4N2bahuv2w5
bhfSYE3lRRYKCcgER4Xm1sbxEut7NpXfG8ewd4L//jaSycA0wnvvkcROq4yhGPy7uL5WikZGXU9P
ckB4YfiJ/RZ0T0Wcjlcu8EAElcSaWrotzuMoZymRfpZi+nPRlHtPa3/Qybjt0xBhoYY7n3jv4YyP
5ioHWvSUYLZBFjXGeKjT4GbM2uCGs3JE/G2UcoVm6wf2LjwxhIweaFOlD7k4No30T0QSe6dI1x6k
FfErlJIKqWtO12WRXXDRtdzvMNJPoYp3oKWnnRnDI1gm01K06hzm5rHvZfCQGxoCmCS5bQWyB4LQ
5TWXKK/0r/OeadUS3Ir+SbvUIQMsUhzS/knoY3uheOFfS+UJ5hWd89zE8V4E44SPxaiONI0raKmy
3CYFr1VOHZw43FOm9y8Jk6pnc4gsyEHFlkzB6m3uPL4nYEc3doq5ZJRYqh1BA4FvA22z6ruVor5w
0vpR7Z2q+EaF9wYek3mHw9nfZZTHNpVM9X3rO9HKgYy8Uq48FXYtn+F0nZJIxGsxnyadLIBGJPVw
l43OV70S7jyF7++Q2IuzzdB+HUIy2ESl3KuOAm9mhU+RBYYrR8f6LZxHlNpwwFBkEkNrr0v/zrJq
iI9d1331ubG4bRBvqRflyIOMZLaI0r8PgXaaU/ukhekWw33CrS6kojThgwVOD4engJvnSOvB9uiy
uCB1b0wtyTc9IuxDRAD0Lqf3QQtfvoueJlDbiD+o0dBVMzxx1UOXP5lucl/7RFbndloeHJ8IrQKW
Cd4nB+iPAHvaWnjTND0vD9I3DP72hDStoB9Ns3vXOsAN2lQkEr44hU6JhXp9oSAVUcwNvurcLPQ4
Eg+Vl940ntQ3ducGN4lpqX3lxd15LJPoLIzI3Rsl/VSzpZfldm+irCOatyI/D56xl4HiHpZEr07k
9XzgENU3ZjqjkpcZXZrrOE6ADXTFrZk6LWy1jP6TwVSIr82Hsp4iBVsC0ttdlWawvBHgbilgGfei
TvV7TuAGUqCiM2rbTPzs5mqRigMmb7ZaIrONO3UG15U43MeV3u25fyCLas0G1I5qzlXCXb5sxmOE
AH/PiCPEmgbmTi+g5AEgbM6NPzRn5srXoN+OI77Jp6HJL3XWWkfGJsWmsE3KfGlsnRlmcXeTb7Gq
09uhdeqznmmXPDazaz/LFXc4O75Q+QKsQfj1VZbne1soeQahcTR0od2GEUCfoeNUzqmGvTQZPcqi
fVbRLskTca18K78G/UH+uBPfLrtEZiCnFebarPLxujKzR6JivMcOWCzy0uClSxr3DnBvN+wHSif3
aQKDV3Nrc98NJVZHe2b4UCfxjIOKS06YCgiq1RT7SGOoI5y9Sbvii+XS8U1L54vjtvV9WnG1l6Dx
vuq1sbbKKHrIRg8YgsJGEyVf0rYLCHV0QXhEanhR6JLSAg6VAKRw1DRbPmQOP1jaHwc/iCS5h05E
6U9YNWqX4oG/BkWpBko5SphVNH5VWN6Fbn0ZIgPgwBCGh34KhhOoiKuxY5xTNr4HfY3sX4WsuNOz
AomdZ57beMCt2PGXSMd2eMF4Mq1S9BQ0mLzhhTELQsqwuW/tmUYRZXfMIYpNXzRwEUq3OTgUMOba
QXRZFslgcdzCAL8TqXVjK+9xWWSUdkfc1D10nJdeIIaq04hgc7B2UeQGWHA0/RTGbX6RIbdju0AB
A2ogO4Aa0E9Z2Jsbgdf1C5WqW2WFr5qjHZiLdwytuBSkLdNXH/TIdfHFHLncpW2UIKfyy52knYMg
JdeQbXW4bEUANY+2z6OaaNQEzAS6GoSJbhvXIU5bKvY2c3WwaFqQlWedam0aId2GKfIjyLTxlLQY
EX1C7s6mljFRiXQ05D0kV4Vor1CGcRnlDPnNvZqxiZbuEdk6/CaZtw19fte6troQmnsVucAIzLZE
ZCZoOAOAoe6GNltVtTjpFL4DyYmWddbJzhJG1z49KjKAgntfKmjo0RdpecFzC0rslDMcQSNahs/T
4BS7Zyb5Be6WvLhBYLLtPLO/ivekK0U3UVxnT06cbDpD7y+1OXcDhTRumsj2jrVfvBpNbNygYznj
j6uPVusWT15hnABypjRk6mibjENFsSJNvg74M9N975sheOOxfzTh6ZpN9p0+lroQ5SvvmAEL+ntB
uBlCjfKCKEvMPml98Xoar7rsLbRZLS0IXXnrQnrJgRB1MBChyg9KBQ0DDBauzCiOgVfDGYTlPmvS
A2Mg4wxhj/JZ6dAe7nXnMVYKmJct3gMT2EptIkhpoocK5OwaBFf5VlQRDRzP+WHRZneLoGIg6jCK
d4I9vLL0JJzSuFCmAj1Oq+WCHE+d+ka7UkW9LShQvXkdwlqAG8m5jMIXRU34QAePch/Td2rOt0mD
jam2xGOozPbO0vyVIwq69IxDhd7o763mo7fT6Bm3ho64ja7pkTx7Ska1sJ4hRibwIzTK/5ljPpsu
coEBq/FDL4i6KH35PZnyJ69CpkNQz8T0FYIZTW17R10PXk0Imb7zH4RXXeJMbClaEV5VUiQbyWpK
HK50K4oejN70CCw/VZ2bodMj5gTyxZWlDeOTXXEs/S1G3urgVIBAQcXd56C+t9xW4V1UPVVNZJZX
o+l8sylprctWexEAeYnoqvtbDLHDreFU0S7AAkjnpkVERDc5dXx0/xBnn5nxXWNVIjaEoLYD/Rhv
pRBeHui+W1Q+IvcqNesbDwmE8s3o0mPXulfUM3A0QjPHFztJB755pKc7S7O8iwt4D4FzdU+SRLwr
tHJjajZEmyCnKTJSnCwoqh58Iw72eBvNDSboJ3PKOfkmcVvjTNnaUIMQvBhPLhi1QxRlDBiMEi3D
WB3oiiFGbJJwC1grukB//LlIAgLRsmISgutU9S6E5p6XhSYBdCb4Aim5BIDVFQEVRlk/IPY37rwW
XqaekLxURbkrYL8kNQIISD6wo21AM/QOGnWXzgtQELVmo0Dyanej6KpuSGuOez17M0hcXY+jAcx3
jr9UjFYodVspKk4N9ocLk9ESKUBZm0APeJ3OugEkdJM0Vr7G7acOnUbZcOy1fk/wsLdtqKRi4Cn8
UzFnnBhEPbSu558pafvnIIrTjUynequ55Rw3I8urGYX5INNHe77uRkbi7zvRN49IQ5jIS2WuNSW/
CxeZiT3Cnqz6oTo5OWINlxzbAyr1ExF+qGCKdxmK6DJ2ixh0bG/6hBMz1J+srlUXcKCEL9SmdtSM
6J4cGu96KFv3cVSc7wlGsY95dUfc45qONDVqNHCq+RLU3fQ2uMxBHXBpu2UTgciVW05oxCkRrPSy
iE/mYNg3lTXWyEsnchyc6tWSyrrt++99b7S3E0BDSDCogVpKsBfmkrvMAI7ImDNndhqQ8YC6xLHj
8CW1h26X9bp+NJP2lhONTr6pd/jn0Yu6TejtjfmnGpdwtPFEnPqultsQgg4M99A+D8tiuKbqQ+wn
rdVyFSPnOaC3PbmZqV+LPlGbpi+ehdnXa4TG1ptbTwcxWe5d7WIcKEvS4CwXkl+ErrhNh/veq68Y
HQSHPtGR25ZZ+kQ7kJybWU7uW6TENYytfTuw76Eoo9SmppdZ8QkUQtyk4coLU7SQVtXui5HMJMhB
35M6YsqTyOs87e0Vv4vuaFBQOXltt7JIkrpHN52uwanbh2UTsVe38bDm3hIncjVA8b4qOzJUoAu4
Z8BxF9TM5ZZKqbsmjEy/lHqnX3I4bSuRcks0rEg+DO2b0OB1m56UD6T07bXIfCMbQn9KXP4UkVb8
XFv2aZ3fQCmw9p7SkE9iunqw8uBCGaV7m0ZKXASYIGwymnUxNIG7ikouGQYaJMyokOu8aPxCYfTB
6pvhIakl1LI8wwDgIlhue9HcONKELwbfGVh+5zzZPmJNsP3qla9EYyxJy/dW+U/A9u8STvV97EzU
F3V1C8QKWJ6PBWqj4EOunXjwv84uWTP1UGjHUX7MdTRPOkGGR6px4aMt0U6bsXvy4ny4tnTMZnEi
Z+dAmR8x2TYnUzfCU7YDpNpfpXlXgEhsw3flpGjjK/e1Sx0P/rz7HexStDUgVVwAwNvbmvSZe0rI
1VqfiuwN4eJLRHPyXEwcomc2fnQV8oQy0KI7rp/I7aFEI0BNHGqUtApyUBIPywL+FfabKfBOZi/q
zeQB7u4rL7laFklLg6OOrfelghujszRg8G+qFiQzl0hI6LeKq9cBaB75IdRf6ad3/jZ0aTNbmrYt
6bQhrzZwQSY18eqTIfYosepVHQqauh3IzxrhDhM8m8K28tReTzXqT7bm7F16XweHsu86a2jjEeDM
FIjO5MH/igctuFMUuEhL8iEAlp7cckmz1qVDQRkYhzOXh2uQhKvFGfd//uLt/Yg9+1ZWI2XCWP22
+f8e8c6X4v/Or/nHc5YIsc+tS/KtKWX5h/qPz9r/KK/fxQ/5+5P+cmTe/eenmzEHf9nYLmiDu/ZH
M97/kG2u/gwym5/5P33wJyDhcax+/P2/3r+LpAD2jeLzm/qVnUDXCALBP5LS5jf4+cL5G/z9v/4/
0Sdl8f7PL/kTt6AHf9Nt3bAZB9m6adlYov/ELUBi8A3bZdpr4PnRXQLXCjK94r//l+X9Tdd9dIpz
T9rAWYJDWZYQRXnI+JtlgqUNPMs3nMDw/ze0BTzZM0/hVytvQCnboqk7p9gZtm25f/U7ippL05C5
/RVTzhaNENf3ZTFwNzwZc5iZOQ2UIOcYziXW7TPv7WNt7jkzsHshAomoeZWRiPKZ37WsQb8VUsQf
0ZpoBH+GbKq5ldvPm8s+RkoEKi87Nebc+8CMj3Q6011Ujo9x2dF6DJZY7AI7/ivlFsBEKsRn9Sfb
ZFkz6PT8xJ98kFA6W7zY5uRBrkIu1szvGXsKG40LqylbObXLVQBMHrQrWu7LwqwVSOgl3BU83Z+r
Zh58SzLQoJGkZsWIB0lT1039z2fSvOFGnmfpuEk7nEyumdZg1+d+u0+OwSHjPE99l978su/j4b4W
Z4mujXQmQYqlM4Yl4gDEZZ+bZCMz3iq0OD0BuFxkYMVE9YKOMUKIqEeD87F32V60Zf5Q28DQMCHO
aeJA1+dv/rkw3PnrR4vMJ5v//LR5UDgIVAjtDPaP55gur0sh3JHsmgApxvVWHJbdyxM+n9U35rPT
o9+Y+PHuxroGgIZUARoQXYN5bdFdLWtJazX4d/76sI5chzaCRXaZNhiP4SzQwn7HH2l54rINPYA/
5C8PfR79l2MW1vynHRXBFfmI5/m3d68+Hv7HR1qO8fFOy+rn51xeKMi0GBEckp5ignmYB6jzGvNq
82ThXsIJPq8uO5dFPWGGtJlnfO5a1sT8smXNqTVsYWX68YzP/Z8vcKQh6F3thWYguyl8/vISZkaO
jWteX3Z/Lrz5t/Lx+LLzX27/cqhlNan7dJc51uPnS5a1j+P8fohf3vefVtPgu4WH5Pj7O/xypNwd
3RXeUo9UlH98gV8e/w8f/pcX/LL6+aF/eem/fHx55u8f7fdnJm5a4kS0dh5irbXpc/p//ryXtX+7
7+O8+P1hspyKw287tZKTaTl1mAnjNvrtHSpZMufWJmYiK7tBy2hySft8zeezfzvs8oA73SH6dI6U
h8vTojhZ1ow5EPdz87d9pQ3vmmQ0XvJPq8tTl4eWtWWxHGg55Ofmh4Bm2RbL4ZZVQFsc+T+/+/LE
ZbG8DdOPR63t892yi8wXt3tdVjuMRfo2lZOx13uPxhkiUtfxq9OIuzeHXUtS8rJzWfi5iUX246Hl
WctelfQOMUA0KVayTvuNrbS0Oy8PTXrqTgyuOarugAq6+eUwpjtPQioj24iMNv/q41jaDPw/N0yl
d1lSOqTCGZdAI1qlcoevSWO/EbhMfWgmdAHdXw9N+xVfCN5cNQzbLv8+9voa/ERMAIwU67EqADX4
ybnKUQDnA9p7OhqtOFle9M2aOmB53HdWfWaIddjU3vaXT/nxNUabEIsxAaDSLoqo+Tr+IYuaN//t
vkXmuTz68ZT5ztAtt+DlKP9iE/80psPfDv0/OAyWknZP7+1DsRUsN9vlnT5Wl7dfDuMv9/3lDf7t
JxE6AtgUYO2vn0YO5a4yx/tquZMtKtZADFQeZxWrmr/K577fn/P58OdzPvdVtesyFPnrIX47rLnI
zZedn4f4373N8mk/3+XzMMu+IM3eREYi+TiLfof51mXO99Vlbdm3bHIHvzVA3+0+93fxHJi9POVj
dXkoXe6ry2t+O+KyKZY75PLwxzOXF03z2y5rH49/bn8ck/kKEgQn30wGdl6v1PBKV87Z0L/gBRLn
eBJXZa93jC7GiJl9P+wl+JqVxYiUcoTclCidNlNotWtSg+AGxNXXDHDcxgcOvOb+TL8t9gbERbAd
GzHbMYPyQKF/H9DhId3M/2KRlIs09ZTJL67mH42sEghCa3NdhpB5be9+LNA90kelGyLrb+nUwcVm
hAFu5xqf9XQb1bDWq8E/ZU1uEA5fPyLGxfJUytc80b4hpEzg0LTBtqQIHvX40VIgopHzIoMi2OOV
CLYOKEGHHDa7xVKc60Ch8qJbgVDYyjr+ls0BUmPvHiypqbUT9szysp2oBrntBmK/cBscyGIApZX8
kRWYZZlx6KSLuFdMEeb0Fab6RAK9j9TCVgh/izMd5nLj0x7OTf1FWNlwLZLqSqdDTUFObWgcP4Ao
BMtY74KYkkVdEmEmAo2mhBqzddcn966BqsqF2r1670j6RXpfYrvVIBTj8E6vkn56LfMEwwIgCaN/
0+VDG1W3NaXJqD6UQidG05uvc04M+cJqgd9gns0Sna6nHxLTEUJ99oAKene2mx9qd57xm83cOioh
NvtEOPSEx/gqwnOIipu0MevOtL7nXWCdRIj5P/dgE4CcuSeC4qpI6je4N8Om9aFajneRiE6pWZ3T
avijEkZx0mqcCk6FLM3pK2zwisSbnMoakErCxBT8SaQszaUYs1OvuKjWulXsbLSgUGPl1geuC806
+JYaNM1Mibt6tMhncJHJO0GZHGPPfOviOwCWuB0TEK41lvxNVam9Eep7Aii8rUVyVsHY30mqXZvw
tdypPw69/1bEZnrTtZAm21f/QR/abu8lI1R8qf3Q8HfXBQSyWH8mOKzcN8inUKMgw5isWyComBR2
xFsgkg2qYK2cwV7jnl13pCqt7AI1pPJ7eja2RYs5l8c6RYVLCBV8KL/xNhi/Z9C6tyEkc9sj9j1Y
gXqLMmLoKIttaIu2K2RJVNYFDmXp3DiUaMt1l+FZrCzlnv0IIU2QkylWfcfxFu76IN/lAt5HXep0
cFuysiU469q+ddrQ2FUVP4dt3ERyS3G12gfZLciRbu00dE5dibwDqbxYW6IKNuB1EjgN3KLdnJmN
7YIR8CO8+N1k3FdTL8HrUli1Q8yvaf+mpuHOVTMPBKvAqjXb0/KKsYpn/+d4KUp5W4RR9eY7+SEh
tk553k5wfsiMBJwQIAnKlruW0T6Qidw/u0bc0wWiQ6u34hbc0qkms+dspmm45vtEWzsyvg1OQwxF
b+drJxqr24Fgy3EIyPjIA31T0aQZIO7eQXoa1y3sKe72EKYcIxG3I9o1ZFu4gMXoP019xz28mUkT
LWnXnhUZ0N/sR/SYwDxS9dBYsU+m8ElMqDBXY4Om1igdJmQMoesskhfdR3scO3tMbLdDz/SvQ2q5
xRP8FGttsWum8dCRnnAcqLsBojZQxjd0fTFCTmn3blO0WQ09OZySE39dak25I4pD0EzfOlq4b51o
2AG7L3ht9YQeGyGYAscf1jBJcGBbDEZcS5IaRhgIrKOSq1vDAZKucbYRNgJpk47mnzN+jUcH+3yL
jX6c/fTO7KynJ/pS6kSC9LQIq9l9b9nyUvcBZIpO1QTLYQCaZre+jm0fTQ6a7LQ/VPxzgcfFPyYs
/gVW/wTLv4v1PyzqWxLwnL2PmDGf6QDVzAlQGsSAAXRAOTMEYOxg1565AgrAQIfDGnZ+cISaVGy5
FI5IduARgAXcg0fEgzOzCtRMLahmfoELyACQPOQT0AbQ/rY1qIMQ7RjNVwPBFxQEAQ6hBIuwGQvz
HufbM2cfAIWZndDPFIWcLUVOfTnzFcaZtBCBXKA9tB9mBoM+Ft0anf0Tsphu31rvRgmvoZ/JDcbM
cKDw9DDMVAevm/kO1By7VHmUId2rLDIejZkFoYBC6M6XYGZEgA0+BDM1Qsz8CMrCD9ZMlIhmtoSG
bByfdb6nfeI8ECjYzRyK9sadqRQ9JxhnmrWv0wSHAOiKevZwSmAW5ky1QLWBgsq962beRbKQL2YG
RrHQMJxbHzgG+ssGJB2/vX4mZ0QgNDL10jCKApm01kMudwrUBhMEKB/AN4A5BETeY9lyZjIHsLFm
rxpoHYykjw34jtaE44G3dTvOZA9IAxuudqg3Z+oHwgbasYBA2pkIAoGmJ98nvVgY9SaYIW2HWQbp
yx4+zvPkjuXaHoLn0dQhjZDNRah7vlZj+N60zrkzC6rGCKfXReaiPs61jTeMyZozpTggzEAoVZkP
xYB/MguThgSPswnhfmXXNB3UQOiToh29Tek50ZE332q/JcmxEcQP++xqKt0/jPjkmcKXb1TUBD4L
RkStm+w0x30aunHnGqQJT4O9Un5xyCP+w57EVRUHEwp+G0CTIx+LmfHSWhPWTCu+zvyy33ajg6ES
BcVa+gVWAcSZVoF2515X5nCN6m4HIwObIeeGh/Rgx4VE0YZ7p/O6jUISqhM3vLVmJg0TPIcftH6q
M6CLDfWKHg/sIWnt/2bvTJrb1qLt/FdSmSMFHBw0Z5AJwb6RKFmSmwlKtmz0fY9f/z7QL9e2XnKd
zFN1i3VF0RQIotln77W+leyaOHrxs5iMiFi7czr5VfYjbpQ5OOoLCccCiSMXNs4MJAcZHyqXaF6B
FD/7y54uAeoUC1lnKrnyDa1nlDB3QBy5K9ON3kqDEKBJUig0C6OnXWg9dQG3x9UUAnJQPh1IH1wM
m47r8dEG9hMu1B8yvFAkW5CA5JDfdSEh4sFCCZrABTVUDtWNH9S2V2VWNWJcBP2tKO8tW7yIGtCY
vxvtTnA9g7xP5GWzRnOeMVfqwBXxIr4282G0iGCeswCTcf+V2KuNJElvmy/MIwf4Ud371dkQ4aMc
U+Aecbsd4vAtGV9ssEkT+KR04ShVC1EpD4xDkwPSNyVqLdzQ3SazF57UD4iO2Upf0EzCkc/oljA3
gRb0e+hnIUHheO0x5eTIBpHEEytBVI5/qCihcS+dy3LONzagyH2B587BMuJo5gHyVAeY4+zwF8GE
1LGHw6BZy8rUDxW0qXnBTnGN22SEfV/sPH5EUv+tg1AlF1RVBLOqvcGrFowVAK5TFQK28iFcVeU+
X4BXytQJMCfQfgDfpOacer7CMAFhXCRA5xZsFssHT8gvw4LTahawVrUgtuyR6CmYWznsrYBkRvY4
5pzAfWLFhusl3BXQuqYF28VueRxlDto3Ly+BqT8yn+nWpp5/sLruLVjgX3qpr9ClfcKpQaTTGIqz
hiNDj0S3DzOixSsi04owDk8wAe6S/jjdMGPwxnCL4HJbEGTk2py5D1JuQSdDjh573Q1YRqFQLggz
lN7AzAiWNqympIEwFOtA/9K30xfN6reBCQjNgIiWLWi09AZJs4I9OsxpDbuD6dQSQNFFMYoX6GpM
xK9pwM04hLsG0Z5gMUhsVvRWw2WrF0CbCaktjY4lCqQNLB6ayqDccC+S0YE6HFBhCBFt5hjtkSo5
IOBc2O2UaNpqcH0Ms4XRrSsSvAvsB/2CkBvHB2NByoFcvQMiwnz5hptbwHOxZpv4MPwN2DM6DUMM
nk5PTpA3gp1Tzxs0GRe/RhKdB+nHsJsDiMQoYzrWP2Tjlc9tcQLcnHicXlQHRgf5caDdseDyELq8
dlP0pAcFacX+8AOZK8HdvXEwpv4HIae040ECNdOPAXfkixViAUgWQB8WBhPIC2SMeMH32et4gfkF
gHvhsZzLtp83qtODnatdMjV8VQSfX+gcbSPLlEeg6pcmiSrs8MEhoCvMkD5/tYpmIlsc+3WvH+zQ
n3eO6r6XbjkRgI3SO/rWi4T4SWnTtFGo0dXQgRdo3whXRtYG5s+dmNRXxLwaNjeF0lHfbC1bF2QC
aLW6WE6zk8TquYpJeOMHD26dvKBb3Q+G+yybXq16Fskr05mear/iW+2eDehzhI4QeefoyV2vN2eu
0lAm8Y65NU4wAQRDiteQAGcNX/5U9NhdXYL3EqJyyDBt0D8a4b4XUuxqxVeGKKNu8f/rMQlK5Vyl
18o/SQ1U0Or21DD2eFDS5PLzObjChNIVAxLjf/5VIPxwndWMksvludsv+tlEYueM64o5pRmilqg+
NKkcroMx7FqnhiCF1mI1zEm/QosbsyHBs1b2gYbNcD7GVeds+r4dV2N0slDEg/ZP73qg1A/t8jCl
/gNya5JlMKMHg3W9PdCOxB4+zVSiOPZ/PpfbCBzmLuSU/+e5bkaFJGREyodLLjZhqfdk2vn3HQdj
6VRXTgok521LinImxBXNpEBCaZZ7d3Im5uv8yATXvMa1E90PHfnE/7zs9nxjy48R5e/x9ryrVeJK
cCEhXQNq51+vBeQoML8iR7695LdfYFbANPXzD9+etgTSk4h58+H2B27P+SExHqo1sf/UKKn/2aqI
SKOTZU8ffv7LrIzuHEcD/hHGD/QK8X+h5DOM6GGoxh9jVPmHwTAv+hSnpG5Y8np7ALzSeUzPre2v
59IlM8SHceMluhZrKyxY5tkk7CqxEusaLQ+3FxOizDgHfsfEhNjLc5BNuFMCezVbpQt1Yvm5LiC7
YNaE2nf7OSwtQWU0XuPGvZ8V15CesA/OnU5eFZrDeys6wdqQV5Plzc8HllafuzgkChMUDVFFAUnr
Y04Oy6/XjQlsp3QGu3p7I0cv7FOQRdeszLo7IjOQAC5H1FxGYAAgoqg0a9CIZgz9NTd4EHHxoSQh
8XR72e3Brgqx8l2weLcfb6814J+vrWrQN7d/dXtOTFgVtAJ1bjeiLNEDRQKiqUgVYYNNk0Qyv1bk
3fC8cLL+3sYG5ceuzudYXuZ306F0RHi5vYJV4FWPmM1HM8cfARvtXguUfa3KwgG0ElZ49l1yx8cZ
W/3yC6MlIEMvSX25/Xj7BXkm8q5Kkc/EJIVS+IfttslM0+sj2KtJb51/vZZ0MKC8Caz2VFTx1p1i
eJCaHz6USFLXo5ySjen4BGo7beVvTUX3ramq6KFbHmTbtAd6Sjm+rlH//yqC7/83uQ0IyV1Awv9n
GQE1f9REr++FBLd/9Z9KAtdFLWATwSCXsAWbSvQfJYGSaAxcwX/kMxj8hiH//1ISmP9DF8z2FYkK
AjD7b0oCwRsquSgJhFA6IPT/p+AGgiD+VBIYhoEuCg+s5eCrcaz38Pdoqlnek1FyyK0e2GfYqJ1b
T0/VTFDnRGa9LWxtk4d0cifkWtaYDVuRuqVHk0oPibkMUVRPDmlBcIrAJYA4zavL2HbWQ+1nz0ac
ErY1wF2FF7nhltus29Z1d36JHxBmyCEzmMrLdld1BbozUX9OZZVtm1r0mF3pDuCp6DystfcAVBPq
nIauRday2v+U2tG8zWOz98i6OcS9puhrdkSb+84Z+zg2dAR2bpmR3FJ17trt9J2bQxpQNRtRZa+A
obq9LeunumraVR3wWQudlWgvCRyVhtgFJIgS6+iujRy7UOtQj9BN3acEK22cziSMXMMOmDktJqH0
FZJD5NEBOo7VlDFUV6yZx2o8GajDGCaWyh3u66nZ6wbYwVExfY96Al3s8a1xP4cGdxNu/3jPYhuj
JcHe26TA3pIBiPK4VQTrgEw7RdGzzQyQNTnJvyumM/O+s/2NGzjI7Vz5ZWJKvP/tiL7+1JT8t5xm
WRHlbfM//7vxXw8QKW0SPThKOOYIHv1TahJPbt2jzMU8ZKonvTV67/aQujSWLJsqO5g65c1pd693
bJQEMjpHrE1uO/Pft+VdUAHHKrJY4P9SIrJxDH0Brf8GUheaQQYAOOLDoBFQEJX5Z5OuTr0vtO6K
P+RZU/n3CErtv/9V410GyPJnHVMYJAC4SHdwLP75Z+eO7lsT2umh0SKAcGQAcGAvGXRA0zYt3bjd
pEE1iIc5QNNYIfNvBm7aA1hYzu8Dubp/iyZ4hzu/bZFUjm7YnLCuri/yoN92RKyLBq1Jkx4kg4IV
gGqJ870lAmRodyOizJXGKhKeF75cSJOnIcdppqUJ07iZPBDTFl4wqO/9SHfatpnWKggOt7fCALUZ
TQFX1Y8//PtufK9Zum20RffXlYYrkfK++/YCzoCI1Cs2mlJjGzXTvo3daYMQG6NWbBtrln3R2hyq
z7bBmAjhJ4Bqn6B0qXT8puKtsqd8Ry8c/Z1WPNgEHIZR9Zz65qYaBffokOxJ8BRpFX9tixLNu2iS
I2t+ShRt+qq6hmiNZUeI6A3kHZpMC+SuFYpHEsfaTZeqp7984uXA+E2ltXxiRWPBxWmuK2nId5+Y
FSFW6ESPDnk7HIDgSNLAIzLnhmdKB3E2lbtROdAqXcgYfNise5pmMAKZWQ6WS+piCcYaD1u2dWxi
QvXaIojOXEejGND0qqceoTxLxTuaisiySy4CquzKdZ76r6o0CBLtquRoIWfcgn17rYpxxtpFrHNB
3gTIBS8K5Eb2/t/Ol3f5LnxsCx0cQQc6EjiHu96fR2dqNNjmOzM+tLV6KhTrPU3M97WfftUgFuyq
HzmAgVwY2mYkDw1Tn1VvIBI3AXYgwIjr0T616KC9zLDkX7IYbiEhf34lFoo5bP2uBXiANtef21ZX
CvxmbceHatrrdeIAViw+FaRbr6vGfio1kghnzcLGwNVc9FiF7VLSDSKpDqFd7w09fuLlNO/El8YJ
v8qZsqylzcphSUuqr5BFo4YlBK/+YUndXeXiaVbT0cpPrmtdq8Co9xqYDXDY8D9ILL42MaNNDRpk
aZQZ4L3oSyT/Gv3xv7mEWTpsCkMZtq0cOkx/fmxcVUMU2GV8mG0f9nsaX2EpKA/mIZbaOXoAtESv
tt0NrXlSUObWM2LTlVGFj3Ems30egVn595Pj/X2F5gebsURTUcpYhr5ILH+/hsEWHow+VIzpfJxR
qT7f66EtmRfnhzx15CFE77YPev0kEEOuWb7eRQ4QgoaB01+2ZDkNfzsmbltiIeZE1+Do0jLeHa8x
s0qt1jhNWxqzlnxrmIIfsjTotlD3oEZyHUqmMDjOjKaDUl/DLy73LaPg4zSkNsNR5znFjQSvbba3
FukwgO3/so3mclz+l200bVfZ3Pm4mix36d+u+B0BJbVdjFxKGutOtYZCFEkLXhUvmnCbLyZS6EAn
tYCl5b4Mvzr9XGK4RcZvYUykoHxL4iZaueVbYinSjQzb02uGdrGbXYUGx8wn3cUDfwtDeM565h3a
c9eFlVdMormkI9UerY61BjHiL5/MeCdlXfY+Qlbu6ShmhU3ezp+frJ8MekBWGx10OYGOboHMVP1E
wJUbrFvwIvTLRk4jMqARYlNWpEDYfTidR6spCITFszrkeyeJtb/E5Vjvqo1lw2jhssNNl3xFNL3v
Niyw+2L2negwxApxPxiKJi5It9GmJ0sfYm+Mk4H27vzo+qax7EDc4jxuJS0MQcTlrAJubE5urRts
aAcLww+NVucgxWTs57QBGWowsRrSe73PCKzubXBykcs8VYPpmkbdkznqBg28WHstspK4RqJe0ql9
GxNZMqk1Os+X3XmQYjUUVsZCsAi3WH6Z2hR0dcGQT7R2h/ocuu2b32czOQfdXS4SgpJ7vkc8jpVV
tq/uHF9GcWRXbwr6yHuFcrVTgdppyRwThLxQqBbgI2k82sO/n3rOcti+O6xJrmN55LBCQkz97sun
XPUHkHvaXlJ+7Ic+4u6dAbeY+eBpZ9lXM+sffGX7ngu6ZFtVbrqds6pkAEMTyQjErqkhnalktA4O
RlErzOLr5OrrqS/geRb598JkyGnL4KOfqmbP+eziOqqttaDMZOI3RAe3lbi4k6V7qJfY/JGFlf6T
45OrK8W5sNKUQa36FAch/c0aMwboUf8w9WZxnBtJ2SH0VcrggNppuT6MpwEOUNkNP4bGoUcxWIRv
SEcS8A6CaSDgSHAuv4YNaZnpMHm1y3rBZHQYNCrYtwlBjZGGx41mBVSLivwItyDVwNb69ZCqL1ZA
ODjEt3u2GNgrI+FZK+KjxAznlpb6WzbYu3s5J4Grc/zrrNyoVe33X5CucvjkKXtJo9HstTlcIj/X
CcXtyPc1pl1swdCA57qq3JZCZsyfiF5jQuMWD6FlYB93BDnVReqZiWT62DTt5t8PodvV+c9DyNW5
j1NvCIT3zvtFQUQcl+lrDdm7Sy1cDf2HzA+CTaFzb0eRT7szN8CCTtvBL+ZtWlP/BFXxZYook53J
bFaQN/YAUCCpzSzA/rJ19AveHeCA5BxXsHSwlKvcdwf45DZWI8eYo6wWchdFuvKCbviSxk6y9bE1
e+U4TCd0ydOJZC6TCToOqyUO5HbTC5Gy/PsGmT9X9O92mGnqjq4sllJs2ruqNK1LTfQVHW9UCWIB
aCaP2UjZZbgHqCnaJ37FgDTKz0EUAY8ov6tUlK9m8ZngV31VmGb9rSMPFtB3htPbDU+y+E450518
Z8Ct4dvpNgR3zBh73AwhUSNA+Tive86K3sDG1KcvkKuKYx+2cFvH4EpHlyUVZ/WBr/ISj81bURbx
BaEvXsh2vvqi4DwPeuBT7MltGASuN6ve3Nl19LWOw/A8WlA0cJj3GxVTBUMzO5qxc+2oMI6hYjt7
ctAb6X7D/yp6IqBxAUhzVPsqD05dylvFClSRJeE1xXrwqOzZPRCsOHhZIGEN+aTylLEP2KyYx13Y
Nz/4uhsPlQye1sl9M2uINWla86FIKyEYibQFOOJ73dQxzrsWzt3IwJYm4ycB66UOwouZD4++Lv2t
M+BWDNok8WwW0Nzk8K3ZZWttaN8OLz6hv11DzrnK63W0s4GTuaKsT9xQv2jOMD+Yo7WSDi0Ja55S
LxtCCxUxnYuAoECwD+lnB1jNKQIqvVjgqWczPz/OvfyMR9ii1ovWiXLWZaLZF+yg4ylzASdW3H33
ioH3ugB8ugLOwKSv9u1PsyDPnSlG2E+HNhM/pjkRj10avzrzNNAHmrSd2xCBPdrLPcR2d/ZgyvUn
LoJ3maGpC1k4h2Zo/bt0yURpcyJ04xE7tu32W6FisUf9UBJ+DJmHwc0S9YKwApRYeC0Fdi9TLgN+
OMusbgRYPs7qOe+0wyzjcm1qvr4OC+clMHSb6XV+1wyjto1g/6Mcg82uW/Zn2HupFwd5cZwiBfl1
cL+FMi2R8w3JmaI/o+hNa8yAY/3Esjnb2gz++JcThlryHrd+z7Ec5kV7sGs8mw5BWIFmw522StIp
coDfTVHe07y4SKsJ1pHTnEwUBHs1Dc9yxudAURXAvACEUBkMoFhMbRDbM4wr7ZNUDW2hobHXNW1g
IeuLjjTskthYbEScbHHFaxhyW4jPFmHqssxgnkTyQZg4DJ0c/FvSkeGNrYMMlxF+eYrT9Thm1XXu
lj9hO2cnLfQHuBCkzrFsbMXmZ9Fd53hyVAfb2sgEoenI+JIcNogTikMBxH7t18Ym0AB9lDVpRq7T
iU3tmIAO/cTd0nP56Bs5qe6Nn2CLVdE1TVtrNTfcvkz3pSC2/KE2AF52Sbq4yvX+oozJeMH1Tvi1
eIY7P76g4KMVCKgHLd/ogzlCqzD2gdgWdrNL/MA/dxqK65KQ19SsWNeOH/p8soEYnUsQ4nul4Xy0
R3mvEL1d9Oxbrw/MP6QPoy/BQu0sGx01CrS7w/CY6LJV4xiUYKySt4k5hx4YsGqtQllyVd5VcBPv
xPQNhdsaj4xxSXpSr8C4ZNAlQIxpcW6ddVSYLAbJDIvm/klmYh8WcUyGrSk3usatXIGmahtyrvGK
EoA4km8A2Vnkof6AB3GNPXF8YXgxkInm1hsZd+MLvJqEkNf5OTHEmfpRYzoOvQVjekUIdeR/DNv5
RZt1hXhAGZfZZWpEusChE5G1y4bZfIEHE3ow//pTb7LK5W4Ygb7xOK22ZWPlZxtYludEifyYC/zG
OHny0yQC/Ihao3+ufJgWcWJfAcbLHUt39hOcApodzT5KEPcZjKiJxHa/FYPZk60uNXZGq3s0fR7r
wFAfQFnQ6phicTKs+EuZtiTRc7pSSt5NToQhm5byWM2fZM2lp+p6RFfQ2Gr/e9bTNWDV+CYKUJeV
ZXYH5Lf9fTTX7MJMwQBpQM05Y8hg3GKFkzO9Vwic8kkilcr3lhM+wVCs7/WiaNcyMnPW42a5S4aL
49/zVaYHY6i/Omq0aFAa5SHtuA71Wm/e0Sb5ZFDIZFbbHIcwCi9Znp6AGe3mtHqwQs7Boja1tams
kWs9Jus6bgDjDmPnAUo26+E1L+RLO+j5JYlLkFI1JI5SVscoiVHVWNPd7V3Hxok9PXJxHY1DDRXe
JCrG+CLHmmvVYEHyTfWdmOpmBcKsvMyNOJhmJtetKVaasNFdCHW8MQH0fmxWrgHyuYTqHMf1QzUh
KXEbhqCGb+zarv9QZ3a8TeFEeJmq7e1kYMKfC/sRM6lxH9IOdzoXkLmQ6XGYAZFG+L0Ohip0mARI
vjR0HwB9KL9t5XupnZ6mqPQ6i6arX0hkW3k1XYaiRvhL/Fpi9p/S7rXNaN6wYjHJMk7uxjBHCrrg
9qIM4Vdm2R49qHrL9WJY1Slxti0SqKK2zrltx+chzGrKNRDovil5myTkrsZNsMoK80P4gzISgjmp
d0qv6kOsFZshz9xzQ7aKYTp7WaHa5og9QPX5hEvYOIcMIL0kPOqMzTZGRgloKu7RpSpalpFduwdH
eirdJxWyeiCU+IjVwyD5iNutrttED8VutyxBGY2XPUrorKtPOsQ1O6q1jR+SIUN2grk3Gg30W+IY
WzW7z8mo3pwuzC9KhgykaXJ1cdmhVUGalvjTCZ1svdP6eKMnYccq3LJZxzD7tYPxPpWLQH1A5Nz/
aFo9vibEFqQSz0iTMUOZkrBapyiaSqcnGKOxiH8b59hzYlh+qYJtxgxnxTQl3LqgRVfwVsqDiusX
Nxq+DNrHMbMh60Q2LWK0Tq5vfUiWgQfX8QNnAXxJRWVo1f5zOXg1sLnccfaNyWtFII2zyOB5Rh+i
jjYjpxyENy7JxQR2mLEOqLyh3NlJ+6pHeOG4E49Tdq/R/16x8qPtVG9RQ1RbtBE2XWgGJI39ghey
IG7At+iZ+Q/IuY9JhvXUbjXN80fUktMYbLu2vDPhcBDsVQfb2pBkFVofKKnXAkv+GaEVGZ+ZuyXG
FDd2l36dNhgpv5ZBTVwAzZipMT8HDmqhkSQeVyZPqHd0ZKbdp25A6NBzGzgMqRus0LVCETLz1Gsm
u/E0n7JNJKdaB+GVzc4ORcfiYSd5rZ6I70Md4m+YClh7wtcjzzE2+jiHKFf6dflx6BFJVnQ31mXK
rTmCoYc+X3TItpOgi9bSRJBrJBI9spO1m6Ga3srBHGnf2m+GLF/iAcKwNTb+xtfiLQEfdGkWv2ZS
wNfQP0ehua0SsgAIcN3FEQl+dFgRsSIFD8V41tWoefOgfZJtwdc9vbK2N1j5uLuwYbmdjgc3F/0q
TBIkmTmAJN9snkMWcEvGAuN8d9v3cE0ID/qKP/nkgL7BubRk41CR9GSJ4XXYxdAhPdwS2aaO1TFX
ZCoibItmyMXxqN0Tj6zm0vE08PGOk+ENcSp2e5dYSGj967DIMUnOJl0gHdbJbIRwXrGdcPe6N4Pd
6Kz8qSYcgoVTFzrndGkGqVK8Rl15qcjU8tqkOKNf/CbyCWTIebJlztkIBMnQF28WgbiolhcYFB7W
0P+auOmj7YBLgx6FXfe5pd+wmmlrrCvFIl3md2Sy49rN9L2CrrRRtGUQUXC6DFX8DYYZYpKc3kT3
HLYoieklGmvTR28ZaOpgI+9df2mKLH/IXLUPuRSs7YQ8SIJykA33ot/VZfihrIEKTr5VXxgBckpU
I1acuf5CccQtu7fgoYXq2Y50bp1GvvtluLpZrdzcn4hLhiB4+/GXoeunEWuxPt3cWEBil9vaYhGL
BpIVWtcCA4TFzP5l2/rN3HX711OlR8tV6HT76ecLIeWorRr1888f37nPhsRF8laFEL8MreeaM8S7
Em/0+3cWbSnQlixb959vOzUwlvFd/nSo3bbz9uuf//Lni357l0Ah553jdEtCRIQbc/kkuhXBXwzi
AI7HHy662xv9eu63t7n95tce/fVpbv/386/+es3tLYIuf17CAFZTcMHRwXyWpNOD1TT9PVPhfR+j
Dhic8RXwz55atduNGkT30kVwotVOh5qZzj6JmBOj0lbbxg2mhMDoh6vpUuDH2fApC7ttmESvsHYu
aU0btCnxCWTttkZfvYY78IK43OZQ79yN3iYtqpqg3Rhj/xHDiQIzkq4rffAXjVLOrQ0lZgRuHrVk
CRTY7K/6nNSUVhriMViXjVvmZySeK5TyREJk2dVUh9F2kw30in7LAgTFYkgsti30H02oAqgdX+sB
UYsgo55ACVmsfCXHrXsA3ElBMs6vmJ0fkjHcBEPvGXoJ5IpUlopu39p0uZrG6XhJMQYcUgPcYT3o
pxipbo0Rem35ReO547kNw1UZpTqq2HnRsacspQCL7Gyn3oUSii3HCmIpfElWXGwa2RNBo11xk+Ae
CCH8Lex8+B8MyNEQWhopP+CFyEQIEKeRqus4TLvYaY2vMd3sJirV9JrqHyJa3et6dr65Pfk5rak8
kwDllT0cbA6DlSPeYPaBhmFvtOGwhTBVkYyRBozc2gvCCdNz4EHuxryrLzQmqHt6f11k2l02Vuoe
W1uVDRf6Gq+60e9w3qwDiJhAFVgHhYCeVk77HJsEX4Qq20Y1e89U0+fSUFeLadKujg06uZm27QfC
1SgV643fIbYv2uShNH2kw4Fy9qM/XWXKBVWmwSkUxba367shtyBp+4Qv1eZH0YOJsXsKkcpJCraW
droJZ6dmRX3vFsM2qO4c3Y/OcjKtlcHJhBvDrXZ+BowfT8B6nCcoBo46CC6g26gcfWKy9OdEZJPn
zlq0n7MCI1PFJMeWCNMI0DToPfjGgPAMUS1q/vrgdrQ8QiaZk8rXTh7bq6zjHjhpcHxQYJFas9SL
tmb3K23CYoio0gfFGUR7BOdotPN8C2PwzZ/icDdOg7E3Wtu9C00ihXu2GJ3JvBYOKadTV175aM0l
Y5qA+wAuZKzT0HC+N+DM15qPyRJgkgEdjCgs4gg25EvlpRJrX+vYM1V1MCKYb4oDy62C+IMD2Fdv
bpQlcHBjhsO4K4gCtr/0fTWcaudrPH+o5xm/3OzSwDebJee97DEezEHL7VTMrxaI5FUeDfcpgcZJ
IN+YIsnamYnMmVBlawAIycyqstTf984iJJc4y8vAZaDrW0uEhSpJdCk+jV3OoW9G5MjnNqnIbXVv
xrjg6BytmDQnZ98gPq5mIgC+hBtxrbhyVfVJyMLYxPNXV6d1lsNuyBAx1FiHtnrqfBQN5uYxpZHE
mO6paUAtMh6Y8H1y18b0YEbNU4Ke14LMaoZgmiYEpzO6ljADbe6YOTloUy5XOnThTRT093XaTOCD
s5yvtjT2VWV9yTuE7C6oKPDmQbZyIjQji0J8Y5btJ/BNGL+McYdb4k1Hlk7J/EGUwy760fmBgSra
JjAGy5/tGD84AAdvGFNqiFi+kECw9anzd0SvZriqnWmrTEGeF9Yq3xQcgEhRYHGAXaXBzzI5XFUQ
YBkopdkm/UqNMbYBZL1UHmc71byoVfDPWb8Eon5UOawBLhgvqWVmOMhflG4imceo3+g+DMnYuBTO
uOtncRRS0UWV/cGaoict0mqPmWKwdiqfpGxNZrv6zYoGyJUuRSg043Uek3ajZSaIk6x/imlbmFX8
I9PcB7fFP9ri9iA4WG5AZ2dVtU2rhnNkSh+yJLtMQKw3DAtMx3jDJiU2Tdues6D6qKasWMUBaoBu
yJ7KWfd3cRajyR/ogSu/tTfjDL3P0VKyiuCBZyRi1JJmgoFl1+DPJFNTXFGsBQSI3kV6/FKWDdMJ
c3j1kU2sRGokJPlMjK7n4CVO5HdRTf62WVpP82wf45yyo0mF82gCOHZMTx+HamNVJFU1nAFhrX1t
Yq4Pg/NJq3MWLLUoLn2LmcyyXhyjO+rVl0nX0UsKH7ZwBvaVcCi9iqqda+jHOcFoSRleeT5wSEq6
uttpufsSItA+VXr22abQq1pdwLd0KOF92mXDaD/N87A3sIGtGs7QZMYeYMOsK6JCeqEaWM9mzEmL
eNzrMTmyaZuyoPdfQxnqq8RsewwCxSXqSPOlgbtVwHJWk7OjKfqpN9rolCjxHaYmEQgwRUG3CC/y
ldeUcUX9TV8YPDWRC8oiHV0QVIMgj4A5sbVz1htuNEGR6Zp824Mcx1UKGjos1pT5UINp50XJdB6A
uK+MoQg2ftU+CpueRiXTp6bbaraGK5urJ0tV7K1pXx/SWBgEmy9LvKYRgN3ap1Kxrne7BH9VafUb
HOP6LpJU/NyqAH6qcYWDjPVgHcEZI71L0/t0b7XBD9+ZDwhVnB2lCJflgcn23NQsIha/mk43cbV0
qAYikLeq4Maph9NpjDMSsPpDiZVa4ufgwmmnHa6CBCGeRVaSTyPTI2XI9UQ0XoWcnvIlMb0xo2Fb
6HTzuHwPdu9Br048JzCPGgxVNPkEViC83oCftlYJuUb9cpLqyk83/MWJ3IUd81bCEAmil26wT+Iw
Y8cCju4MjZoGsP9GNwJrkwFdX9OsqBnDrHLGdOcq+J5HKT7D2nGJRC+jDT2hx7jL3V1nYDtwxg9z
YeZv9MXTKtQ9ZBblEfRH9DFIgo8AYPFmoKCmAVGdtJExel4e/NmiBqrTneWr+R6U7KqyNefESfRm
FYHLXISIpynXR8jKOD2GLNwQT8CloRefYBtu3SOkSLlntUOjDvos7PVxI4ryLlJWfEec56GOMXBS
zQ/bxtHzg12ZW6KkWijlxzULN3vtZrpzUiK+TGRE7Sd9ehx98ooTOGZ1vbPjumc5E3KT+CJYI6wy
Yocndo+BEbLQGAnhUlzjES+9tJQvlRoep6J5qULG2diLPnblKLYAsTuJDVwXLbGelCTgki9I+E6w
Pq8adqmqHhzMHOG9zenvMXC/i62etBmr8tfu0u9smo9+Z49c2Zy1HKXhcSUhapb1GMeIMXrwNDZW
g2jNMXISFoNzMbZPzAliD7tZtqbvT97Cta3J/ZIGiqeqXdLMJ3+NUaZYdaWzn7Uax1AnNz2+vRW4
uKUUr+58vQwvFpjPzoCTLQr6kUzeDe1+bNWHrLHbY75kZtG6pSmdRzYYqCWs7eeTxBjw0RAHAUxk
sJTiic80reQWW4LDFsyoukDTVk0Tk4YyDBN3oyJfd4QBs4BlMb8HjwCYgHSj24MTaCPyO0qnJWvq
9gAxlaRYhzh7q9M7aIc8NALAE6B9MlfIBSi67hNKP39V5g7mvxQCdNuSDtAOTXQa7Oc2CpkTaOn8
GXXuf7B3Hlt2Ml2avpVePedfBC5g0JPjfXqjnLCUmRLee66+H0hVpqSv6q/qeQ+EIDDn5AEiYu/9
mnWkN3InImSZc+xPt56enWY/qnmhqMhFzGsMVxahg2Ev57YIeBwCvB/WU7UvSWVqmFChsU0RVXRe
vc2EuTeqAV9Z0lKHbv4Lv7b1JpGrwbOpuGJW2BzNBpHHNscZcPg0XkqDSSxJn1Voatt70nB1gckA
PS939/NnprpfAf74/Phg8juA7LMLJ28xUtZhsnDSsdw0o3JnNH13qL5RaMYsa9o/HwQmHkl7+MWL
UXfpoOtKQRAi6lBdTs2lBRsdbX0VTRdRUkZP/ZRRkWxE2Q4Dpk5wNnV4wGkRGqs04GHEgrDGNXKS
+NIkul/qtIiqBMblZRbC+dDXGR0yL7kL/c6V+G23cFkmAZ9kit+5kRQK+9fR1nNqYJPxXFHr2CPW
CX8Jxe6bfgpr50XIULHqSVstNJTQKFyh2JmEIexk8xJaGIajuBGumMWJRetl5aGfFhGasDE5Crve
lSE0mMlFLhiYbXeKrX2LzLHe20G0A8ttHhBr/F5YhbLWsZnw6hp/3AEfy3lBPnslGslUuSuwyoxd
jCUmDbN557yGkUJ9KG2koC0IDqCxKXr6ysAgPuXWZNs/VnFOKadAvWzK4Gh+zuTyIbP0gVRa/Y0x
7hs94FvaLQBAAaJpY1QopAZcAO6l0qo/vYzmse1uUACIXPXRiHHzIK9Blld9HIlrF0BWr7VefxKa
eMRCr1rWLsJ3iXXrBu0GchIyIlqzZ078Aw3llffimc1zkVAO1WMubabplVS6GxCYjxVaBsB1HnqL
GYhsv6utw2cLBDqU4lUaxnfAlzd9aRFs5iomIgNQMTs9Qt6jT+pImWuanhz1GgA7UzP0HipKfZNM
HL0S4k1yOMFGIaibmr4WFfkoig6Nv08xSprb0fEutkpIzD7t++tQdAp4+OZLzrvVppbrskdT/PO6
H6fhyMToOTXO2+gY2xu1QJYzSqgKpQmCvQPkIkoNPwuzOxsxaJfCCZ4xaA9WJdmmJB+QQGYGsJCJ
Ux/aUl3ZyjEJXftYNujUWoio9m5iYdqU3uDMeuVCrgNkocG+nJxxPW4IUrKIDri3sDMp45jKxosc
YliV3k1nV2VT2miDgrJxncs7Xjmh/mzarL7K+2WQ9t0anf+zoPM4WfJgdOj/ojGCTUwb3uoJHjlo
cvbLFLnZg9WHx75KeuyEea3KKXfnxSl1jLx+LYB5bjMgn4WW7EgkaDvsMO8J+yVzugKbHoPurlY3
GhjlFcKTI64R4k6ERb8zGgSDTZexGDt5UNaJv9Wti146O9zYqut+jLdFpdY4C2p7hI0lcipOuQ3t
HhM0YhPHB3HtAzKHeagS69fip5Q976gxwL2kkhTq4XOOLHfpIrYuGfOH7kkVdntA+ve7COJ6o1nW
WxXbZ2lVNzWEQav23g3sF46qr6w8uJYM5Q9dpG3VqDL3iCouO2xsuwG/DFwn9oSzDwm0VWrDFOrQ
9XnPKvux0HRvU0yFgCqTF96Oh8DxwRsID1Es3cYGxn8Nq+6Z3p4/MdsbukYs4fv3htNfSxOQE/X+
MUZrMYl4z+ou37RZgei7HFGClM4P5Z04C6VY27oXltetAaHKFdyJexgnNXZ/aC8qdYxugyd/5lmH
pA8G8GkFbK3UD9QxUb8BF1y6GzMa7wyClcTUxFYkT7plvMkUZQyTvOCSuhoK6WCha6qxveT76G4w
YalQsWgoIjWtm2+DMrkm1cssl+Bc99edou2aqjml/ZhtTAUbGsVol4YaXCu6eJG6f9157XUIGMCM
CSg7w3cmRRacBJyC1DWSOQoacCgAjHx2ZB2H3LoadYpXEUgSDWEVEkj9vScoAqel/64gBEB2QTmm
RQUwqTn3Sf8NAn+C12OHpam8QXjhotTmrdq1T7jwPac+bhRmvwvJ2Zth7izCIXmxJfizESqqrvBa
YE11ytL0O3c/gh3i3Vi4oTDXQuw39ffaEJ3o6FXqSu9orZ8aq/uB/vSPhpI8HfT3PgbQVpkdtROU
p9OkXKLAUy+hB5xkMrwmlf0zB2ieAyRwyhJ5tVpc69U7GJjXVlgv2n3dVCHpHTrKscjeBtXi1/d/
9HZE8szFBhDN/Yuf6N+icUoFaNQsqvZxcLSemCgELGB7vKI1GQpdLgC4f+O5DNahKkmyZ/pl8NTH
2rZ8SMVE7W6M2dN0HfAiJZN6L6QyFB11u7wTNqyHimoiqRM0SNwKHSa3m2CACDxZyHmqqUbtFr5A
jP6oLnWK9HzxqFLzlWp092FR59t0TCn1F0e/qb/VsZpS+n/C0T5CgRQbboF4pGxd51hiUhiVOYqn
5pXf68VWpBppUGzykAeBKdQ5q06gndxaZMGQvBuaaNuWxcnqKWwQXF/5nsaofpVPtCGjeChJ8lqe
eaoHcldy6rM0s8LREhVVH50ValKk1ow3DMZ7ICAF9uDCX2lew9xXbe7tKrztqm5RkHntkV0JG9SR
U4XUL0weeiseQBjZpP8QEVJKe8dbOuGE92FXIaqjfHcd+5ZfeGAmwtjeXg8eXU+Sr5XBWjVYqSpN
fdVEWBZ65i7TyHx1+Osk3SMJJl2qPwE/pw2aII6MbrNsuGvr8SnvcqZjIj60QXIqYwogCrenNcE/
ChJYAiVfArhYv9ExVCAF6rzCJqiWQdvAh+/0TRWoIGrMFo5qUG1TPQPlWgEl+e6BpVs4rfsyIk22
FnwPVBM6X7nGBA45IHxRCuqVjf5KauI4mvCUDDd/q3E4McjroBiBkcnwAx9qdVlaLrUraW6Vunr0
A+uBqgVJtIYMchB3P2qMzBatsG9UbNma4purujhiS/WCB8w5FOObHTiPvUcplEohgLi1W5uTwVL6
iGUq7Aonf5v061vmfgw8JXYcyGFsKhL7yDIRnhrVM8UkY9mFNnLxmgbNq23BtWkqs4d+2Gta++7W
xC9RM16XFg4K2PyqWPmpJMvTnyppUQbX9sYrXV5K0ARDWGwIk+/H6k0JoB01EZ47Wl0fRYttA5V7
8kfJXVIKiGMFoLYMwQmoDEyBk/b74MngHDjlk5eKamFVqnPlkU1dUEt+FRQFdrCfkHhJsmTv05cY
CoUIgAkJsvbFsBoVfs/QFSNoUFKgo6afspE8qyqHYtXi4ehMMHo1dw+ebV7s3jLuiuEO03qQehnw
CgEaz3TrkDqFteavBPczpZcaab25TGqOxVjxE3dwRRq3g1OOjplOILaW0SQLjiLTws2Br2cW8aWq
qoLyc/UzwpoidoA9BRGq4r6m5SsJlnExlkCr4MLVh6C2jU1v5wW6Tw4KtnF+V4fRpGdXtVummwG6
BQ0JaLyWjqk53BTU805YlWIAHhTaBm6JD1DMzE4icXLcCLQzpkSvXivHkwuPYj+74DjI4TfTws6C
et0Lbi/cPeuAWYlE3CI+ZiiNbVU0QY4BjterKJoyS5OFcRk3zmaiYQ5xInbkz66sEPTcvLCxQlM0
zGMLHEQiUw6HoNLBBJHW96zOZGrNICqMJgGOUJEfYyi5zAsxgNxTHJDmxnhtU7i30E6YWImAPhei
dpB/ccGKWD3MwjBBrwDUr1ZkxqlnMFziC1AujAzLyr6p1Dvmqu2d3Oe+Ot7ZJrxjfKK0o9VMTO2a
6lc7eTPUok82sCKYJYahtrVDHjmvNpUbPXvwGnjU84bliWGDKzuAbiVbtIbZGbwGQAoMDUR3NFmo
+aPPuGoxm8lVnZGu5uextNQ4+W36ozJwLcZ80zrFI8wqUQY7iwrd0iqqcYnm/Bazdv3iSPzXwZ0q
+IZCi4jJBKOL1RnrsdPqraYR7tXhaC26tjSYWioU15Oaq7UUhiHWr6tBJedSO5fe3nZ6PtxxlZUW
1ruBQf0qCguB+5ZAwCdt+6XVWVxzi1aaOHnDJDShRZPjrJJzk3sFZl5DyOCP+3Fo1J3b6nvFgWLk
M52IQxEem75lwLKQqC9u0fLzSQSKjT/xLCHRUcQYlXNfms3K9pm7Ww3IO+Ax9YrXzKBLdTEaDUce
0mIAMLrG+ARib8XJuuptLH6ybW6RiFeQayNHUdurrgV9AXgAEqVxQLlNIR2H1tWIk11sXGdtuBck
/phBKRXspUdbJfaYCb1NbgRL1auW3Ujk1+kN/DwG0LWB7YYwvGEP/eDs9YU8+2Efb8e6vMpH4zRW
SbrpZfktapV3x+gMsKSoD3oTvAX9Qhi+/BDgdQhd3eiIDo1DYdpN0IyhhxmbV2MYLjgH3GVpG1Hz
7N1FVnn2ymcOp2cMmymklkAqa7P0grU9iVjGrfETQaVyV5PNA+LUX2ToHqd/o8noG8pu6RZO8eQD
EqOs6ZddfLRd7T4fguHK7hSiT/p/PceKb/C/Yedym1WolgmU9no9AuE1oOcdME0xqJ2tgoCu2kAT
ZAUAaqkM6eS/3KBgaXuvOB8CqNUHUgNDNp7D4C1OTWdPsE8C1UKhayyHfGukwDADFxKaYpnnKC2I
iFFz2XgOSbAyOpB4rcBqhdjOu9R4TFelRmY9wZIJr2uvey5cph9+0+xSj4Bt7MKTg27auk2M44CW
4TRs9xCOEbMQdbbzcL1kNlP7O70nsg4xr6Yq4W20onMPuoXWUavG9a0utF1ovLuRg6tTAuK6p7R6
dEP/GuE4Ze9Sk649USwp9MNT8sWxCnHxyLAiX0Zxm6zxE6XyqRjqutFJDY9OVByHyQgtZcAYenvv
Nzm2wpCvQtOg2NOON7GIr/0isXapU2EwI0VwwjNFWUS9vGI8fFD7/BuvkLr3FbCe9lg6e4kLGeBO
5UpDl0WjCrW1mvo1DcPu0JjBLajiiW3Sn4bQOFtNYBMFM7+o0u6xRFdmtDpQJ9Q8eovkLH4uXKvG
TyWkQjKOL0VbItWUm6dKhT5g5ERUGk4HC6rILlTK8MDzFZDLy6/R01v2BSo7lcxhn2PI1IxAabyb
NG8N+OPm0c6VpQlomaqE+RSDiNDN1oZh0kLoTo1XMQqswyKbHDoViXUw2V859etMjZ9/sSSt23UU
XPkQk1AIWQXjQ27uVJWsXW7LY8VPu0rLDLlWgyliLPAmjZhZgTCH/QlChDwwSQrbCNFnNW/aBvPQ
mUIxk/3UrjaPFg/40jX7ZiFNc9yZIPovuXE7H1XWJQhNB04rMgWAvVPmIOjWgoDyC4ebjjOtWQNE
0Oyt7CxnCw2DWQHelEKvspVTGEj4pOFZqtRNCgvgSGQjwgY47pw5lc65yAvUxWamZqqe8uoNyT2x
PjWzEcU83z0ifcVkEzZNFr36nafuMLC9HdGeXmNf95oagFiBtPgfXHvRGpuuAwOfJkCYXN6AHBXm
pTXW6dZf0zsgbTVJCUAAh6QJTE8xTDgLL3reQfMGNrrOhmjBPLDm3kCe8+S3mGTckgjzPjS4JEo1
LSKr7j7W+cXBRR0SiFaLCgZsY4GZDeJ7o+j56AiqMTmTnZG3143OjCuuON13qX67Zb6uHLdBqI4j
ZURAO3epkVkkS0SVvoWte+/VAz0dNSTga0S7zYAfpaP81NsWB78iTZYIcQIyhEBdQg0BZ4UlgkLu
SnunP50obNG1yMnFaV2qY1rPZ0RFuPJ9oBCdlq2CsD2hzvRdCvqjSC0vuPhSNkZvzdPo533qx8AZ
eRfMK6XDsA6XotuCh2TgW9mVct/HcMrzcPhWN8RiVk7VRwm42Qa+BP4QMjFSQJlV1Wr6ZShGhgvu
OyWJHqm0HoQHCc6tBFyoYwmNsYH/Oo8nYyH3sZfuh/C6xQPMzwkdcodT5vRdqU8K7f4rzoxI9rXP
/si9E5mCi2WWQocGhBJw+y4ouhpCT7dW3ifHEEXIXQmBoGrqfpP4BLm2xnTeRgTuwfLr/tAJY1eo
6mWsrOpcFk19zqi5J9RM9zJKe7ReEoqFXXGNGw6Bw2B8a7zOuG6ZRqq9VkL4i9dYy7bXUT1VeMYV
tTZ0C7s+3KWN9Q01/Pg4L5S2efF9xcOJNjfXWBijCtOo7pLMXLsSBCH45Mgnv1OAz5qDdh56Ndi5
I0xw+tFbiu3tdtTU29ysrQ19iXnUG/cIGIX5UF+tckL8XWEX6E0KbVlU4gbVYGQ4BmXdWQyS00Ol
TrIOfmM8K5JiYlhPvx/pNawtYKYZ7mE0SILyV556Z0+xx9lOMf/QI3sIwEnd1/ZOFrGzJclvLcAi
ULgrVOTF1HI/RDCeZtitaND0ExrqCA13j4lBu3CYJnRTpKaVmrfGUQzmIqU/XkRvn6nBc9iCBI0k
bAbmjzdmlF9k70EpG1cl7J4Kz7mJAsSz1CmXjJkMEAcmTbEV3Rm1mQLD+QHDzl5ZOgBsQbS+kGCH
+G7otGZlsS4667HO7ZIwiOmSB7onrYrHkpnxsujpg+aOiPRKhriCjl1VxXDsxorJy/46plM02khi
/yC4qgvefkldgto9k1v8gvqA4FZP94mk6k9mrV3LBPtNJEs6dyh2KioRzBTBi2BMvaUKzHzPoTdu
qvZJKBCuXaZl2FuR/yY8FGjz1XF5gPUC2rZlUJ1/J8t6VjqwaYaAM6/BGJq/cD4i++ox21I772Fk
Irhi6spYjwaKQIQ/oIi+8XkEAKaIH8Pg95NJIrJJBmysSVPQ7lwmrT2JTFh1ZBR4VwPVhJ6YhuQM
6LA0QVcTAfdB8rVh1kPRwc+pmco9TqUSrVH/UEr/dSL/11X8mqQ8TQBpAXsLZaWh979U7fbOE/Xj
wGMFRwkllV+PoFpS9A7hfOMidy9WbUSPhVQ685VNmRaXyEGqubT3gfCfYdFXq7SDiIYqBNMSDspq
ic2mSeiLztMkjvlDhcBOtsxeqSVdvntJxoE+2erOpK7RhEQOZolmGFYpgEzAB1SLKe29tKG6iOSW
OP6ieBAEpQAwN/VXbbVpAUWA2ad/rgYCvojDkem1KVnSi0ktfHWq4Tyn1KGRYCpGFA9MIiMFh8WM
YlgnOeUp6drHjTuJoRdRcp3L5hzQySyU5LUWTQGNmL8mR617TA1q/ZiuuZW/MkmfoyLIffzoE5vu
oIio2zhd+BpTtFoW2HRjSbxC/VI/xiEACrNzljFGsiizo3Zl+ZeCKtQiIW/71LZ+AVsk8zYxFmRP
CZxDtUO0LtObHwEJnV3Rm+q1nak/+v7OczLthUQFiOd0HE+BYYU7Ux/LpQdZfaWQoMpUNUa3NNsH
SHyedQTskpbgzxGGdm6Z4yTxCM46G9ytYzm8J3hMb1Pgm2D7eZxxrEUxWWLp63XxKiirgvpu+oqd
KwIeWFdSg3bvS9G81c7woGnpGU2BS5chB+KWLYLGjLsqGrTkvglyGkFZjzxzNz09plrQSTFLVKee
oMduDhFS+rJY0XmleOMMz34Zm+EgY3jOlhE9Tf0h7wmoA7nO/eDVl+59FhU36Wg814P/HsfWzu9S
erXQbBZkNZaAZlC1t+RdwfRa78gQ6sGU2Y+Z7hrTS1T0fBCi2UzuzYkKmeRXXu4vofryeOdMO+Dd
Yss3kHxDxR6ZpBJvSLmbB2yX2FbVjpDmsPv00OyHg75owmN71Er7NVftfWQ4sAO1PQbZ0LPq/M2t
bJ5ZHi61Me97mzq5kSzhM6dOgjJpQRc9QGYZUwZfu+XRNiikMPiFrxZk6slcbTe9uxo+HpuEr9Mr
yH3WdHdI/EYLRakvjcpcsZmmE73ubowCtrKdXbk5LwO+zJuyItVtesYlA4e3mL952cLSDq3hCvG/
u6Y1FMrx0N+YReSjc9EmbjC+bCAgJfTN2qGTQ13O6OWliHj8ZyGq+XXxkFWFIHFWwE6TW+T+epAQ
miYMl2ZOt+QCjoew8WhNzbwP/aIt9RXEEnoH+LWrBOGPTDg4Ghk4NaOjPxqypANT3Z+BgS7q1I4i
PxLQRWKv4haoEJAhhCC5kwYV0+FsdG6zmj9rOraig0MeaZGhOLycw51cqrg967xJTXCGETVl6Rl0
/LSKEBiswVCRDkkVqiUWnW3e8FDYcJpiq+TmJYxhTRK/aol+KCMb+tikkxUGaAxLMorI4gGws/iz
Rycc1kNyNJHlXflTbJ8o4znKzDczJ1JxE8ZnnxS09HNnGyuI7TLzeWwdd62UBHc8/Ys4hjIwU3Nt
bAJ5gKZMYZ+u3chbFBWheBIzRZC2s5KIH1HcgZChdPpdoZnBAnibxSiODmtI4sRWCAWmYZOHI4OT
jgGh4BaPBeyzCNZGWrxk3DnUW52HCmKNCJSboEJAKUCXmwgEJTtwd3imGOpWFAF/KMaLRoez9hRl
xaU81i12EIHHMG2rlMv97jqE272Kx+C103jpS8PaNs5IxBYxrS1gcUBAKnceEH8wliOQktEhZTw9
j92sj5S1Bt/259x3w6Uj0SBAsPeTTQV+AFnGLet1/c4u8vAiB+NHnLwiY9Y/UwZVB3mCRQcQPwbT
C5N5ryO9fCgEfuCYajorE33iJbCG6Cok94DObk4SxsIPx0kcauCZfUc5Z5l2vrbiEhuIwsCDYN8J
3qC9EcZrZFUfombwV04ZAcIZKkr8ah0sSR52KyA9a7UT7lkZ6bE0dEptHUwULz9sjZbSSuGMu7aq
cMSFFhFKgGyDWe6NoEP8cbiqyHiN4Jbs0H10UlHuc2g54HCsbevBGhxz9DTQjBDYd0M1dcpNrTeM
sR4TIMgN2dL203HTF/U1skeQWoYovhU6yBs0q0maozuyN7QmPFdE8EudJF6qqOl1T7R4OwLgbMCT
fEj6/H+Pww+Pw7esSesSx0QvyNLfDQu1STHnv9YmfEiD+sf7/7qrv9c/qn+c90ud0LL+hYoYFW7E
N5AokGizfNgcCqn9CxtW6VhIAqLPYSGO8kubUGJlCBFetyj2Co0zflkcCvtfIGtJlyORJgVScfL/
xeNQ/0uyyLBsro4AotA1aTm6/Q+ZAhGWqegi80ehZ2cq3fpDX6BXgIeGsxWQuh46owDBSspnO+9V
Ed/+2KuVwFjmvXFM6vC/PHe+1Hzwf3aucL4HHppiXpsXx3lhx3GB3N3nttMPxVFOi7/aQm9kHvvR
qFQnC8g9oshjefpaECb/vglEVDli0+wUjo41apycdMvBAWDaLMAJrrvOhzBiFcaTJuv3CEGxK495
vsCbKpMl9nBjN7xAUMB5WjhPLcYQ6PzUdOyqHA2Uk0f3OAyoDM9rVu64R2w3LPrvac+8HblCP7TM
BKJBxUdDkkGscYvwVnY3YnoeC9isSJyJ47ztW80Vxu/qKyLH4Y5cWnoKRz8j5GThu5QTsekyqEz9
sWPenBfQJ7NThOwAJadpNYdyBQN/3hf3vbL2/D7EpGJoN70+2pewKtHvzl0w/9PaiAn7onTMbJUL
NMj1Cmh2oVzXcRZtIwUv4z5vswuMzewC6YOFBF1i5kCM6rrzgDgaiZWs8gKVG72uLwAexouXK8ad
yIJqrbUuLEMy7He+l3dnL68eAAu5ZKRUs72NkFI69EC4qDLcNlNilL8D/mkAsmBumxfTuzK583r7
edMaNe/23500Xyg2251eYqzcQY8EFB00w7Gzo98Xc1uuSWRmPnfMba2RP/y65zbF87DdGQJtoVIP
/DvXxaC2MtApYKD07/qKMKjtMAYONRQDsRDQj5C6m0Muuxbb8iK4mH1orVN7zG6B6iJLokT+UxRT
me96pz3mKfF9pvVIKXRViHw2a/HnGuF48NH2tYbAIsnj2LfWgtntUiCLNCGoKfrO2x0Y4K2XgGlv
xQBgavSxZqg6H/ZFlO7GssUjvVft27xqma4pSfjuAwuqYR6+1O4gVr6hBGezxo3e0yNj5dag0rOG
YTFBS1iAkQasyUOP9RjEkos/+NlFlWUGHZ1FISmb9U6ZU2JhB4I8MCXn3ejwkBYq8jfZ9OfCjV80
KFvUwpxCOUybQJcnp06EYw56k73wevIHfW6WqVHeVONe6GNCnaEGCWJE0JfDNI7QtsL6c613I1W1
qfFjf1iJV5Jm/k4mJlQfX5nAK0oIAER5U+qkP8+1rKR3ljZMpPGxjaGzgI/3mG/aHoA/Yeb4ZpnI
TTuj2X8sUmPFGcHvLV5vM2IzUcNiZ7iG+7HsDW3YEgoGNxmO9QsI6Mlb0Hm7HkmCJ7MqLzItUGGg
t5gX9Hru0Zz6kXkTyR06k69tbuCVO0LClKUIT3UrkjO0FLliuBmfPVc9WZVmvfuYpRgk655gTHZr
1XRDisdlQjUaXYD50DYdT7gvZE+/DYXXH2I3f4iaij91eQwL4iKUDNOa9L0YsP4WxJMiCRrf8u0f
hOLxPnAiTBA1BzNJZfJRrSON7Xn17+2/D/1t+x+rf59bIZcC4KlHdVEf1Yem8G4Lc+ivkiAIHzJK
UBjuLl2CZHJclCznhbBGgz4siU4ppgxzU6KRlF3Mq/Z0Rq+U7no+7uu0zzO+2k1t9BA5/599RpGW
5yLt0jvkX6F0tFl3E2hleXIt4hC4jPl3WCYHr9e9R0BaiC/hH7bxQIF+b4914EXfqwQYVB1k9g5B
qOpRgYCYED4iMnDXe2N6rVhAnSA/kiyRzfNgmv5utCxjLWTdPKctlYOkrPyrBBWVXelJsRQlcb0D
ffaldStwibCNTm2K23oSFddyaq/wlFiryYjfRmCmTyPz1rm9QRRoM9RUoN0k8l9EfdUNvXx2h4nB
2ZQG4RLNXksZMsyDB4RK62NtjNHK7bzgRdfC/0aDSdh/yp7x9EkJzIjyta0zw/mHmt8Y6sR8qhW8
hyIieFgydIVqNL4YoCCWHZJ7KAC5+i2a+Qzl2fCixg6qCV5dUTod9FvfU54GXtgNrBBgwLEbnUpd
jU5JXv5am9sUxP2idPR2f7XPx/aN1RN0T+d+7Q6t4rpEHGT3n11ublMrSjV+cyNNA8x8A31CxX7p
FJWkchFX8J5rK7yS08ttuuhdWob6NB+q+TjGz4fClvrt0EzG8j1T0PXHEe7JcodsLXIgTqVfe2TV
FUMZ8/Tabro9ryR+LUZIFYs1NTaIUz1UDj7W/tz793FKH2z6KOOMP4/L7EoAx2gQik4d9aQM4+8L
NFT3oW6V+7/av46NSEqc5k0LLAjkQBeFlGFoFl+HfJ07t5lZeqV1cb+bT513zu1/n5Y46i0uxN2q
zxAKG+PhnsETXVFblM/WQBoBBEv36uX1mWDO90gywgwOFPLDmAqS+HPKWwzNyqVipohw9+GV5qva
w+cWXBn9IQiKBw3BqisxbU375i2NkerryP/ReeP0CZ9X+fo8j0+Ytz73fX3etO9r6/ObmYh/7imr
QZwXaLDYOXzqHiuGVSIND/TVpMsyrX0tonkHSAWYOTgsfu3462B/AuX8+3FE/imPZxA76bqB9olu
IfU7BT1/akT2PvJzyM4p70Go3tVjCXtPhkS/EfDz+Y1mSvDWwK2+YeoTnHHP+dVu0159trdjACqr
0IZpCvHWy8D57fi5XffkG7K+MDpvnToeJ1RdIk7u51P7sTa1qWMFTTmwcEbxK3ih8zM2754X89M2
r80HMjqS99ENrjg3flzcFi4ks9FXqQswKSZRli/S1kmPxTQpRolF3fqqHqzmTTW1YxxCUFGYdmbT
QncpnAc9RiGB+TLCp7PdwTzGRV1ddRqEuxpg1lth+iDHrP4lYZq8/jrCMt9d81C1SGdLHbRPLSwm
WV/buf7fzAZmCfMsHjysO97/z/+e7+IU7GqaqaKrp/99F0mHZ5ig6va74sXCVBamKLT1HBhmYhs3
mnI/b0TRrgN8cJ8HVnYXDN/bBPRDFXpncmHMCj83c3cCF4Wd+7HXCWR543hYDDHemGOB8DNk7V2V
q9rJnNb0qW1em9u+9ma5q2y/jpvXuqC7FekYnDoJ5EYaWr+ZAD5X0ej9Wsw7MgAeBIX/0TYfQmmQ
2em0A5cK2L7ldJ6YGufLzEfPBzoRDjj//k2x/vmmSIJDqKOOYdoaMf2fb4oHK0NRe19/N9PaI98H
Mqr5XFigPsFVTNt1bTA7JGNGrrQ6fDUVKTcmDlp9PQbIQsO3MC4RvKAQdtDZGBoDwC6LuT0IjXjt
DMjE/LVj3ts7sGzQ8VyDIlPqfYZafXxRQTlROEmeqdyJvUmu/qoC6HalT2tTe2ZYw+7j2Cg0oiuj
iY6t0WoPo5Y511IGx7LL9QedXPX1tK9Q7d/2VdOWAdYYChgGkJpSIIOXh8d5LeyGX2vx59rX3q81
r5PhMdJAYv37eyP0P4XKpxfAlrYFCd1GgxSRiL9UKn3pu3E4qOU7ZnIjGUKZO5vSH5Qz5rXXuUI1
Z976aJJo3y/KtBlWnm5TX/rYno6e94dTMrSTlH5TbJ/0xDfb7eBkv11m3jEfG1gawlZZB8KVkv4y
zEblm6mlt1leguIhQTLUkv9hE/YaSeTORYEjrlP1TvURl0wzxT0XuRrutSAt9gCZdbRGI20turC8
05MUZGzley/TFcFv4lZZngzXi26R3Cq3hkJ9ru6K5M1Q1W2BDOdz0CZwz5BVPIgYo735iLi0uksc
hpQE5sd1ejx7o1Fxa5ueWVR7kCGDuIVG0X/s+TowAxy00r0W8linVzdOT62z6P07o3D8O61rSAA7
dgW5m7bPI5A8JPXau7fFFD+aI7oemotOYzVtzm1BLBOwN8z95Bxxep/bKZHazXzg3KY40MRGEVY3
846vayVz4Drl/BGuqg+UcNYFVoaXxuuJh6c1qSXZJTdTbKELb/1X+3zEvHM6cz706yRzOhM2kHn8
vOx8xNw+Hwbz9+Oyc9Nfp/952crJ/psx2/7Hw25qloE+p20h8KyZ+l9jdo24TjjgyvcWDSkpbmlB
FB2RrRlVwnRL2Mlx3ixMZFDMiTuXjcSEi3n3XweGti/l8uPw+aB+usZ85Nfh8yXnzfmSqPRexRp6
AkFYD5fAwAQRtn+MN9Jxbhk7fbigCkUzilXuxusAosUM6gACpzPm/WRtAWXJONqOIhhQ05x2/7qK
IIsEAysBD+Ct89KmANOCuTiJMCsSuMGszotKid0jLLB5Q+2M8vTbwV+HDdMeX7WdowIKLc+53Nz0
seo2AQOQpAzoVrDkqzQdNtjhIShG7u08t80Lk8xCv5hX7U6echVNEFA2/q+2rwN9p/51hbnN+b+U
nddy48iWRb8IEfBmHik60YgS5esFUSoDDyS8+fpZSNYtVqt7bse8IJAGLCMxkXnO2WvDNN79y3Jn
fjr8O6rlqWiV5vM/K5TxGcobeFNseaJRPpIaej+xCwP1u1sutaIdKFfizXJ9l7idN9y5X2RHlAum
ynfKmIFcT6bp13zZJ5+cIorkum+sJPOnXj/rr59/+UOj2PkJWPwuGbL6IZsvnXMOVbO8v+wZ5o0D
R/BrT+Bmyb2IDya8moGfy0PSpNajp3RgR6k33QS+Z0FKsuO9XVI3IkcHbbCQxerIIVgHZBcRVx7o
qfGv63wj9zaKl5DWtNxiK5tBVrZLHWIP+EiC6aH/n1EZeb+Oyti6HFXnyZ+e1XBFe0YvgoEqlt/+
qGf3oRrml4sSdN8nkWi3sksOtm7a3cZ69TPT6hxCjz6RsdeNWSBR5O06xganm3eOcVeDodBH61SO
art3akugEvcDLBkUKGih8TZNqDzBPG/8ocUWRFThI5nu8FFLBsAZjUKymq4hGgo2siJc9lbMO65F
3kJteb4OlQj7a63wTnCM3JMz3wmqRBZEU9Lb68CQeOaxVIBgzdOu/fJDWvC2fwwQK5wWwBrYbJAl
nPaogohuJOzmUJbfq4r9rRmd4Q1web52oEVSpibGN78tTnbr9uckDP9lIXT+Crg3gdoZ2C7MjgcY
MHCE+QS4b3vfrdRyGj7m9Jyh4seErtw2B+vIPu0BpLwvbpzGpLYw9OBLqt0jYdt6mzgZNqVzU146
8WTnU3mWDR3Pt6XpOD4G1kwItdw6BrH1IFutn3ePXeT/TNKy3eudIu6IrZqXONdIsrnoe2UvY1iX
WFXqeuEaOXByc51nyCiWB3cPSMBSQWc0b8IyZPWbRKQkeuedVvHXpofsBgcJsSbtZR2NtHiUwX15
ERTgBF0l7mTL50ewSg0Hc1qZDYgr+zq/0Ebo1WxQd2Y8GEt5B03RfSrH6tDPcRrZj1ObufMa331q
XPG53+hVtkNxVOHqpAb+v+3krBne/edRRsNFwbQN1fZck7Tv55+pW+p1A1ax+KhH6l0A1VfU1rd3
8TBC/BnycDgiDh+O8q5I8vrWruo7znO1tZOT52bW+/FIjfo5hQ509Ioo2wrPC3cNVYxHOJP2ysmz
4ZE3i4ffdZR9dbIBbwFBhXaFiTVcSv27M+KXkKt4jxITPBLEz4lw4fZjcjwmGa+6LuK2Mb/PofV5
zrRpM5+ye6w9ox86mU2AriGVq/Or53qxw6g+uPPl2tcBH1I1ZL4OLmsrj+1dcy46G/pVBWQFRbgR
w1MZhWndWlQ9vDa2e/B1TwCtHvtz3Ph7lsAEYu7JcabkwF8FH97fFwrKR2rgumZf1Km2lQOV15Eh
0gN1czk2k3h6SkXtb64HbXk2vzblwVqeu3/PlV1yhq2IlW91Ddy3YNxfL2g8x32WZtsMv/etYQSi
XFxHL22A4o8aqIhb8GrmidJ1SI5ZeTTmluxqeOvs1WY4yhZrzK/+jurK9Rir/c21T04hh/NFa9HZ
9MR4q48Y/97VzJ+7NXJMa1MxBu8ZkACMY6JxX4xZ/qpRBiL7C59KiDGM4xWRufCdMmhiUbbmncws
tx80s3kGkRi+WwRI1oAo/E2uODlJpDFEhuKXgzbuu6G3H5H8RZjVrmXgyaw12ZDxIzN0w3lENqiz
JlQLNXyOa8lpQbQuYy/8F38BQ5pp/fUrxdro6DhW6ewcbHv+yv1hvTIYPXiwfDI+Mop4cJlQ3YO8
4L4Wr4HVNYtrnxk2lHLqBMIvc/I0VQ9886zfT8m5n5pyvqXCGE8z/klO2TyGyjTu4s4jMDpfRgtB
Carru2uXHaFzHUs935Z6YV6mhYadrG0Vlb3sM/pEAzGJ5Ev13AGodZ3darDpnoDRqCvbEGR056aY
4PkmjRty7KAZjzn5wELglTw3W9fSTp1qHmULekHxFFiXB2VPZndbP6YgN/Cib7Ga5fvMJujcmuhy
ZAoM6DDbm7/2qXNf8n/1KRaZ60uu7dNzaJfHvdXrVG4pwXubZAnEhk5ZYevNK2UM8MeeoK+mVqK+
q/gKq1prf//rVCCk7d6cp1pl1+GmNfRYHuLj7VN1dufOl5KC14OKeCAEtHBnU3+vLuSobPfucMdh
z7xVKh23O9nnUap8hyUP8ulwzFd/PFcqOpaelEgdyjBMT8bUfJkcT32JbbZpZkZwTDYr0ZsbJwnz
lWzCQo9WBrW4m8vkFDyoDuBpL5uBUr45Vtie7KDSXsIEiqJh/cBci2SiZViPo1VGR2Frb/ItJrvI
ze0530Ynp/CcQ5Ag4xgL8pzyQKZlE9bcGrGk60nteiyToxR/UlMwH+2uAwD3i1skve7Om+CaL5t2
JgVGeDcN6Npj3SUjONZ71HI1FrCiJmHI3VQkBaudt7x2yTs5Tc6QTXlRGwD6vq8BgE9i8FRB6250
3zFWRRFFbzaiYwqaRyrf+oBypvEUOl30pvoWui4/B6U9N3UPejaeWOhX52bR5Psu1/xzXMXvfm1/
TTSqlgPbH3ZeWGTPWODsq7Qbv8j+aO7XTfUf+x3Wnl2Esn8h06EDnP6VbMqcqMyGyoFr2vTa107N
VkzqLcR14+irIeRGPVFJetO8XmCP/mr6qgU4qTSjjRwNiH0AypiHqxLI0xTdzp6aR2QN5SrAiH1l
TIZ7HDiGL4K+L98JHEw3UWj7+47I5LNA3aphRAyCQDE3sQ5iop5U8V7q5jHizf7owju4PD7N0z49
nlGTL/vZKpkrK4oPEZWdf5Q/GLMBH+aYxk6WP7AT0E5oc/g5UDQx5k5zYyGZWrttkJyc9jkafMdd
cCrncECycTlESrXqYhJYss+yNTIYzrOHaPTPabn1lvScfBahULwHczxPBPeKG80D/JboRrSGIB8+
ql7pz4N4hlMK0dmnfzlPWp/SebwbNIy5PFvVDMu2OFX+9Q3hZEpednknvqC/7GZ9jL1XOwjiCyPS
uF7ubR9lRucIHEFC27yx5NBlghy6XCpLbGIIJwuSn+UGcEt6CUSLuQmPI13JIxeG8GJTKHW6kgcy
nKp+jcZdVjx4fFVl/YKsZ5B3kC6eK6fFZWuueJD911KI/j+Dsl/WRFyneWr/HE/1udDBMuQQ3JJ4
WDnYSb3pWsp3Kspg4gfV+Ob11F96xHip0+8v05TJ6Y7ZgLO33PCwu1BxXQS/eM1CXHdCnzIa18mf
tlOfmtdP5j0VXbIY1w/Vh+7QGLF78obmTuYls6h/gPPfv5qVVeK4kDYHT0k8NDdjuFKUOHurDbzm
agL8rQwQ50ETnH3epQtNANw0Lfa+4MN3vLXHN6O2sm09VuQL5qacplPKdBCzsr1A60FYe8jur7/L
CNmeOzGou8svs4EaaWtknHHlFHnBF5OTsl08t32h7q7917nyMy9fGsUqLp8XY1J9U6OURtaWJmci
0RooS8tbCZhxZ3nRs+jLlJnjXrb8XnPv/eRNNuQz1LrjNtB4NcUyPPNPnzPkifovWyws8D6dWnSK
CT2iMhQZGXNY7tNJNBmAZ8E9FF+aUM92xOXCo3Q4GOoxQ2PnUVNLxS1UWNMLjv80LAcaYb3XtSn2
8qDZeKfWDrqzbCQVGmjdd8ONbGK9oR1R850vh9wEqUhZOMGhq1xrO2oIVnxc1fsllijB0sDye9lX
o70t4/YVZtKwKqKQAp5p8k4gWDSH+KHximYT+efcB+jCO8WjQi7OLzeyNY1mO9faUdvUd4IVsCiw
DstBKT/AioZtwMk404k8qIkdruRp2Qfh/0Ai+8Yugv5RzqgwXaeOHRKPbJaO7e76OdAjm5qBGLNM
on6TUsp+EOawbNgt3dlilkvDONEpFwRrHrRKcxO6bW4v5VCtqF884Zrb0QPnHQRBuEVZ0S2DYdDO
oVODDCG4cw6SsVsO8x0WS92y8F39qMhtu5NgR6ibEan0NLzHUJW0yXypS/JLsp9D371sTZG6Io/t
7V07ce4npXuXS0dd4P3ZCSXbaFWPI1MT27dh7j806VAfZclao+fJbehV/sKel3R5UTL/IUmc+ihb
1xmy5E0+9fsz5IwowBzH4Bu/uK6LcrHTtTo8Nv73T92y6XQ4whOqko3rkinXRznmt9+vi6W8K81j
V7uVfTe/rIQbJzBnOD5zbqQYJoayhQc0xTJuOhDvCyP+U634BbYoPMemLL7CHbhHV+v/tJuP2eCG
KghNrLDh07/XjfYlRz/zHiQ2nEkSHjuhc6DWFcM5jnrsHGOncY4R1oi3aGceXKrhp2U498mB3H20
Q/aAnarMB/AB/U3e6cHmGpob0G8UXnfkt+DBDULz2++bNIgvPah2rkON5pyUsEv2tgqdSkGKMC36
itBiaykVRxE6PY0KzmXZ+Lgs9U70EMWWtRPqEC3CtlHBtJpWAHQ08dZyc8DqUz3E4ylV3A2l7Nbh
uv45/G+s2e9lN5elr6vPTYhSwdEos+yjJH1i/puGK+JHGwEj6jSSPRZQ8x1wP1yCK3JITgaFY55R
tFq0bKoqOUKidu5sH9ufpHT0W8UteOm6nrUXnFz3GJLae9m8XqpSBQKRgliap8lLayf9xsA1dXrR
KrgbBLxXBN/CO51s5P1AJvveVcBeawNA1c4x0UTBAu7WYQmhSA6b88RoCGNOHgGJzDJGGJh6C6Mz
vA0cqmmnZXl+SBMk8y2gwofONPF9tnzntXSsb8Nk5T8E+ibHo4xvMQXjVimr4SNRqKXQ29pfjgTF
UfwU1WMBCdHTdfshrd3ysYhb4KhtkqzloBE1iOsVby0HZVcA7H7REJC8lU0FMdUebgIHfERWEL77
9DmNjfQ4lSJfCot63DU8NJCiGemQEEvHvWra5FDkreyUl2QevtyhIy5AWZJ8uc6RTZZbe+Oag7JL
cFsB12xW0S6M4rehGLyTX2beqZvvSj1SbtREjCs50GOfvvWrALIJwOCbBB7YvnWH8U3XyZwNzqvo
dH8fDKK+yQnxoNyKp5cpn9Xolh6f5SXAAxXlz71C0PmMoBQz97H6ch03KtNd9WLQl7IPfM9Xtxhi
NgpOPw6bdJxRcYH42liZvfRsvThEvercadqIkdxcX/kPM0SgautemG8Gx7NzQPzTmAMcshVbwR+t
eYydBinneWaB/PDamsdG205+ZARx97NQ6r6lZu7yfSsx0sBcQ7cu23VZeJzX3d43KdjzRXY3Npry
Yrn1TVVhaoWArTurWn6bpoXyYubWcCiNVFv086xY9M4mLtF/ytE0DmvkSILqYkEJgfxovUjTe60B
4Tpv/eWl67tiU/nxr79BHBjZpgkQ6daJaxyGST+3mYNPWz5G6aqzSfXCkq/P8kK+9G4QhbVq/Ppk
ycKVqiZDFkaYmXlzPcylMx2tYtPppFL9AKrzZMP+jyCe36O3yymFVfpTHN7Knmv3dWqoWdm9HIDA
M8xTUeZ5m06gjdiC99BXxMhRANt2+qOmuEwr/B9O5uKZbDfNs5V6lOxr7XQYhKbtHVAh7Q2bRBTp
c5GPkUY7LAa7ZzVwql0H9+Tabw5GfCym4iMLMuPMywfSsuE9yUgLVIUbL+rFWbZi33kD8ORf4jI6
QdCbri2LnRzsAkDmJOLSjWxGBkCaOHL0pfw0iPwoHnWM1y3XR9SqFTEhTY9csY8PE0a81qlyNGA4
sHw++O49dFoSPJvgG7cCbdoaf5/yOM4ZLk7TsFmU6LuTGtmCJbh99KdA2bThOG6pQurOOP21qGeZ
EiNmokZN/YLEnp9IF1K8pmfdv8TAzX/YTDqq42jInvhtMj7bORvUdQaaJ9IvSJgWdle295qh1Oek
0ZOdqJNZnF01iJboE06tsein7UY25cA0w+j++tSgaNuxwHj+0cKfAJqLO3hZskC39vuG2orsAb6O
viIaRUmAYzT1Xl78zAJjYalfJ0Wp93ngwErXHb3eq/NFTpFNsFE8J2+vD//xjPycYaze/+X0Kos7
ij+qn3SopSrqH+qgqUz92/9XXal12GdG/653ebbOAi1eGPN+Qpsv8k7AC8MaTG3OVeTEONkzAEDE
OfYlKHvY4l69cRQDIe7c2eIUcsx0wzkkncMRCImx6tja6dNdB5vl0jf8vvv/z+t1FGpWMG1kntKi
IHiBY0i8l8di2QzMOEErSxZTNhPcWP9oytHr5OuzTdG5i0+Tr82grviDUsUH9aA5AL6K4uSOyTab
KznkhXi9geeaYWwIwIaPyJ/zkw0R39TV8qNKMKegRrl5QKehb0XCITIE8Mu5wEDvOXT29wQuDD/t
73bSKqinh3gnNJZkW9Ri5iDlb8HIkq+Eg7aRzXxwnpTCyR9ynWQc1Xl3hmdkb1Fa1NsQjt/q0own
VM4gCI593I0vRv4jzqb8rU/zfG+Y7vybzUejNMD501Vr6MmMjqZygx1GRcEo4CT5N5AfpmZRsJZ/
g0vT9J4Kt8sfWi8vz3WH5WcQWivLwv22pbBuWQ2ORUpD+PcRXMSFC0Pggy/He+Ri7WaosXFro+xf
11Zcwbn8UBooAp8e9Fvt9b///uvSwvjP339CVLbuUAuCa4JuurI46o/4/mSwaoLfyl7sgb3Ii6mB
hqtDxMrrAGusDpaGYhs+hpnlA9azOCLOLdlPZg318LWNmobIO2Vg2743s9vRjjnjhSaOkY7eajAx
p/rW6KzhXJa2uC/s9gYGyHiWXXkxdOtOyZulbMoBU/ce7aqlYHB+yEGcc6jD6Vm25GXwNYG4i6hK
R8kv8Hp0S86Ed2jR+tNqiCmVZJMZ3qD5TQ8WxQivQ0RVAkisZyrpgtsyhh4Ydp3VzOVQ041uOtCr
5i/x5Ssvv8oISzemWe1hkiDr5rWEWe5Un0ySXpeLSOBBmsiJ/xgI5ynyCWd+Qk7Ohf2hGb59IzyB
Pq4LWpJTHhCo5vddJUdkm0Sv6964rvNtEB4F3/NEZVDvGtW+/xQHkM1rH27CE1VsB9lT8Dr6I2TQ
4KJJlg1OWujm4Q4FiPISxP4Xk7Uf9BctkJepWbjPGa6/D6oTnkg7KS96Gw57VQV3BndNeUGkhBkv
oda6pzr1jAAnP7NWxw81P5AwUa1HXGesxzLsCzTcMVjRuS9DjF3garHxY9HtFQxn9koxdnsv1dHS
Xtvy7jrHnWfLJse+O4woEahpw/ZyiAsJXsAdFlB1qKyQhRPyDp58iZGPR6X5KDjsBYSSr/OsYgZh
KPHE9kAzT1pkgUGv2EEZc1Ne1CawTrkpHuaK3t1YWZGDW1viHwFULT5Ni8tmxP5hVsepk2/uk7oK
T/KSD1Vy5473skE0kLAzkeWXotWn23zqM3MhR5xoTj6ZAEJk0+OXae828ZEVJz7Ddl2kRZ/ey5aw
k4z8RTSvRvFZXrKUFNeEvortxX/6TDE7cghwRbhFHPNq/F77nfGc2MKVLRHFxnOsTH+0yLldWnWm
689J4v8x1iGKWhJ6zZaBsKedFcbqTt41/TBd7mQfOkz8EHogdlGbljvHcsXOKDSfdJvTQj+/3Gsm
OkUw0zkC/U6/BdQ33g5Zmx5010ePp4z+HQYu00oh1XnGGQmzwDxsnnNIkAsodvH70EU/Ys6T30Bk
8OuMhw2UgHhhdhGHjrqqFiDdswB5R3vISsX9sMP6p2837lvu4flpCi17hunK3thFjPTfF9S/KXdd
g4oqDo8sqiymDH+qJk1sP8z7snawyQNQKl+9vWhLFIJxupPh60FBqSpmZIh89crRLKp/japa+mv0
+qwc1a0Bl9tCPPzT8/Lj5AOhToWxVVX6CGx5oK4Fk7CFlAVcFQF2S8k9h+FuhvfOuWc39vqDqYOO
57zcP4vKB0bi2f2zyaG9pdhVUfSTaUbidXKjaTc4M+JvbhIpVFduYIwskjQhj1BKXzblcWq04tWa
fUDGMt20VuOtgia0t2h/oI13uv3cTtZZHgTHBtdIl4Lnx7i3rG0dqOUmaGLnWemMc4RUCluz0ITO
V+7UusjfLYXS/Iht7tE0cn0felizeKCTXnCueJFR7t9Tszr/NRV+MbbP81TXG16LXihLFJPO0XSR
JS+1FO1UXLR7GP7s6VpsG446Kdij0fQuQIrpbPOl/FCN8ocTDva7IbJ24WX+9IpqDUkkiI3nwUGE
kXl6+5jGUBTKliCFqkCpc8vQPOUz9YLC4PDOr4S6GVqzOdi96Wx1ZfB2nutkOywRh1unxyPOLcti
O9qIAb2oiDbtIJw7EVvQO91xutcpCyYF2LdnHJpAokRu8wTNjrO8DsePhctYtNmgvQGBhOQieuWL
M01v/Euqb2wAjg48sR9Wn63Ntgh3AUmbbYkXFezRPD2NxQjsRZQfQ2xo71pgqss60Er8HRBCainu
AHN/BvxqU1Hbth5wjngPA2sbYiXw1LengS/37eSN8VYglUYpVeNAVXfJN7PEpatM2h9j6QaL1m7F
c4TJ+1q3FGMPsiI4uoGFK5VaBq8JbKrem9ofShKv29Yy13aBPfrImeamMJL2nBW+sQbN0EGxhPON
FY1Yt1UoHussZrkMjezDKqe1JqpmnxRRCk9OuHvpQiMvsmlzJGcPYoVL2ac5mCMv5K2aYT/KKsIz
l1tvvjUaWLUgca8fI+/cqOlv8NlNb3XFq/Gqgxvnq5G+w7BcXwdULT5R8JjzwjHzH0b43k/h9C3n
xXwzVLn6oJdTvlVi092aSqDfKyFIrqB0yo86qG7kM7nr/mx1tXgWmYkNOr96ews031HR8CvSQHsR
jq5UXotxtmM1fIzk7mO+GPMuRfZX7QTH6D9d136yko+y1fs6oog0qi+f8X/2yQ+Rf8LQpW+ZQZmA
HbnWkir74Kntyvquydx7HeuGJ9llW82uJpl8wqgpfMIYIENACeVaDsaWm1FORjJANj19JB5nb0xH
jeubeuhWaObujHRqTnajNI9NGO0D3H/JvWHSVGqWsermqBbS6XjR6V59Kg2jfdTb4I9pkB2/T5n3
aiTOuBWE6TKvp4pXL93qMFjUrsmLbGawjJaDZeVLwkfGPXZywX0c7ZDmEq+UXUpvfTFUnCAufZPN
F50ygHIlR9lliP1/f58QZ/hrdshFMAJ6Tye1ypdT09RPBTilAbSxiHP9mfwnyZg1ay1mGZO7sYm7
PcCLMZ4nD89kt/nVmseurXlMzmzm1/rwl5l/f07OrOfP/P0n/H4uSpRq02NcBifMJ53itz3pFe+g
1h01k6493skeeRkpisK+A3bqp4HaTjkFyECx64L19qp8FyYWSoY55cYXvLjDfnkrW/Ji1vi6s1CA
57fCPqECEcfuznPHTYgJ2kTdEhrA1js5IOR3MGEfojz2TrJL3ilQ95dtMCm8Mf4zQHSrWudZMN7F
UFnMbNLvYUZSOJKVAttaIIwTCn3qN2N1z/4BF+ZM/6iI8z5FmvtjavTwudK6fj3mvrbTfIxoTNMA
TJ8G9S1GDt6KaBTqrcY6OyITj4nIN0lmF692DorWaokNyuZAvSKrloXb6ZCL13HSYQhpO7sQ7Z2S
5tmSmJRO/X1h8zXvreIuwFRRqykZrRXllq0EzLoMEexmnDBZ1It+MSZdsyIy7T63Qj8bJFu/ZR0p
lKFAEkJpEHhAg0z6P8wgulksG1/TNwh5tPUkGpIaepYdOQOLVQaO7YV32XeEIv4PXX9vm7a+T1EW
m1vfqQKOTmL2g0qt+z4ttF1MpGSF6MJ6U4WyDgcr+6Yp+NrIGfzt1d0sOls5NumrWsDKCTNMPGXJ
LyF1QOQVZ2WsF6I3ak4jxe33lxI5P2yDQzQOh0ENSjDwZFEanH7Y9MVg9cde/xlo5h1h5uSjQtu7
6CiFfYVznt+wKU2exg5Da59/zH0aec06p3T8aIXZuB0aSllGCMZ7f7CKbeEW7pFwY7qOYSg/8BMD
ymCQUMbq267X7MGno1GOaCP0wrgNVGV8w83+xhGDR8zcxw8V/cFC9pt+PUGsG5g2L1xDOfwxTU0g
GzfzCjZTkpdFY/2aluBwniXeT17tyavJfyEQheo9AHcAKssND01cVne4EULJRKD3oUEeCVT7W6Ti
9j7h0EdllKfv6qaK+Mvq5WtSZHeZndjfsjT9kSvAyZ2yFP+29bU+KQtYqjzNMHVshlzVMpG7/bUS
pBkSzUnbYnymWsc7V+aLa7QsvOAydlbnoRhIk/I9i2KxsJWmPXV9aTwMugZag/5kSlbd2C/Bm7o3
hhiSW3kQkc2otv5sylG7gI8fiQcc51OcPzHQC6tBnFM4xjcD0Y53I5seIlmX67m3wnLKn7Utvhpj
6r4qSDzxJtOyW5I/P5umVveKWpO8acX4JXTycw0x6LGa+0OK8ZeBaYxfukOJrdqpVwm9yxN9kUzY
F04FjNz5zSrjAiS4hmOkCwvjP8dsNlah5ovSMuKNk3bsLBGOk6t08+pXMN3ptSXV0t3BifOADRKW
kQfZ9oOiB0RptWQlhvjzgJxiAzJntz1PbLxqWGXu8NyY9r2sLpS1h6jc08PcpSAaeAiFk4KYcPsl
4kv16MIYXznqfBhSVQECJBq+NxHKVT2wfjpuecblSHkDKADjL660+wmxOuu/Rizu9+ORT82YfJz/
ucvjNuy7n1XUnSdjDGaHvH7rREN+qpEVQIqz87eqihpMvuxso1R1/hY69nvrm/19VE7Ro4dsVnaP
Xu5ugSeA+JkfykdOf6Ze+QczVJvXqNiahp+9eYXAfMam7EM2B2V8RH9zimcgUF75gM6t8inom3Tf
4we9lP1BHpwoqiufjGYECwgxWE3F2mwatuDs5A8Uj/95ufapTtOvTNx5FnLKdUA2qRTtV2iWHMCc
9QiTNEsfvDL3Vmw3VF6UUYdnalYegnIsbhO2hbuMyoU9hjO4OsRtCyMk09Zq0KGliKcMwF08nNPU
82+Em9fPSVP4MNe19k0Noell8Wh81f05ByyKH5Wo12Pi4wU2WRvXohZ1YYz+ok2CKFioBUkY32m+
tUH0aGAYHP8E8892dc6fDTV5Ab9NHtS5hffDzmd9e5BjZHQuY8Ysiv89JnNyf3/OSyqMKftcv6gH
PDOyKSr1wq2swEQba+wKESLOmjXSTeAoa7NPBaWu/Ea2j54a3LKND36iVLzFTTF6JxaC97QyJHcp
Dtg7rA/MNaBO59GtyGJHoFl+xDaAQhAKlVaqi0nPlbOrTcWmYTOADxy4pKBkv1nq6fhelME+8tLm
WKuJsXGI5EHeVoKflJxmuWn8xCPrvSC5/Oq0iViW+EycDEeM28nQxa3ht+Y6UdJwDyklWqdhre2N
SouOKm5UK4q+klejT1/gALQ/qHJZt4kZfh0TuB3CHsN7hBGsNGUeboOqMx6cMAFXOurWh9N/YcuM
3CDNjf4YSZmCPYh+P+cn+1mvIAeoCPp1Z2rjAN+gmBbqaNn3mGO/V8Ib3jp3HDFfwGnXnAuxGs1c
qq3i4aDRlwd0TaApGzN6a4uYcjV+Pbay6U3Vsa2D/lz5TfPQF8mjPs/yCiPdYpkHlGZuErwj8qmE
33Krb+/IJ/BfIRAjXYukpmh0yDRHxPJ/F1thtrdUQE6dZJeTO9G2SoH9FgV01mRAcBE43sYUNSuD
mirLWmvbp8Qe7IVadf2XJhAPMb8dwUIoK6xBCuDlsdjDhA4+mgninhJE5rM63V02BkryjYX6BRtk
41U02rRtsRnEmYam53UtsEO+aZdR/ll9HtgXDt+34X+CH8U/MHXsv737bKyGUdFTwa956t8U3lo/
IZG2S+WphytIbZOBzWM5dSe1z5Jd3ePihVyyePILtiWmnjnfBXWB4MyNr9e5I7pGmNF3bAuYHon8
SZTYv4rCsK/TMxUilfzoFIHr7jJ3/mhrVpPUfqPfXITa+dRSUp+m+4aI74+q0XZDWyRfmhr4Y9TE
+b2ZVPq24NyxDQotvgfmyh5MKYIvGYrsgE25fKjrnYQoKHUaE3UT+rwSCCuLnhw8qPQ5Ow+aO3pK
epK/8woix363xmT6PDY/R5WL8y9YGUrmPh+UUJwYMAxUyulU0CqfyugI3/gm5YTOk0FqdwlBMhGv
qeUvKDFLNhSK1XtX7dFmylsQyPUeSnu9v4zk5ghHU7ax78bPGRfzAJryWrWnoyxxkeUw8u5TTcyn
Zt9bI/SIxja3iKVgA7Vdxwa8cx8dTWfT6XbtXlNK59AkdreqQWs8gyrBtWH+D8/EARiD9V0+lCkR
Dzlxu1YNzvzyoTrBSE4NXePZSQVb/fSEv0/4ve37lavXfEvg98OEphgGdd9Xp7GnN09raqjiKt5q
eGauiiSyj01sKlv0h+ptoiZYwVIusDanXtl5ofmCjx8gdopsDoTovD31ofFayab+KUcTx7uyH3/4
lDc3Jr8g1ONR79HFuO951gojpV8PEQiPLg9xbC1/PzTKSoEKVFeV6tHloXj+k+Zj0+VP8nWlf1J9
mxQJBUCbzvQyyORTGL1MTfBVs1zt0IM030HPB087Rxlrn71sPQzB1pxjkKWhFgurHL1LDBK81GI+
bz6L1Fr2KvWbiqLZb6L7Wc917s0MwK+Ip2xdK3bm7tKIi/vATN4yJ/PBo6HVrWv9FYwhCO25S15k
08vSNYH3+PCp36x1/abFBGiVj+ekNcZ9OAMQyYAgJp7vrhfZlwTYoyb5gRXK7Ti3qY95Mhccp751
0ObkrWNTT6u7uX3QO1t/lqM4f1iHynsMqqG+1bPEeE0mTN6DwH5UByd8qML+MZ1FYDhgeFstS2ys
c3Tjf2k7r+XGkazdPhEi4M0tQW8kylSp1DeIqq4ueO/x9P9CUi1oNNM9PXHi3CCQmTsTFEWCib0/
s5Fa9IDyosr2Pfn3tfjWKjYy4s5ot7emGE1NnJyVcWcUzS+jgI05ANTfksYx6aIpYQBfgv989PKf
2mhJGGmM1kVscANlG1pyebnteVXbxINb79RuTXKa7QwWFZtexn6G3R3oarZqPGX6a+QKgnOBdfWT
MUUf+zG+Og+ZkT7N8UabOq+6ek5GEP5pA8c2boONLl5RmBYHtv54+midvDcng39AGkyrtGnsSxMH
+Rep8TfiOXPM2uKQkh92+1htn8YBq6TC1qKtKBR6cYp8OdrS55i37CWLroWsjF9Bnz3fQDBgvbT1
pEnylr2xdUy9VrrYHZ4jXtSU33DOuvpzrrOLiqOJBvxrHw8RQHEnvC+90Ds4Ul3vQt/RH5MMs1Ab
rMrPRt3q2HdlcB1es/yRZDBa1+8nkvS55+NQBnoBb4EPMVnZWK8y5D5RcgD7MteILNKt88cpqykZ
qaHib8UozulAL8cftrXKRp7VPf6dLlSC5i4JrfjcGnmI9lptvbbY7dZJo/ye5q2Mz12MRw2bJICA
pr1Nwt75kjbds4io0pAH1jD50hRJuWttTHGUpC0f2zn5JiIwP9kVRjdeCu5p62bWG6nmQy9DppGD
VFnj9jfyXG9GdFqm5iatFX1Jh/BOU5PyKn58clpMKK7iYzyPLa1G8z+03ud5Hh/Ev8/SObL177//
M9yGyo9Coe7ftZA0Q6olXx7G58k5VpLSt4cwBZPkOHq37vLIPAlihDjDh4sHIB2OEwaUngSWrPO2
bYbsD+QUePjkJk6lPthUz+Xn2IqdjcmtajfqTbQ1vYys8AwtFiDjaNa4aXL0iUoIayGiRieTO+tX
S3e+Znas3ouWjBK4lkXPcUjWRjEzLNZyhKj9zDJeYVz/tADKPRROLd3FUzesUhhmd5iAleQghoeg
6WrIf+1PA6XaV2yYZuxCN75EWhui85xc49Hv7/IIFnpo2/ld5VjePlL6+oDJPBYAIFTHtuyeBlWe
zknY/qZMavc0lpnqRk2HJZdDVaHgt+7nbAKm8d7tYyWS9qXX/BgrdOBSPS14P3xt3StO9V3h256p
hfWij7q3gw6c7cyyaB8Cs7gkQHlfk1Rbi7qS3KBLNPZ5cLWi8qGXAgxYhtA8eRlcFHHg5xOEYo6E
O2pq/ITCq+p+9Sq/t1RowtL5FuQeQpuaXJ1sa2zuKYnxU9rit6oh5bytYk+/r7g7ub1XYhjbgyhY
wdpGtamNrUfbk+8Rh56+KwBmVnmBO6VnFdgiTuM2l+2XwMi6H7YdIhreV/UmmtpoZ1YyZgyy0b84
ponSuB50v/vQ4Su/7IMV3rFdpju/jE564KF431CdX48WjIUxxte7QVQed157F+uNg79ePexNWzri
pp5tcDQ5TZilrGTQ1S9T1g64OWjmNvdansCz5l4twO/VgA5/tHF/tSm2/kHJiZyN5bg4ctpb5IKa
YwIsRrD9CPiTFpjhUQFtITkPGD8+iENZyspJioHwzV2xJFWondvGpjBy5dJbI/yDvviGBeG1NLPi
GVTus1I5yT0iSvKXXFK+5r5iYVlT1DgPV1eIAED6cf3mEe6PSG6zM74wjw687oNvpaEOERunPokE
tLOZAjN97U2yxkUrV1vRxNHz3i54PDTVrr9rzdktUMqyV12K8HmW2+CkOu0FmKYN/hkVMcGgCRzO
SjSb4iLwd+nYv/WLwZgkJumaOUS0URv7TbKwMey88QuVkey+TKIv7E7qu3GI+CZNvYK0OA6wss2d
Gmh4uiNJ8pPf3f4htTvtMgzW3sDaO3QR1CKhpwNBnwfl0esfusGyjsUU/6DGSESPQsLBCdElu7VD
FHHxV8Xr1MMCaFOQWf7KNqbdAL3nZ21umpqJ9YijtIcMfeZt6GAD0zc1noOtqWWn26ml48yHiHtq
u/3cG/v8QNmqhDfpXdEHzjGrx2s5Rsa9nWJr2uN152g/815hhxc1P3rd6K5TkxaumtvVtgpfpwqg
b8STzthG9a9ef+ptq/9Sx4FzLr0J7nCZQKuIW0gkEbd0JPy8vdyH6arg63xNpba4ZvOZpSvXlJv+
SXSJwS6v013fY/QqmoCb0jtJqX7ElITz2jKeK2ygDn1tVq5oWqE/kXmLv0dSZj6jLdw/pm3uJnOr
yGFshn7XbgYM2M7TfABN9naWxFq36wLz+9K1hC2xDoxiShtc/X2mZdYnULy/Sq+wj0NZRwe7xUaX
/GW6DzGuufRhWO+CSovvKCViN1Ro5f1kV9bGSZH26Hv/6vDLvEd6Pj2hR4zHNl//fRvm9llDKXWr
jvJ0jx59vsFtUX5spxjpab2Xn4vkoaoMUAf2lD6gax3tO72qDpHvNPdj2IbkvZLqVfUwEyn5pscJ
2AIlq3+LqlZzQeqlV42y6x4glbzvsI11y1yFbkcW9YDTWIQUnDT/ZPRYlVia8t3kwUKVK/MPu0if
FPYQGH7I8rXXsFlC7v+XDqks4F746ne8Qvya86uB09q+Gps7m6/SLlbtfjcYYGVkyya3gA/hi2zU
P1QzjX5l5gWUJgILfJmvJrXnVyvQCrfslPoRuZd2WyZNfraH6uRE1AQ9X6qvMIxaN6upBJT54AZ5
lfwhBzxmORl7EtPWsy30wvw0TZpxUcGRrAOnV77p/XghB2JTqHQUbtnbWjbL72FgTBvMdsojaUrr
Mav7P+BWcKOkas8TcW0+pHUbnTQsGjZ22o13qTM/vhjGjwjfOWgZzbhXgqbFj5ItEpJFDy0o3d8d
YHIrJUvHxzHVexDmlYzRT9e+kJ6gQEJEOG+c7TJPH9S+zsEB1HvZ8pODNTkmrpRRfuZ/Ge9GuTHv
HR3nOWwOkKsaImc/quF4zgrg+EPoeM8GvrtXqxqOMczUXusx46bc6w9NcgkR4NtRQW42Atzl816u
zT4sDwL61SJsDlLEbhC1AvpVt/aqRdP0WZa77FH2clKmeOUZWJy4mt71h7ZV/M1kK9krRIw/qLoM
19KB2pFrwc9wvuca2LwWnYRHhEoednRk89CF3bgbujh79NXeIV/Z1r+bToWYZ6v8IVGyKOXQ+lLK
2MMrSvxqj1WxzjPNuabzAYI9Pt0RH1TPlFRpRSJIWU+VVWwCnJCuItBxTH1nR7qDu9CffSi7wW8x
uLHMq4iwxBjMK6aNc8dtscRUdj6ohq6fXkbJDzZ2XmDA4pMAhB/I/rnTEtwlnd+sWHMuocbzdVA/
TZoWuuqkIljrwHKvvKPl2MqlgKDiTuhrAz1BFN/B9vCQdcl4X8yHcJ+NOIPycBzuC54U1rrZqi/I
nX7XqmH4RX1uAqnMRoWn7UpKcEZsnBwXM9LGK1yAp6OE03OgS8bDwH1kL4+YmSWlqXwxI9/ae7GU
IdKI+ZClJN8AwiTrya7ZcMnFeJ480COpZljbyNQG9IDifGvPTh952bYdSkrtk5Fb6V70LQeltv8M
qW2VvJoF/IvdCIqEdf1i1329yiw9/Noh6r7uUkO7Yp7JIypYCPDcu0jDTWmAkAC+ByHIHsPN1RQ2
l77SeAQkQ/WUUmdaQcoeDqJPSXFY6/BRXcHgukZaaP1BLQoXBLfxfPvR19glh6r8XZak8QjydDrq
EkyTlYd2cjjOqYlS6tkIxt+kOkxeezkAsA4caAYu2yTAgyOo9A4BNM1048GuNiYYeiMIKUj6aXiW
iyE7hBM+q3YhS+vSmnCtDBzvcbT6R9/0L3CjfUxEIokES9zuPKXKH8inQUmWymwlKQ20cZNdE5Ta
6ouZj9FlIK9BKqSpvsRFbt85sf7M58d8nkbYPNDB/2SIW7NazEIFK3mKW5cdBWBBEBcDUVl7d/gf
iYYZBPImt/p4bVnVdI2RxlppSjPATNCm660PtY+dmthgL+YQMcDTAhopEhow9BR9FLuykbEBnlXT
BmHo3CZvZ1g+xhtkIw1kvvq6oQ5LzO2UOxGfKzyGt0jmo4uIFeBKkqF2p4rjXcSBj4FzaGFaaWiL
XIzK5AcgjR6aUsJnMue2yA7WelCmAXEU3pmDURnWg+hr7PyoxvW0zyMbQz8dZlebmFThB9Tg5AxN
lXK8o+qkXeVxNFzNC3ws/5JqN1pjspd4tCxVf4KNNs4phHsQrOvOkDGGRZbq5BQYppIbe+0g9V2C
7ueo5RRa27HYOjaJ2yLEuxq7UfZi85kSI59z6xRtcWisO6q847ZrZ9trU6ZEUcCE7KXk1YuD+DfM
BGZFFKn5yv1ecZvI85/AooQbParw35X5UITxdx6uKMC3FeD91uCnZW6KQ++ooGoNh+wAvDaG1AFT
7axfS32iXrX6MdRriI2yifSKxxuMJALKybJTJQfPVHv4GwpWRcVEPkCPMdQKJ0l7EIcSC601u612
q/jyW1/VtC0FG7U8DEml3+J6RbmjoGeeMVxytkU048QtRT82IZkWBw3rZyUw68e+7lcyIrjPutVt
nFiWHuaNutfWyosGYvVMgsC7NY0iTd1o7KNtqhZRhdYuDhgF8v87JJgSarH577YX5TgH9P2R71rI
E7M+PBgoaWApn0w7w/HsU1xJX4Mojx97GJJ6W9XP/jhWzzlopEJrlLvCl6pnR+sNt0OjmjssTVxY
vJ3SkZrBcf7OyAFVQd3y7rLI/KlMU/Tip1F1CLHRXpeOH7+YsGU2el+HezEKI2J2p9cL0CuMYjOB
ym0sPcm2Lj/y+wGMhe7B6uAtBjnOYzxoniwsXN2iMzQ85OpkjYqICWMqrhFsAj0GD9z8kpJKwL8C
iyfy+oyOOLsXOT/vUmwZpFgC9DuBiW7EXNXp/F2hFO3mNrcFdMavPXm+OZgdXr3NJ5DxYjTuyP3p
41TemsC0+MHCUXMrgrM+ob456MgZzteV/TjbVC2JsdvcYfDWFgXtnQjWugaH58D2bqOJWbfoW6Tl
/jY37Cm8dZSExJ8QT4HkUmGNd5jx7A3L6e47pO+3aTgVZzs+gT4Jn6Xa7RS5f5YUq3tOq+ErLCrn
kuvZsC87yJuSNvT3bYMEXdg5cIdmD3fR1yjfywk9tVtXh1jBnU6x2ZMLdG4jnpgBmgdHe7Z7F/FZ
FSZonmThzs4GPPiyni1eiHmjHCUn34f4Devt94zk1PeiCLCDyDXjPvWMaB8O9rFppvTaGvGXVsZJ
Cj6yesTCAmVrZ/BfqrhptuTax60YBTxQu9QInaMYzfXqKa3z7uqHtva1/V6Xqb9Xg1xeF71RoRhi
Vusa3uqujihy4mmBDJJT4A6yiQys7m+nyXyqK1hQux8CPpzqqVJs45H0gW88epAwv5r8eU8Ornxg
Tf2vGp+2By/Jj6Il4Th/H/njo2hFU4YEatb/LloVfzT07bCk3FoGXyd8YE/2QI1OrBphzr71QKas
I1PS7kdPfjvo0sGSev9+6WbDXxwTz/8igpb+RG8VnHGpFH8awDFNXpUebIElWISQj+BZBx2z/v1y
XscDo1Epyhf48Nuwb8ZXe8KsdmoANY9KJl9klXQX2Om1jdYL/HfMj8PZ7EQc8FV6O0s0w+brjZnk
ZKETIkaV97MkT53N0EEo+TQggsVo30rYus0ri2mQfbBfMfuarAS519uqNf6EuB4D3GshFZNgwfz8
iFzY2yFiq3BM5oM4WwaWuGXgU9w/CFmWnwDExyux/jJPNJeY5Ur/IOTTUsvcv3yVf3m15RUsIZ+W
r/0ZmPdp+NOVlmWWF/NpmSXkf3s//nKZv7+SmCZepdKN5bYNwsflTxD9S/MvL/GXIcvApzfif19q
+TM+LbW8Yf/T1T69gv9p7t+/L3+51N+/UuQdKnaHWu4iEMLWLpy/huLwN+0PQ5SimJVhPXubdWu3
epx/bN8mfJj2H68gOsVSt1X+W/xy1eVVy9Sdp80y8nGl/7bef7s+DzM8evd6xO58ueJt1c/vw8fe
/9fr3q748S8RV2/gQBhl322Xv3Z5VZ/6lubnF/qXU8TAh5e+LCFGkvlf/qlPDPyDvn8Q8r8vBaa+
XY84/Kz0aKzv2iGwNhWIeFc0g26WDNCzGuQOo2C0DFcubW8t2XWu7pIaU7+6cthRzsMicBh9MHGA
V86Q1KujmuPZtBbDfrfR9cS5gPmFQSe6uslJTqXDLrBQC3Wnjpq11ikqufD+XMoMQC9nu7abmZvw
dRPObXD2kPQUp8YwxZK7+Lmp1tvEpWuxgvM8LULluE6+e2EtHXQkn90sTeMdNSnyUXKaP4LK3Otl
1twhtpQ9SmRfzobTXMWYiCr55m4dsxrW0MKzRxGmxliJBSRbjiJE9WS2SBlbU1YVAUmRg+HSI8CC
80XEwD+8ump3V8tQPZKo/+HKzojykur98DONDFxm95cJJNa4MtH+uIg2ZpOBOyTO2/AyoL+HmLpE
SI5BbpX3b9PEXHEQcc77KkYZB9tch7yrFDBatCqiCiBOxYEsISKlS/tDUGzbF9CX4+7DHJCnf4Z/
6EVcMbExkZV7ZPrQ8MflzbzrlNC6E2cJ3hVdl7WXT/1siMI1+1M+Q58mDE1w7mIftYY/1xAR4lDw
eIsKlNntlj5xFiRWt4cG+cenfrFIUdunqpjMoxgUXVbSb1N57A8leHswk9QJMXIyeIssNzMr59Yv
BkW/OFsOwOvMk2hOQgBPnNoUU7wqepsrptV66K1DrWrwPEuHLRCAzg2jSXVW6OvV11WpkCTB1Eji
UwuEmrSdOWwjJ2+uvS8310oprKPV2c+ia+lHfuvZSBubZw1CxSEFjrw1db9zx3mm6LtdQ6y0dIrr
2JY/3q4jBuRi+pbmVb0TNF1xhg7Uwxtf9xN1FxE+p1jdxm7ngrMr2LvIwoJ2aNYOupwBNdyj3Gha
gq55mdZHqZRMzj1Jrv7lvFG0SnZFuNdU3XBqFNVc+XWXrutIe+NOx1Lr2GQ3YEcvB62oEeskmy+6
PoR8Zl6LcT+yoWN/CNUkrxfTBREb+YJViM4/xmnkrHUNonSd2OYpmEEROETKv6U56kCzk8YSEZiK
gmhwn7rq4RPoJ04Bn29FpzW7hcJ/NUiArPN3bBCaRqfM9KkczRlAvimPIVVUhCuRxRMHBNlTfOWa
7iaaVwg96TmuoRp2iwNq0W9QPamRjivqh1mhYBs2VbQOkHoPXJCCGXCQNFr3nlM9FP1YPYg+Ze5r
IXVjOUSOdivaYvjTOoMc3det5x86s+7PHdzns9NTIV6JdoQK/clW7/I2H7L1bYDkE3iAwWp/BJjb
ULjHFV6W/GK9rNBm0dtan/qCeT1PvfvUbcqhtJPU4aF9NwP98Lvy5iJaeZNLDkH58Atz+9mhBHi6
xYj2h5m3H5neC2XXB/TkwvBDH1eiYpom4UsPL2yXzWZz4pC8n43CVG5pi+Guj28zPvWLJk/Q3Q7k
/7e6b+1pReIT1pQDiTnVQ+myHDKvfmvqfrNqgYmcxaDov83tYOO4/lRNm2UaWXVv3RWl4t7UbnUI
h9CgesQAdS0MAQEr5Uay6ldtbFP/2GRWf86ijAfTsC4P0ZSUh1hLbPmxN8gdyIOduSKmmgNjQVUY
HZDRLVU38pB3ossO1NxlM9ojD1Ircuo6qole8WDhy616yj1kVvVenKX4gKpT2F6WfhXrtnOqGmgX
EerIgGpXylAYO4uXDcWPzuVAWo+/BNT3OpQQsb4Nh7qDVOX71UR0PV9yyCVKMlxteQFBldXnrtZv
V/vQnyUl6Bh88fpJPUxJWO7IU8tPTpsiVCl55k8VO4+gTfsfdpP1bgWp/+q9x4aaNX2K7a1vFZdJ
SvSUfYUSQFsjjpY4NemkzN9r6DX1t+HSDMlIgnR468shVuVDicPOPOM2WazTB3NSrwzsVT2PVOiY
KWuxojkEexHyecq8NtTaENV3ZojR3CjXiWpZg3kPZj3b2DVCw/zrzJ9mAE9EicvvgRmh62HUyX1Z
xXj/Yma4NeC5PItYIdfyr7FyNxmUaYA+SGolrSyFnyTBGahxPYAME9OcYcSyhq6aGBVsAzFq2QAd
xKiYm7fUIWVH053K9VjH1amTr6rZ5YB8PRn4EvzU0hSj5exEJUbTHFeZSgfQVCuo/DrtSvcSiDoU
U+/F2TKw9AXzKAgOZWdGsBVEnDj0qDHfBuBu/Jyo8E19TxF1mSAu8WklcYkRtRMUoVlYBC/XTuYX
BfqqvpTAmjRLLzbmCBwvNIfoFR4UdjDyq88bQLEwRGq4b5XX0lAAWRXj05j38POkOKES7iuvViZb
FD9l7+Ink4wBIh/YebpYNWuy6jCQ7/1nq3qDijaGJOHvw+bxYPS2sVO8DmY2+KwV+mHdOVRD/yUo
poNfku1v7Gh6zsvcHWZhNPhz+Z3aYhvlz1GQFtk7m3jMiFEnVkv+FJYUo2JJWHn9WYyGuvxhyWzM
KBSzht3kPykpJFQYnBwEvdU+ygiOH1o7MLeYXZlfpSm8E7/DS0QC8PNQhJaxDWoD0WUddap+VU1G
uRP75CkKtZNuZe6nvTKkSnbgkyxrJyN6G33rEyNhXX0YGQd+fla3rToFn72W10/xbNWoJQkqOnp9
bORe6u/emxRF/Ys4TJl1gBxdXEwJPzsWyve1YoeP4uAA8ChisHiihbaFein15qR1OgYw6ZgOu7Tt
O26yTJj4/j9aadK4s//WLkeKDpOYRj4WTWtdRMioev2daU+7ZYJqTvGeOyisejEBKrPhNsin32Ju
153i+yLPg9siGvKO98FI4VO8CgsYPrbtnrESseIARDpZg23qt/q8/CTZhTvgivAkJWs5whclb+v+
afQr1Q17jG9F3wDi9gwq6qcz672KrjLXkQpK5Ys1d/Wg07dxZbKLnJsFD32PmvFNjIlwPYJH6qRQ
dhrZ049j6r2iHdKfHN/vT6M3gEIXp+LA7V2S8LV4D/gcVb6PiBjR9PLGL1eijdRZuFGNqbutucSk
eTR67jJbrGtU49vruC0h2kVqPct95e8+hZi1zC+q73wJjAonldbRj3YnhWAHJ5lTcVjaYlxEimEL
qay3SNE2l8jbkAilIDG6io/OiAgSa4iz5ZJ4E0ia+x+vJiJ5Rg1QHQSZKKv1cG8hMLiOBiXeiGbn
BPR12nDf2ZO16tGg2H4a8PrkZ0C95fC5Px+OQZEqpyqrEhM7FRYZ7Cd1LPo7X/UbwEmptXV4snxA
1L5aedXUH0RTHOLWfpT1LjqLVhlFykNrDOsMA6H7fG45uu8/QMxcppSocFza1th7Yz2FrtM2qAw4
6XcF+nfoovEy8RVREfsT0+cLD3rQb+swBadUVi7wnv6hsuTgCSIAuErvSRy0yGxAEBneMZn77Bqg
6jRJmLvMTar17X3mq8dSd94mqB0QBgMjQdEFFS3dWFOHbOwcD/Y2O3e59WuJhxoIvMvE3W4OKLty
dP0uGPeiOTVFCxjNDF3RlOxEe8yKr2mcvF0NVaSS9KVpHbSkiUHd5BpJG3v2LUNLNOIvi/w1Euv5
RfSFuQGIeGnrBw2iHFr9BHjzJBElmuKghWYEjib3158GlibeLfo2MEwwgl81xcYnZ9R8rFJsik0D
OvYGwMd109fTlio80vV2GDzIob2KxiL9t1ExV8eSR8Qmmu0/ifmQ+z/PFxEB4rS3iOUK79cXg8sa
gILR8gWE7iD1vzUCNLziCgu9lQl552JLzQZmho+QgNH/XjWRf4xmjPVKRLdmaLljoA1XcWhQTb0U
Xo2sfTNeMxOSRxp56U68JiSmsWQwqvOtZVNGqyVjWMXi7XgfFa8u/Q+jCSmxD3PbeW4/v3WZHBt7
atU+DKcE6k1cVEfggtHjAAD2cQjcJJwL/nNPLkfO0RyyX2LoFlR57SYp7XCzzPH7PFmNnf+2jhhA
zPj/4zrLtYf//nrabpJdzUChrEwM7ZzX6q6LVOPQeBr7raTrtPNYsgxbr0Q7J6YWHQcowNhCamfR
1YvRW4wILyHlbJTGgUsyTxGRYm3RlAbcI9alj+BTE5fjRnSK4dsVRfgACWkD+apahXYYv92lixGc
z6rQtXGPJ8YG97tQd0lq6MewTA2g29zzG5+fPCwmaDvi/i7GyeWM9qYom2b/tq/xhvBAlk+64wvi
39ttYm+HvNHQOv6zT54H8L+DmVOpt/4M5R3MkucQHMy/dapRHMR80SUmKHx81nxSkEWZ54uBvkvt
s6mO0jZKB/gcfXEGK1GeJ8Uozv+pKQZEyIiqtVlNUGv/e6xYKQn975aJIlplPhWSJrniTAe0cjvL
5r4ikTD/ex/9+zj8YCVQwSQz7WTzSRtLNFVgvFIWApj9V8vtKuj8DzbcCdCCxNOQbUv9i2L5kM+o
L+t6CsZ50DUAzNGTNnd7aRsfR56lXdE0Sqj3aCRJAJin/EVVSMKTBUJwdA5mR39bY2JPc42s4MmH
rPTCIeZrq7OPweHCTPF72+WF9Vh7Jm6SSxNyyKHzETTZSbVzG/URK3uITN04IxE+XCdkUoxRa0+I
oI1XT+dQhxIq2GWorq2u4OY1RGZ8nuy3CWKWONhacpsqWmL+YMTRxgJKsy7sMiHX2Y67XAm1hwKi
1aYtyJPphoGl3tznSXrjFrlZ30LEwMgCK5TZsmOhjn+0vqEcSQ1rD4iaHuUokC9K29ihm7+McMUe
mnlobBvpopjDvtEsJ8RIOx2PsaT+ukXqkLVAp+u5K665vJjER+s7AhZTgGE/if6kcRq3xOJjd1tq
eTFiWLzAyEpuL2RZLn9RnNg6ZJHqI5jAg502P1naodTtgfrD25J4pF8tnco4gbsVz4siHMw3kYjW
32KWJZaBpW9ZBrefaDXxPcXrfvhKCu0FQqX03OSjsctbvdg3aZU8o+T3QwX4+Pu/BgwhhheVT1pG
SAGNMjwZDSEvIQYoB6a2Nsv0Y1OfmyJYjIrgpSlGP83NTeDpDRhrt28N7ZLG4IEGz/4GvlXxjr6C
XDokHlS+qkIaSdNE+oXcrnYR0fXQrONK60958yvJDf0YIPF0gknKv6qU8KmEGZpXiIjRi4/5cCIl
JEbHOUSciUNVQ5K6jXxum2GjHc3udyzNTHjRc5xYTrRJIrVQoctjNPrItftxl0KD5qBNSiDth5KE
/cTviNsZZWb/ShI9PYEGLkh9hml6qkFEubHlKa6YVNuJswnbNmRvlVmSfsGrGdZ6P8IAnB3S5yaq
UeO9E3gtJuTO26ghd9XDhDXABQLeC0+d+bc2jaaVkofeS9sCR1K6fHzxytBYOU2dvXgWtoN57ju4
KNTSSjLg7LYajCbKBs5RwZ32xtPWo8i7NRUh9YBazYfmMip4df90bpL4oWv1PJI3M/tTa4HHaFWo
sFdwrIs5q51QPgPFPlIzPPV+uRF9A5DLaX0bnqekXa5sqnkFHULXxlHUamNXUrFHPsXexNB2X9U4
+lpDMXiQu1K979MyWYn+LO30dSoDI3dmUC/0Z7ZmyjdvKpsjb0CNU0kav8Juq1e173h3YAGnx0Jq
HkS/r6blNvF0g8QYFwnrZtvqwIkadDZfwt+0IBp+9pOPXQG3tYeuaKY97iflXtZT/5HHQTD0Zmb+
DH9TG/RPRCTyZuODGSEL87azRm8S5hOejmskLBI4UO/286ITqkGyGUcruYDGs+6zUpJcyTf4NXs/
8zNSpaIvfD9bRm9n0ZBf2gxxrNA3HwJ2rwc+i9qdOEBi1++MyMO1EefA1acB0Rwj76EoUvsgYpcI
dN7JhBlgTrvEf0TcL3tSqiTaeDKw/7yGOBZJReEanZX83gyRO+nj8JuPu9hmquKPEfVcIvnbCKET
lUShm4YBbqK+BOEjQ2pzh7pNyrdIkoN7T/gsB461NmQ0wW4myoF4OLEWz2UffoMUGicHzdB27cwD
YtRJbL40SXUZpaKCFDI/03yYNq9NDXg41dWlma121Y6Er1Y6xeMIMPHQ25K6HaZC+koG6xahQfpZ
pSPCQ2YEJSqjPqzM2upYxX2n9KycUNZtHtFRHO/QPt9rGS/blfMx3xqj2q9FrDhocvIdCTvlJFpl
G05wKrs9eu71lYdLt5sqypIeZm7CKLepycPlGtmRqW7GL5aarQUFGnlUHoexU1kLlrOtWsrKNk35
AkHRTQKlk55Cbxw3qO7nJkwZZHHFITBl+SgZ8wGsecpdhFOwtboKpaD9kXJvpFIwj4jwmdP+V6eZ
jwlkBR0W3ms5Dg/hfL9G7MughpMYPNZDXMj+mLwm2y6WnhO4W9z9SrwCR2sv+j+7foqQLNKGUzIG
+mpChWMtAsXAspQ48+N6F70v9Skstu8lR0nrcIfkihqtm9RYN42ZXY0i4UFTj6NdpTbJulZDnjTl
BOJ8K+Mzqlc/+iJ1tmonT1gR4E8tvKtFX+N0kztIQ/0gBv6yT57nwvCDmrrEiClJVfduOw7KWhQe
F4HoW9nyQx0zwL1o6/X9F1G1vA3ftKP//fxW3tQ1LOlumtNt3prbLm+/2OEa8cuVoQ7JpR+7LtjE
ElRPK/u3ZjyzjLOeDF3SNTvReg9tZi5yNR/e+8WKoiX6RcR7vOjXZ4Ok93hxSRHq/GaWCDAVs2q1
OOSFZ27qrppWS584m/UzL2ruIGMrYgwbXUL4+m/zGruHFCQi+7j0L0MfW5u8jD/GLCs2CK/tqEb9
xPnAPJalcXd7P0QT1Sto0bwBy19Ele0WJrrszKIK8D711hQjn/rI+H73/KpcKWovb+qGO5tQFyhq
7SeA+u7eB1oMhlVZCQ2C2i/Ts66jEyqixCTL71BfmKXM/31SU8eXt1KJEio4fesZdLciHvGQwp55
FRfmcBFtH3ucbTdSShR9/8falS1HqivbLyICxPxao2t22W672y9Ed+/eiHkQIMTX36XE2+X27nNu
3Ij7QqBUSpTLFEiZK9cytM9HR1Rdr/G08ufR1I2YsIXMIuJvwF7bIB5KfznIvO2MUtn3dJi6wV/5
UsTrm61FeR1SiGa8KErTwbYYUu1Si4TRAdFq8K22iHmXYwQGRy0cxr3Mhhj1Kzl8MPeDtQGdbbEk
220OxOSAexK+P89BHV5phScWY6mpL9W/Xw8ooHwzTY783IE1x0+kXofdbfImxM+gdnrcfCG7A4MS
KGG0aCtIDdurzSrUWfvORZRQoYc4ZHvVDmQiBzqk/kcTueqBACu788Df57pN//tcquq+hklq7QPG
F77nvqnIpFYFxXsr6t90bboKpEhsCp1db+bdwzAU4f1QcB2jgpaMjKGvGpnwntsIXCEXX1pv3j7K
ce4rbGU+e9+uRyNMPT/ZlDOG9yPmp1ZfWy9JwV/GLPGvo8Ryr8lsvqMmle6Ek39AFZo4UQ1PkYbx
NbUO1CAnDmZ61DI6T4mu+yE7vKNtNgA11booBlv2kM5bWQK/HBpBPqhAfrvUbSp9KR9BXMhu48NY
XcWvUYs6Pz2Hicqro8RlilBntsyo3MSaOD4HTv+eF8O5nXJ1IBMdarA6baGHzUDmCDdEHsEln8LP
dAEeyAy/2Tejk/pQEobs9h1tJTJ6xdEpHcDhGK06y7IWtE0hG21L6Oxmu434ZKMJHGT9FmZQ9WuO
AlBAhsAX9oE0DMWi/q41cygzaDoxlLu+EYZVql27LgNF5gBxwY2B+slNqxOkU1YXG5QZZJtGZ1Nv
vSpmP0cLCBqk9JIl6pT89SeYPDWpt0bKce69weQJTo8sLZ/HfuqYp9K92YQ7GdqGiG6higiaRs9T
DaauyAKjfzBY7nPUs9cIrEsX6uw7tgBJHntqijZ8UIxvycwLCPHZEnW4I0u857Eyxa4062xFvW4s
jHUcpsij6QtE0D6eLzBPOfqfLoBk4ocLJIEINqAyBeoVZS7d0eXZEk2EXahZuAD0KYst82zYg8Az
OPaRSlbCTZIfDQo5Jgb+UwjBORvJKg+kFlX2ZTTaKzkAQOmD7CK2L7eRkAfkPxoLm+Awcr7mU+Fu
IO6C28oFa30+FuCH0ZiVQYNdbgeylRBeAb1tub3Zw6SVmwZAScS5IA72aSg1DQJT6rGo04Ve1PvE
6iFNcDO5fdzWi17rU9DBq3oEqui0TQHB6vTh1k02NcV8NUkEgqjj8xTzPHWLRDGi0Cubtd7xdpD9
IPZDDejSuz0GGulojyDaW/1zipLDYRIffKouGbdZF/4Y4rE6gyuZnVpjQw1QQ0Pm2dPKzWRvii3Z
yUJnnR4jM8FOWNvczDEEJcFphyTrb5N+mO9m/23SGIJYQymSwF8yVE7pPQVtQNwo8LbjmL2S6Xb4
tP9AofBXiH4BT6tHAl/GNkk6IlqsmzdfX8/W8OR13gFR77yfGRq5AqApOKR20SCkU7aPIkcBn2lM
KEYpGh88wo3/pDxUpoOw5m9I2AVfLDw/EcOzouOUtu2B2QBCQr/IfsR3Lhfc6My/jO5COl96jNuw
tzGRZURHESeQ5s4qtbakWqqiwq4YEe3XDs/nxQASl0srBtB5mDF2X7yYXoUP7gfwRaplLsDl6EtV
rZBRSS+AHo87L1DGlvmiugZW2GDngzosOwTdsiYPU4m8HwfBvn4aZHWtAbZVp7p2LXgPAsX8nSND
VUB1AgtI1Ae1/iZzS/s5a8dzroL8Z2ZnqKTE6u0B/JotakzhwQ3Tfm7lcKb42Z883uf4jx4oYguW
JaqAV0GffQEvRXFPQId+bSK79ewq0aIAjD8RoKLiprcfwbE1wxyK2gbUE2oYG3sEe1UPvt1tbZfD
sqocqG1rJERaJvOkNL5b0aQKaEmalDAUKOz050l7S/XrFKIlgBZjmWL68j42m/IIbQPsQCBONjdJ
pJ54Yy2YEDsBw4pe7pBdm9rULI80xfs8ZIKg59JPDQtfM+j7PYAeUXgFko/4OHksuwgtpNdzXv7s
ORBTXRi+qsmMVjk2WrOH25nDggOkEwJpt/FEigKq93gq6ADEpapzCx2QkVMUP70ZXfBgQ+bSwNaF
RiNp0ywYOB/0Czn2VtU4IbymiuJS1OASJV3zvklHAKr+3dF6BvYSuiNGRG0ekQ0h7mLdEae1c2Q2
eIhPI0JVRSVM8fgW35G2X2xGJKhJ724VDcr83mUvUAotfiLSZy6TUE1nC/imIwrYQRH25lAOybrN
DeD5jDTYqq7fuGbnHzwVuf4K4ZJsU4JIESgjaMxTd2Iw/5Dg7wH9EPQqc5Te7XKGInb6ywCzXttA
/7/0I5g+bnZw46ydPOMvf/D3tJ0lYQVkowAXWQV6jzxr8SvVMUlqm0HcLpA2diFoh9hFWFvjwvGK
DpKxjf0ikHlpOwQhERw487avF8SyCZ4VUFoZ4DukpuM5/31QYzkA55XqhCBVBfpbfTDAUwl4IfQz
uukfm+5IIVMGRRgJ2JPprRXYjWsraI6pUOrK9aEc3bWoK7C76xYdAPh3EoFFp7aERW9eeuSKqQVK
R/BxANkHSeT4cDOlY1sc5GB+IxMdvD6sdoHJunmkSFq+K1v3FyR6+gO4PyFj1I/ZAHHQql+CCN1F
jknWiLdrI/WQJ53N7tR24uJXmZsm8DLZeMSWyVo30yAXhLW0JKpvsC5HD7XJh87oAJY08BZkx5sZ
9L0AcNZ9/zagFZDYbibzkjEfUkZGF/p4JhsM31zfRmvVxMEqzWz1JAaOOKobXpkJLBcfa7CHepZx
oM5JmiYKKiG0Tr0B6J/uIFodLak3wKvm5Cn/OyqL1ZMLLuhHyAFUbdv2y6o1Lo0Etxh5Vi6qsxtV
mjuah7X46QhXqjX1MtHLvYV6V7Bh4hMBx5Hep6ze07TkASQkCPuM5oFaSQkiSmw5myPNhphVDxL7
RoFGy4PeqAM9PNcasA2bOPsSoZgVCY8ENFFQIr2TuJF3Nmh0T6jKxqO5jeunBuQYC1NCma3ClxYh
4BNDLkiszDgd7/q4BOBCx1SxnbaWScIbsOKhWbCK2wugGbITXkrga6kdFNsYjr9Ku9Ra5lHxmyP3
IQIQNcXGLBuoAOsUnKFTcJFOzeWIAYXD2J3JRJ2eAIGNGTpyQx7U4fUgcqLxZLtNYrk9MLpFfya7
KQwJSRpoZqFe3zq2fVPe1Ty6RpPhgPqLKK3igoHIygJH6hSlPwu8y0Guonu4CHEKLZhs40E7eEFG
cDfDnU5nV1BXluu+R1oK8tSrMHzhVacutxCAMhyUBUSJcUeBA+pIhDNCCFu0Kzxg7XvqyJlAzruy
XkCQke/9qirx4AvZ1in68Fx30DUo3ASCCtE0Lc3WT186GVQLfyqi703QnKVEQH4xTq81Nnz4VqsO
FSRD8ytzimdXZuVrb+Bfi/pl9QX7gWLFy1xc+6FCQMBxrVPAx+lOxX6/b8xQQpWX/evK1eh8vLKr
r2zw+lyrCnGWKn9F0v7jlYc+e07rwlympTNcpqTcgMQMbNyTY2ydShnfbYn7POwzBjLsNliD4j88
ouZ/2COPbm1tmZr3GQjNlr5o6q+u6F80aBvj/wa1ETKdU/bdsAzzJR78bMXwo7+P88jYon473SdZ
Kk5jl05rN5yqJ59HIIzmjvUDQhpvH8PCxzCiOP7R2wgCfvoYagr/9TESJ6h++xgtFjYnG+vkZT/i
99xIyFcgCVE8gQq2utodHiu65YQmDsDylb4qz2TCakusQmH3W2rScD4Bq0TNzh7n4ajr9sVSD0Vh
AGrMQYrsT06yGmzuPkaVVVyx1QIwoXMfoSfgPg6xDsJABOlAtjaONepXc12B5PgRCKPi6kVvwyEJ
hnxi4iKa4PTmse+ct4PQZxng754xAF2qW14yTIit5DYCp7oH5DxQ7bHMnQmWyhXpOjgWogtIgUxH
sMFCU8/8SWaoi0IqRnuRTg15lZNSx7oxr1i3RMukrsGHqaTTHgfNoEIH1g0D1scgg05A/7i7dUAa
Ad7mu7ca23XVRXeQ6+yXNuJnO0re5Rm4r8AwEYAMFThr6gXndbijxF/BJsjxBqCX9aJoPQMHJsn5
IopksK0Sq7VXpPduaSM0FYItCbuTWDydUS8Di9ui071NB+xMLzuoroMk7DJx+4kRS61uKc98Igpb
6tOtW5/2NN89fx8HgeHZs7ZbG4VkgIVF0lXrrAOHEi0B59UgGcekhk6IXixSqpwOs7fT2ajyRWr+
dgiVodaqxupXcu8udQwbIIVEvQLYtarzMHtRSVuj1A924qbNkhBMFk0+2wOlGcaCSL1q+83fYs4v
LN8knmGIvYyasZ0OXcZQLSL7BOE22G69sfYr/G4C2IF2i2Ve8HNs4cXVdRKVFsofv4ZhFK9Gu2B7
yu741f00KfHyyUv6qc4t7nPs4K8G/mm97SFxESS+swpKjgSnFmaVthivjcK/lNIaA8OejdJro234
19wx7Uew7KwNvG+gmeL2RyPHfo2UalhuYTnHOIqItI4NZF9KQNO5OFBvl7t7BdqKhzjmDs1B5gHS
okdeYA6a0kYcDHikrFgUvMqgYNXzx1o1Deh3AFRq7IQ/ViDuB1lLsJxGsM8uG3uApmEU+ZvG8d56
M2yraSiZ/jRee1CnjwK7tQtNGtQOtH5X6z9FzATmfuU0R/wpYuYsN13eHql30plx6kV2HM4c/Oa3
Xvo1UZP77OPYPznTbw1PtewoD2Xij8vSC40nI1b/OlMje7PJ97NPfkYKLfdRtONWlJl94GMA0h19
0wIH8aDqUT26Q2cf6l7lUDXEzdmC7tvG7uWDnW7m6B9/mYILdBoq6Znr2vMRIAKJyWESnB0U67wV
JOHtBdluHX9qIpbAmgWNu3Xb5eStOg6F7E8dlp4/xxt31QU2JL4Mi1/oUFT5E+pXfSAe/zHRGXjd
wiU45fN1RXqZZKxTAdoULwAF2u/eCQfYPfd+3My2ipPbFQq/eruC7wK7pVnjwiWLeb6mETdnzyge
Y1nsDAMsm6heShdNMaabDiqf0JIL2K6bzOZs6kyvwYvwYPaAGOhML9604kEg5gSZhQa6rdqDOgrh
7CzUkM2DUF7crwTEzZQ1RWfIkXYLIw/rb12NdKTLCn4ooqF+gR7ZbG8VVIogSOSsm6xtvtVYq1pW
VT3YZQS2okIBaaztgx6OCqj4NryB5Opj7PXPELmoVtDeyx6liXALnZFNapvSNjr7//EzKoQXShNc
0+PIrWVoT6Db1080dzsNqvvqMK4OygRmmaxZXljLUeKJUnMb+hXrfgIJdggRHgMEeZtWpNaWhC4m
3z67VmU+ZMWY3SeC/UVm8gqSwNyWjqO+ai8z9Ld2ATxMZTiPWGuWB8vFQwD5ePeRbBXnqxFFjlfb
td3HFELNKx+o6y150ABHIdypBWAfyaYHDB7YW+c4QMDiBCC+bA3Wbv4CuHS7i4aWrbkOffmwu537
0V5hW/Sq/f9kl1MO9dkmWvCR9+eslMEmY0O1rkpefAFloX0HXcpwyaOu+CJ5i6JlP/YXRohmOkUI
StSgxyRnywafz1DIM3VmdTo9ZCAhi7F0ktDZWhVxxZ5YL5Or9Dt5N2ReYCIM53X7Gi/LfCGtONo5
9tZyhRj+og6jAt3VoWBjt5/dIdsHvRmIUAE91YCFZarHs5NU/Uu38kZHvpiG6CA4NeYLasZ1rxkm
DcjA6l6oktYQV0ApCzWLEQpmsSsfkZkOr0HvnciMbxcMRTFA7nXWYsoAKmgFhGDuqNe31GvkqG6T
5djf3V63iI7kapEgQgItgA+vYXrb3l6+0bjWRb0fHKiPkwILOifIvMzvahrIEINOQIZ0dMDujj2k
JTeDzrIV/dg9JFO06XoeX8jUmwH0jnn7F/WR6TboZvt9UDdOzcHq5V/k/38dlPRAi4HtAR+tFwHi
pP54CdMYUI9aSLv5odr4YKRYbT6WUVc9lVn0t6VXXY3fJosAi8kT6ATtuen93qTemzMiVuJ0a8oM
FWdWHjer0NhFjq4sHu1gukcrpjrj4Y8t2y/Lhcy95gGQELZ0C86uAbPUBrLS7RFEcMNeCojlhH4g
Logv2ysDgIkvUwMhDVU17Y+g4TthAW+7qADnBj8BhEIL+weUd/hXj/lsmSHdNk85GJr20S/fppQT
AEu9dN+mREn5Mca9m3RCfjUqNoCaEWcKNXgL6BzIr6XANelMatsf/Sp7Ak1sCMLS5dgVfEPaYBHC
KifPB8VFA+LkNTXbvoVQOBQ5SSmMNMPqgvmndztJi3kIYOBlnKVYC56CErLBC5w4Ed4/C0h1zCcf
u/6LjwnAz36YEnsT93a/4pMf7ZIwVF99yFn3sqqfhVWlpxwM0YsRuh5fyS2B0uMOHMHQ2XT8Rc2G
8C7NWLTlKFZcoTDZWSeyxv+6zqd+ZVc5dD+orTqnB62I46xHiApBF9Sb1rbpb4Fl+ityVbwj3nqA
rroLnb3bbyayT641+xPFPZlcDRgZYcdbNd6RnUzU+b/aP82Pe/zD5/l9fvqcISE63ueWzN2EqGrb
WIbn4Ib85zCAyFax/tKXGXjfGxkgdVGmP1rbj7I1sO2I/7Q9SEb0gNnHnlIIvaQ+VGFSPKX/PdXN
8j7dPDwFpa83FlAI12oITuXqu0jUy9AK8g3ZSDuhB/PpWebmwh4YeLHxKrWd2NohNWrOuDEZ5M7C
FUF/8sEy/yVp7LcXcFq/uc0wMu0WdlV/AmuI9yX7x23qxn/N9rsbDa+iGP9iD3e/PWFjDAWmS1e7
0KS3G/+aiMS5Au0pUT+MG70yj3kHZgvyFI7d3XmeHYArkWFTov3bKQHVIW/BdUs+ynC9RSuApmPI
scw++gpgX3Y/XMFcze65jKYjaCPuyZumHUM8t+w5OWSKcT/6QK04kVHc5dDBfDZrpCQiP4pP1ATV
37YtuuTRgCLdY6HsldI1rlluM1Q9iWpBzWmy7DuQMZtzbz5yAGHGsryjXpqSQ3DjRE09pcrByUdT
lqDXyfu4O7lxBFoUI0Swgi8ZxU30QbQFYOKQgztSLKWP6wmaeEm8oaaVcXlgJjSLhoaXTzHyRo9O
PodSyKFtQPl8Gy5EYy5Dv19bnQ2VwjgNr2ODUjWm1UJrOYB2wu8ANO4HsD/820MG3aEd8ar/5AHk
FMLiOuXxhzl87N9XY2JDHx5rloKtgcRBSMWzHRwnTbs/pMaGiPRn29wPUn2Q7DctWGDd0rC2buMg
K8HAaoo8WHP0qYmUydwkhA1harh0Z9MNU/M+iNA65PVuoha5vg9kKEc48hil1CmrLn2eHSA/6D8C
Guw/+ow9o4yrPYEk1odkeROsEd8e19TZ+UZ4UghZdbqTTGWZnys/Z2ClxegscdM1SurbDQ0PTGFh
J9r+mEfrQZDS2ALen9yTyQwGLKpA/LylTzAOQX/g0ANeUC/NwZCDK002XMkkawMVRNLP7ugjQF27
2bvMMwEA+ecTgfQHql/GA1k6s4Dq0/QjSpNhRwE4AYLc7dT09RzAk4ndnfGivVIn3WTIxkL0PeVX
usF41qHs4/fhoqjrFfcY6JvLLNgleA8AuxvsurApnlyWlk8F1kn2mI2XuLFxj7vMWbqMizvqBEJ6
urNBlLCkAe/D8bwqQOKq/HXgVenZth8JNMHwEloB0juBfQd891mDpHIrx+QHaHC/ez30fUA0Eu4K
DjVGP8+tVwykfhqoaiNYuSlAM+XKMFO2czUE3zIadYe0uKWhF+KKvLC7iOo23wRgLZCQQfraZ4kN
ttMcGYxcK0lpKRdtB7KWfbD/7o+c4YmFLe93KF0eAWHNgFTQkb9PMcDaT+qlnSChcev4ECxsKRLo
S7Bqlgme4cNQgUtDRleoeEVXz0KWBcvjcDtAxvYKjgDE/D2UfskgPJIHi1Lrfuy/T8p102Ueck/T
h/+KfOmlS1ezA7d6SvKlOWhKt2mh2aev0AwMwdse6t3RgKI3vbPDc8mDjF/c7ajZMnPFwQr7JcHO
A8uWf7vRq2JwoaAdFt0f3Ro9GwGZ3930Pmaejex0UaN3xO2iNFs/gFF5yCSAExAm23ZTlh2gC5Yf
CstwtgoohAuXFWDslRU89hFC1w1zq28s4d8SLutfTQq9u8wf+cIeAYFuefWrD5tvyuDlt6IpU0jj
ZP6jYvgx1wbPLxCoeLtKY40fr+I5SbpGHqwF/fFrY5tvrDFQmpYHYLaII+aDGdqQM63Mn2w0SFNw
BLEFiY0wWOeIvT1CJKbau0jZQJjHdR7JFouvnXSGB2nhdRC6kB1uJ3Bh3fwhfQVIozCxSm2t9jof
XoZugmhp5dy7avT2tl6sesBubKxMpUhjT+KCZPsItOvvxlk8noy29kzXzn4UQfBXlZlHEywntxPf
s2ZL+M/Jbz5VGqrnpGteaY1Mq2VaKKsBYvMiMndkl2Fw4XYA7EM+fetjyA7cwrsUBtZ2h0Hs3PHi
DVUeKPlcx1CqgFSEtUqQZ4TkXDqd7UiYS3Jww+esa5wlL1Gs3oo4X4rJjDdT4jpnA4jb+WCFjB9D
4ayHIkJ4izrIRUJuaVniR7Yh24D6v5XpJjGE6XpxGSToQjo3GzdVKfD9NZWBAKRQeywa1Vew5/qQ
qHSNfa+bjG2acPRfapDXHNwA6n1ca0dbxeQvewEK/8k3SjBh1b9qZRuv+iTI6rcTC/y4mYAgiGsh
u1haufXcBF234r1wLtKCtkDWJsUeCQMwOkRTuK4ZVBFSKyqXeQ3ynVjL05X6rA+A9gaQB23TQtIv
HU1r/Z99yJEOaQq2E669b5PRGS++l2UXYrtlH2nLOVR8umfGdCQZsixl6l730Q6T+lqGu0VvTt/7
/ts48KGA5X50XlvIMixAfMQfuR0FGxUAYyNBY3hiaZis+0ZYz5XRfy+qEWrmCXjwsKr7CbpnezHq
QQb7ZxDAt+MJBT0pmDUN83kax3kQZFXnQW2FgBbgJkY0ZIekcY1lPsl0iZhTdoijESTt1NNFqXo7
pa4pMxFAcYtpb49IoJW6rLIyUAieWBBehxZYcgwjMGgYhWgfDCetl1Ut+Ksq5MV3Ueu1GOT3QQTd
L5RM/c0DN3j2cxs8zMHoXDLfzKD7JPge32x9ypTN1sIJ/EeWipckireTzh/RQVYqBLaGo26c2rmN
dHHmjnuLMlAffN67ecDVnlqdCcX5ToXTliBB1Qid8qFFRG9GCGn4EChZ/mwTHhgoSJSanMlvfB9L
qCOaj/z+43xuizV6kHVH8G+gPMX0jdUtwjI45hNY0oG50UGa0gEosHI9UJVpdLQ+0KAI2k7rm21K
w7NlvDbYdu+TIKyxSzaNEd9hvJqboyy8i5JFisrdJES4AMRJiT5QB5jsooXtlnz7wRur5VWr8uF0
c3Z9Teyd1Y8f3CDknqxHt2jBBf4CgpjwJKratRcd4gG70I5easaisxLYt6wAv994NhjIZhfUXE2L
NIkMPF1UsQKeCKIGt+fTyPIaZNZrejB1ZHdU75zLvCtWUjtTT5QjA7cwBQCCqZidPz38aPaC2RbI
FlGWrtkOPU2PGLMSdZl0ahLx4a2LjNJKHaD6gM3QQ0gD74MfH6yKr8jRTSyUB9m1b++YI2fbPIOt
6rsWMm0OXxR1AbkJy3Luk2xq7tyky3el7arLBCFIaMSlzbcRco++ERu/AtnceRXzXzu/GJc0qPDS
5k7mFphHwl5dbEw5DypM70RPBKfs7hAj8uZBEXBt92Gq1gwKfYtCVyp4ulKBDvXYLBG0Ck+2Iy3g
avTWHlwbHPRXKD0AIeObH3ZNYC4RdQO8OUI+i/fBZpXILfTRIG+MdM4FmOHxUmSyOTEPCvWCFR7E
d0CBYiat2leheaWWp010Bt6S/K73dHmCHkqTUEdpxNnGrAG/86O2fJslzPNuxXpEUhMriJJ16WCj
OWYMhIS3SyG3hE8DBM0dzTaq9C5KU3EWIFVYB4FM1vSLqvTPykzKRyi5sSO12ijsTmXTg/cPfXQI
G1OuPSAu1mkVvtlQuXqNKiOYf4uoqi1P9WRfyJ9+iiCPF+uYy2Z9m0hG4t6GbPGJ5kFwGPQbyk8R
ZAKlSq35r6ws+VvI1L93B4h3iwis9WQXnusvrdZihzYuxy8s5dtOBda3XFpQsi5btSW3DCn03MLG
vp0Gtv9P007MqBeeBA0XTVtEstzbBAtsjd6+Q9VgtC7cqdsQCxk1U8TWPzS5bhJlmdk20frWG0kE
Jczy7xivhS8DNIX2IsNfSU2HI1peeQEKEXRv6mqOSF4Dl6ibZgrsodA0/dREyiA5ZXWXzc1YSfMU
18aveSZkPM5pXH6nVixc9zx05rM/TdOXrhTdxYCOGPVxy+b3bR6eqW8EcvG+VTY4A3BFMGo0Vyyw
7iIQrHxJjMkApkhtqK8YmPXggTCQxvVu3z6qLllSXz3FyZNX/F3jztvKFFj3PiqHR1mUGWi58uHg
aXInwIbtu5Q5NbR0wBc1u6CaprFd90qttMwZMICJtaHmYAHDXWbhmVo0qMQCfYEAwXCgJk3pB/3V
z9InpWlP8qHNHgwdtS1r7myxwBggd8Pr3Yja/TO5ICnDz9Cg2N0GdIUwtygEAIJCT0KHvkjEPElc
NMPOBnR5AYaJEKns2lukTQg0c+04xoIZLofIlghXTj9F93VeRfeolszvEsgbLUzyaRjK7Mq6P1Mv
HchZ7csw9u5np6zFw6XFPTDPm4VgSjLdLL67Dbpdq9SXsVJQ2IZZ6a5QcAUMSRib7ODiy3lfCxQy
AVqb2h/e/mOi8nXvIwhed+Y27fPhzkO10GPM3b94OhU/SzNE5sCvvhSgS/uTQ9b6X0JV1bMDXrzD
Xa2w6dIz5NgsPfjgkVkkHjTtSyuuT35u2C9MbKaoSF7qZmzOYxIDp63NfSn5NgNwfINklP1yG/TW
xGo9RSRrmqrD/GYcWYjfSMIrlPdBHunDoY8AeOODgsovOlr9bqUzyLz7Z2x4EnsMV2QJGcM6J6uq
bZSXUMNznRCyrrlYu4KlX0SBpWDSxd1fFWJVBnOcvwXSWLWv0m9uh6BGDnw2dto9todYfu+tukWx
nR4eQexmHj4FZvsFKY9hneZY7bcaC+FpfIRoHbwu/f5MLd8Em8LUZWJpKQv4Dt3bB/KtN45RLt+4
FRBTeuj7+DAYy40ZgsE0AYU1YgEohB90jUpug1YFP5BH5O0DcEVhLzD4zHzt5RP1R+B2WzE7nA40
MNcDOypumcanJk/U3tdlFU0XlGdXn1Ez9iL8TqPhaE3Q2gYLB/gZm0oeyY08JiOutl0PstgdwEf9
MnCLBhlPZcy1AVGeVovEMuW9NQT1GdgXA2hWpE49WVe4P2stTvrPCDvOwisIAcFhnjs/fRGIA72c
+jYJz5BB23Ycb/ply+JhAya9dnVb6ukBnsy7A5kkaPo2ZmADJI3wqEi98TXK6x2Id4xflmsdIVw6
fRNgFlj6qPe/gDfLuHN7c7hDeSlQm3qQ76JuMTWb3TTy6jJFTrnIVMlPua5KzRLAoyUkgebWu90V
bilWhSz2pQ0uRSKfIZIZwEKh62P0PthVzXJPHTlur3WVO8jxswhKrr2pTg0Y0l76v2tp9S8xG2Nw
5IIVLWxC+0WA/2uTWnLckBNYW9/GMK9xXqyfTpzfyaZMrn1j80dW2ADG5yboq9o0ecxF1R7xxPlG
nRPn9QkU1ady9PKjrbJ8BWVcCCzqZtjjDbigUzpERopHmO5RY4YeH8KdWqjHW5NxcH8AEpdfHeU3
5xz40UU3hOZX3o7GqmpYuaNmhowF1DHll8zSWzDgbBcczDBfo7QZga0wg53Pg/SAqlNvieXQos+E
eJ6KmJ9MQ4Ug0AUMAEKy3cqognhf6aZ2E9rNjBt+QrwSmmhxi2QYUFgrUNnwPTXf3Sw9G8Bi4EYj
UMHU/kBlBxi26up76CGmriPmqdlKIK364DyGZXVERZy3evdASgIlAKmUS097RB0o5ckDmkTV97h5
m4M8DCjOgYsIHMl4IJkPHZJp66lBDchYNdYDSumth1yEmxZRygt5FElqA3EQjgtEp8Cz66fetMDT
Ru3I2bFRky1UC8wVhtKIVs+JcGS7dio5FcvaMzbj4H5j0NTaZaBjWnSaGcadovpATYjU2F/cXrw1
41ElmwSlyquxEd5dXUIwjPbqHv7qO1HJZEUbeeqlJu3Wb85OJ6MDgjrpgrJandOBKjgth03SBgZA
ykW/F44dHEygtubsWBaBkmtEhpUGkJ1SZ60ak60CBmie6Tbg85yIFEGVcJVxLHtYDqAbL4bsPszw
Rhsn/9pEJUzAEBxGFrzeTEPqQRLBKeQy7vI+Xfq8EKvU6LLN3K7jSXOWJ/ZublsRXr5NVZ5piqrw
sns19tgf6sHA283z5yixBUnduM+TQxHL7IjVztthClKAfT63eVUPh6I9kJ1GdFFog0bVJKoZ++xr
sPk0RBAM9lFLaUcGW5DN1R3491fLEqCo9Y0GhM4QRkcaFUg7nhSPk6vcp1EAJqOSSy8M94kstjHt
QB/R3wttGmyzWaR17x/Io0RGYtUKKKG1RuthRYVSSdGAQ4qGckjJ7lGMFS6oiZJY6/y/XMm3m/4+
AcSlRRY+7HMXldJTUxw6fUhGG+1e8QKYoak40Bl1V04/gpzYHsHb+D4mJnfqJ896qsHn8/mU+o12
aNaQ0kq2Th5nK9IN3xW6OqzGfbJirSlPPQD4JzfPs1VuMvswetUvEWX90ZL92+F/WPuyHrl5ZMu/
0ujnEUYbSWkwdx5y36uyVpdfhCqXrZ3a118/h6H6rLI/dzcucAFDEINBKiudksiIOOf4kd2cyMYd
8OsxOzlS56g8GrA1II7204V6eiDoQOkMXrVUu85pqrEVwVEfipfqJ7LcRpqBTJSmooNWg6JSeVGL
XGngGNTTwCmj9ddc8/S/zkX2n1ec5zL/uiLNbEppHYHFxuMTD6MiBvKWKnidn01sd8zHqMZjZe7F
cuJzk3qREA8SszzbTOvOvVl5e7zaDrUZoWKHbNOpgwKVfWQYB7LRQfIceGZ1AMwAJKXPQY0dBHi7
KjE8aii/dyLtOa+L7E1azrODH8IbqKCnE9STTie/dOleL54glXFQ3VKN/A9T/I/7QAIMKC/wd69Z
w9ip6Lm9IKKHNEiCTQmd2okdwhJQdslznV1q/MlPpvMQjqb1/KdBnmOWEzvE3wf1UW49+5YdnjoJ
8GWTav0tHepQJNDKXM6WEYG4Wx6qBXkcKNFXXbFZytzYGiH2qLwzhk9Dk2apeUXmTVO2Brg69F4F
JdQVVEzvtvACYxt7IIIlm40M5aKshQQ1qMzXLTD1e09UydOgjVtZmChqVXbdit3Z3vnZh12AsW1f
oL7uiWXYQ/60z/6/2rMC+DXKXk2JL5W9AuUlNJmHKVlWgLb21Ljlw5w/S1qz2LbM6Zdz/qxDChNR
2NDZzEmxxvZfEt/uj2Sa7MEy84Aoo5zbqHnxKbDyh/nSDR4426IIhuU8Tem1n6emjsFIpqlpIh1U
zrcNN5ejAYRgxUcEBhOUpFySnPOlVlYpcAC9d5l68IQa9sC1PKbKRn6l6UFBERUkW5phGksT/Jyl
A7sPAE1q0p8HLE+nmWbTPGcRxlu8b8SROlEHdhexpDm1gPGv+lRgxa0WMtPKAy++fLCRmlUmBzzT
uywZQNWlmrRcYdJHrq3z4iPZuAOCAxSF31Dn5Kbm5UiFb2abNH/M02qD83laGuRqCGZFXRVjH4Vl
EE3bgtGaOulQ/5zWq7BVGHKsqvpaY/u8xsqO1jOOjzoIatJ6hprcaTsAkZCamJvUCywb7pf45PjY
9bRAEG+9fnx1a2yJfKG3JxCKY41HbaGMdEaH0JOQiI3LLQ31wLKO14YaQu15Bi8Dwb/Vlne/2aeZ
P11kSNxwIRzZbRDiaPe98O9Nu9W/Cgixuh4Lv6VN1C7LPnIuEPytT6DxAJxwyNxXoziTA4Mq8TIT
4JQv+jw/S+iIrKiDby1oTL1B2blY8aILz27gp5dgRO0BUlvhN24+tLkxvloApa+gYyvVstnbIkWM
2EMF4U68c4evqW5XizC2/FspuX2hDmwBgK1QHRogdlNHroF/2TOBo+iLgzACUCsyVQLVV90d2bqa
ocpuaIe7ApHBjeVr3Y2XBOaNUerXSi1qI6SSqNXVWrDRwJgPRWCIPPpCmAdEVfYEapmBLtSEujM7
gPx86iR/stNhQGrpwEK++92upgU7tHbIjHr3yV/Z6QLxqAVHAHKmzt+GA72L/LHeTR9vxtuQG0oi
5XHMk+08rYma+nPkdMtCq/oz50jo9KjJv2k9vK4BNAvvqthF2W8GxYa+dOXSsI38WVQlYHxdmXx1
HFQBdJ385sYgT5K8+dHYchXHqYB+6B2SQRF2KUm1zF3L+4HUGcq4k/itD9+B0Sse7aYZ1gEejadC
l9nRQHZ1Mzo2FpUgH1j4qVN/s0x/qY1J+gMc3E8NG+xnV+sR3Efk/cI1Xd9nNqD7AnuyaySddtnV
uvF1sNt9x43khy7GQzO4xVcUbUKgC+yHoqkWQdeO97opo61nF/GhEFV8YzuBvzLctvuKSvrtkMfJ
d30IvjRJNDy1XT9g92nIk2s09gl3drYWrcieRYNwoHK16nEfCic4FmXIlrkfNaDAZtUxdIzxvq6M
e/B0sK/QaIaak2fXJ+iH5XegaXsjO/4YRGXaojtL0NZdyypAIXXorDQX4DoQYPoXLZXhuTACbPYt
q30r2ZpHofyG4hrIZCkHs+LDFhjKYB2ZsbwF+EXeZh4AXgg45IjXs/TWgPaas8hTfOIxuSETMFwa
MtOdawWLXst2vlZHm04VfeC/WruaThIuEDbuDpZ6700dHtACo5fdUivgXnZOzeA8D0oyvPWHIASJ
58+JJBLGK9xM0UajEhEsqD8mJh8RGNUidcpvRPY2Kj7OPG6GY50uJFOUbxPx23QkHzp8aue9Px4r
1Lo2hnOAhM2CcbB4ZIl1mWoWRkhjIDgQbajGwZdmdQZA44k6ycQD42xa7Yd/hQp3pMl8dtRKhy2J
jsLOyi9ZaBt3JoJmpz/Y20J+tkdm/YUl1Yd/gQKgJbFX4HfzxfUi8673gaaaIlnSa6sPflckQU6C
gxuUahIIqpaCf6Eua3BPePYtvpjssYUk064GhHtTD5bxZcSD129E8IZXGOhTqlg7DQ0bb6BS7YAo
A4BkNRI53eyxVyOrDIEhn+fTSHJgHkBgNNJCRcVNE0F0XPw1kq6pC5Qo0kgWOPqXCsVH5ICVHrAX
/jr1S/sOFeLRBv8Z7qmLQ/ANQ7x6Z1VWjrxAYEEtvNGhR22BXtUy42+QLtoMuRh9YBKDNTi6jG+R
DWQhKmajJzbq3co1O/Mm63xt245tfeBFPZyQZ4f4uMiKuwKPecDzWvmCZcSDF6O4dxHcjU0JxrBc
5EpVxH6pNF0u//TZxsb622fzc/3TZws1DSK7CvtF0K2gr9JlZQX1YQJnqSaq5usDwb4qU7sDjqTa
510cdwtEVkEhR+E6pxTF2grBGDAZOdK2a6cPtAXS2BK71lpseoiZLYPew7dOxioL8Y722WlUKl69
OshGF5vKh9i5yPut1Qt50FAScu5405/pjA5NlIGhzON8NXcUhfcWVrq3SEvRb6zIt/aOyIM7Z1CQ
tgFUv6g8OQHimT+Tx2BbJvKb1iPQP90Seuz+ocejxJrT+p9i/NMpOY1wohSAiEK26foA236w0Q0I
7jLhAIPiJetClRVXVlUvjBqVgS3Kgh44Q4m0HY9fyM3TQXPK8hwRuBZ7jTCs60ut3FofWD41/E9u
Pe78rUQpImSsRPNYpukWUG7k9XDnbUwWjNtUNbskX0bQDXmOZaEfYpNDdlwb9Red9d+HyHVukWju
b8CmDcS68rcMly+rRiBzpaZNG7kl/yESH9NmiBvvxhTIdlBrg2F346BmbInsYrinrS01cz2K9tPG
V/UCsRF+aiKWGe6jQkcmugC61KHCVT9k7cIwWrZ2paufGFW74iXR8g3gGbcfV4Q6zdGvEadJRrM+
AWQCeokURNUnCHR65sbPASrPRN9tqJ8OmghfI56b216aDTAsOITSb89ZVWSA8icMDDIO7xdkDLPq
w8fiTbPMqwrZX+VNHY3we/BfQmkhzpG8hdZ6c246D8WE0Jda1hkkGrsY1fxI3eMUK696A8a3euEg
NNkvyFiqHjpzUCmzzwpxM9tzwwT1x9TbWCsjR6Fhj5UBw2v8WNGNhlsoONexjXuOTgPnPreSCApn
iJvTATmqpENI9692DX4hCV5/snwaSe0xDg1oli9prnkMhIQQilcHMxXW2u4TnlxAD1ZvdHCBX3LD
s85682ioci86kJnOxqCzljwa5DrESkVgD+I5p9FPl+QSk21wZQn9nsBezzOUof6I3UkAmj6nkQsN
qmQHVx3ozI9ZLcGkwGHEfs5dk7UeSxvlu8qLCRtK59WwIx8y2Sz7azRNObfJh5pZljJ7OfdwQ2Qr
g0NQsuyQMOpk+HGIEI0sgZdHO+mdAoRD/vfJllAPubNSZJs21X5QBPJTkDIOQ6j8BCBPr1HNfsLe
8XM087fgJg12mP+ohdoTqqCts6mBH7CzggFK8UN0LoZEgnup0a4AoZnLog5MxHgSfwHGSPne+/Ea
RYoStR8hhGuYF3xvouIt83n9pRyQt9d4oN9hweOAe7LS8f+YxXu8tFqw4JRA84t4zfFyxf3AJL6L
qBtO06lmNdrBKLGmknEBJJHqoQPvUJk1gBavx26wDk2A9kCH8YLCyyvEOst7Z8zdE8CC5ZLsWgPy
xawMipvYs8Zbl/VYv6gBAbgCkDHK2NEGvvjBySCn2+ny0c/GctGDke9Eh6HT0pOuDrONmk3XVEuW
mJtsREF4J6tzxf3s0UUV7F3leEvdLAPUtaxKLpNH1tfZIyKvKG/Mmzty9LPkgiop54ZaZVS+97IY
pkmgVwda1STAfajmzNSGFg+ibk/NZGTjCrVA9paatZMjPYgA94aaQ+hV2I2VzspSFwVXaLhHdsNa
Ui8y8dqhyEBvQb0Ob8NzXWOFSr16b5Y3CBlcqRNL13CRs0HfpZpmjWBbjksAMspDjcUBQklp7J3x
2/LOdKZ1+RfwZXc708jYuDALr0UAfgATvJFiY5hCmVmd0cGHKsDBC3GYm3/ym4fRCHKhYXPzvz/V
fMnfpvrtE8zX+M2POkTVNfvWuPcCiCxrUAnJFnQ6H0D8wVaZlfcLCCUkx7lDhKCkL7L0ryHUnrsd
NePcpLPfL5DUyEgaAiyH/36aoPj5wegq9Ekm43xVMvKysLMFt43r2ITYu6kPMQ+h5uRCpzQkz6Nn
KG8We80Ks9sa0pAMqaCTVIyddMgHhioQzcuXg2l92Do6i+KNBlGj86DuANRGN9WmbGJgJX6OpRFZ
hGq5Xpjn2T7qwG6PCZ5EdNW5YwC9Tse7+CKdACvzJmj5Os5Ddzld8efEiFIBuA0O746unTQSu+TC
iFbTVDQ4aF4S0QU301RJY+TrINSKycXV3IsFEqItGCaaA2/05jCdiaT9OPuDjVx6xxYJbmyMo4P8
eTbbuJpmnpU6ZlsBltBlZOOOB72be5e3AtxUAZjUqemx2L1rTEhod7F5EyiPAvJqu6Bm7ZI6C9tx
7zLEW9Ki08/ToK6BUiBAPIh8oURUNpW8cSzrApqU4j0f2UXjev5uN+ISCJxIWBwvqk4iTMDN5Ore
XpT9IxWkUxm6r2rREQmY7LOJPMieFuMNUOYLfcCGIGHRLQj07GsURuKCB9KaWnTQRrA5J1b93g5+
jExfjYq83C2qpcM9sBiI1D+Wia328wV/qX+exZHxYaOzNrH5SxAMyULPUvEy9fpb3XDv46aJr4yx
+Area36q6vFIJohDxNcahfg3Hp5lUM3r/SW5te01ABnTLXnRoS6rXWxl3ZlafRjF11Jmz5mQYNJQ
M5Opr8BZwTXT38+2NrPKpRPp8ZZcqCNpUoAuMoB4yEZzBgXkRP3ajlfzVX3RWNu4BwP1PJ9vJeZe
GD3qtQwHHzjKRudo8/pKw+hPQl1EAaXS/NPsRgEa3mj6CPOfEGNH2YH96zKbpFfe9q4ITvMna4QX
LgzQJAKTii+MfCteegtN4+LTX1WYHspITdBVkQsd3BEcIJVRGdNfRZOK1oXoXpo2y/myei2dnVag
bn3+S9uy1Q66032ZvzgESMH73yT7+dP1krk3mf9Cc03/h26fq6jrcDM1x9w+gGGjU2Cabi9MiCRo
Wdq/RlX9YCZp/BBBsvEgdB0VusoOPTtLy+rLiHU4ij+dalODymjvpLn92IDojpx0bhrLmuvlObSY
ttJYli4aCPDdt73x1NWDPHeqxXN33KBWBMzJhWvcl7wvbx2QXtVObNyTqTVA7eWnfngkW9/6+S4N
M305DWCmf98bG69pDDBxokQP6+o22tPk4MSND4iKGAtq0gAXPxaNG/2VTO2IUGLSt+WWJgfaJD1F
lvxOnfRxtdA4IoXr30xXr60O1WYhX9Nkjoi7i27nF/KngxtFr1ksjBO1eiwPt54wW9CJ4A8atd6/
olJlRZ1kyiCRubBLrz9QMx5zaydCBOvIhT5CB2ScPt6TQRPQeHGLUd/RBwCth37wmx5bSeypuvBZ
D632Otqiuc3H7t3rXPcLpN2HNRQBh53foxk02gqkW6jRjFz3lJcpFPiAoP4CnkIblLhpfczbEKVr
5nUyt1Dga4oCfCGI0Sw/dtygUNtNdXpzbX6M1MexlfniU6GeFVUQEzesOw0fO/e9Z8pf+7p8a6om
e8iRZNs1FSR+EKV1H5QDpbaxBnyzq68agpxvEUMBZNzZP2IruamTwXxponqAHqgpr9wK261TmP3B
K3iMOEWsgzXQ7h/iAcq4EgKd39RwaJTaP0IMFymCwfiJehvPSvDTSHRAEhSOPHQ0MFsYMcBnSdA/
QaMCXM6wz26dQp8nrkAaEQG1yY0De09uQEd8zDYot3m2MPrmEdEBJI8H0HwD3qEt0uE9FQGqS13z
GbLDBYoSjXRX9XX8VLT2SeRG8AY8T7LMUR59aYSpnzNjQGrNGsK3nyO7BGIUNDLjPsq2LUtfaVGE
BJEvkyc6kz6Pp7PuD7Y/+fm6oeO5mSef8mwat4YjmMF2n7J6U46NDfcaG/me0mtTr0CWbM20AjCT
nzk6cqZZkqLakb2PkoUckdi95G2ebznoB57NNJ/4rHjiGOvYcso9qpAgzptkE58V1tKwRzUItE1X
e1L+DuJkQKmhTIENGXiUzbwz16p2fhlwFzzYRRD/i3a3jJqFFzbe0Y0hO4JSmTi7pCNDwsXoVtSB
PGF2CaEhaK2isV+hhso7zm7ewILN4Cdi2dtAc3Yo1Dg2ads+BJ0p12Ap6zdTcwQRm81LfCRTtA9N
Z4wgcE1O1EmHToAwDKCuK7Votj42Pmazje5jNt/S/E3byBoRL8eMF8SZBfmhU+cY5YValZ5Uu8hN
yyU16YAgL4g5/epiFy4KNpVHBQKxpa2kRMj2hzkmDzXg1zn+dBWrgPZr3oJ7Mhjs/F6LjSNxM3hQ
J93FwFqte3VTQKMvVLHo7qaAaPe93Y1HHeKvazwcxTGo/GBZO6N9quLMetJBlz7R1jUyO4CFMl/5
qJr7Qm5eUtgnQ/e3jpm1ANXzN7pjqgrCFQViFtda1+tj7bfOSvfj8K1Jz1lhuV/bGLSrYz2GBz1N
5L0aSP1lnEFDx0S5kBXGfB8nmIdXJn/3EfAJgrp7Q7a0W7a2G9zGjmFAzHUEy6iVjRBRjj98GRRZ
GsgxypWB5GkLhl5wf9j6qqczC1vVTjYOwgU4m3rVmRW8srqHirsDmJA6gBSz8bcVCnq3rLaRlG3w
JKqxjAC/vxi3Lp4z10Igta740qb/jKAeVhVH0JX+L5Ogja5QllMaXLfM1dnXBFy7EFPsvppjry+b
OOqgped3u5q32k5HpvOmAyR8ibzc+FL0/Yk4tF0J9s4w677qRQI5SOAvtC5KHySg94Bu48wvc8iG
4pH8oEXNh23upTOp69W6kyWYgWw8KAHRSA/0kT2eJCdelK/TJ1Z/Cs9B9kUeadDsoFgQPbppfsoy
zX2IQPh0wBNF3YXd8FXZEx1vCzMI7AMXoEr51T4ikbHIjKrY4fHXn7Hg788j4x30oe1sG5t5uCj0
HiIE1COCcFzUBQu2WTdA10yDDoLjqqCWas42ESfDDrVt5bVVhwrE+shewEZN6phtWSWqTeGZ7ZKq
3KjeDXvgq7C5t6f6ttmuiWjc6qgdXiRE0zorW7lWeUVurVrLBk8PXzPMGxkzbR2qM58PH2dk+1Mv
CktBn4NayW2EX8/BQepgU40ifyxL+W4hyvgeFtUGgbjuq5F68Qr1U8OlcRxE9oys2shE8KUpR23h
OalxcogRgQLF1GaIyGGd4x/IRAehosh0hjQFtFzzEUK0KF7dRKIBWlkB7qiIi2wgAID+jcXPCORk
F1c9fmVjvphjre8im+GRnGt9vLd1DW+JIoYGelv5NsR0jOjdw13hmJy95m4QrQzG0osb684xGLNq
3TeyAdYbeHGoeb7bVfpjyNr6wQnCeut5Wbr3UwalNDUZeYwWFNfDir0itB+tPDHKldCdYQcKQapR
p4MrZbH2BDPX1OwA3rvjHw62xbY8TVEuPtT3o/QA7Y/DdI+cBgCGUHi4Qhnkw1aIs+ZFexnw9Z80
KzwLr1rVOapUvJCBvkLJYqfdI7qGb6EL/XxF2P8Yqasdcr0mXmFQeQKRYnkNEIyZbNSkDlS31ztr
qQkQILR2az4CBt4ebDNX3NQOwoclpCHmJgeBIr5X6xxZPiqkHe4uY8UwDqnWJ16V/r1gdXJqh9hb
EqM3/8veZFZyyiwlz4QI/BpcvglECfMFblvjDXwbDWr+zeRWNHwA1wv+IxIWtve6U4JwSD1qh+DD
tw3AaGyZTXAXGCCvbjwksrA3HL/aOpR5+mZ4hlzMh50KMcCROdnJf5SRt/a1ERiDuo53dhcGGyQ5
kNdzRjwXkSsHuw1AIXGS7Iw4rb+QR1CH9jaCON8Ci610OVHP15reb//YJuJ55MuAkmGOuzM5qOEC
XkH9jL7SpvzcpF5E/Ls9ff9F2P2t97exs3OrpiocrdmO/njoBiRdIYVeHHtEADayNKx7iZIwyBzL
8T3zbvK+875bY/HDYo7z2CQGdpZ+751QBV5OY5o019ZyAFKJ7jd9sMttpAUZYk9qDdSoBU+nDok7
Wktdf50x0zOuOgeZxD4tIO5jA3nd8bSCQPHQfCCxZz9oMmBt3qaPtl7p+J12JbhpUmuTMBQXh3GR
nwGCl2uUPRVPpTC+EbRR49/w2Irf5zF6OAYrzWMvDcd/JqHWUGFcbOamW/XFBvLIwSYRvn9iA6BX
rH+m6vcsayFNF3jDxbGd7mQ22MiEhWe8VvHkYPX3em8skC0oUCGCWyLDChNhYTs/kQxNqppMNanX
aoHtpF7sFc1H6v3T2JgHyFykEgSqmrxgmYB1JQRozaJ3jkWjY6mp7F3JQRgw1C9F42TWjyYWzh30
aFdguPXTa+ArAEMTnsDUzexvEhjiFWg17Bsth+rfoIn40U+ycg0lqfEMyFdy4HnMt2OeWbdWlLNl
y3jw0pryLk0y+weA/ahvdJv3oPhruAgalG+0sQkif7wrwI/gIhTjpidWtx6qB/onuv3JbtqSb0Ve
TupD7mCmt8B2H6WEMNIsSJTmQb1lTQAy3BGCRHOHkdsQ/NBuwWADJqocVfsIriwKFnZHatZD9tEk
6CHeDp97h1+b1BvpgIf9y7HZiBqdQqYrUNueWCXk3lULLFQjQpHNKdLgTG06KBcvG+U+ikV4MrD4
JD6DqOm+eywLbnnX23f6GF+IDMGSnbVF2Wi0Ia8hHb8DpeffYm07eZHZHCx49Qm81Mr151zgr5i8
ZJXzTeNU1hoRShQI96X+HFrghsN97V1lUIGPGw//MzAyyEF5bYCgS2edR5SKQxyxsu7qrKqXmSH7
L5FrvbauiL+bRY3hKg/FkgJbJT1+5y6EVnuf6RBk83FP+xW4UboBaZLWCM+eob0mmmdPC8o2NtJT
FgWvtEyjDYIDlOvCsdr4QIs118ZvEGD4fE1sXsTr1fRectZKvCoU8xfZ674BtEPZ7c5Zzq5kh0xn
gheDWyxA2DtuAZpJnwXkxaXhBG+pBxi0ABfbJUqC7uIAQI1Sgzp4iyANwHRwb5gi9La/joyNcLyV
qfUssbI5g4JJnrHqlWfsQKId67UnxwrDoxWFG99Mi/skidpbHgsUtHRQBu0Rc1mWnq7vqFdrWX3y
fefr1KsP/L0C+OOIxRF2LdzWIHmJCBn50gHEdRvWSe2GWmHh8tU///G//9///db/H/97dosyUj+T
/5BNepuFsq7+659c/+c/8sm8f/+vf9quYzmM2eCwYC7YRzh30P/t9Q5JcHgb/yuowTcGNSLz3q6y
6r42VxAgSN8j6fnApvkFQreuvbNcxaoAJP1dHQ+A4TaNeEfqHOlz+a3VVtM+1u+C+AjEyjamFVbH
WLtDqRlLLnwM0q1DvHKQS7UXwVCE20llMA7rX9rAEV8CFMLMy4woZtEK2ZgUAiFgJqKDH3ufbeRc
pMlKx2/8AHliVM+qA5Npf7bUoY/qcpPhoQdGpr96k7L5AjL9dMdaHSt2lvIS9UhOO7nQWHKmCaCm
oC/+/Vdvm3//6jm3OX5ZjCEHze1fv3rQ42VaVwl+X3fhsEMS2EfVlDGuU1srXsoYSRO1nOhG4KAL
xy5vyYMD8wSoto4ysT97ldLTDmngfJqn0xXNhtU3ECvWDoxVwUsSluYqsuLuLCCJeSxy8GQMyE09
jSB9xtfL35Ur+KdR461cdQ9KI34ynOg2M8rhpgki62DbJp65gDSI//C7dK3fvxxbR9QX346N0hDO
OPv1y+mcuHBQOi/vp0U6zxlw+Zn9hAxFdoWibHsFVP+RHodhJbUNPfKoqbxQriWvQw6tYjNwXxED
btacpRKsaXgwBbKCWANj9RezKc9CrRHxUryTkZ49My2HZFDewXXI7GMlbgMtK29RaL9Bwp7dZ4pN
vwC3LegOYu9INlCGxds6B/8j9dKAMuw3TPHyI2oG1doytIHbs9IlglPRfhQSrP2eBOSx98CZYXVx
uaw8oAiD+h7a9ez+N1/buK24uXeg3PHb0p4U5syGuQfVSfJzY+sDndQh6IHlr34y7PB72bnpQ60O
iBTmJYtAAIZGGvJ20QJ6eEjdXD6YjVFuNGPM1tRLo7sumUZnIO+9meKNdm7qa9Ou40/k8m0t1FPZ
qDfUUZh68B9+Ebb7yy+C6bpj4B+DYrYADFlY6nb69KTCk8UcQCXj3zO8oiAfp/eXzgC9MuEMw+LJ
cCvzlRZhttb2J595/UULXCzRtBJSkFF8JlXZSSWWxGMneVg6Ld08zxe1UnsLUQQI7Z0igrhMXBxp
EHVQ81/apsl8Pfa2VeWgymawnGQnutE46rZjHOnM7mOrWMhwQLUVEkX6znai/dz9N5/JYJfN9j88
e3597KsvEwRQ3Na545ogonP5r19mHJS6kaS6dyf6akAqNnUXBvALt2aouSj6To11m7jyJdPZmta6
5FGWAVB6nd2B4RbEs0gj5g6wx22+q5BnUM/ZUj1dPx0AMjq3DcTb4EBmaHwg6GQECKf5o1yWsQF6
V1NPr4YbhwsKtlCHnmofHcjOhIgSgNZdsxu5jPIcXDaem1w56lz+/bfiir/9xCxb6EwYJih3ddv6
7VvBisr2ZZ3wOx1yuWdLCWaA2iRGCZtSuSVOVJ9H0arPryEfk9Un6uUMggZEl0w28OcBGOuASp6o
lT0xoA6u5/WqKiMNXNxptaRSwIyBngNSyP6RqYrByN+KJhfPs1fFUZ0mdEg3dio0lHsRSDFCzd9R
s1G2zgFCKRisv9nIL1ehpslZ+ZFtqBwstW3tpVT03gvhj/Y9HsPQFTH9CExdvNhTT1hAY8srIcNF
vZ+8XbuqIJBru6egMdVPYPiKn1O+icxq3EmGQhVl17Oe4xmBoCJYU7DjB2G/g2J85izayu3vTQUg
yQFERuoWOyXVUn3dAAWlpEZYDhJhgS9B79wZ3h7i3vmlqUPQzI+1d3RS8SWRTX1HpgyvrlWCHMaG
mtRhJIBQ6cbrv/+NmOxvt44LvQ3XgLiAy2zswlX/p+fQ4Op43Q1WcRcEhoo6y+eoKsM32aHo0Ou5
fovMT4jyPBQAg18veMvBiIH8vveSI620gW4qWDIEDx9+HemWrY4NzHByUy0ExhVcLLyLSsSkQFdL
TScc10HejPdtIMAq4stNqBTx8kzLzqCJRampamKHUe8coVhuVDMtQT5aOKzfURNAo48pqQkp5HWI
UrO1Y+FXToig0DOrdTjy+hP0GmhxrIzKcgIOIVA17hMbULcJes1SEElACcyYoNdQm8tuPIt9gl7n
fl+tmy5tpkvQdQYAc1D3bcbixTRFc+Wm69/ELfCvPUA8L1ZjQilc19MTKhTEg+EXey/IjRewitQb
PFO9LblFEfjPc+S6utpBvVOLHQTZuV2/ztNa/ogIsBpO0+ZN5iMUn5+qxh5RNwrpxqFogwdwrtuo
z0G0rhTVfqiQEQCsQCzBfhG+Y/kkF+lYeI9xO5orT+uTG4na0F2TteaeZmI1MoDzTJ2e+ndu3gOc
DJ2s1uuXJkTjEJwGNtlRB7Kzsh7WFbOapcHHDxt1kF+PUZauW9McTriFiFV14/iIoEi7Sb+CAP5A
ypB1VB9ZP7ovKGLky0gMAfATkE8VdWns+hABe8O0LHwCJ/3qhNWh8uQjwAzxjY7H4XXAxgiaFxC4
Zln7gDyXDzk7P3vI0rGCTEDebqnJi6TZVy0Kx6kJEWbrtqr0TdRY2RURdmOV6Ym4M4ssudELsTWG
XtyRqQ+9euWZ3rixlM20iwrKHZO71yXyYuZyT8FaiAaB3TDhewoYBZQhU7a6F6iNbnUAwrFYckDd
9qJJ4xqWDEG9rNpbXln8aM341YpGB5jXyltim27fFoZVbe2k0lAPNIKuASjOTR422d2f5knifZ/m
xRYBi3ZdtJDEk2F+lys0CsogoZKsgChSyyDaWCUStxRsdGAQDiBfPuIp5YQFcvL98MXJstU4ZMNj
FAOg4RTcQK4FO3asbm0ANDK8SBW5IUvyFYBF/aEr6xIZuK7t4nMVZcWyMnT3Cn7SYGs5eQjFmWw4
xSai8yhJFPfcRKKAZ4HzBkzVOkl9+4ffuMf2/1N2HktuI1safiJEJDywJUFbJMsbaYOQ1C147/H0
8yFZ3dTV7eiZ0QKBtIBYJDJxzm9aMjJyOHAA99EIwmgHoGne/vuTUP99tWTXYAhdsDBYqqryTPnP
ByFhqKrVRqXHMF4lxDr4pJckZQC5qQc37NQ9UmFERGRdj3dU2PYvc2tVGN6gkm/ZpfoY9zn7gaHK
fhR8KwGXGe+3HmD4AxLVfrS3F4kVqbPSIbLK+0/vbqSoSrcY2MozLBwxxl0HTZNd9xE66ON1Z0zJ
pQtb7UE2CDIgD//+Mai/70uXj8EU7BuWf5Yl37B/WQ/scQTn7Yju8olpt92FScpPXuB8jIgXYQBd
m9HLvP3o00D3jFGvfn8YyBFlCshf/vrDEj07MmXx+t9v2VB/2+fYqqM6Dn85h4eH8V9vnjBNVYwG
o/hy3dDPvl2jhB5EX4kJp0tQHrWdZFe5vtj9VS3X+FoFSvXf1QG6jddqoXfRV6w2br2buLU9M6py
NJo2MsyZ2W70qplouRTpZgobhINJeXh5ooZPSlB9nmGEYHhDB80jD1TDm5azW78ci7z/5XVcvj/c
IiEmazqvwQYvFrrlGoLyf36dh2keo3o2k/3kQ/Uy1zqmLP2M1bbNRpMAkv00zAOGugvhZOiSB0Bv
9duth68YM/khbVwNgY9rowaVIRpHrJxCBKZT1hxYoEX4bIqsOg5LqyzKQ0AieLLG4BQaAq+qv8fn
g5nAE1bV72K4+/fvgLZEF/7zv8uP17FRCTE024aT9Z//XagW2UQmK9hfOVx6ub5GZIjtu2ctyElc
oqFSL4dkDhp0wKnvpxxOGwLVq8RCxTHoeoT5hE3YOtD03YSWc8j7AtTdX8q3dskJc+r/5dvMH0lf
ogG//GdMofE/cV1dI8JjOM7vUSyBq29hR2GzS7vEOHbYha9BCoFgG8zgI8pcJPAAnjt2DVPSGKOV
rAcBZG/RYiQBHeXhhyuKFLMj07qo5BxeM/KisltemPldEBJ2kcXCRJa6iQeBqGPEbnlsyyMZs++A
reKfWXlh08iKlAc6GSnf+bJIDa+JDHZPhp+220xU1alNe/tIEnnYtbUxP8DNDjwe5dr7Mk/f+tHP
ef6cR1NQerRIJpblRQ1CFhAUJPsLQPuzEyTFUePXrS7hoQ4FqqA7z8prje7GRfaS1bI4ddW8h/38
TdbLKtkoD1Nf+Z7Ktn99vYKsbJYpG3XsV12eBztZ98vFHLvddVPc3P1Sl/V5dmpF5ZlDhd+kHCIv
ZUL+2mlpnf1aJ/soZl0sHmg9AYv/vmusqHkndIS7Y6dVHQKBCmIKcwwXRxV+ppPmHmw/zTzFpUa4
PlF9ZPI6pb+T5cIpgnUbqBG722mT+o2Fq9qcTGsElFlRrDZ7trvQPs+Gf28ZIaWlqkt9ddW0wsQr
xMzI3wTGnWJkP289BlP8RATb5tFuJOwXGUkizj60NjbLcg53mQjhdEQLOvMsexhpleyJjROAXhpl
nZ4YG0JX4cP1Spk7bbNpmr3rHBE73niO7+16FzUJSnHLOK1x8o3qqvbmOkPhV486/pa3SW11jjyI
nuVOzmrMpX+J0uDomMIs1tABcaQo/Wmfiut12sA3Tli3vMvucp6RtP6qRUjzKIt+6BgLawdc53IL
8lAF6GmklnaSowInUPZ1yd9E3pWs0zXoCOS6L7J/ZESIc/hq6MnPZhr9r3rRRCcHbTieMf1WCw3j
CaFH40mfkcLCT8LdtJYZ5utRSVY4tmSPsgsYAx0KG26kkaYVGy022p3boybcpN/SIU2342xEB0PR
yrd09tmA2Ok3EJCNZ7WFdofr6Pik9P13tfKTb+Ci2ErkrXpxAje5Z3dqrWRDbo0/+8pWHiO/SE5z
06aevACR8TtngTMW/XRBqg8Z+5E/hbxI6r8Upaujvjqmu7Qc3F1jKOUH1tvrSdT+VksbqKUuaRyl
vRviitxDRzBwzdMlPqiJLeBY85EReRSrcoxEtfZ5iPlqkD/KVtWKes/izX8ni6HigmfCePU6Vc13
uCJGc3HcTjxjiBFtfY1AnixWeS3uoTTur33bEX42VgHF1m/0H3I2u7SVHSa75pq3cPVZU0bjKdPv
ZNu1JocJkYF4u96qo7T5kXcWrFaWO9dT3q8QEYE21LBoEo/9vOclJhqTrNvJ++gKYZx0I/+858Fy
7oET59d7Xr4OW7QNio28amqCYJ9tm0z6coHlIO+bePNwva9/u2c5aGyU/7rnIKkR7Cfvdt/m43ZQ
EnPX1e6hJDcHB60rAXYoPVsLeTqlXQ1slZxIGdnm3pUtjlLAVsxTbN2uPVtIHbHpBLi2LbiQZY4B
RPXWj5z3RA8xkpZ1AnnR8CRPr7Vlr4kVUDs/VxIvjFgA9OQ5bir4HDUqb2xB0md4l+lzleFIObiP
sgOgAX0joFJtZLEUifbEYNlRDsEBzPGGcMi3sq5xSBZ30Ror1OlQ9On6cxjzNmELLqer0N3W+vRZ
BGZ7P6nW7tYjq6aO/2ZX7OVc3dy6Zz6RvF9XZXkn+8mhdTBixybG5iDr8lEMp8mIv8zV3B0cvUo9
IrvxzmhH8yiSPDsHY81OffT8vDw4SYG9lcizVRqW05/hvE1zu/k5pfMP3qC1N6cguRDXfg4mHOG7
uTF4sdTa4HH00ZHJey37qqkOuWIGAZjlTafVvsWmjhB/O2dP8srjVJjHOB6tA9KAu9KxkBfSZvuu
jcM/9UGrSJMqiFtajnmOWDW2RhmosOmwzJ6Syl0LH8yD0mwqA2GOFJTFNycQFyS0l/QnURtn5EOO
AQqEkVb8oXTBjwpn1w9rFMnaGCb/uUGf0sOGQUD7mD+vDYu/PP523agLnEf4ENDmwnB4AyUMwVkF
UfAf18OiGz5f0ZRbdypRMEf9fFujAeL5KRY6ea+y4Z569RvEvJXfa80Xt4FqH6IatxfEMt5cwzpW
2TJr7aprZ8boSB979T6PEnI5ciSxSD+spmffVcujjZn0Rg7I8t2sxc5XqCUpBjlDcwCm77zMrvUg
22crJqarVsMlLAnPw27E73y5UuYGCH0Z9gs/u/YwijDZVlrtf/Xr7XWg7vQbrZuLoyqIcGHy93G9
EVCzKyXng0t4IThr5G/WxTIhwKVjEXX52+yE016DCr7N2q77kpTTSnZQdPh5ePdld4gvVU+ug/mU
vFRjQt5u2DU8BGAgThYKmJ5sUMxm6/LUfO8c3dg5SJXuwmRU3guDv/xyTSTuKm8OnZQULogfPJKr
68dVYKy+Au8SPFkKDjX+YiIsR9QxiB8CSV/a2Qp241zWe1xIpre5wGdl+aCTDF0FBDCzszUrLhC8
WFvNLEmvJKteqwkHjwg8wb4IEmzDrolvst8m2gnEsyxSl4sQjGxQA/tZGTHnXFbTWonNp3I5OCl7
u0qPlY1cPiO3p8H5EVpjc11QyyyadwW6P2s5SPbqQe9ObCfPsmSNnYvrxsAyXBTajm2ueoRBtbJB
xbymhqI8JkF5p/p98D7aBR8OZM9rLLKuVWBOIhs3stXKgtRTSN0dZPARJOnPtHTERZaWGTVQFK/5
MiPydAirE780K677F1k8DfGbhBRyAnvqnDqzZ3faV6O2H+zuXlsa4LpBIvulWRnLPQ996zCXMR52
4LKck29qf51OoYXLzjz+EahfByNA7LvrM4Jgrp6sQzts1w5r5K7ShZGssWPcab2jXxr4Jk9zLcKz
non7z865QsJv7DLvWtaIF8LQrFqcbpbJmhwfUhE/ppGbPpEaJ+Afun92Vkqb1jnZRmsbvmbyQo1R
/OjKVt2ARBcb8M46SlxW/J4GirXJFLfA2IZiNSDJ7odJeZLFUdf2YNDYRRW++ZzP5aaY8uQ9CGsy
GYupFxvp5B23BGdXC/+zNU7HxEOxaTrI1l7Y34wirO/lUCXYzLqAsZBW5QPBl1d5nSw3qqO8qWyZ
H8r4P9+UbM2IPsqbUlD4ZLOQVDt/msVJojyveM+lmJMAX/m8yVzFAmSXq4zAL8jQQPEJsC+dbCkm
cJvo2knOGS2dzCybvaoNNrzSr4Elxc/gQOZXHbR70sIOliUxFGzRUGOXJUfVD/oskmspLaeTHhTD
g2zzW/cevS7nXpa0QDxXSEteS6Aq37vRVi+yLQ+y72poRlfVcIHDPLkRYzhfLyHqdMVvwz9JbXAE
VutV7k4AQpab87sCzQI1de5ka846v1IzgzyNbMX/nd9UCtK2C8SrZbvpOhPn1qqTA6mx4mW27HiX
KEL1ZDFIRXt2av/DFlbEtxif0mBCbUw2ipZLFXrjHvNGKV7GpC+2eUyIXrYOvp6dmokn2nVsi06K
k77IrlmOVDmBejbuy0XDbug3OD6kZN+ZyEWB4Qj6P62H5pLqWAukSaZ65Nebi1nh8wsoh9M4BGMx
4diwvVZWoUtT1agPcdYbB0IPE5ZwyxwCIEimZx/1EB7GGYw64oj5s+oO2aWKwotQVKUALDrzwqbq
2AktrWbUtHf+BOLMz6riWdZhdPXVzDSAWEtV5A6Yxi8vQpOcYFJhLWhFw9OX8aMKdMoPMXeURTlC
K7dh0osnWaOG7PUmM022si2ckuGBMMi1u+wxjBhedyWRJFl0CHsi3N8/zfb4Famc9iSrWwVYI1/Q
/iiLQVMZMI2gC8iiPAy19qK3aXqWV3Jn6BURqxeUJW5UHoTp4b3h8UVJHwZjFBtddP2GJ021zdvC
9uTAvlCVp+HP6/+2qdzZmyCbA8tjljnWtfskjXdaOOXPsruZk5jVxKx93r4TGLwDme9ugt/UGr4o
fPxgjbMTyt62rj8k9oLMVpzjrUqeJaO9Bck3nmXpWoXhBmnDcdxBqP0cjs6/DnR86tcoHRzCcrQ3
qQHPYQIF+9DHTnY9+I2zGC74R7crkJnJGuTuxjH/7Ke73bDtbIz93LCMvCEJ1DP57PYMEjDzkjEN
f/gHGWa+tQuj/9d2OZ6lOePlLy22ZLlsryJFdNe1cPOlO/qtKEV0bkWoQ8jPLJ2hKdKZ7ffrrVWO
bYBlerUrxoNDBuu+0dWfMiVsOSESbXVt7WRKmF3becKI4KllFyp7+bH9Og3oFQfZ4G6vHkqa+tp3
UfvoGm71mOrpm0TClHHgbO2ydLcdSycp2dVkQauEZFzsbjpbqVJnp5DXliSJwhIU0F9dpMZWMoaV
hxTOuJmGIplWtps/oHsYHyRA6lonYVLW2Dbe1dwNz28AIuWIArolHD40hJTD2QCym0OcQfdPf5Wt
WIxhcIyvQ5oMwXYMiNOVyoCapqoV4hwm7kYlO/agL4cJ9YuHICu/T1qdHGVJ1jud9jlU1smDsJTR
m3hpuzd1tI4jxKnvJrvpX8ykazZtFTbbYSkaimofrDiI1rK1MGL3vqqNo2yUVWXfe64u1EdZwi8H
ed4pK+7wYP91NqFuo6C2HnHKbp+U5Nxp+fCoLvbnQ0YK3fVbsZJtss4KFGysooGA0NJf1rnJua07
7dTH2eU20JpGsZLF3wbquUlanEHwwQbCFPPnleSAOMv9faE5TnrJ2ScguqASwgrsvaLk2l3uD9Z/
nbHD36q2D/qrJXpEJI0oxcJCAB4wVL15kqVuVMw7jDG+yZI8APmf1jFO5zs9GxDq7p3gqSeeugyW
0/hRqyy/7sjrmwTV7WXGNjTN0zAo4ZMVApJKczwg5zdN/pdiZK09I7QcJFD5+OQhruu7VNeVsyxN
AzzacVDfZKm2h/5UF868S8mcnaIgxFFyOSR/n5mR2+3apPoie6Rq9dlDFqc0XZtGGWNLaLRI0EIC
mrGsXbmoZV+GKnXvxdKQLQ2FAZgVQVho+sXg3kM2/hwB2/XnXGrQdcz00C8QBV2djUcD9ctZa56y
BaZg82jfNyVhFNlB1g2LGJACFvY6qCkU49F2t7l9tsxxbSVaBFg6Ny7yMLgjNmx46G57DJV4oach
dBag87S0GPAXR52QmuwnWwEXvvS4su2lslbuWliiWM6dFNZyVTT2V7JBlpdWxQ9+gPmEfx/iJZS7
g/Z8OwuUKfTKpU4JaDUS99fWW7+xME+Y3XwPh6H6QnCWdAh//gt5V+2pIhsp62s86AmbNeVejFH1
JeQ1KRtL663v2PAgwckr91J/G57jUnNXA81+aDUUa2Z8nN55kUAAfTmrlzp5Jutkq+w39HX4e6vj
Dp9ji9qv1+4Qajtl1iHJtSEiSSjxHwGgbGTVrV6eFVYbnDvHaHaumcwvRuqfFUw6/lhOgEwO8gRT
+GuNXePke7Ui9/lLdHEXHpVafUh93iEi+ZeTp407Y9bjTAMBEv6m1nKQDfqshUf3rxEO/9PLlQpk
Y9wCxkOfPa0Y293gVOoLf0plN6RB7sli2oA0NgnbrGSxGRNe09gpBHWkdWtd0bbDEMdghxjqgnBc
Vfzy7pRWV1/kxHVcEVhdiqHFxG5OrN0nwotO8OQ8IDC2KUNtvLgLOSgZsQgVZuD1sJ5IZfutob+j
GIakYZKVa9VNjXfFyonWKnkFz63S3+uy+TKZevoQEP98+YdBijoJLy8065xjq60occJeyQsCUJf8
YrxIngyzx4pl7S3dMreZouW7CYw38XEWX1nUG4M3q2XxlcUWP9X1nIXV4zSlxlFLXWWNDNT0IRBN
WvedmZ0IufTvYNJyA88E2SssDQW6mTt+uA6ivQg+ZSe9V2QvOfifeukKXJBctUKiIUn/bihnOUPZ
dp+XlcXfLkuvJh2KbaUMqkf+MLvcDrGOHlwpzreaTGUdX4HJWte1WZ5kA+4i+QXye3cSCPt+5Bm/
ZdaZV1zCrH02VeY2IfP50deNly6YpdjGxCAoW+cUowR7P/ZYnl/BTIz06zh5Tav2c6TqZ9eRskP6
98hKy/TrSIl2wmLycSrafYRXxbcm340IVv2scaJcVWVvvZqodGyKfojOdaUkd7UyalvXtIpnIi3k
tuze+NHN3UqOSorpSxfO0XtLMN4DVRZeQoPUqmoSv4MEmzzFjR+ugyytvkeDg8oDmbPEZ0VVyuZj
jtwKzZYmvEcusj84dfGFTX/mVaNBLArjJfSeJucrG04wtV30czE6SWC9fckz1V77hRk9qK2v7R0n
sfaFrpIkAn+PTe8wfjGsAhsb1lZV8b90LAidaroXv1KLlx4KwbrEI2SvukXxIkhVQfd053VphOXL
MA3ivsUtkd9d8SJ7mKOzD+YpfZBVVu0269hxwoPsPwe9uasyNfVkK0H89oI82qO8lKxywtHDaqd7
lKU21F34RviYyLmjqFa2Fp7KSMNyM1agF4Bgy6+y71hk9SWLTBjfkaJjphNlL4SuLn2aF1/1CIy0
gaTPsXYcsLUzpI5GLb5O/oSaZ2fwpcDL46MU32V3RQWbNDps7GURXQa7aIcvhd5Ve5z1mq2sxsfU
a404g0uRaYdCC6uNnLRXzGPBj/HFylsoebpxAEOWPCWFgW+PAbi7sXv8qYreZymsWKuJJj+VLSij
cOoheeVDsraCutuj4qWQIF3K/8fB16mWq/3jBGqAC2jcFqivLIoNLcx+9CxeYxUxsk4tzZWsz9Vx
9spg0K/d6nz8pVvrpL92s9gsHQT75PMUSUtwkoh/REnrrhpbxS+hnY13gfNujh70mxBueG9ZVbia
l4co+4N+58LN2MiiVZnk4QkUnGTR11/7wGrfQr02LmMWJKQxmay3TMjEHRKHcb+yyPn/gM3uCS0n
OAGw6S5WXferoeMmh3WieEKspd+OSavc+W7V3UHudrZ6VCqP8YTgWwjH+6vZdxdNjp8TZKCGqP6j
zLGoGO12QKEV7+HSd/OLXU7dARnraR/7TXufTQqqwliRvJEg+jOL+/BnIPampnMflaq9Oqkz4kbD
b09ZSGZxXKk7mAHdsQ1n3Fr73NxEaH++iOVBwdv7+F2xGrSsiYnhF9nvE134+0mpA69tNP01j1pn
X1YEIWRxAlK2T5QkvhYxOdX3mtsk1+IQ8CvNsD7zRBEbr6kYyZbrec76SrE145GiVVw726Sr9xVG
itdWqw7avU1E6Do2LGz2eWmI1eAytrTInjSTiv3jclfQezJs45T+2pqZEEk7R6BCubS6bhntA1WZ
rq2p6yu7oFfFtXVOY39Hih0yxjJzbZMIwRJcv7aaKk7PpobguJwqjIS+Ey06qrLI2qbu5q5BtmAZ
m4/DvNNMH9OU5bpqr4077Nugak3NoXHKdu9P+SveQ+O4gmXZnOWBP+/nWazf2808nn7vIbuFUF5X
JPLSnSw2JSbDeWhimrTYR2aG5pzduQVnVPr3LL66jTiKFW2rAPFTWSn7yUNQxN/tCGSpLMlGS0F/
ssuGbbyMv3WNU2JRaUwu7FYnz1pNvGg5lqa3uRucWe+c0Dw2kc+KJ7v5MZzbCq0cT06sZjx8VhHs
8QyW9d3tYn6B/UilFA8JL+S/XB8KR4PIUR5vZN/bxWwtOZhOU55u9V2gZEe0q9/klW9zR7nmrAmM
qdc57GffVqGKLnYr8qBEOK2ELi7Z08Iq+6s6TUOzXcmyhlXG36cmqTT0W5Ac0JXMEwAsTtdT2bUt
U2UVtvjxyZZ/ma5No53mB6QWlktOyzxW0PFWJMvGpDhIjLjaRo0d9mbo4LqD6h6qgG+5LFpmYvPe
FBZnYbrBW42Hm6xXR0c/VLVgGwv46kNtoIJZDXBnUM7Ga0Y0QNYnmTse5nCEHCgnx5aHHAm4QmIg
bGhVUgHyULaxe6qXgyy2rVlthQ9RXNYNVUWSmhx/uRKaMIhMxfY5tlv7nKSN17n6fMcibBAbWxos
3+43BL5YV5KcfbbsKFvUCNvGpXe4jL3VyzPXVz+HyeJ1bB2YR6NAc/V7lTa7adKUE5CG1DGyszxM
RoRg1XKQZ7IuImHkgYOu1781IDUOAXEZKzvHSr+bRFkcf6uXPeRQ0uT+tma7fL3iP11MjlVr9zsB
xCUyR+g3HfxpKxZ7xGk5gOv6PJTSQDGFVnKwArGpZfHWZ9ADsRauMuy0xo5XpmpGGErXwcEus3Q3
hEH6FvnJo6SUzI0f87Vof+3hAkb/9x6+UrXeNLfIw7ooiLpdS/CqDfKTJuyNoeO1e6uy0xhxhFv5
NqLWkm6vF9UZekx2kvXXzvYkbK/PcLQzu659QGseZouBY8dI7MQl3Vfbe2ypilU1me3DtbLMmx2A
vkXIlbpiOTR1Gm14xxaenObaoNr4xySoac9isXFavJ1GZRLrNPW79a0udkLbvpYL6d10a1JV5FRX
cqSs/KVdlpsGLYzfpvvHjuNyB7JFHuSMlup81t2K/OpY2GUfJ69whNkmENA8l4zLuCqDqTyPuDGS
2SkqcVfBTRF6SFG2dH6jdV7Q1nAr+StvZaVVW4spyKTHXlKjfaoPzVMVCZ4lWmQfHDchXDLUyaPm
fMg2WQPiNN7bRB7XtzrLxMcjymHTqYlZP4VgBZ6KJ9ldHlLdZdsuHPt6DVlnhCJGNCRs9lrhDHs1
E2Bgsiw9E4xLzw2xj32ICkTlF+rAd9fhKFtkH7CcLXjsHh3npbdsgDupboteRzIsS7VjYSZ98+Jn
GP6aFVZ4rhM8Z2Y0flEzMOu1mbXkoStM6dIAgETeTMepglTPxjF4QEgTg0YFBmbCq/NqyIzpD4j2
a0goQ7BKuwGske6CWTIQFEij7kXxSeL1eo10h430tkiT+KAs+y64S8VGH6fxpWwAk0cWyvqqkxyu
M2F0SnDFR/Cx4+eXZvnFnzNEVNvyTjc18rj2lJZkh/4qyzN5aKKm2BuNjthTEJytvw+E1uC+jzzW
ssjRdsJpvsjGW/1vfeexChds2z/OcRsaJk5/xJNvI+e+1cuzW91cOtEpQjZ7uYPfrnSrkzeTzEgv
O7gQ/t3VyY1oV1k5QluB2ZwRhsWo3g707ehkzaaOZ/D72aNrQ+RUitZ5KXPtocR+6V6QSH1pOnVe
zXab3vVD5r7Mftd4xF1sPgNajWawtjrb/422FN3FS3dWgODImeK+VvGNCb/JRhOpoCefnwt77lOd
mCU2bAE/dbzXOfqLnC0ZKLAMsixPkUkfjiBaF97H6L5mPj7f6ThcZAkq53OWi+H+WgoNAlvO+HAt
WfY+mwvxKEtuQoTEQjcg1+138OfQhod2vpcHDSDsJvd1AUSBurwyPhtqEJVYrjjOphVmZ8HwX1oQ
VVkFPKH2txkqdALu4yDc5WmEGf3fM0OOdze5DvrSxYQTulNmbNAesx5aQDcPRmHH+8mwYZb1JdCS
5aATFTlnWM9rPm8j7Eqp6/Rgp9fzyPaUkuwbR4a2qq0Iujr2Pg8dpkmxMp5ENA1eRmTrOyo8lWp9
r1Ha80SSaSddKe3L1JNWkw0VbHN8O8WXfjDhcM7tnxCynN3UtMUxw6wBEcDbaQw8+0hat5nXcaAV
x1a18O4aFf+ApQMxZwiVllmXL2EPDJwVvj4Q3CtfMjY4uxorbE+2ZpALz/WQvRGMTtt1N8wrp4ua
p3JJqqIyM69MGxfHPnAxBYAhha1Il4tjo/rz9ZDkw6/F78psZQj9KsEdUSF4KcuZPxfhL0XZ8Ftd
uvQrnRwLWjlEndsNzxZzXwMHGsOQjMeUhRs7FDWs2Ch+VM0aJkzVVN+b3npxR6G/JN1o7BPb8Ldp
2fvvCjSCESjN92pGcjTvp/YSi0w/j2Q711U95vdjFIpmFwQw0XJQXuhhDP5BbRK8IhvNf9CWA29N
1WVYiGwx4f4NGFg26c2AawyNshtL9J+Er+OjnEMeQisCBB5soaWCSwuNGW9zpAwNffqqlyVKmyTS
cYXq4l3Ugwj3ezO8xOg4XIoqRPO18S0iERRvDeFSzIwW6JOOCdOtQbHM6qwA3LSrHOXcvLE/9MBH
azms7TsLYvH70H23lmofD6hDtwQHyRJUKxDMwV6F64oC1qDgjmopJ8jDxmYIMhI/S4Osk62mymsu
Yu30AQ5brdEgXCnZbN+7LQhxxzai72JKn5qqUl5KoF37Zja0bVrlykduKmvZYcJh2+uqxDjJkX4O
VEdar2Az8pSpgvzupxVEa6asdol+H1umdk9EctgGmYKDyN918qyOw2q9hDO2kzv1cAh5M+qn0eGL
yVh5MOtUu7jFiyzoBQ+IVQbo7zAW9h92PXXJhn13ujFg8Hm3UdUyPtDLftVMvr2TDfJWfLAPWPgE
iMwvrtg2VHyla8K3Cc/3+75UgxUJfQLO9Tzt7KqxN7Kb45MisAyXdXdp/X+PMvuoeu0wX1J0rX9A
nKh/gI2A1IeOTzKZpNOtvotyEsXz7PA6SDfZkKRCnAixHuQgWc//F9GHdlhCXLZ+T7abCPvgWO/C
FB9SVCd2d+gO2H8qQYN8v+qUb3ajWF7vgq/Tg7A9NDhG7UFm6fdm2XyO5hP9AD38Uw+6P5kuOF91
/qQCoL1I04QmLk6Rj6HnTRpQNrT9eJ+nifC0VAUM3DjnSUVVTSpSxb22C0TknGVJ1i9Vspc7h/7u
mvjV8gLAn2GFz+Wk+Y9K9gRIGMrLcpixZPLiaoy2sghcdLFRrqZdFc8IWzrdqVHb6d6cM4Qsybqv
oVTNB9kY2eO0xYU538hW/G7HuyzHh0e21hmKXhM4Ltkoq2BaALU1pntZMn1iDH5z8nm9yTVv8ZtO
FzuNHkCplwJIX8viza/6anQjy+PSp6mUdi09rYXtjHCj1enZcZDt1BSMTNnyzs8KrB5eJsbXaSnJ
KqFpb8jEpmfZv+Eru8MmnlVn6eEAI3rsQ4MAPpO5kCkQ2QAppmGjo0UX7LHYAo48fcr0cRIWu0cj
OpOXEh43NDwia6exsV3x3Hwc674EXKkl6ymb8NtTelwCuo+gNd2H5GjxsHm04Xan00S2Nc3snUF0
fevYrrU1ivSjjEsFkL6lrEPSk3vSsQeEgKNH1+fhrsJR/OoQ6DZaFJpVzdDRuDDGizxTTOBGVYmA
o2bxZ42VIcO+vVxEj9018SdWaUKxRM5Ykgfh43bc+IbnFBpR3GRBku/t8XFylx2Ri7RvwPWRwJiK
o67V8/pVi2B5I59x5Pc/roCx/SiQ2HsqhR4cAif74vbBtzAO3J0fqe4+8RViW7wOs0pGfIvmVzOa
0p21oBmcZjzEdcn/Ff0cJ8Km2DBXE3JSDyVMxG2I7EHigz6v1JdOV7+6quasBIgwz+h8op2Kvap1
EkRiAvgzBN26H/j1ECXI8Zxqse1CM0Q8uK5A/pw84UqbQwhAJCI2gJ5tiKfl2HhkOjbD0LEuizS+
G4EtrsKiPXeE4wMi9n8kZo7EbKW3m6BQq23ZKtlqMACYamm/RlcSoFP0RbW6+VtbdTv8Cw/NbN7r
ZS3u3AZsK4tTv3GjOl+p0fTT777VOerLvPv+iRQ2n0XzBZXBXezm730GmEQrO6i4xZMGWm011JjL
a8p7kCdrs65YVqoW+7HQ+JbmH+h+bXU+mdzFNG+0mz8F2wTPNN5gA1RHIMe8nWD2sjLinpCBogxr
bc5TAFbmVy3SZgDf7CndqAjXdPgCmXRT5iywU4bZVFX+D1vntdwqk67hK6KKHE5BEclykO3l9Z9Q
K9JkaDJXvx/wzHhqap9Q6gbJsiQ6vN8bsltiw6xeYup2VkZGwVT1R9iiP5SxLF/76G+Dhe4REdqb
AjrKOmG51RMAUpGshlNTzuSxODtV02/wMflPlgZXJuAFKJLjnzyN5U2bDcLQ8td+GLQ3wwkHGJSB
EolXDV3IrsLZYDcxBoB4mmfixW/mMoWVUEniyorb2JH5pCGR2S8ZXwaF3uGYwCcNk/jsNd3e0QlP
jCpJRI45PvdaIll8ds0xsTEdHIb+CerHzpTzCAvZDLXKVXw1SQqYdv3dWSoKlnO17PqolKFIx7Ps
4eZitURpFvq60quncURjVpklxFd4XdjWU+1PHCJUaspEXU9a3EAqQxLZN9eB5kxqjugb+9j1Cd6Z
iRrYMCAF1gunZUHHYBIB5GtRqYVsy91g7BWW7pE8g2H7ZtPNsDjUMPUE+vCmSfR9Mzdt2GcYpz9u
Dxt0b7n/X+cWXaWjrOzh2Kr9uaoBumBH8qztVbTt9OcLxGQEpZHuF9MyHhF7lKidTekT9T7ho7G0
ofAS/WD16qOq100IkXzhDktc4lLYH+/aGZJJr89/mKtsZDKL99yK1U2elYHP7BeHto65QhkHUe2Q
QZW7v1/Ic/qeumzgZqdJ/FL/qdvOXUS9r1PTO8doVfdOOvyqW74e4S1PtWlj4Fvj3UwFvipXk+zB
e5R5luAfTPCqLV7LZGn2eQ8RWfZ/CgfPEoi6Drapdb1flMR9HGR0LhZXuUcY/EZzctGM/q20uuqA
c8n3rsyVvRO1fHkYO+L+Mzyothgo4VOo1trq3ibDP7E0O5wME/uY2RRU6rE/RIMsA95vdimK6egl
fCBFjWeLXljDQ1PxYWm5eC1G6vp6w9YlEscsLQ4LgPLJFu21KCqsfbLqbazVQKzZMORUEhNFZhoV
zezQVdFV1rhKZNyMqjY81ZH2kegOUE0rLyr7jaBfhmGPctEKFV0RYPaZec4FJheya/4Krap8MqkN
Vf7FpSf1JzMlmrzNCUyNn7vS0E449Mq4t3Y4IFdOe1dz8d6YauJ7xsTW1y1uiWPHB2mM+AvHcFOl
V5x1jUVC5mYfnfQWv8/cOXDaa93lvmvPti+8ksD3onYPFeWeWw9lUcZtdyutHjQXOxLM1NBhdULF
k7Lt38D0U18M1odRxSiygJweheqdxhzPE7cNK2X+4zn4X1ned2ssiP80xnNJ5clPBOViJucpmC3o
fJXuuQEw9HRi55VTXcPNJi+aSzp2jMHuZB4Iz9D9fk36NHLtHUH3BHdVXs3Z9XZpPZCdkSFOFWN6
2Q6DsNIL1dFLXkgb6bBdQOMd7m6GwAJkyS9sxe87+Tc1rHdrnH9JvaMGlphXyNiXGhWiM4Mjmrbb
7PBB+NYSNrp3yvwVW3HrNjHd+53M5amO2+KpmOHhKUn/LPrFN/si3xcs6nY6wixMsVISvrQRLm1h
B71GsnKjCwNDIDc7ycKNr8TSRLj9GMll8QrrHLFSC0WSaWE6Gig0k3K5VGk2nkpMkK9Qw42jJsT8
MCRFzGIWWSv0mOYwjAQjUmvS9nWaOU9FFyf7WD40PbIeU9gUUwmAxDuDJXHZkHOYYP4brCzIoMtU
6uYmlHhLCOvVNjziAhfRvLXtaVBs8gbK1H3rKNoH0rF63PYTPIZ7aEDGTCQTFvnqt6Vh56Q1Q/Wh
NNREvaybzrVlWjskr63fMVx+TBZKnwRdywey4g5yMtwHeKqk/vXC+GACI1kRqdbHZPc9Gb5CJVvT
Ij8DXOQjxhDFZ1gfP8DT2bBlzfChedHgF7CkPjwLKyRrceVHXDFE4GPYfCAhmzDVxuItVoyQwEH9
hv+kByDhRLutmYpFv5UKKqIp+Vi6rA7QJZlwuuPu0JgTk6xphonNnjiKzeHWYeJ6a/lfL5MrDxDO
2CszAe1qr0BqmTvWA2ttECXvSVmk8tplfGSjGQw27xKLoQwr72nEIxlTmD42VhQUNx+oUdB+YxL0
7MnUAhvK+EFVlZbglPaHO+SUmPEGQeNf3anpzIcBP5EdTCE7IA3L8AfNyB8ba3T8WWTGPgMC9g1r
OOpV5pFJno6Hpb4NWTOf+jaNbgv/i5LaVziLb3kSiSeA1N7Hk4opSyrqI1boOPqVy5NtzkzYlZwD
gATYdTh3U5hiJ6sOaR8gZugOxhqC2pdpgCI+e7THvjp7C0mrWDuSwVIv/1R9Rc5ItRwbUvn2c+29
Qw7e9XJMEb5w/0cLjN+5cQX/ig03hMDhboGt7dj7KEtiP8oBWluJD47g4SFNkQyJCI8vbcyfbCW7
6evQHecAV3bRy12Pd6iCDxsTt0D4ACCAF2tkBb1XOL5aVBQimR66NLJfxtoDVLeKQ9sbtT9WgBqV
F7u7jAA4v6WyvG+T2t7NrhxCjDrsh1RoKT+6Bd5CC1ymmQyoJUvoR6dKr6XRQNI1rjPWdPvBmtML
2o7myMLf4p094pvWnDQcM4TSRpeOWxVzqPqX6Sw9QWzCOg1Y0SRJCoQ8O9q+66LqWMUiD8z0rbW1
5imeJ90HUfuH0ZsK8yjmsLT8YR5qP2lj5dGu2/422ZPil5TrH1oxigDPZv5x1QsTojfKCpgn6+QT
aDfkhh7iTyVxoCwtArQdTcOZHs9LH1NaV9WyG/LGAz+J6da1VBuJUfTCOHJJTC3cB4zcj0Os5P7g
qo8mgM7esOfZ1zol7LzqTQjbuZad8kdOfFGTpRkPZt2U+3bOfrcG/B2JqTjJOU9VL9NrPoyTr6Sz
40+kDHTM+7hCMK2odhES5B3t54j0IDGglO6jiNA1rDuEo/wxJ3O8mBH0ralOgqSfrKAV/E76Wi9C
RQxIQA2A0Xmqzu48kAziVs0Vz7GbKtlSGVBFDCIRdSI3IMuyIhOFfZGTR6LLxOJJk0N7RGS7TyYF
yVojllNh5S3Uyvq1a6tnRYXwhsF2e3Ta9rsmcj0wpGZyh+XcfJ75uPQTKrklPrsxqUUrJtoPSbbH
DpoVfKzNO5XdR+0lIkSjpFK9Wv5pWwOuHMuCHTcFGgpy1oNlmkgf6r3veVSafucMYB3YNE053tCt
/UipdLpNkAzxLGoPuRu/O5jV7CdPJ81U5Ptlim02wwMf0DCIgx1H6l44+TuBQNOuATLbY7mq7vME
NmGlxBit6PW1nPDDaiOmqMI2Dd/BEu6gpIMTdEXaBSJKjmBweZhhvWurun1hjX8l7LLDxjx9MjRN
OdbcSH40P+UQOMYiFc8t+9nYotBsuNRNBLqSrmnZsapSZ6XPzq424ulY1La2SyHY+MLFTjZ9jMVk
sbxph6CAIbmznOw58cTFtly577DIpW5dqIcBOd5pcVQPxS8mJ4zhSGmGrDj0GL8vvV1h55WSxYCf
+iGa1X3ruNJHrpwfIs9iJIlEvMfl6buG786+6dvxrhXAQgXqm0bXifryPDJLDYy/miiddoQ/3vmq
XDAW9wfwZ34QCkkXs7FzcjgyMaAcbH1HkmgiMbTTowKazyTeE/AZdK6BAjcQUnsng4ElxaGxcDBv
cIKAHV51L02OhMugEOhR85cTDPp8MmdfZSVt9kSDMf78xGZhvIg0f1aiZgkGVYseRGt8t03q8MtQ
h2mfiXM5M1ybCnSuimpG7VwcdplITy9k7+40UuiCptFwRKoipHMRPKWsDTu9hOQ15Xg6xo0fYbB6
VBX2LENjyc+DtcCCMKuCaCTbeo68bDmg0SQMI0OQ2i8KO/WpSCECeM2ZyMs+nEYxhNujr0Nsm31Y
pFCn0NQwUzvA7fDbj3OZu0e+3Do0crUObfCuQ7dUtxmz3xBLpCVMCzZtHrqkYHs1t6MY0OfTsaHA
iA3NBfTC9YH6b0LzZJg15bt0CwCU0hzlaUkKtsgeqmY3n7El7udwNHq8zJ2WLFxbKwrfsnBn0Uvz
PChrIF59nOalDJlFSjZBU7S3+urdTmAFdENc8fpALS05u4VZBUpSJeyl3CjcDixfWYcm2c0Cdj9E
iirDpZf4ZY3WUTIchlLN4C4mLEv9Rlavadb9aruy//ystkfbx5QsFt7nc7S4OL/04hitaZTbPmN7
5K7NNZqP73sn63LiTXOwp2gM7fgNUVPNQLfXsPpnd0FV1nPSd6OMSy1o1SY7d91CwX3ZaWP2rCle
Spo9/xjFNwsbSpwgWMG3bRQFDFLrG2geh6q9ZQrDBRa6QZLNUeEnahQdl7w5jW2DsUJJKmKanMcO
XaLCYg0a7GSE2zvAzIO6sLO8Ubaryasw3CXYHrZaUrP9jQw/6SBRYhWC/Pu1Kj22VqMJXkMgVQjR
QQ8FGvOgdtCxNT/dJf8J7uLyyUZ4yA265bI7pk0GFjGoiThv31WtT1Uo18PW3A4mZh78zNev8v87
HRFE/19Xj47XHuZRAC6WR60eA8KWv7M56YPWxBVubysmBiNldhqawqOowwVxTf535aaYpc++9CT8
TOE0UO44DDD+DvNvQaYEFcBJU7prlPfJOVcK7Nwfe2ICD30yPJdRfc0YB0JcsklIq4sf2MnFAOUt
Mq2ejNlFf2zxhgcOV9y9k0nFhxhNOSFOl5eoKUrG7qU4aGP87FAVi4o7uetvUnWN47DCBKplFeEU
YxMppX6ZNaJtjggRnHsvuYe9wYUvWVSv3iaDJH6gjBFSDuNZqeyMW8edb2LGkM1ylJZVEzijh3lD
M+RhpAp8uTuFZRVirAsfzRkvGMXyF6rOvjJB0nIN3c+82LzjeFTWdRZ61fKbL5t8GkirZ3MsydbU
026XUCLTx867jWIxjoDKNaqxIGULsbNkWz2qBaLGgW1UIPI69fs8rh6tlIozRlaY9pdHhPbLjiqM
x1UYPhsTzrZk3Ojukn3A+peXqEzNgEjkctcqS3PNMM4wtEp5rxlmD84k3XNOLtEz2ZnUpK2l+zVl
4ugsHdnznXl3HFEduQXKUwSO/l6VEY4JqfKjj8w6wJ52gDEq8puisu9pvWFf54n4EdfJG0hSQAK3
+X2IxTOGqM6fQoCnMS/opWI/5hHLlzJOG1+qxLaZrf0TZN4FC2CMctSuPwGWvFAaROPSNwitQEt2
VdxmZx3H+Z1TmMsJF9PluFA62MHSNHaL0rV7lo+7qh7To9qseIcHIlWCtHait28Q/YkrFMNLiZ7E
SKvke6TUNkpwign6PavVahWvJHvVsJeXdlS/d632UY5dgzs5gkmq/dRhyGpJ3dTDB2gsd3guZ88i
zQrErdnMILXv5iK/NEU9XqwVvZuh+o6GbE7eIJU3oq/3wjOAVFHs7aI+309xGr/BFPwpCJp6MKWu
vBqqpRCfoY57ty9gNlpVcsjl5H6X4NfSc+HWt9F8AfiMd7mJndJABfmEI//Oxcn9R+uNRuBkjvbI
DsA4yzppjy3as3tidqjeqYT/kdgHW176WxJIzHpaM569Kq/X7BHz5BmDeDaaCGhDEeWvvP6DrUBC
jTSp/UXa3h22cXSIEwfBcLOQsbVkyyMQw+9Z787LLLr72Hbuc4+xRVLCZyZoWh5xAmc42urfOW82
3GreGbW03P9qf57ertw6t/Z22C7/evZX3//7Ettpe4m2cR6zMuUcg3yi/lhDjT8fViNxx1t7e7TN
N0OictHW/q+HX+e/Lt/6tsP/9G2vs/XNWlfuDLWefPZ2Od5vZVkzqa4PVYclDHDqv3uNwWRBsJ7P
FSi7e/LY/tX+fOrnUcyUARVLOcSZaMLtUK/T7GhWmI9tbbOd/93GvZpV5JBeq1mPXyxN5XZwCyOA
RBS/bH11YTO6p+Z43Pq2g4o2XU3G6PrZVdjZU8ww9vWkjuTGs4mb/2ffdqJsF0l9Z/U6Xl/8sy9V
Wl/TBvX81ceOM8DM3niszFzbJ24dH60aq/FKaaybWpvqLSq8hKlv6n5IV3svICLfdVWZwiUSxd4m
gOi5mhe2T/HsY/FWfU9gXBxTAiBPFEZQLaNOJGRvp+nesBtkDpYSlQ92NbRXM82PLnPshSRPlkhL
lp9Rjh0ztvyXEsvWI+Yub6XMnRvyQ3WvsO1iWInth7GbUlb46kM2dSFmKMWF9F5BpA5EblhUy97w
NJvQkwL/uGr5IRxsJ/mgvTuA/kPZSfU7fmvlTox2uVcX7Ylyc88Ws8emscqmoMXd8GjKikqPiiGT
piOUY+m9y4ZBfWucEcJol61qCpCknHwoIqhi4yOtfxtt37JThtDYx9b7Mpr1rkA795InmBTUU/UT
LH++bF0y1vublxfnrbUdEArHhxbp9267fuvrev3NswZ53VpDUi1UmKaHrps9eGqd2FVFNr6UIiqR
wSbjXonH8WXrSyoWu5CjblvLI5XzkjTFH2xo/nXBMmFVDSoJB2V9je1Q6H+T0RLP28t49ZKcVaIL
/a8Lhp64B1OR+Xnra7hvr50S3byWGv5c7fBLjJ+0pVAJ8czmg+PGKzzBsL31xVbyXJRUULcuqxpg
3ebVr21c37qScZkDtdb049ZM57Z6mUHFP1+hJAJbh6i0cV43kit00Ke0Tp1T2jK+Ytnyb9Lt5yXt
wvpci7599f/vdUD8JXRIQz9sr/d14aAl94lqHDubYgxwcKoesAw0z8a0+uc0yeRvfdthqNTqoVsP
capA59TnZfV8QprznxNfF2vZ4pxqXX366toezXlUPXz1uWnxR/Ukqx+ZeL4r2/Sh0ikZC8J6Px99
9dlKB4lAeuF2hUKF6fOyMm7yk6JDhul0XMfT2iQMRS26txggaB+xZjhsTU1UBWkIPbprx2rfRBSt
JJ8VK1wvTkZRnFIhIFWvzVH0NYnB8EywamLvJew3w8vht1UmCPPaNCmqn/QW5n439vbbVMrxJBRW
bNvZfGqzUyfreRebaOWHznbCSLIosTPQOVXRBCZpuf3qDCVbME+8by2r0LL7WifYWokb2a+GaeGS
1BXPW1fVx6wminq5bk0YU2ZAhuP3Bp+HnT413quVDAqWYImytzzPfdVYGp3UkkXd1qywesF/jUXO
drHBcPGEguGynYxgdLx+0/lZD8E4G9xXdf2kri+adSx3O88rr9uFxBKzppt7kpEILvS3vpGZZy9a
XKg89vdeUg+IaJjypm1i2+YmV3ci4M61jNMNyEUCw9aXk5O3B+EMOdzPODmWuIW8xuNzXcvi4CkE
Q+fj6ns52ndAAovir9bvK1hZb0o2gE7l6rc+zpjd57J4s7RpZp3PKEdoTM5a3HAuS4LcGR/R/G1Q
JootXvSOHTQRHBPmz15vHrdWU4/y1THOjI7J3ibL0oEVFDq67iHfyrCiLiPx1k4gWXlDSQoZjX7S
ytgJBDWBFeVzggGmyz7Jzf4AjLViYy7L+eI+90YZmHoRnzx9h/mo+2SveTDbQc9Phqk8GqX81usK
UTxuMz/yprHhqCbw6py9i2Igi0wpHgexXSM11PEQxDWr+tGVw1MUNeorSYYb48aXphfdC3CtrGGt
rioNn8+swS5aD9sjsa4x7Mp8iMs4/+zSpigJFWN4Sdv8V227xqklxuImLPzhZpa4l6IpPlh7t79c
U9yGqdD+ELNxyLzWYrP02M6Lz4K8pIbdddAlrMz3MFf+Fq/8a1FKPyYb481M23MCkfeXVmAMpzzl
xJi86HZ1wZm3PFQaOG2ppOXeHdOaonfyjUVfcxxchAyi8wT+9Fn3ZA6VBAiwk19S/FDjxT56rbay
80t3N6tghGUqKoKzXUBbFWasvejPSzqWr2OfrurCXIRbM2/wG4U0cUV5bz9F/Uwdqh8btBrG9JRI
c9WXpe0BVnB6ahs8QiylPBH3RIhDbssToJ/cm6usnJ258cLSnz+/UIOkQLGDBLVPFQr9FLVyP9W7
BPDG9k39mdTBl3hhBDIYag9xpFekfZewvhStftOdDs/aony22K29DYurPXetftjOYX3qXXoytP3J
/t0zOL+ZwvHuRY09PxEZb4NlzKRoE8K8npswggNrJtV0ban4Lb40A8j92hooFr+UJPFuLfyA65fW
yw4iqq23rmoI2y2L43au9yz12Ynk6bNVm81zNy5nU81UbC30U9bky61YD506Xpa004FraNV9OxwG
V7HxMtLt26RrDnveufBBdPAM2DqN9UxqMcfMc3EpdGnf1FHjbDR3y95MkgHD2rW9ndoOFDCJeRpu
W+PzpYqmtSiqVsCoxShO41AAS7aCwDTXkgLBEM5hW7Na/wBFAJtnr7RnqhbQiWhOnc7Vi6su517M
r5/N7Ywm6yFMrOxW5MOHWaXVuQDxug1D868DDpjOnly5JvifE6PqTQ86b+Xr2s5wNMNvJ63xIZBj
LbK+StIBBk16imGAGcWPRuZOBzEgptRyNX7kTkIkYA/LfF0zjLa+7TqXaKDHrek25hOKO1CG9flf
/UvTYl8kbQVfxliylIu0nZgjgeKUQ5l2JQRjJJZjXlNEXvsSk9ETI6AYOofdvRZW+VZHjbhtLc+b
o5VaSSL5enLsUuWojHbKRrrsX1W71B9scj9gjHSQXriigZbK5vi+NYSkxoRf/XLdmloHlQMxXn7c
mvVcpudo9GAOr8/ExrN4XMbk8w9vXbY1B4nM45etZRUjEOuIJ8rWTMh+39vmCkSvTxe2VYdoMWx/
a+a6Yz1JJLhba3t/XayfcruQT9t7L1ae12SlCnma6/teiUWzrtX7rVkTLs9PsyTtZntvdoENUooR
1NraXi2Jhqe8BuKlsExpzdJKNVCaVoY2xQKA5LlhrDar9qTaVIZiwj/fnKma/TSOnR8QiC+SR2TS
cT+11vIX3OJ9Bgn9XvfIRSjKizs530z1LA19MjrrGwyO/FRXdhR2xiIuUaQkJ+qQ5anCxPNRL9L3
HHu2393svJgzee2OW/8ui8omcjmbQq0m1NhNYd+A/SS/zxTiWxB8NgZa7Ka3fCpTmDhxfKFEekyn
5dVeSsPHjhP6Rp3bD93SV4tfNBo/b+7UIS8et4Ni2/kjaCgW2dEPB4fHYMhQoLtjQz0tbgYIV1DP
0dCpeGz2qFi8brpAll/Osm1+EpupnC2tmF+tvuFnNz1p5MG/k7v2q1zcgAI9zt11dBC2+NP0RfaY
pAm+tbmjHJDpq++1lWosWruD5ur2m7CPlMTyb8ayjAdDSdK9q+SXWPF+sVxXQ1Mmf8yk+tlPwqS8
0zgnDcYoVTaX4CyMxiaZ5jgwIX7whJH9M1IkymfLhYrUUKx0uLGzZvJ2uqC81EAEeKmqI4h8SsmP
0POuTAl/wZ2YKoH2rVli72R5VD4hvuf7RmCPaTqQlUa48G07RFfrHxfV920stRdDbUOE6I1PFSo+
qBWImIXdJcDLBN6rsjaXjvE4Tf/oJJ4Yz1Vnu6e56LE/nCAoywCcUTlpCnU1NE3NAe28jj1IZIS/
oHqotxwEbIe/kr0r7XLNkV3OTI9YbNrx96Zw5X3RmbTp0h8dCveQux0BYspBMSdxnbz011wSujiN
eOcStfh3QQZTd7pHGmDcBtYgumeKt9rRaiwRxlYJKp/U7i4uVeMd5ufP0UrrvyYumNSC/iR93yD+
FoD1VY05xNj1vopJ3ZnkvvFFrbTkqYGlsrW2Q2N12gHhPODYesV2iGodpsvkXSLEKi/YqGjQ/tIT
3Ih9ShbD46CZ6n2mtLr3dGrdW9PCSPFWpHjBrycH2IX30UCMPdnDdesyUB8cncRudq2baXdvMDpY
nhCI1tbWpRkWhm9dnoXbE9bZ52wwM7N2SU6VFq1un3V/nyMorWZSP28tMqnife5GROisJyd2NtSr
u3BrebrW3xMlhyHgYEm/9elkhJwHr7RR0fCE7cCi5MCtQbzo+oTYVeZ91mQqbASuYFWdPvU61Yf1
pLIephHgT0E0cN6uAOoew6jCBerrJWM3DzFfzT7fc5GMVZB4831OgTtmS9PvbUQ0WilFmBeCma7q
0r92Z+MrzdrpxRH2Sz7+rsnEfQXTDGbDmogmKY3Xeqp/iQyjie0cEK0aYE7pnWCMmq+2Rp6hMnjj
fru2NPQ4bIipCbazo0qlh/h16xiZT8z3NWQYORehJ1hBIEVLXrYD5ijVvsmiap/9p0+fk8KPGw/z
bltPXuZ4guUVeXh/m8dcJMbdrXrjni0Kgz6clvPWTBWvP2sL9JDtEm20jTsT2OwUyef1ZUsZecKl
9WSvT29ieYDuHmGIjratUXrnZTtkacto147T2YlT56XDG/02pQoycx0CWmXGqKNJpDluF4MIime8
5NjTRF0ZwPpt93xA0x5i879eT/Z/q0KJ9ij7IUYRm/KClk4n4q7tP5tbX2fKndSYz7YWIabVcWkg
2H029YhnLcUxgrjxuHVNxkI5r09VYj2a+L71zUsUaiU3xtaSnTKcOktWXMEf3Q6DPT/WkEMePrtQ
QZJoNXq+4ZTJk+Nym3d4Z9mzbvrUdqkUG2P8sh08VRzVylhuW2uK3PaWSPdY6XmSBUu7osCycfzt
bJUwy+eWDnTWZunhq8/wsj+eqjLpDXX7rCWoyv44ZItOrfqyHfgd4eAxUK3+6ovM8U0m6nTF0Ud9
GeIovUrN/vi6IGOfgvNG2x6/+lziyrrp80XbYcSwAhuhwJrs+aon6VM3ecWNObC4UUIPB0QQ4dYi
KNNW/e2hl4sXrTO783/1bU+z2uqn7KJ4p9VNAcmndJ63gytBCR0EASjU6atVBZIutRg57jI0qneZ
RvU9ymrgNS9NjltfkZRglSkUc1FWdTA3kerz24/O28WmQUZrhUuxYUL/qVXisHKG2X3cJ/Iul/ql
Ayh8wO9V3qsMk1tTKFGgIgcl62G8OL058AFwUkCf2lFIhSml2fKuzjJ9bFP3vJ3cusgZ0wDvW++s
zWN9m83pYksx8H2OxltrjnXoTbKHFTTHxYOM631Z7xV1rHdt68idZsULxKOoPZiK4TwMGRKNdIiy
NX5sT47bt9aIKvTwwzWqhwdriHFsF9Sk0CX8jPr0YAkMDzKLnU7FCsCrteY0JfbvxS1hsMmzOsQo
JxQBp1sd9F3HGiRoWX2UHvlCeuEvsISDKVEQkkbM5lu1D34M6noTDrqqjCGMiTdNOskxZkIA4Fah
pENSHgb9oi54zXWaYlBcQJ3kKsd80t/ZdzHYwF7Y1YZ6K/r8TBi1cm36GnnsMLrnYkAAZxhvaTum
bP9c9smwPYtBuPelsLRwpqIN3tEBJhqVX5Rzh2bKVyeSdHEnpnw7kwbg1UPmdwtzJJvhB3V41kTr
Pa0mfDMiBntuTHSPsXE121Q9KASj+FXyvizLKxWhXdJp9aGyO/cyFKTBAATw8OswjzjA20ZzwbTs
GwyLiRS6bjjUjiDHVdej21D+5mVEiN2K4eP7PAaOaVC5rRTtWrBWLaxJfTZyXnlsiuViYTgbC0gi
hULkYqajyZuzU6uNMpR9JPfER4671nHia+7KZad2+rd4Ij8AxlS/jxckGupSP1vQP54b3XxT0qQ5
Fbg1XrFJhFfCnLLPW6e71lUFSqKP6LeWKIibebhCJDj1EkPGTmZBKeujV0zeuTTmZpezbmBrZQrf
IE0rkEN/spqVERj32t4c7ewAQfgnVk0/1jDRk0mVPODTGgLocH2AOxsIHr8bu1Wg62Vdd9E44pMA
XQsvCXbsvcFsb9iobdSfTabP6OpMeRkhGpyVFfAw2udtRa2ty2qWKPyMeuogucCYpcywjEjGTn3T
ix+DrdzyHJ0v5ihBnj7DXv67uEYTUn9TmQkzieeaGs5Vo72YKDxMfvaUe205ZvBvnCYwSpFc+7KJ
w3hihVFo3L+zIJcn72vs9sb111sXQFbOgCeFk7wR1MsCMwNDtRspj8Kef7qm6l4nN+sCoMBOAIV+
kh3IVqO2ZDvneBAkQsSIabSS0LJKrkjJN4QAZTCmye+2qEnJTswTc/mQwVjB3koe+ED/ypyImAkY
nuoDoRxdYz0BjOh+CrtsF6Xt3XNbNGZuS/qbalRnIRkHU8UMlnFog7oHE5DlE56m6nVIEu3arQfH
JLDSQYSZl//H2HktR4qsa/uKiMCb0/Ilr5ZabU6InjZ477n6/fAxa6Gtf+aPfZKRDqiCJEnzml2o
B/7R7EDqhZrODEVxOvpeqzkGSeLuAWWdoiL4pbDzgBJDhKIQSxk/e2so31pkzfloX7ocGzvHhdOk
B+yBqCP0VI/h8X3QAOSZn5mRtHv2PavSfMDWPNvhBvA5jdWQyzvWAqE+TJCLH0ePBfZa7yZ2hYNP
CKvw+WwrEEq+2oHDN+O7EeTlDtssRhVMCrtEhcNjtixez2lwsr1FfbbqfwWunyFQZgBvdPUUEIOZ
Azz0z+GMVaMOYX7XaVCZ2t8DpMEI2O+x8YDz1bbDqrOzM/NW3SM0XRzVogOh3CkYsGiqgnwkejFB
4LOxULovUzV9GkO7uWOpMdvP3YQoWtY+wl7+xEpzs7PQk796kw4KVPetq2O7N4rfezdK4rs31oLT
qeLuR+N6d2VEN2s2Ct1YWlWXGYUlLFS/DwBRz1XXfcf7wIATbAdHpUym+wGvojuHxeNiIRAHqf6S
Ou4t+IeJUfbocweH7yOzdlY3AuBLcXzUjc7fNQUkiiyuWKhoA5Ndt9K6VG5V7KzEbs9A1wtAcZ4F
6IaPwQky842TsymlF2huIR37UlqdyypPoR2SOD6XU2ue+7ryvqbeK1ymTm39n7NdH+C88y31FoiM
8jMy+n1uZcGNPgb4I1Zqc2Cm7l16gGdnCxwouBO2pBSfyVsH4d6xChY9VPPAmPHeG63hKR3QKHJI
ISaTHFszeM0zxb7dgmoonDVpM/K/2jUUMWy+HiyfsaM3WOAY3QygZ+V5Jz/wvX3oob6m0fXtmTLv
dDXgVfRN43auY7ZNGX38SnP9mAfJdKPOyDchFPWsxcFva3GIgqpzh26xNEZmZ3yIl2ARzzHzUbtT
zbp9Hvp2emjjpecm5ZVB+1xHDHWrOj2XgaOG+9ThMYIJuyot84+uTxl5WNFbkuroHJrFk2WM9mnM
I+bfS+C797PXwUNrtfjYdM+p0yQ3IdODm9R3ooNRQACAjR3dWrb5rAcG7A1vpEVh9ziAuGJ9Lz4O
Sv08Y1DJwh6Ts24RONOyi2DA7GVHGqowsETTWryuQGD+N1A69ot6tE0LD7sMI0RSyy9BaoyZ17LM
gl+Dg+z5shGgzPpR97F1xXALjgRmoB4c66AHjTUFw8SM0+dYlkbuEJS+0lCL28acntRwHqF2+PZh
RJVmPy1JZAqmfW/ysMzUBWjmhCm8kg7pyVkDXeSZxS2IjMswwUgBrvTQmd2z0uL/lJtxctAx0Zz3
gpkLFwK/Bf7s6AxTDqdgdh/GVNMYCnbZo8fW3E3cVG8zcKPPeG2ANix+hEOUflZzXGK89pdb+DRu
WSVwlqWCetaZ6aQ0KMdztXsJJj5hAKw85eBLbTTAsVcrJVQAe/ogBaY6N2/kNLhWvkZ1kF+zuKTL
HjvngGE38BC2FADBFfO+QDEtcgqb98Lem3R594MGpbcGKID/2nBKGq6H5Ih/H7PAeknm8C1ECg7x
0dOEtdzBcUYI7gveCID2IdF4uuj/pso+7es/zGva23bIzvVY85kEFZg4WFqrCSShFh5nXV+d8FuR
l8YXJORR5Bw/6UlgXdJB+TSzCLDQW9VzZS7GA/F3tTMusTeG7NYfvHj2rmFkPcRspe1THVmlVs0R
/jNAjNu3rqlPd1oav44qs9SwCpBRDKEMLyZNlY+uTdJwPaBAb6sCRJDV3clmwxssV2mvwhHp9Kcb
HO0F2K6LNLYyMREw6ae1BVefp31zKFLbe4IF4Dyq0+sMgu/JAIxg50FzquLkS8nAAPnKCGhlyWaq
JOdUzxjzlRkATUU5J50bMn4yUuAv1iEPOmNflUV/gR1RvHZm3VxG2CJ7SeqJ04A3ri38QpXmnuEy
/6ft7INeBr8mW5nORZzOtwh/PPUzYG/TtZPHACmXx6DRanaGkcJ0eic9WrVdnUto4EYAO0NJkJjL
+HkLU8MdkAp2QjYZi2DnzGN2ZBb9aLDOQS9+yLLHLgQs9iO3XzEta6/ZgpkpF1xdCMLiajqP0YIb
rY1JvQKMCBckqQSTHr0piuEf4/9mSb5Uz5bXrr4pA+6r10Kn22VFSihAz0YHOa3VVXDwTxOOkBcr
fI0bkAL+y9gE6SmAzmu3BtyiYXxBqBx1QzzvVl0NwQgJbigzmTC4sYOS9yK4IQWdn0KSHP+a3Ca4
AZdlzUcGq/wSicobbVVwyS4STWZWkGBh8feGugDt67Y6CkKlcp4WSCFj2eym6IFbBw1eD/4uUbRl
HYHcACzWkV2Vb46SHxI1wCH3l9kPoJiXG9csZ5TYhk+0tUSdjwJVlMxxzqbsIjUjp+XOIIsY/H18
u5xEammhOu1sJ0sP8isTtKbZgEX4bHH1OweNehaFEcfbQ3IfrmA4f3bL8xvNyLnkqFHLHrAEidx/
icZMkdnSwvhOkllWncNS0fGfWX5TDu4zwDvjIpeUn4HzchhVA+IkfXX0yvKXHJeOARzz5TGuT1gy
BS+V++y6WAtpdMsbS707I7WCJxOgjxX7K60B2i071OOUjkdVr38IHliCARh1V8OvYz0VyZGsGmzM
iConpY93m6Nseq84r1ANvvcwF49eE/JEbSRET23SvMiztxP3cWDd5zTXBt26NUTo7TF0Z3uruEkd
pn9tiGbb9tDADutAqJvgII9LnobESjw+k51EpRVYoe6zr9ztvKLPb/B19ECfSXQJICLQNpRzhdc7
fcuQzAARgDljNYwR6LuoHO3gSAES2TXymzU6pz1oKDu6yPXGpmGNujnEbfJlHvUbuXPrXYJauius
dDrIvZa7krQF8/9WQ3xlwQDIM5EjJCZ5a3OQtARGimNI04VANBF9HLpP8uDXpim3ZmsNUlKz8rmr
wLAf5FbIj9T7mvvTBoW+ZwWdUa5V/dUutiHIXa7318ydfgZ4ZZwyRgO0uhetyluYtuEpnyE6t/r0
SV+6DvlsZ7HtnOdgBgmMHd9Ohc6JEm6DnpCV5MX/c+F3v0Gi2F5BdtdDfa25Pj3UZHAo7Q39IF2A
fN875MYvNoCs8VMKl3e9uSuc4t1b8w5U8fEOGmzjFRGsybk5GWGuzcfYDb8rXaYetztMJ3ijOy6U
7q1zUfunDBPLk/yW3q8eU3tWT2g09vO+ycK7dtAVYB5LP7S81nKkxP41z+vKGeGAMDlIS+jj9MQQ
hqnL0hD0EWknE4711nyWCnY1U8HU9wMSbBdpwWNnDZcpt5iWVMfcGTA+chdw5b9e1y7Sqx+CFfZy
A7jCAkjZ2t4c37v6AmA0Crte5G3o3pZuWVqSJLe8gtWfpUey9Nk5+k41gFlJn5xAoY+U+hJsb+u7
JrpGpXyuvOHiNeZeWsJ6CLYCZ+WtbdggkL6QCXtzRqH7ur3hW1uWPEkGSytU+/7UANI7h050kjJT
GrvU2I7/2AQlLU9NYusxkl6jH8ol+SFvbbZlZdt/dz3YyrHBn5rXAK7cLgUeU6SA3HobhPPy4dA9
iKaBzkR10k/4ULBPz7hAnvhg6xiDOo/53D47jA2YH97prFjMaoHHdvKcA0oZ6u7WWrCq81g+54Pb
nUxzZijR6OpBDQrWbnoEZnZs8J6EdzDli12kOQ/1IYjKRwfz4u3By1Ulub5OW1oyt2by4ZBiSNtL
j/2gNEYJ6qW7lpieQF8yYzhPcvflJAV4xgnMCs2u96HV7+UtgdVOrkTf5Q6u8TW3EFGSecuEa/AR
Ut03W7gUITesi5X0yjo41JB4wTeMif456oG7I2NylHssgTz2eBmeIJTLHHlK/8on/caLjeykzuNt
YpYIlHndRToZjV67hbNbop57CItg/QIY7S9I+dlVTihPXmL09O3ChrGj4dc8eE+YxbkrZtlP7Bcf
z7NTLi1i6wxUTXWuHLf9Pr0dtUM/Qbzf7mKZOfSkyfKZydzMOvgWdCEhlcAL+Aou2WAk7iE/KlXY
W4NyYqCLMmrWcdUxk8EWeN3qPLnOdQKYw37uGXokGsWRvc9wDFtHV+ssKtKCgj03XVs7YbjUD7WR
GCc5v/wu347Ga6s/zkbenlTTeJanuj1aieVd9zM2pmg3FgVK/1DI/56gbR2HIt9+Sa8DO6anJY40
TB/A+B+1zM5h57f5cI8gu3kBmlbdCGtniLrqhrbwpwyzbH2+8iS2PmZ7MHygf6fQM83Jqw8WBGlk
MRwDh5OCl8ClBz+gEHgsuWXyZKRZByprjxbwYL/AN+S/nblU2Hr07UmuDXrp77ebsJVKTKr8/0/F
WG2EvXS/dfXyYyS5jsW3tMTWzDnC9oMBLcIMMtBVOvui4rEoVeSy65BLojhs8qqtUfa1/4bVrx9K
+Z3vRhnrsWXu7oEF3LEhiD0GH3oZv7I5wtK1vCZzgRzMPpjM72itsJ4c9smlaMJQPUr1NeovX9AI
MEgXpOs4TlqqjOi2YMub5owtBw2lSA2Y2DIIk7+zBStKUtLvxrLrry/nESbO/Vig69YTb4Cnn2x2
qeY9er0Fm1B/ufJDzPpGd3X1KsMyGdRJTIL11MuwUJJsBKF5HUAA2SpLlS0psS3YHuOWt13jw7FR
/rlDqIM+jD5TOs4OIEB+kbS8edzxhGn8Ur7++LnUil2kDOq7YaQ8wrXlzT8CiPZXaa4RSrqAppdn
EHYdkhvSUv45KkevXRWgnObilunhIxUkgCmyTeE+cEKE4CGlW8E2B5QCCbZ6khz8n4NW59f11y8t
eSV7bO/MOp5ZG7PkenresX/y3/dOYmstiX5My0HrWd/V+niBj0cpGhsbrf2qzUjNSr+yjR7k2H/K
26pI6TrOlugWyPPYkhKT4/71rO+mM1JbKn641D/lfTjrhysFS4eP0VzdhTD6llccD2f2Kqp5navK
Cy8BSymQM6ERMXlfltm2YMubMzxBod9Rp2oNomsl6W7l5FvVdyUS9c0AhBBb8GuLlpdF3pPtZdle
qn/N2w6T907q/VPe//VU/pwv5P4iBu03Hlwc2hjWLmNh+XBtwTqT3dLv1ir+qfqHvHU+sZx2vYKc
50Od9QpD4t1pyvBH7bxwL12DzEEltn2jpQ/ZkhLbBmRb5Q95H5JSz+8RDOh/ajWSCElhQ+Tj5WTv
neGtNOE1KrmSnlnKZlqdVdlJ94qXrXsHTAVtfEsr80Ijl7T0/IyFAlaUrMxy16UjP7DaeS/dA6v/
SLI2KAP/TVdbOw1bZQ1BepeinCFhIv52+KfudmsKjkz6tzpbM9jyPjQXSUrpGDQpSxYuTK9Bnc1D
5+jpvJf5bwLAgOWiZHwN2iE6rW+83JQtWLvVLS2361+TUrC9upIMWEj5u/uW9IczSN6cJWAntITX
aOvs14H1Wi7PZzuywauEyVt2tVgYMZYVknczx62aHCuBDAy2pMQ+1JNOdMt798el5MMhg1cpx9m4
BxX4VEOlwDVAarBSbmggOZYPV4kjXvsiXZefJVl2kTtTJn2eXWbV2TWZY13kZd+e6Pruv1vMfDdU
2KpKTB5vVPSs6K2V1kWu3EH0xIgjZFJ0tLKH2SvZjkHNRZse5BVd1ymlBYyzHjdf5UX+e1WrVoMj
1tlsnTRsDuZ5dk2QCIYlDmlNgrpht3K3pX0rUNA/C61duegOO7OFARkd8rbyYelacDZ1/1Y42xYb
AJGKdo3cVXkudQaVSa+K1zKGZyJ8cn15wHOL6E67rmd+uP1yU989onXqut51mbNIdH3NIzYnZ8+c
jnKX5bJbID9gS8qN/ZC3zuqk5COZc6spxdtf0sNQ39tY6+2wMcQqLsj9t66Ix7OBEOBRhzFLEuoZ
AqTFFZ9JSi2dvTPDQaZnKfU8YJ56kuDdVAcvkZadteUcalJn92VQtzupNXfZeFHm0jyofQZIbxiK
XRPxqkvgZa65tz0AnhqYors0cU9qFFr5EckgDJeZ2R9ZlQQ1PDnXRg+aRzhZ7DUjGgvxPHNwL4rV
u9QfXxdE+6cAGdhP8G/qA6pxI6ocJCUvQ/AoS9ieqEdUIGK7Sj/FnoOyoNndTzFaCA6whZPO3v7Z
s/z5Ka2an/AdL72plW9jbuKqlfrf85IheY0P/I0fqCDFs+a192brh8dqPTu7fsCGg9aijjMMu6Cp
6y/1DKaXKXn5WVdTe4+iDvCqCNkutVhsAUyWkufcqtBvUtVDhUQwylAlOG6MGKuHcSlhKQkzgQFH
gTDRzk1hlw/zlFQPEpMgKwoH3bM8R1iYRXiriINDWSE/5E/DN5PNs3OrLlJ+mVoZ2JGgxHFYFoB3
rs/MLS5iVK9VCJ+Gj5GoioLhoc0KMEFeOzAfbgr3BqQG22sei+0tql9TP0VPwxJAdImefDX5jqym
cpWsMsOkG91FVLkKhM8Mi90aJ3hqUMN+UtkJfUoVTdtP4xgwg6Agtj2gVanNvcyxFMVDdjcNQ/eg
JZ33OC9BnQHbs2lbsKupsRWEepbutdLBFW1gd8acMJsbRx1dGP/3lETzw5oCzYHyr0Ob246vIst7
RGUm2ldhu0P31Dg6mmUepqnJ0XgDTF8YmnljO0CdgbVqB93Wk3aHFTwyGDiAl15Y3lVQ7e6aJdiS
tM9zUrCGOiBtZMNNK/WbfDZTY6+ZhnYjQTEF/8ks+krZTx4sdy9MWWxG1OC19wGMuvbYf0uG/KvB
Vjq4cOj+vFsmfGaQiaAVigqVmH7+zXbnlzBP9G9Tk4BWQBDnNRgzYNfoYD3OGnvJ1pRYt5Wb9zd6
H7eXNI2LBx6BBuW/VT81o0LjylLzXjX61xrVoHs3Sh4Hu2qgvir1p7hn48hB7PEoSSlgK/Qz8uv5
sR53PcYdu2mpHmsppnwxWK7lOHawyXIUaLf0GYd3B1v5dyedzVs5Vd2Y2oPjhRfIYTh1Zsiinfjg
VIftF7RB8icM52Q9b23M7WPTtcdcRdZm72Ox3AfZC0aFM4v2RcNc2TZvIVo0n+Ce9w8sHV8lhdFu
+wnTOshQ2YhY01JD8hyj/HhQ4r6qLnpcuAYC1Ib2w4rFElVg0N2hn9bf1QPLymWK2okUOChZXJHB
TECzcSt0U2nPiG1qe0nK7clSdflUOWDClvtjjyNAl2oZ6MVne/yz/p00yf2zXdRwzpb7h+o0iLxs
8vCnp82Mg4lyikQlqIIZhvuWltY2tkhIvsuUYinpIHcchkeAMyDwgmEHrgtLhbKiU9Lrr3UdhJfe
HgI03sPqe1mepDwewvqU6qg2VbPisGCtuLiFsx54bYIouOuWYEjQPXEN//yuoO9T7GTeAt+Oj1AY
4ttyzPAwXAKJSZ7JLBvLBhtFtViLGvwG/6WiHLLW3o7uRswB/y+HpO4AvkLVzh9P03YFIrfP40Op
shq4//DrpLZcZCpKvblL24VHwbajabUwYFGkvI+WIEdg4l6Sk++jWBj5A+R1NWZxfSkuVZTLd1sl
ieGgd8uHr2MfmYNjl1WVsKw8PDEmRblx3iyg+ChLSemHQyUpF25RHb04CIGvh8rV3h2R6eaxKwFo
fCxYftVUxpAdn+fC/ppiTwpyaXbT23aq0lt3jACcaChvdhn7jCq7FcekCLUXtQyHO1ev/8pDTX0Z
7EJ90cP6oaODfWBvGqYLooN8/XoD/S+nbvVbG2jJm5txKjZzyvsUNYO3qFK+wEcOHqXQLIN7v4jt
JykDKXxMIdR9ypeaY/2WDJr5qvlR8VlLrlKFb072ojYN9MuHsE6nuz7Q0vtxCRD304edmdRE7Wbe
0WeDxluSUgeiKRs5vvtbTQbcS13WLmEupW+ZV6OjrRntXpJG3wwXA9fUQ2laKOLvbKvrP2FjhXSR
NerHCELlW9Nji6DC1zsv/Mo3oGDlwc588zJimflU2uMrEJrum1X+mN3G/WIpbnuTlRHSSbbefWtm
gBSqY+VPiOigpRv2fwLHbr8B2dIPc4yLuN34rxrgMzRs2wG8J7E4bI8z1rDwhf+TBS3y78IPebrl
gIrN5rty8Oojfm0lCnNO8Zopln3TpN2E5nZfvOowpj9h/b6TQgUY2ysIjC8wedV7ybL9hv0FdyjP
khxRk7hq3pTsJVnHrvk0s0snKTljN6j3KlpvOozo22CawSUUVmjc1mjFQIuufVTY7PyeRfe4O4DF
Q9YTadlj5Q/OjZT0re8dTW2waHe4ncw+PQ+CMdFbr1b9Ho5PdCNJJ1JtYApRfytJGyMifCB1/06S
szL9cPnmP0hq6rMn+uv8yYjB9/hjcAmjQXlOs1a9j3xoxKGPXdWQV08AfY7ITvTPpdd+TuJWvQWs
MDzresurEqMqXyXunVSQfHQRT6VSZw+SJYGJylFkQ2CoOx3D1QL32MwOnqV6DB3tKTefm6Y4uZ1b
YVhYH5ExL2/tySluow6y3CIWXN4qKkHTVS4ys+p0iL0e0XE7ah5DzcEKfLJeUQhLv6lW5R3RzSwv
koSjA6ReL95Kc0SS0ujBEizVtH7yd2j6garJR9yV1RageJV+A0WdnaHjOyedvY9vtmXc5q5ivZhh
5tyXiQXAYqnWTurvCbTklU+bds+wTsONiJi7BLOW+ntW8Brwu//J26pIzFLa31Wva+d/Ol5vAcB0
dvxYj3PzMCoVcOnCRfoOVJfJl+h3rvqfzXGw3xpnRB8o14u7LDRslI2rFETcMH/pK/dZqo5GeldH
hve1bnL14NaxdZ+WHgYsdY1aCrqwn6Ej/VQQvzrGxd4FNnSnlrxU7hj/6DQAYpbhNo+e2QU3iu0k
5ygN1RdUVeqdnN6Zv6ql1/zs2DcCRmTG6DBOxoU12xLV3dJ69mw0x3ndHYQttXyXZHWBMi4aVXcl
feqdXYaH3tfjmxpx8r8L1jpSXG658EgAPyPjf1DnQI0PUh6Ce7yTs8WOS6ZdQSesHPO6JqVY97Rk
PPFqR2vNQNOfLTOxzqo9wN3eTmE55q0NvPzGCS3lmGqFji3V4Fws8L5XvG6aO80wnZOdZNPThI/L
oW/V5jNvowr0x3W+M3Z+RptH+dN4r+6QMCQdC+v0/GK3hfkTTiJikSb9PK2PlzZLHEgqwXysq6p+
iPW2vphGNdxEbmvh7uuX2BJ0DvpYgFXp+GBm6iWyWH7vf4uD8XMSmcpvBaTleqEs15CKK6xfUzr8
CBXF+arZTYbasTa/hDba4AxRgkco1O45W0TFVcVPb/s0ts4sB6SPLlQgMM6NxfoZHZntz+E3OuDv
kA+VX3qADzLoJEbYDMKTwDV/Zygj613/GmDN0bSf+g7MMjrFzavXMifs+kp7BLfRAc/BYQnelXNg
cc33L7pu4EE1OoukgZriFqd12a3EHKdmCxAJhPsuQdYF/5pPmjN4r3nqfdWmWLk3e8/jHiDfW4dp
fSPJzkB5Lnfi7qrHPcJUGuOya1cCdSsa1/scQEjfVUOo3vdV6X+O6vmbbgX6g6TmBQHu6NajVPU0
5zbSLP9JUmEfnNu0TD+Zhe5/9mf2EgureSkNx/nsn0c/c77FfCrP7ai2Z6cdgu+Ffq6H2v5egsjC
MqeqL0MwFF+xudv3VuR+Yh55h8lD8VD7CuL5AeSNrg+13Zq3FEQFO8446y5MlvGM2NHES4TwmhEZ
v8Xu0EJMLXSC7vNWoTFq41DZnXUasBR86JaAhjEdGryRD5KUAjZsi4dmxm0Ly+pbwE5cOegq0A0Y
ju5YuysejCWwkeK9dRXjPneq+ROrAF+7Mpq+T9EC9Gjhc6ADheReqn+N52H6PtaRtR+X/GjJ/9/1
XSSXtvq+63Me4Gn7JnARfPvP+bf8fzv//64v19WrAea2Zx7N3Ir3AxP253KY6mfdMfWzveQhl1E/
S0HO5HfNkyoIRTbP5ZL34Vi+nMhZKd451vkmSmAtbEuvatQTLSP7O0/FPtrLzdNWTQrH2PN2dQ3f
ICgflay1IEzC+Rq1egiODu/6oUfH5pCNWvEowWjyvIr+Td9pTXXUw0S9CyqIeHRSkkChXb1rl0CS
tqFAul/TWXXoma6h9fifUsnfknKE5KFtd5tHANq2rPVMWzql05tH97Hkdv3osf9Akcz7lsBnolGV
+dXz4ZLqo/Npsnvvh4EAHauF3vBouS6Gowl6K0WqRuy+wiaGeHxtSuVk6N78BUWG4dxxVhE8fYOW
dZVrhBlwvr5qrXucsL0Hv9PY6FrOjXnFo85d+wxuxMJ1wDBOetOON3odotm9GO6Io85qrmOFBeRc
Jl9SIEGPVvfRBWQFE713rmZqlojrtP5z5iTKMwLR3UG/eNiIJfOMpouBdgwi5I65YwgCLyYe67NS
Zf2ZyR+y+Mafymy/IzEyfIlinOCTru0fo6bXLmrcZld/TM2HMNDxxFDK+S0N0z+ADrM/HBxiB3+j
mCbqWFj/PuMnczbGLnioiqZ5LpbAUBkehgVyiUsFQ1+oSA2QDastH7QUXjySyepx8IruQepLNQye
jphGThigIU6TLJ7sQObxku2T5wCxDnzVmvQJ0SEMIiyM0YxOHU/4oNUPVtAl5wpqzX2SQaowRnO+
c1yQxbDj7VsnG6JrgZTxrWdG1pVlj+LGm+bhJqvG8aqoUXmbGQXGPn4f3SWNj8TT4Lh3STnh9Vqz
SBJ1iX+K21bFgUGtT65XjBBdEV1GAKp/Yn+iPKax0z37qD2hGwx2kB4HNFDV9y9zh9UP5s7ja2Qh
j9yZu74LWZQKCvVzwx70PhxV4210XbS80T39gvdMv6uiabz38aFCgjpPD9UURihhoR/HtwnCh5/O
fyWNe/TxI/vK7nWDrk20cO3n6AUs6Z/IVue/lMT4i4Vf6OVWwEJ54OqnrOXj7A/muV/O4Mb4d4AD
K7F4GJlQ2RMinUBM/irAJeqd+cMDa8AUMBtu0UYdn2qM1Bc1/hnRtfres6YOKWTeAGZG5SVrNIRk
EO8bH2LUWhiUj5fcVKJXX/GcB0eDTStG8KHZQ7mz/OHSp8P01bSZO2la8OoWvCnalBfIBqjj1wgA
4DEoh/4iR+lxcq2NQbvJHW04sJZY3MAIipmqLshgy8OQw293a5Y5IYgoVST2LtNeSiTzY8lWfcxE
n5ALbOeRvKpy4aGxgbfPcAx8sMoWK8dW6d46DCxvRl/NkK/glmTobbNuOcD0WJIo2nnHqS3wuVyS
ujlBWjKt4ipJP621HezEeIfJAyQ522FSsAR6HuL3VJpTeTt6SYWDBTEJtjoSkzycxqnd6ECUhhw0
1v/huBnBqBKC+v86tyTfXdrBR+DKSGj3Lm87RK4/RuV8k6VfmykMX+lz/V0RO9ZV9+FW9LnxonqO
fzaGUNnPOY/Z8Yr4ya6Ki6TkINPwXtou8+4tS7kgXTQ/eF0DpbDN2y/96FQ7Y3CCH22gvEIo8n6Z
mnbKXboDdMD3gZbrERUQ5e2y+A+LGY+og8R/VVEd89lp2q+L3f0+sbrynnXuWxUR93uIAtV9rlXh
CTnTeZeYanW/FUgpA6y/65lY8hSts1e7NyAyODcvZ5BDpOKW7O3R2TlDzZ7lfy/y4dTKmMAX0v23
FIwqgpnLRbYTSDId1AubX/HNwR0U564bAwyIsA7F8UXpQygkuvNkouT4lNpL76sVIAzM0F3zYPpi
qZS6F4elgntHxbgkVpH6X5NLHk7dw320BJIHBFM74ovGLshSuhVIPcmrajU7mQOuAJJsbSM/RsjC
HLp4Ynm/qv+KIC54hVp/04IJ+ltfTm9OyaS9nhr/JZ/z/gBUrH/Wuxg1TGfMHl0DUZUYEbf7yeqH
SwGqFgXHCMw+tlVXK/XQBFl68cFRo4c8VatTxlz3SUVrlxUDVq9Tq1ZYWC+yz/y6cM+at/slsVFA
sWbT/I6n6Fe/Se2fpeXfqCxkBijhwGtK6oSh9OeibG3k+1hkYEOj+zNO3p2f58VPo4l/KCar1PSW
AOhBDVlWjxuWidSChaRnNmfDZ78eGjTNmUBI6eiE5W2YQQWU0hwLzzu/n5udlMZpmOF5iaaclE6t
nT7Uivk9Wc7Ejkf+mNbVi5TFpsuaE0JLjMmjx7JVlYcYJyHigTVHjxKTQM2Cb7OuVtctS2K4oYaH
GB+f9aitVHUy5xyzEbWTPKcJkZt0G3iniIPut3rbddQhu2/Mwr7xZ526c4wrFUyklzHxSraIfDZP
tFS79dxOu1XhUcFZj7RzOiMVIwUSjC6qQXtlqVMrylSdtmM0X/lZziXKdv89zbsqlhPDIZOTb2fr
senY985UHtbzSrGfxlziXc3ZVpQ9dljmwbA9iGDL6ZWhhiIIg/XdgVKwXlJ+YJip/skzzbc1z5Bf
sF188hKaoO906rUJ28M//qet9t/n1X5lAboN629Y7oLE3v3Y5cetv0lK1ot2ZfYYI+wKVfxsta56
WyzVpIJv1izzSFRKJJjk9kvUdDukG4a/PHaE7pVuODHawE5tbO6bJKr2NQYWQQTVLGjyH1bRTGjo
gWns1asd+vPZ8brfwHKnQ4qwohr97PUE60jTxo/CQx/MG7prmLa/6sz3ToyZbl0kTKNKjw6aPS1S
tt5PW8EiO+52Sk1HjtCsiRy+67HG2OBu5dbJG/PMCyS8z2bTe7ue1w5dj+m19ivAxd1nLRg5GTQ/
FLGTh15t7pwY/mUF6okFnWPK6lZh6j/CYrhT2PWcCiwRJyQYymXDr1DYdEjg+17gETNN9ZLbSNGe
6zZRntSYKW+Jn9FT5d+ajEWwl1uyhrGHJpUm92uehonLbi6G7LodFbCSd8hqJJfwTVWepAAO2o92
hnFVtT1UzvmlqV6a1ByeBgZCrVOjhZ4zJR9mICOIl8X8kOCzUmKygkMOtgdV56Ds0I67Eaqp6YE3
tNKHXhtxAFuCKfWf6wEef1bcOsFggfonKFgt3sMxG096gdaY5OUoMJxnXNZYMP1PXjczkEDSVD9X
uOgVruU/ZkuAHIVXOtVTayPXlLbo4oyMYZ7mJYhSo7y4kzPtJEkPYjzFqFFAGGrWrC2/sc0vkdUa
N5LlKpWOLtk4YxfaFEfJk8DQfZ1tIjQbpcq7AhTzjKlZLyzZll6wvzsV+VUuLHl+OOxsrzUO7VSz
Y738SCmMEjW/tWwECJcsi2X1B8dRDkMQxs9FeSwgBD+1mhY9s2f+Z4wq/zpoxj1C5OndiFnVkwTu
jNY/slbWactLpz7HxA1l/kT9H7bOY8lVJdq2X0QEJkmgK5BXuV2+OkTtMnjvEr7+DbRvvHMbt6NQ
+RKCZOVac46ppRqWxtAi83o4ZXZm39Pst//97JDI7VKFpB/FfUeKlsumLczJGFrs2t3/+5iEpGbX
Vrnw0fny9bi2zfNaPKede7d4VAfj0jAragZx73mZdmcn52j9wErS/3lQdvs+0LU8zSJft4X4fUj/
Q5jx3/epDMpRvrD0Xn+Ro1eS7IrknsC74bau5uDfGbXUSYTWuN9ARe7uqraIHgRNsgczrR7rMFLn
67ddHyjJzA2xQPXh+uH1ew0o64HdoBy//tT1czgqciwJ2Q17OOV7euTd56Xl3cPlXk6WNXxEYQsl
ZP286RQjSVLpJkxdnP/Xb4OAeWRyH99cv4PK715PDOucLJx/1Zz0By3y5D1mUeeeBLFma8QuWQZq
ce6vXzB64J56zXDm+uH1CwBTxG2TUzCSvKFBjo17RsmW5Y8J62822pf/vjemd0qYWefsc7NJd+6M
YgKcZfxQ44YIiGfJtpYDGc13+ibcWZ4FORx+ywOo5+RB9B3eUCujf6Doh7pWTqjQmmVyfaB2WUjL
Is3TXBTVRh0Rh6cRFhKupL4Q8PD/PFs/hK/3WvZk+ZGt4aG/W6NVQsKhT9dnxDUXzK9P/eoSGlYJ
4/XZ9WG6CiXXBza1CCevnwRdO+w9k4m3SgG+VPNT/E94teq8dcru9k03F9osPbvY1fjw3wM1MlaH
68fF1fUwiuJVrMajYXXStOu/QDYRziN59R/ZDWA3aJA0BeDunq4PZtOrhYCjduVv/P+nZu59JZkJ
A6MrwT5evzyOCw7R69MU7AzI/yxlzAE4n6EdlL1/R8ydiSDJ4IykrmSEeD2K/74M7OW8dmX2sE+I
O8Bhhn1BbLXZ0rDYDT/zIL5DaBF51ewV8V+BbTxG5DqeqmF8czis54Q4sF1viI94Ft5WrarajF9T
eWdWnGJ7fb3/He3rs+s7wAwr3oqIY6WRknbWBzNos0gceoLaTtKq6qNkk5A1abvR9GE/Cfmc86pt
W+HQx9Sh8w5zChgtNbkLkH7R7CBtMTGvprRyVVw765t1fVYAbdg2YEG4747GqYNsETWSQZdVQ+LL
cnX5XwcGizLHTXodCEXH8DWtCOn303BrYvtLFLG2texLNbXq1MVy+vdgiUSdQnM9csX8URhmc8Ly
25y8sgE6fn1aut5obK9Pr9Gr12fXh8wJG9ROHjSMVTtfrXEstdVg0KHo+D9PrNpzymNSAAJYPaLr
y7w+XF/wfx8OhQVZxiA3M1w9TMuqUbwejurqOb0+7RcaXmXhzMF/78z1PP3vw+szz5iIt8LAy+Jd
wQnkwVplf/892IOI94Owz9mqvb+eB9eHZP1wYsSxW5Lucv1UHdqEO0Qu1cg11mC8JhpIbeT9Havq
T250LemjVokHbHWN/XvqDOZ0zIB8YZLnmK58iEYQY3B9uH6YJlCIjUT7bSkppzPBkP1m6ZyRVBQt
VWfHrQKLmK6+UvMmKojWjcmnDnS3YRdj6uGe3s+3l6sno17ButQj5MZWBM5hpZ8ZnW/NYsQ3mt0U
VRNvYJQxKF3q+CLRwtxE4eAzb+8201zcFga3iNJr7MCDsnrWm95nyagZodNZrJvhCG5g3dou+gPu
e/OwTCQISZdMWue1b/tyJxjCoGIfRrJYumiX9ARRinKjjQXzEWSCATdcFo30TpiG9Gdj1rah1hML
M5o72P/g6ZZnS+THsq7p3xFJlHTivZkaMgvnfAd+KdnaGP2qfrjEUatvuDniTI6rKugwZMTDBfAr
epKUka6mM3qNUpoqeKl8oGzJbmrWjOjeQoVLi4LhtL/U5kS+sdsFNYiKzqXXOKrfzuHAuKNHVAo/
v4zeJZqz1E8I2ArLVIdrSkRpYtCuHnXAt1YKHZ/QzGb8TUMc2TpKKl8ttrsPYd1odX/ozZiDAIcu
EZIjLWK84t0k0MVML567ti4JgqQe674dbt3r2mIYsGMceSyzvaXNGIE19P7DpO2pKBaf+eMHxXO8
dWf8+7UmM9hEyHTchdpT4M1xwaMh3+SFR6U3HzL3QYFAOjDx1C+IaUnPcElg0Eve6BqXLp75IQIY
7EauTtbWIGBO4XqKtd8+JFumVTfrGWSmsr/J4+XH5ot+2XGjbNhka054W5nDV1NARzK5RH1jGglr
mifmjbFDYo6eioCG6KXKOhJwJT4xHNxBTjvBEpjCl0zPfdmvSBFYyxtl9q8h94sAyuuGXGbyQQtG
OC5/SzZeAhNiGX1UOTNEL/tmaLRdEXXhwwxxfWncv3VOql6kR5/zqO16l43gZIzBWgCO0orPaOV2
thd/a3BYN5Uim9hQy5vX0LCgAWloPw4RiXCNrORoGXTyvFR/gLjg+tacB2E8Ps2GuyMIF/lIjBRL
EzrTVnZIWvaVNcawWxo1BHOc1zvNfYm1stzYaRFu27ykPzOWO1tq1WWJ+YVTT2cwMYy7SKU9aMr5
OOif7Pxj35udcTu0j11GVGtLXhf9/K306nejH8GzAEhyLUKP+/EFRa4F7CiNfVI8iw3VoOEv8Fc3
HoGpm35WxSZ14oMtNH0zguySqXgBJNYIRJJgvnLqo0YPypT0FRdiqG4MB8OKbL42v0be+BlGTQvU
qfpOl7fFzICv5fEX4twi6MxnIhSfR/SSTF2gpU5nD2TqOtvo1eAG9NrUPDi0zBABy9D8pX0DwkS+
p5N9WymG9rl3ESbfVhjTjaVT/bOmp9uR1OG+7i7hMhAgW8574nkl6bJlfJj/kpxNv/opK4cPYyBQ
Xu/ne5FS+Q/LiuutaAQSjc6gT7BCl0AmBzTDgA0jzgm/rQaAYOnnyEHatDWhwJqlHWtFkRULo/H7
PcdeD3KHhj+RAmer3rWFHT6QbdhvGe2kvmqcZ6mKwCoHFgINDG2ev5FxnweGx8C7a/tk03XFK3pR
TI49e2iVJeQlod6ULUHCa04symi17bT8BZj/A+g0d9O9jhICXZNk+O6no5uY35WWfReJ+dU1FmGB
LWR+nT0UHe59OQ3zzi0YFiQGWnY3R0cUz9GbQRdUFcD+prl61NPmtlkbVeW8DmJ/rM4hemHiH46R
ynaj2MC9a7dKk6vdub4b43STVJJuySrUbSJ1rAxuCgUaIQm8D9YLq6aM/NQ4tkVy5yDE2NR5dVtk
1W9hOcemkZ9dwsZLifvYzYtA6PkBoQr9oLAnr2UK8dW706knzSwCVR00KNC3g5VC5JnGLJAaafSm
1s8bzS5VEFralwvZKA5HhOiJtRWESpm9I/ezap+IeWMMXYg9XYC9vdDJjMvnUuk7Qar3zo0l+mE0
K4nNaaZVb55epafRj2J3ZYj9Ga0Y2nj+Mi99HsCfeYrb5atS8tWs5odR+mYhm52M1M0CmjOTkOc6
8icNKW8qMNZu1cEZrEwmaqI7ZmGITFvup0QL3ISs+/c5qT+8KH+S9XBREk2jPr3EfX7o0OBkinMi
7bsdSDbQNOMlBhyIoA0wWpvbQVazA9fawGq5PqHK2/mh6aqJJu4MMw4+NNAAsisi+2Pu1QfZ1MXG
ybXnzgVk0yfme1dkXxM4PatR7/jLfpDtoou19suYHAdRPM3YyP1cr/7UA/DyBA7TmKGo5ng8CkLE
9hVjADR/Fr2jbtkzgASm1h2jYXgg04gMQZf++NQ7P53oQFNwhyVjm6j3UoD8BaC80cRE5KVegm3K
L2ZfPmSgeTbGMtlb4Xl7Jb3je9EB6IM2dKyU3cPbzxDLz8gjYnI0SWM/E4pR3eIbRsLngE03uSLr
kM4OXeHe/tKL/pLp09vAP8XW7zVBhAHpM3/xWu3MyveIuKzeDIPDoY9uDZLpK9vc9+l0UFW46w7d
VO46DguLBDt/Zodqw2wvof6fQAE79W1Cl+rQk6emdwSLKe+SVbA+BytjnlLupoSrd3LDnzwnQjlD
n1aq9lUO/cX0+vvBzX3yHB7qPvqwC/aNWMiIbpjydwdPPXzSavQZzZDyIIj+XDg3mAiAjS8pG1pj
oqJRW9fSERgPe8E+4+ixW66KW6JHW+qARKdXxeUyvMqepvKSu2oDh+cuT1W3aRyIgLpAcGQV0VMl
85+6V+2m6PMpaLyBxEhMh22sH0fd++NYFJFzDDm7jMaz1VFl10P4MfRcd8tg7iQwb6cbbyy6d5BT
sgDEndRypqFNCEoU7RTI3VcYhAidIlpoFr3DdrQ4yA6HkciThQXdKILBdDwM/667GdOpCIrHroAR
NWaavjMtmA1dm/whAL4PYdtzg6OSfPC+dTUMFwMQGbsx++CG/ZMmZrCb3vAhekjjs5agexk+2s7b
RSNI0S4ho9jLvCCnRdAy4MgRxgelrnHxUIQ1IvWbiI7AoOsFHevsUCyjeyRk8tVJgPdwBx/G+tvo
qY3nicuzgq+TJhehVSTMTTAUU06XJvljsPwEuJNQNZHfsyTNJUqqX0JG440wBsZK1nPYuQSVlH8N
yHXu0uKSMEgECxOXfM7yZoias6RYjPrydvQYGpIvAurqBgPRC7X2i8vQwrejNSvCVF+zzQ4gc0d1
63rcauQcZO6wJgxyN5cESKUdHNXmNTMbro7Jl+2i39ljoSjG82wjXGowmaPbiJLfkX52f7arlZBl
K3hvanq2q2lrmLaisCI0I3FgO8jhXptUfUy07N6KKMjJpC1Nu9xbdKaaZpkoaONxj0nb6mQR0BB6
lnH0F74V7NQMzV5sNFwBnDTaL02/z6TKjqG0FMnAPdPK26IGYwbiXmxy1LaHxY7aoIOI6U2pny72
TTt4aFOHH1s7EbV8SQhmLWlCA3xEe5fVW6yM9+koxE4vm3cgC6ehXCA+Vyui+aMRBFcrz8CsX8XP
tXCohNBAuTQJNo0eUXdWCZhJJOilu0e0ZBMN6Ux+KjH3yBlXiP2ZDiAgx2kms12aO2HNT6YuL03K
FRhzhDNBqARTyR/bCccg7yEOF9vYkPtEqo9FnVDOPOcoUjfkgjTbwuA4ESV+ixMD2cjCfl3iVern
tQVvv2qQ+VZtmw895M3szpqxkwQebTxbexSV2I0AbtdFqtrAQcUKNSOg3q90OdI/MhY2zTqDDnwf
Y+uvKbV5F5ojsGQspBAN2Z7mOXg7KkLb4+yvNLwDFCbEJsb4V6jx+ySGkZRZv5bsy41UtPttqEms
m7QQbfCCpv6QuLoJVc4JMlJON5rHWeLY5icNlx8ylOvzmDG1Nhncz0QVZabxB2BfESCVwUBpGYGe
Vfb6A9uEHnFgmgz23WwvbLi0hlIHxxhd6oC09kHNddBT+rfUaMBR92ct4WyrWrHp8vo5zUvsSPIE
GDNYKurnqfdI9aVJsZF5vJ9IHIfaudxKJOy1+J4N76suljRAyFZzmg4PTjm9O930BUn0sMyzL03j
o1KJDS15AtGL+SJUrQ2fZCp95iB6LR7HzHkYOhdbRlrcjO7AAKXRGWR776ndk2hfWE9h/2cQOqhu
GKIkiJG4ozthoOLyJrfFRRiSSzfqyXNijtHqzl3NrmOsyimIE/2ewJFncyQV0xvKXRTPf+LQHtEC
Og8MVAhwSUOYzcub6/1xpYZIxFxZfEWv/L5PKbApMMHXRUFqVsEMxZaY883YDswb4r1Wlzdl/gw2
z2PYGR44J/22jq2tSg12YqPBt5pJudVMafnuqYsAdtL0Q7tANrg3oDkpne3U6G9anjNqGcx9qGDu
qZAwvBwMWuMMfjT2X3GD9N62jtQXXZlTYEzOxqaqZPc13enZkUrahjqck1KVeL5RjZI/Qx5C7ml+
iDa3bCzDd930e3bit5g55TwPha+NsAFTz5yPzvxaiSTfhuY+FwykS3yoeFCjrSQHphLDW1ZGa4ea
nX+Y8q55svW5ITAraQ06reTVafsUE+kss2eluHvbpHrv6omSY5Q9Y8KO8XBMSLTneDCUv+uQjIws
rm/7KN5ZBInsvFmd68z8m2sYduMU8vvKG2r6LxRJzwzEq52GRmXTcMVvPc1hb+hxKU1Td1vOOw8K
8DzTbkfP1QRhFkFnq7AFNjgRcqZaaYf3Lw/phSTJdxXmF93RgJqnNclCoc3oKekOMYCNDaIlZ9NW
5vdkgZ3Knw3plPuoMj4cQzs4i6J/4qHmservqgJ1Cq/7G97MJxX1tGvM+HYBOQzZN8t80mChECx3
bUyE673ibsqliOGw/EQSg/R7/CXf8jb0iFhOWKMMgs6L0XnxDHWeW2AkcObIkrfau7EVnyVvFkiU
hyTzzL22Ri7H9XzJbR3qe1IOuyRhn6ZT+9f19MI1igwEUf26HMptG817fo4p+BABvo2PxAo9Z4ap
BSRg7V8wkoabqQlRD3176rVxrVd6209OMVBtIky1FxRnRFdjnTjnmcc2lSUqtCh4uTYR2dLrbVrk
Ne+6ND8aAy1VgWaChu2fioO3KSfrQcszWobCehuZWxrRNAak/6w8FS+6xLZ4ihZ5MHIKdBERysfq
RAUAaY89rGvCbm0GC6ExJGEaVvdeHD3UPyy8IZOfCWeliseHXLBTky1+mnQiFkXob3FLUMNsVuRB
TU8ASPMdGq771BkvjBUw+mn5rcijPmATeJlWcutsPRqfUel+OkP30umcmJn9QvbFoynLQETkFBIB
DAWcINn51LVcLdi6UIgfOkt/G3r7r+aM9JVRunUW2XWpTjMm5f7vLImFY2I8NsNt1sABZwFABrfC
m433cN28ulp0WSAVgtS+ZKZcaNx1X3Wjdo2jveREEm+c2Jr8qaLw1m3UDCFnC1XMUFYeVnGhb2yR
n6qw/1sKLBTxsAClRP7UDo9OLs5WITvf1AZqqhL5vQ6gWqWaFog1n3fwjC1WcKLo0+orLuID4IpT
m8Q7PbO/Y7elT9UyBSRJlSjFZG/O9W0mCRRtm/xYj0SmDnq9RRX+mRkdclGThG472aYZg+e0R/8W
loCD7S3/wnmI75ykRCQ8XUrNgO8kjXiD6TGcrD9hj4UiDH+XUnsyiRJSsoqftOwDZmJpL6avRTpq
rMm8nWGPBVZvfDlDfzS95LGamKzjAPzuw/Vgx/nHbIyvWYmvmrQF6FcVrzmZbudsuqlS5Hlh9EkJ
8UmwarxxqnFn1/PHUK++PJ0buVZ4KAKXCva4idqO2nztVKo9U7w4sGZas3piEgBv0k2IPzybRIqs
Ky9FTpxSZf8p3EkwQdfel2i66A0Iaa+8MVnChePu+6py/WICclf222RK3pK8Ff5vY9dftpX/Desa
raVZPRTQGnunYHGRLWlLdg8e77yU0zYkPx6VE15toz7jM3o0tRFxOs5fXBaHeQJLGJMNmqY6Tb2h
HDkb0Zwvwgp0ZqowuCK8IOXk636/qJSkxCTbLZFzxkH5KUXzkS/L3Qjni7GavOEKeZUZtDZtCLyy
QoPpRnuzTX1nGhAca6RFpcst5qUT1Npl39jW1gZvwP3HII8y912Tq2tc9PFApgMUfWTgyh2ArPOi
asv7oxyaNw79lI1FRcdZXN5Y+csgsoAA1fs27t/ikRH4egouMxFTCEv0XSQ5UfBP3C55uKcj/hY6
/S2d27sQUD67BHxoeWNsSSE656J47GPzvVBSsNGLKWvxU7kelCfRc2Msk8erVCDSacrQPK4P7MYe
CdV+q/v0i93vEy7Q/gg2n0zlJQzwvbzZ9aWtw3fKA/QYMSVKSKP+ojHIaQ3CVobZzrZuYR5QGdHW
S2eLkqGJyIfULpVTa7fsNV9VQW93GZwdedllUNlyYk+vvF2xgKJZRJ4dyvamrDQGBPyCrZtpX+x7
NzNeCJGE7kEtGr7JAmQlIVmRcqPTmExsGiEnMNvX/Dq1iS2e7f3cFcZJy5lgNTgRmEQ4bNTcWMee
Yezn2WuO2OOSTTuTwaQMq/ijzR3QeCfr9tcP/30ODH3KddnlYeBg4QDEX5vcq3rCxp2iIstgTX9S
b65IgHETYCEdNfuNNx8rB0s6JqcPSR/ZEOhPHWvQDrye3WJQqA4ipNMHxJ6tzcuSt91+pEJvJ+5h
Y0sDMukfyRf+HPp8dXZx91m06SiM0ds74a9DZqc/58YnOjLuNR1yt1QXETnH+bs2AFStLEp7ORk/
Yely0VBhF2H410rF4NMicgOwAcKzgDjrJa9Jsiy5zSmZ1pIt1s6xg4YvdL5iz/waO+TbM4twOIRH
SMwA0ulY9Z756mVAv+1dPWs3zfrnknUCY0nkUxPke899gZ8H9rAkWWIp/XFOL4su/xT1XZ2KcZPm
02MZMX3OXffY1oKWpnOXmbjJHfe7VTYQ/6i5n+38IV1HB55W0DZU7Vno0eR3rcUV4ZECj6vsRD5G
GTRRo5jh9wHF9cRlbR3LURCoY7N7O1hRLIBNoOzQJUQCw6lhomaWA6ExarepXd+16fimijVoUaXj
PrSK3ylZupse0kZEe1u32SlbkccNdraYD1jW1ov1t2R2brzo1+wsZrIteWguG846cUuWx/SxmF5C
K4Eu5LJHiyMr2mCx3qgeloOqlO96KXtnx542zFT3aaIbr5nHag07lt0tLRZVkA9lJGcx0H2Ro7hl
j/0k9eK1K9x8q7UiQWgRvcEYwcLumnvcTLqP0INlcBUdOsQO0TmkSTX4a9tzO5qY1U3eY3Odti4a
wZB2lu0JMuWnzLPFLGynu/JzwclfTLQqw5HhCggVLO5M3KdesYfTyF1yy9z1MykNHE3jk5EDBNQt
kC9jVSOromFl199Z2sB+KadDPtNnNnLbO5ri2Bf9sJkjBlPdQvPJcbLPgSYfd5tK25SIHrq8io9R
Oq4FtPluY3HZ0K2MwJ2o9l4vCgYrpv23WkdP4UdDh8U3Mo3atb909CyRybanCGvgQDHyEErOyrKi
2Tno+E7G2xF/nY9Gpd56pQ0lfWbsIdfEmqGh45csw8S8jBMGMkK2b2MoFZR3G9Vmw0NDZnrQEW+0
AvnP9OVvIrvx84G+jYKoYUy0Naml6mM6NhA/uCPEjQj9Zkj0m37SdwU15WZ2cE4nC4nlQr/zamHt
hT40OwiRx6VJnY3Mym1sEtiyRNwcokh054l+e+YicE8z9SJLRKZ6/8zUjPe/XJD+0JENky495RVt
dfatcGpTSfTKuIPFAEWiKZNL7zA/bVqa9rWlNEyx8CBzr9guvcXNeOreQPRsS3utPyuscct4tDNW
0jypXkq5WAfHrFAzi2o+iW6dCbXIaYjfQMPnZC11bU6eON6NrYg5LbRJYMDuaARyobHNkvZLkbeF
7xhl6INcKdFy4nqtU5/IthIA1HpJ3uWKP5HNXMJW3tq+EGLNU2gutkhfe8mxDY1eHtIkQ8DEZY/N
56WVvOLG5k/iJ6ITE0mWNUYy0h1fbc9GWJwVF1Cf6hxVDzotFM6ochPyrmzjrAP33bVs9/jbRj3v
CBoZmTpTZTnMerbSrSs/jcaDYONOvHBBxOogyj3DYgtGzM4bb6qY8Ba8sp+6FP2fwgy3Yzq/WhOu
y9EZn7sQrycyoHZfEkTDEt3fqWThm7RfQUoQbZ3ob23JIXDc4RQxQ6Vx6JmAUaKZtrmsv+E3c4jm
9H7UB43waRcHzOgSu1FiTGhq9LQmHTqTsJGBhM2SM9kOwa1xIeH6r2/E3LPcqNI8AiqpFsoKm3NO
1Ma3iuxP3fwd1fINeoZwC0DhdnO/dFKHjBPShw4/gW/x08KUOz3HQcHIEHpNh8mEvoc2jbcTM2ZJ
ik8aj9su1t69VrjbwWgJXEuy6obJn7PNF5d0PMFMh7GXrxtUOuxzMPdSsbKv3QP2ET5MjCzgtn1M
rXA+yVBntsHWR5RIcpyoUjsNFjw65Mdey/Vd697DuKAw1OeXURmHpdPpCqv2uR+ZiMip982o7Hw1
eQaFYr7w30c3cde/55IRmfVrjsm9y26fTTB3xXFUSI3YDgyKAXTsadTshxbf+F1EHolWEWZNuFMw
ddp3W43vVkSuVx7eZAPaSjF8Ty4N/TqlBY+68qmnKUDemwf3t5Q0P6znMWR7mEJv2GLQ+dRW91rs
zGflEF1QpOmDJmro+fbMKbfU1aZCihIYI3s+Z2Xid3X5o1vT337UqVjkdDBYe/YrdHuq8r9oN0iv
hH7KvJedsem0f3hFKWdVnNJ+sfN9DAIXsWGQaemh0Al0bkPrvum89FR1nNtWE0Qc5M1ce8gDGYIb
jWdv436abmt3a6GeDVwlSNsYPue5uuMOm1IFWxtRY59rqxIdSL2b09Ww27PvILQNgfxSf6eYrNgq
pI+m7oV+3NB6jSs74RmNkzyqhrtS4szVvui1Tx9adGD6qoN2Erdjx5htUeWX46xsFsHWqO0Q1o28
K4a+7CNv6e6S9cGm+1agpD1dPyXzhigjOg91Jnm13RpBE6pDgfwRTa7JWkqwuqt5UPzbcQ7qhnU4
rI2ndEhSzgP9tQMvERim6fiRdXCltAOxeK9REgtcbvS0q66Ytm3IRqaY8EGkm1ZVzbFR3dPo1Mve
TK1kO7b5rUIyxuyY6ZzV5s2ei4dgY3fI4AgrZrVM4ijhWGNx6YOpoDu8tdpuuB1r909eckDLJd8U
tdHe9l5fk+G9c7npuzVMlp7xBtSxuzacafLTZuxj9XcaDCjiDmP5dDBeLImysO4+6gaSC44uSqFi
67XOXcFELKgX0fkUrdsQ6+DIiBVmzhq0Mf2k7RyEcuyJLzxl7aB2gL9RLoa33hLdRJK9CtuyXWbW
sT9pGf0YYzoZ5A9Q5KgfllzgUY57b1jtQzNktGFk9JLPzD8F96UIgnSrzb+K/OA0tIzbxLbGoC+L
aKflJCM0hvvr2Gg0i/5F9WO4EWCQfWfWfaebWZ+t5Vso99BaxGSnv47kBF2K/KtReGt1p6f20wgx
KufoPFn1c5shpug5uczuCR/H2WtR+ERhvA2TForHYG4cT3ytjhMKcegknWdafmg6FxPldc78ZTtG
8ugh+TlhVHw21pjxqNaYtlccAEd8dzlmS3xEFc3XnQpdoDZp/uRJ5tSmQ0YRLJCTrOa70WJ6YIvw
Pb5HgcKq4ofTsh1MpPtjezMPWb5HlnGcx/COuBCsL/QiMkMh1XH4ndE8vxal/dMu6kaI4Y4qFWxx
fM5CvoOzU0MQ1O0yMXB2r9UZc5Q7mcaCcrYr6JxYh8buj4YiB71Qj9q8GDcDWiATHfCuSg5FS4nb
e9aPmVnDppTdq1b1C32ujJsBx83Emdkgemrd+NwzS6Pn9mmKvr8YhMWmsTvvtL73gm6pfE/EnC3J
Qw6ZwY9Y66t2D1bpiGaSW3mmm/j7649cEicWKovEae0nsofPTGR/+zZeOPvN/dTwvoiE8ELy1ndy
6T4iiyZkmq52+pQJmkXGk1m5kS9AlNFhYGJrc5jHdtwhfGKFPaV9+sz7/8f529atF0T0C2jT0vTv
PH2jTWyr7OhHdepPZzo/dd6/unP3yBQi9M1Ug5PvEJzlQZRqQrYDwljVO8xRNVKDpUCSTeSBuxmK
pWHLrzN1dkLrDCjtrxFOrt+U6MTWaVbZY89np5YHxO4cRyWBP5xma947XEFlVO0LFu5Qam/WkPwC
NyvpPDdqX+nI2rC/x+1P6XSv5EzRjS6ru0bsjJA7J2s6dGXvUIgR+nH518xctOlqO7gJkjpd1OQy
4Dut1/gZbUZgFxrfjvnDQNPdxot3o5CkBaUBGgHpddLoaHq9+KTsxdikSXxTVxqplVZxkbjVsrIp
9v1s61tkczbVxeQPpdwbk4qgjdUNESzNH5NfDGGNyz8Tp5ZNaYSjk3THGOO11/Ss8Pu5Tn/iqlmh
U/3RKjVeN6mcQtLFobxlE7ZmoM3Ti7HE3pnOhq86ssddOzG2yimf4rq9twaCIMBU828kwVSgdXXp
luP3tm9kxlaoYVzuJ7NOcJWVXWDqPSD/BvqnaiZWiiGGItwJ5dS+6bV6O9V3/aIb57IYd1OpRUGT
UZTV3aEqDepWesJJmfDuqXLrxstNUrAAhXFTbvW6P0Uuwe2RTuwCiiPD07qtl2vYlce3XLXbduwo
AfroXjMo+qey+o4Y6DUpYZRepCWBNpufsm/uhN4fCi+ft71BvZv3maQfZGEWyiGyhNN9H1l/a3GO
LFZNcgIdxmG/HhqHStjY3Efvh4yUT5pfonFfmKDsFTFweFrOFpvSOKKMUJF5h2HlLp70u2QaUHsY
xzrKi51Be0AW8l6Z3irl+X+Mnddy3UiWrl+loq4HPXAJMzHVF9t7elLUDYISKXjv8fTnQ1IlSuo+
HRPBQCANchtiJzLX+g3L0aLESHEE61pU+lM9hPcgLFmOokMlmg6iRmZdssm484zo1mRO2Th2u42r
aesW2sHjSQ5ZdNnmJMiwplxHEdFIHDujsFro5WCsgFFScnwWOwW4mDolag6XO8yD7dhpG7tpWJUQ
bHTxLFgUSnIyh+rVi7rXuCZXEU0LrbxNyrblRwPlz8s/6YH1Gg7ire1y9Pr1laEmxRbxe/JlI8IK
Jbt2K/hCSJaEfZFVBM+UKyOf7gNhP0b2sFN1Y18GLFWVRj8hvwPdwwSj0/JAFLXTLk7fNFNZl2rB
AwNpiM41N6LkCav2X6oM2cD4i2mY+LDFe4K6N5ZNJC5p8qfJc1fVOJnboNEeXHxYy9J9DtoZER8G
J6UHSAHQDheIdDiJFN/TXCfAnToPKipurZdfIXjUgbzq7sqOWEzjQ4bNbesMcQxDO6+4TSEyLNxp
PGWtuwongYsSXciYnAx0UkizOhvhVLeGSF+qGq8yRbXR2geQpnb3rkl42XChFQjnrm80FmxixZRL
BhqNBGC45kOMQSd0E+TFhFG9ZGq7UkCplriGDqF+ZWk2nqHoBkbE3NvC282PPPICT1MWi4UZZHDT
ofp4pbgpjfoiqsFZkmtk241p3UIpjeuktep1Bqand0A+Ds1Rb8kG+6RTKuUrSg5YPRJbXfQVCpLg
UnWbf21PvjxJNPal9p4QPHNjqBU816Ztq7WPqUoIDFWkmZG+VSB2167FooSFYg9bZU4DoicVIjuh
+iPBAVa/Xv25dLRNW5mn1rbRQylwhoyZsxG0sHMCmm1z7guzOWt52J4JQEyk9XplB3ykX9RKMezT
2ixuI1OJb9lWz+eyIq/hP6JTxGPT8tCC9AJfW1ZCrbffm+moDN0aW8PySlYBByAPIcznj0Gi3o+Y
x51hLaa6uCUOU94CF7srVMQ7ZJWBveuldNXde4e5V4KB6YZ3G6w+BiKQDku/15W97AfYergZSuzr
51HlAW7JLoBQSdqadybraqtuliDsBDIuf9clobPUEPW5kj3Q7hpBu0QEtEXcX5lD9/3A3u7GMbP+
8Fu9ydoAKZ2ehNbf/bXSQsXCPJEn1S8f1QnWahcfhJEcVNYn+Yj1VCCu2YtsCr30riM8Pe9LD+BU
XvTNQRYtN49nD7hpHQ5Re+9WfnLUS2KJmd+3PDka5wYPhGUC/aZZZvZw7lUmX3npWLn10gest5fF
KHGjLcQGc/U+sO/1J7wKCZrNL1slqM7F2ntX+VKOWzyRdTHP8pX6EMvGyXN8AhJ079sy3bGdVpay
GMI8Pfeu/pCWCu9DVa+MUqvv5DgaVxLKqMqTHEhkgPrKzPU2srWJxHIE0wurJslv5EEkZbWJK35a
SGUFwbK1crQu+rReymYQzfkNLxjuKjyYmcXnPmk4BaCuSGp9jBPX48B+INsSpNA3TWOEV4TYg03e
D8k1KfgZOVAUN0jU2avcD7vbGEnNVY2qwt1YldbSg31zz9qrWvq9lTw2RN/43Yn+KZjQs7MTYX/K
BpEtEqXNP5tV8YapLHTJKntyuij9OhQZtMHIeM0mgOyJk39rBlYUKTkVMhz5slMLJo5JvfYGVjSL
6kS0CkhuigqNaUXAD7AmZrnT0XvKtwG5kDcSEUejmcrXpLJvbBD+X8I+enayoHpR2ROweqvdZ53c
7SKOknETFj7WKK5W3mAmj65mYjMFzYbLss6PCyiVk8LipyvLG9mg+ZrNJOEVa1mUDVVIcCjyE4Xl
DkO99yv8YW0BMVvJYjMPkNu6s+4GB0W9H6+B13MOfJo8mujLPFhOla1uFENDhXjuI8d3yQluh1J0
729VNmS1126zmpyW7CLHHxQVnH8XkO/PS/BsMNJ3UxdjF0kK9Aq3oHTXliLCErQIzvzMlHWjDNEd
IgbhstJE8zlNlIsuit4nR3wzOV7wrUzFCwBv96m3dAcL5AbabG8nRFXc8qhkuXG09d7ZsHnt+P2n
Onlxo/vUe90nkSPlEog17AH+QVM83WR2YT0Plp4vfb+fbl0tzDeulSK3k9bdAXS/s8W12bvC1rRe
GWWsPoIojBBMCq5LNb7NJl2/GEWK0IJh9aQmyAW2cVBeuHFIFPl5fInZOm0NtBbOcWwm27ZEJSXJ
SHClcT+eY2E0WyMDVZCZJP9bU0vPWjvqW5Rt/LPm6taWH4p9imOIADkTLr+yQwboZFtA7d8ZIgpu
WI2wpNNs66ufHNCVsF4b9uGLuvHHW9k1FJNCVObvrkNX/9bVgOZ8q+Lxve0awezbxnegp6IT3mfb
3kPbFLVlwhmyjoDntiuLPlj32IWuikol6+f1N6le46wcedNaD6f+Rh6wl7WXBnISG1nU5n5aBxPX
NwqxLZjaMO6OiGWj6uPv9bAc3q8LIoLKju5VB5LgrxNufghVEekH63/dFC6yN/CU2A06uxwXFTCW
PWRgeAk3BqrCK0A7w1rW9bnj3bC6B6OP4iY5IfrJOrs3Vv2IPJMs9YGXXpAo28mSHAh+mruLcM8D
zswY8iBM4WHczG/oow48Z0Uq19L37Y9+5D9WOtJ2V7KqcJ0MSbdql1dYqA9J0qxUvQddQQCl2SiR
yf8OO8hgDRsRPqYyxcSy9PrK5rEAEGCuJDYZL9/LdVkhwEcc972nLCKcT6hpPnwMIRty4TdXFil1
NKcdZGD6+krzRnUnA/eZkvAmuDH/P5W+sNSdohHilxfKjvIgG+Chkg6eL56mAvh47Fp7f96AlkFl
XDriP1d+WgJrQTXwM1HDmiSPyK/1AqEKMcHHyVsSjoadvWV67t6EPsQbtySeLutT271D7kO9c+fl
bllCi1GClv5ZfswLVKHEiNu0N2blWta3ATuivi2eyOLYiBMN2KtGpC5TgeWsFvTKsba5mxbytBlx
Ls2GDilzoRxlVRXFtMry+6ms/WjvXIhrSap8+61eFn+rE7qj7dMyXvcOMVR8r8ZjoI/fD6pa34Qt
n3UywYungS0+aRHkA7WIi88k7V6FWVgvip09NprW7E3LMLeOFgVrNzVQ/UAD/tHMNdJnMDwy3WE+
9TV0maokfMLxElNjJkxQGcq6Nsajg8qWN0bGClQ48182XMayTN/GAlHPttY/+aJWQZDmDjv2Xjn0
Tztd65AVVUndL9Te8HdemrG1bqB2OXr6UrjaM/7kyi2C2fkx05EZDO0JQMLQbsq0SJ46lSTaqCTa
RoHC9dnylgyQrtunrvKLg1ZWyUaFILbPWz99dMZxTzAye9F6I4f15HnHNOiiW8/0v8mXm3SH/2A5
5Fd2nnYXzyfLMMwXzO8DBCU5rQhsYGb55hY5yS8RkqRneTCyoT2XZgu8VjhIHCjs0ksAkmdDD81h
IfvA5ZxPgWnDgTOP34s/hpDd06J4StMk330MnRjAgk2la9ZtCTVgGKY9ui3uRZayGAKa3SF7L4tR
BYoFeOq+d+qLTUKw2ddEQECHqeEyL5XqaezIq0aZWT7bE3nrcEjqlzxJn4B59F+xaD63rEff6s6C
kpX5ONjn0yJ3oAksFDbyczja9eG3pAMIGcc3Z7p9Ck+8gac8i8vldonCnK4VixBr6a0sfjTEiZLi
gwzOsiPcfRU+Kh024gaC1CfHCkp3UxdAfPvBqveB0R5kSR5kFzH3k8VyZheZvU+8rLFvwkFV9pkD
ryuFpc4uvUNEQYd8tQrnZtmnUjx1mSTERCsh6MNj9StbeuXwfomuJctK98XVe2f+TxcNZwlRCfsG
whCD/HiN9+t7L624s3iNGkjBcSiafrNswGHf+nGa3XrzliNUK7A6P+qcum1WMSEwoDtIwsFc0a8r
1XFOpR5VJ7gsT+yJxb0KrQq9Meu6qG0kZSPw5DY34kk2ClTtV+BAip1agBNsOqPYZjZ416Qx/IfQ
y+110SGOoEcDPCronZjndFDdhtS6nxJQNm7uK28b8mveW9axJDWqRtynjLUGIBufBmEEqyJKIBCB
FLgjmrkeGOvaEIa4myqPwKmts8OEZMfeHFF3w2yihWy1DTKdY2N7J9LzCIyGYXIpaqu62CDWSKFX
4ZfSTg9VFonHyihsOBU+ciBTGj4VCgGEuYP965XkUmuC6k7wBbzI+5UWM9ayGGv9mtwSEXe7TO77
BIYSAp7hTeR56EZpTU6KJLG3/Wjpx4hnBHCYtCWjHeUn5rdmO6aqfTH5ftZ2HBs3eYL9Xagq9v0w
Sxahx7soS9PZ1q03jYt09mBo7VE7k+pMCFyiujVXZSD4z8V8eO/XVGaOt4Xy/QrZ0owjDsm96WFB
CLmdHPcaRGJ7axltcFdYaFaECL2tZVEe6GDaVnvLyn5mASE89NFB1tFBMwkHEgHp957bmjjTdv7R
ypLq3Ad9uo7TpHnUw+ir/FdrxrdQ9MFrxL1KMH3E6GK+xkGq6GjO1yQ2MYUqMuvHyZjTB733Zmbv
12Ruoi10J/1+TWmBS4mT7Ailyj1qzegeSXmS3+p1EhJllPmbmGdDhRs2TZls+v2URbCxUtpwkwxl
2mJSYMLjw1V3UfPpUXnGR330EWFYCNXhmM0VH4cmCTEABvV6P0GkXbcDjut1OBinPNPjdSgi5QmS
/FXPXfgqwu7arHvjCd5CRlq8/peuXtpeyaWrGQzXhRt+7/rbqOak4rGelzFhxBe9yowH1auKe7/7
qRB2L1pn6e8tmvtTy+/XFG7Rb+vKA4QylR3O4rU68IyF8U9CVDXX8jTWEAQI50PhRihMOlcqul3H
Kp73a/I0Q4NWwVP111pZRhm+OkwGIWt3VA6Z8I9QRsxtQqr4QFZeOch6iO8ET2Wllg4Oushzb5J+
braQvVpLa8VOdqhlrTyVh9IR5MrsNloUKGd87y9bRs3/3LpVcByZ5699fhq7ZCAwp6Vldu1lWnYt
z1iFPjYkUw8f9YPnazvHIHEvL/21L2jT730btHsXaBy0yA47/lkeBEKf3EepubbLFO2SpoX7LU8/
+tQj6Y7f+8hmSxWItXQYy4TADP17BfH3Y5Y1KvHp+VRXQHzJM3mofZ5dwJOCxUddpztjef4ox9YU
b6IUHTN5MRRHlJp+G4dwJUmauraYrhxyZD+NwcLJXmbjoIKvKeBqIdfXueE1QgbZta8G2XWZjDYc
cc9YuaOe/tywazoE/D5qC8OwV2RajZW8UB6QVs6u610195QVdQ8+zGLJsYWnkeI08zSRbjxjhlAu
ZBEqU76tDZSWZFE3oYwqcDVPshha4YoHpH5fuLp+HafmvazuQ7RbGxMPuWjMxqdaI9XLFsLey1ZF
qFc4aU43GGWbd3U2vQ/tJmZ77KO2QE+Ji8h4jGt0hdiPzm9LS1ATzIViXHp8lZ50D2eSf3235vxu
WYYFGzJJw9PHu5VDxrzbtEaguYSlv5VK6CmPi02T++CiZ7H0d3X0WU/9o1jWAUw0FwiNbJUN05Aw
s8tyombPiZZkO1ka0/LIVAnFJ9HWbsRaF1pgGF6j7TasauLZ66G2R6BMQbr0ECq45CyFsE7yBOmH
Cvks2fv9QtsIwE6XzuzrEV4LpQ6vwZv5bC36mxj/ixMC8sdWGZwnVeflR3eAdeS612UXP9RzdebC
s6li0ulNGztPQ2NESwLx4Um2NlaEJ8YYP/oa6OnGxGJn6BXnqYI0tsmqaNjIq3S9JxzZRtHFVRL3
cYpO8iUdpVNPKL2SAZxfyosiErlVpmxlcYzH5wnfWTSs6uK+9r21fEm3ITemTThft12iP5qwxuLQ
OTeJQcZDVSEXY2R1xinbPvelIPcSaZYHLtS8G8fERG7oR/OggGH4uGSappFJFIl9waPVELBOgu7O
D9ruDqMlQocJ4FDPp4jkDQYy/fjy0UNrvYc+MpKz7I/rSb01OoiWsljNA85Z3HkseU1fpWKJpoi7
dQ2xbdqxuhoy+PYsAIDaVwq/VhWRzNaw/Nfgpg26/BUPpxScoD97DZiwbafGgejfRw/Cqr+4hpK9
xp4O/MUqPxm6KNcNyoQnopHWuZi0Eg8k1/4cKeVKdi0d8nx6rzq3U4I33KiGPElE1d9Ohdst5OtZ
kBSTzipfvAKoolIOLMaUWBxrSJXrPLScJ4ADZ9m1ifTnzlHhIOqWxpsioiM/Q+715dJmH/X3Z4jZ
Q71/hjxlTSU/QwVr6CHMyi/Ad7uNV8bmJlHjaQc4IF3pCHs8yGJXxdlKD1T9wWzq762T6xs/FdVY
L3ckjdINbGfyJIYSPar4pK/UUa0ugOH7fanF9Q7ZZHRElTBZ2ejmfRrH7gkItPnNqY91okxvTck0
gQh5BKGcqyfXqy418cy8RXChN7KXPi2DLXpZKfJ3SV+ciMxhGTWf/VZsEXnGZthsluwD6F2W/Qg7
Ahtor0mtS6IZa29QwhNpI2eZEHddy/rS0cECQXTOTobI13nTYxnht1xhuCHGL+7gvA/Q7w3bxFVL
m+31bFs9mSZY0LlURj4onrwa3xu7KtDWVdWhSDA3yC6y1e30/EgCARX9iAQVSmCbpPLF2SS+ebbm
gywGSW8dJ8wlZUnWyx5aSv6IpI+NMnUWQX2fr+1zPI4CkW4CXG+WUoAdputDgdD/XegDmKw1cBZS
CN2e6gfLdeI70unBe32R2MtW0+vPqG3ANu9eURvnGQb85cYvTG/nIx20dYIku4t7khyNonavRq8u
EYBuX1RUm1bIOGoXpFNxQGuTcDOUSv1YqdqDX8U9kjoYZY2Z+yQiPFQizY5PbVH2eIAYI6r9o3/N
HgMydubfQCvvT4beWDdiPpg6uEWR34xRaM2KYu0ZCOYR/h9Yy8qMq70+saz46N/WdbhRG7Zssk5e
1gWg8MewTbeyKBvUsHpDtl4cPrrZIKnsOk+vIG9aN0np1VdOpyw/OqAsw9IsGr9+DFMbdrltJkh9
8iLZ0LbhsIqTwINywUCyTmuyAbPrMN3LYpd71iYLC9AQKt44ri+eHLZ0x94FBCCL9TgGa5Rq1J0s
2nH+0JDuuoZM5d3BUN/UTSueitGHwObeakNknkldIMHvq9+AYanbqCrY0sg6eQjDrD7BuYK2TF91
yo2NN1XFvumyZ7DAUM9dT19pqhPd9mMmrk39S0tsAeIMdhV7ZMygvM6NeZXHt6oZqiuV7NBa1r03
eMWzMeraUZaQUhTXbvZFdpc1odDUPYvWn8eJklwFFdEo68ruOoikTf3sw6F6H4PNBXDtcnqG/OIs
K5fMdETqX5snoBC917uPkue9l+RcNaBy8dHW/VL6cZ2c5H70lNeRc+rv9J5c9TwB/uj5/npz2yy4
82+ucwcf9KPf7/1+jM8wG+OziL3bNh27HXIs8fmjXp6915UDCbMeZAPdP6qzipl+Icv11H1NfID5
+DOcvVTkZ3kmD3U5oqmiJy0GYn83eJoaDj+VTTvc5aqfHqIeH8r3YT5G6GplXGvRrN03jy8PciwW
Bd3izz/++5//+3X4H/8tv86T0c+zP2ArXufoadV//Wlpf/5RvFfvX//60wbd6Fqu6eiGqkIiFZpF
+9eX2zDz6a39V6Y2gRcNhftVjXRhfR68Ab7CvPXqVlXZqA8CXPfDCAGNc7lZIy7mDle6FcMUB3rx
7M1L5mBeRqfzghqa2b1L6O8Qy7V2pncdDxjgtbKLPDhp6SyzCrxvuVDC3mWhgklAsvGj2LxUkzDe
D+mkXUym1gO5Yb5r1JLMC6j8Yqtofrv46CcbyLlhoJmHSCYXIUFRke3KzOnPIkuHszwzfpzNPVBO
yVjGgTsN2JqcPV3bN2Gb3xQhUFrPHH8quZm6F4E7bv7zNy/c37952zQsy3RcYTi2bjjOr998KEZw
fH5ov1bYuJ4tPc0vfasmF9wt5nPY2zX5jbmmXIsRZzJgGwPSIfPhe3VUucgGlrV3VkhurlJTFQje
DPWNG9oVEgrUDZ4lgJOqXQCr7+9y0VZfy6RqcZ8JHkvg+lch2fBHVX9M4qZ9MCBN3cZguWWt0zbR
WfOgGMpiopFUGQwF8fz5GgH3YO0ndQV5vxWPYC2S5WRnyVG2Znn80/hD8dP4iqHu+7aCaOlpuJ56
XoNYR92diT7/5y/aNf7li7Y0lfvcNh0Nypdp/vpFt07msGD1szciIj16MXx/8hv2U5cvVSBlAbEP
tTz5HX809zmyqHWWHd77BXULUxgd0UNgTtWJsA582JgbLrXGFtPMubJzZvywPPU8cz619e+9CmG9
dSXrrtIv3D2aVca6c5rppWkWY008fMIgZqOmertvU9O5F552LdtTdjlEzPUCJqdnXSrkjZd150wv
Xh3fD8SY75kDfhswAX5wq7oGQMPlkKBbOonhurPt4NT2xVmWEAkcr7/Xd9f4PKPA1xWZt+gMlB+B
uRgrz/zowqWNmb1fqitmtZpYn+zyCJRHgHQIEvbhcKt65f04aBoGbx2xJKeZP4uvfLLt9dgK9VlF
/X8HWMh6L1pjeMngsN4ZDiZBYS5SDFO5+t+NOl9eGWghyFvjv3+Z/mo5HX7Ni7EK/aD5rfjP+zzl
73/na370+fWKf57Dr1VeAxL4j722b/nlJX2rf+/0y8i8+vd3t3ppXn4prLMmbMab9q0ab9/qNmn+
nsbnnv/Xxj/e5Cj3Y/H2158v6GcRZsWcNfza/Pm9aZ72NdN17J9+RfMrfG+eP8Jff+7z/uXfXPD2
Ujd//am46j80Ydua6Zjwxf78o397r7b+YQEzJ09qay43tuBZkqF8Fvz1p2n8Q6iWBj7ccEhsOvNv
sIakMzep/zBwmBWOajkw9Oar/v7g359f7/+xf/8800BR//JzF9zXQJsMS+f2VnXbMObp4Kcn2pg2
LJzs0DmURsz+nGmzAi1QZyy9S/huqodXoz6GJ0epiXVO9TEoAEDYYCeVGVuvgEfeekWOAcnUYWn2
OShH9hUrqAbhvPIAoJZ8Q80h3LGFfB3szwh+aUeC48t27FjyxaF+b6jTeigcoLtqhUUZHo7tLKaP
bkSKLv+m7ZN7XVWNm9EuTko9HMaizw4hEQnsa5QedyPPPcS9c2cWWK9WjU32L93qfuWcfBBsXtUN
e1HE/oYtIjIPHolkvzJQYLDTZaHZIYKKNo58ifUUuJF6lespKEIoXMW81xG2toosb2YlmMZNmVlv
tpW4yzro3hAySdZTJU6h2wx706kfymHyN3ZSs473gJqauaEc0XbatX3z3IeGcgnbatX1OmygHmPU
TMPHTImWhWGedbNNvxiudczrcOfn03hD2FjdaxDJHQO1IviqEzpaerT1RuegQTwB/wVsjgTR3imL
BNsTAuwa2f1pnYWovJSA/VYdIQpjREW6KuwJ0wgo8PzwJ0K5xg5JTVhIqwH40xY/RTew67URknaN
i3CF0e0XJJ7009jixGNj5rowhuyCPYuGblfCFJsBJKofRh1b0NYztzV2BlvNE69lhsMQBgs13IQo
gQ8Iu83tkKkb+9ja5/F1U1f6obWQrNYmlpYajt9Y71kjTlDCibZJaCNls9bR0Vy6Q++sbXR+FoVp
fjOM7Gh4fXPMlOpEfglrhhny8hg3GQxEdzgng2IvpyT4Yvaw9CtdPZhdrB8aX1zwVEkh64fDLszf
FN4e4pZg2uMhVbZq1D5ndt8D5BzTddfAN8k8op7sAPpSRXzc9oEVGVWGWjZIhknUBlQKAjCd/Zrl
IlrbJsxu1fdeNYAHOyMmuIShzhyWxM6l0VA8LRQbTEbnz5bdzUL4QtugXvw5U4Nhl4BxjDEMPXoe
2IS8b/apku+F7QPA1pn8x4WT594T3IXCr/0bK9oZnbvSggpOCDfYttTMlSicTwQmJ7Q5nFWn6CjG
6MUNO3YULvO+O0XaNxM9+3OgtN5aZIEK0NObBVJrlNTM6mhpfXbkF0e0tFKPKZkp3KwBYjVN+NRi
Ubg0Y8tcBnZqndT8K0umaut26bM/m9iS/QPZVBnBoXaXumuLi4rjZqUU0CXQWeeuG58NB1BR0iC8
i3juVZ+axGGRsyJvOEaIkKWOumo78y5LeGrCugYIY1n9LnOtjVWYgNVHeNCm0wCv9L2lG8ftshlr
sRNNuYGp/yUDfrJN2sRfhj0gdzeKPzWJufDsDrkl0S7Hz2ESktzNQIoHzm3VM3Fp4whBE5a87iC2
X3sYqXjcNVH2WZtEuOsxGSTLbKyQk0/W6MbeJPr0zfSwkIxT5HgR4ySOsgqF+uZY/t7KFYFGBBoJ
3ljuBkB1vG+iLrG9h5OFsyo5JXwqETmz8/w4iWmZ9+OwyluAUk0IGstYxF4NhiHt+AfiVDeowUPK
pL3AdymdaS5oBzSIfVV1MS5v2Q2URGyJaQtriC/KrV/izZ5l4V4vkivSTt2mFdbXDovsJStQHyZl
ic5oW5AhhWyDnj4s5yaBf2VF11VtdQDnUdQio71FebxcpQItUktxdpF5ZcHVWUYYoi273EdGwIuj
9agEG7dErLBBkGCqYjLKYBPSKATWMcC/K6cT+nh4MeXTBJ/gVfhWvBpiz1novr9JzdFZjVb12Rq4
f8yBT1k2yMnUk/2Uvg1un0Clq6Z91aTgOHA/DfPxRH6sX7VhhjKje1I9G5RZS1yg0RplpRKPhwG/
DwPect6BmzOrHE/tFBBzCZBu0ypvE7gygJxBCe9SRVOxf4vt3mUN5daLOjT8R565m2YIr6cKLrEK
b47MwXiKooA5KUu/mJbyoKjeUevrleYDL7Z8vQPn2T2h7rpWVBfoXuQdWLTZazxnj0FS+3du2t2i
Oio202CAMzBRYOjASWzIwdoLvGjvRk8FxJ8rEQEbVb+KiZk+jqzwDm2EYjikmAHMFs58daGNuBCY
6QVuFeIWMIbWKOaqACuyep2b07UXVw2STeVJQ3VuPQgVQltkj9exlubc7IiqhtF0alhlLDwflSM0
EdIFrjcNumjCWOluUi3tUtGWplvqOHw1O4CK2O+0e2X005XqorVf1sjaZvh7Ld06ag5dg4gpVvAX
wyrw5LNSHcnk9ojVNc8EZyg2hOsfkCNOZj7Ng6qO2srxMQ2zO/gAQF67Vavq3OE6ZK5m4nurgJAv
RJejfpPj04idz6a3KpA7xQm/XJL9FSboPrB4oPnkQmAlX/VJs7V840LkuT/o8ObqIMQVPkQbSg93
HdrLC0tpYK/glLbgyV5imJ5tTUzeeaLnysbBMWyIcLQW/dQsEXaZQcrZqjYz6IpleURWdOeWYQ/z
o43WTmW7W60Nt0oCVtOFvEPeuWjY8PIADtN8iSsjNwLW4otAd+B2mcht3Clhoeyw8yO5GPr3HrZA
K57w5dbygJH1CDvtqrbjkRsvEmFpJ+EBuQiiiDBq0SF7VmzKQhlOSJQixNyJPQahYm31FQRnM0uv
6pBlgBsLguxbH/DrHfQjf682jr1QFOTIrHZKTvAxtmPpo3kP4X9JxAbmZI+uPBZw6cFJkqi9ayZu
AL/QCZHa2rTsEtQQfH8UMISsGpljiGgVpNgDtEvoz6Oy6vQ9zJ7yIGvlmTkLmdt6u7RV+DoJ/InB
9qaD044wuHK75y5TrEOho6EKFRYiPrfZwSqMz1E8VoCCOgjmhYH5c5Hs1AZsvdqOB3mYkhbhFNN9
ibETWfui+6pMBNSWrA3yA8ID/LdxYYSsVuSHVEztzhPKyho0xIECHxHC0EX2uI2zY6Q7xbapHUQr
SrMxErK5PAdi0YXI1oMHBz6x1prmC/Q6kIhxrry/ySHrK36OaIXlXmgeBkLzS5zmVXjqD1VqbTy/
Vg++Uj14cUPytU3KgyMcAGBufYry0d/Kkl84J31CgzoyuBEJ5BKtmc90nAXez2RRHlKTJVcRurtW
66uDPNQ/zkYdEEjoQ3HywmPgILKfu7dgQqJjiRjlvmM+yVpHW4oMjfIsgtSVC7Sg0SOxNppZXMu3
29uGsw1if2dNON8ls7a9PBh9g3feRxlXVBu4h/U0zM4S5iyV30Ffynbe/LMfwgrnO/YyPFurbh9V
GUTD2RgCMid18rQ2+XpR9B5QjeF+Q0pD67Ry78xq/x2KPONSniYC4j9yMM5K/lvj2YzCES0q5+9H
WYHSwfVkoQ6Oce+zX2LFxf2JjP989nEg01Gg+MQXYwKRsnT0FqcJKUedbfvB6BDiF/NBFqsxflML
TBE+quKiQjPThdyjZbPj3/zdCPm1yO+q1sVJ6CE6afdZhcdHICoTQywTUyMMsXhK6cFRHur5rHa+
ldhCLIIe75UYoDxagOxR8qzsDkOH0giLnZ2n2rh8/Di4JBsOamLnm9idHtIZPFHM4IkEW+WZ/APl
GCXRaTa6kAenQ6BNteq3BOVCdTn1JRIXNbhQ1h0HTzqNzAfn4yybs60qOBZCYM1zE9jlQR5QgmC6
dJA8ZuHI3IfbHrO6SyJ0djOxwvbiVZW/HcypRfehrm5dux83srGbf+wGDOBlUw46spkThhFtMqDh
D5pxJeeJ/8feeS23rWzr+omwChmNy8McJYoKlucNynJAzhlPvz+0vExba+65zrk/VXZXJ4CkCALd
Y/zBnm8RUO3Lg6xpo8AAQba7xn8JQYBv5Jcivwv5RXUxZHk7cx6RcUkThPy55ZS2u4F/ZG/lN/Ph
+q17BESLOhqWtwEH0BbL5r3elhn6LvOFTNSOKwstWcAILAiE/IPwHP/97+UOBR4jadQGe7YT738C
+Snl5zVDDF1un5zbdrYRVbAnXL4quipaBarxDQvNDk+YzNw5jfagsSMm8JauLB052MIgXapO5ufa
95Gk6uw1ko4bKP3PStaGy0jAgdSniZC3aL6rfCuiRndmdsYkpc4NdmbyZVkS8hx3jVU1oll7Kwa3
goKJQE2N5JJr4kdjTzDgqnynOujb6KF17QKBTbJ7LpXyTve9S2Wzd1MCHvQmshcR6pAIQ+7N2rzm
Tf4I75UnZstebIKuHbN411IkuqDeD905yrKvmqO9qL7WwTPBPa7vw08p3IEgHlERKl79LnvVHc9e
RgY/AS2N7qogS3a5OTyo1dJCUnzTD+kp9HtwHxADWVoYn9qanWfF6n3BamfTOgjSqZMVb/wE5Lo3
svRxuqeo0Isj2ZZzY/Ri5yfBc6kBUZkXqqqJ+YQKPmSvqTxffVzuAWFnW8CVS20cLm4qniIjhdQe
h0fxphAnWI9zSrsV/dVCs74fRXeoTfgL1ddBfxDTtUjICnrI+C/KNIZPNbyxIUmXoaLcKS30GB3p
uoUPVMATMExwrEDqCYIsMQc81UX1GIHyzJLLKOJvOJFPqGEF3EATxLVbFisKHqlLtY1PwoK2NzgI
lEXFVVR7Eu/bUvfQgsBZmj9Xc4mddHYbQrDFxDfGw5ivzUtkmKLurA4vnuNAMfLt88gio8HsnljH
iBY9JEzWzCunKJ4FnFfNQM5CjVhXiTjcT02erhAWNeMvtdU91bb4q+OPMAUlTMMe3QJyIo9VEh9E
ql7LpMF+ExWwAr30WGdP3c3wraivH0zPWUS2TaYicXWkBsKXFvrp0OnPRK6R5IevC1D9e1UZADqN
ct/qgUNgt8WjqlsH+WYyh2MDCYwf/I86REjThRq9AlEfQ8xAgjdZ11YObh4VCK0MHTSiHP6Qao1+
FXzvcadHk08OLnyb9PgauaOxHGL7nIwmwK04O80SFBBQDk06HiHrb+Iu9hedOXzNWu0uSKtn2D9Q
zNzPrt3CROd3NOWTtVcNjESKUuBrhuo+mYY+7uFxVNW2stvXPE+vvEvSQe44+5lg+hWw8YJyuxnQ
aFuNqrcgUtIu0pyduxNOkF5XuLVdBhyHeX9rdad1mMwbne1sQhAvhtmNSwgY0ElS9xIO9Sukk4Nj
eePSq+vXigTqoq/jfaMjoZgKgb5j5TtQpePuCK8k3GaT8rnKUML2tNm/eN+y6XHy2tl4wmZzW3Zf
VL3l5qe0a0t3B9bg3A7sFgkqJ0G+vBZi6SmrIEbvN/BZKyP5Dc5Te6oF6n2ixFc1iNIVPA/UTquu
4uWRRxsIy1Vp1x9JYI8r0fi70cJipjYRrK16lGUEgl1tlP1ISvjKnV2gzqZDWQewlGvad6Cb9SrI
u7uCJRacMw8x4IQkSYtPEFKz5QqnlHEZhwDyg/HYph0s9w5F6oEYEaCQnRpjQYXzG7nCUjmpOhKe
AJrJQ6rRpWhjxIgrY1tbztXFu3mZd3q3QnBiYSaDs4lG+wcrC39ttEAd+I06uq/xnHgZ6/CBffF0
Avl6yt2UlbXd/jBad/ZHJyBRGV8GCzeHqVI/Z2GE3d1kHgEqa8sIAv4g4FG1xjcTLtx6gmCzFn6/
itHrGPDBCQ1xtpDxG3BVWZjTrDQNlMLFcntZqCSJcRx7Rj/1UmdEY9PY6LZqY2oHFrCQzf2aS4pA
4Jidah8bRsXpT3mrXt1oerMxuTnrGCWRYFLsO1ho96qLQGeizLD7lDx50+26uPP3KSpWRBlIGnri
R4Rg7JptiAXSJmxXkRMiX4ZeU2AVrzUR6xO3tVU48G2i1/2DsMe4qQZ45ihy71TPeyy5Bx3wC/oB
6GPZQJdZpGn1PSCKsij7HyIa85WSnYSaNGvfRDI2wOwh7rB1sWYGWtXem2XyjUfMqeZGNtPJWHM0
r20nvvNI75ZI1WOGYoHhStV9FH2LLXtc92iDnWy8ZYaINVlrGgjtipro1SbCZoFPTBjEMhEcVuKB
gBeE5DiHw+R2MGpSb5UL96J1bbiyFO4yrGoxDVZRwmxMFAjhHb45bYVA9Ii7s4o7l45MfRVb6Z2d
9d3M34dZ3SILwCtpCd67bKyXjSgKSNtQrjpzXbXn3BuWGvazFZhC1pltv81Ta6dO3yvBTz7V3I2L
k/bC0BpriVI8kpAQNyGQpcu+bg8QEj/napktp2bllhZIhh5/86keHzyLvBrmfgh2DL6KP/ogFqZx
jyYdys4l8pixjiONqiWbTrevdVTA6hZxtCutnWGU2GXa4i1wrbPCLgx8JFjZzHzK4gkXBzynCZZy
QwOzdsG2Cr2dYteHXrTUU2g1fmeeDa5qiG8AN/vxZBo9Chyj3m6CAxhwJFdq0prcJZaw2ZEOSEr0
r3Ifj8h12tQmunmIBuPIYFraFfAjIq4bAwK15fRfYyN+yttzncGG6cgkrJI2cJddq7NnAlc2pBMR
OBuNQdFsQ6BYl7FDFRLyKmGybNGpboEkoAUzv7IfwlC/BOnYrhLzU0x8eyGNyWThIJVYxpm307Li
yeTG1q96B6EOp9GJeBEcKlo/XxMLDgGhoKUexjz8/R/p4BVHrzdVtB6RR65bxIDLftgp4Pd4zC1j
AI53oQupMBmyx6h7C5ujp5fWGsgxark4hqF5bTxXDWKsxRgtG2T2XK/LF+Qiqh04wc+TNryxblpr
fvIXpF8Sp4l4QLJsZXSsW+AZIMMGntHpvw2BuSdSeVJSZD5TB5Eiz/xiWWNxaDIc6H1rP6lsr8Im
+d6azjUvs27R1Bg3GtFboZtvExGPVdEggzOYbDVbrjohFCwIOhyGc7zcBgwOlnwn3IbjDJ04n9W7
0iLfnaDZqOCc3GN+hKeHdUWkDSRTma4tkrWN5qL1n/cbPYnKDdhIQkl9+lJpOnJ/To2mT2Ps7VlR
I7Ha4zhk9iGwzXtHw7MhFRH+pKlrr+owRx4kidH7raCKdCbyWx1eMkMVl6cADEusIrhLQKXG0PZL
1nUINalfy6LxgCbn6DXhbQOQfFgXqvulLzIUMWadhyVRp2nJTzxdiDlg3mrjySnvevStYGHnT2ni
VOyvRkRONaM+NGOCbUnhIzgi22rpN4Sa2Hq9JLXdEP+Y4whpGLUH2b4VIXLHS93iTq9kzmEYtWIb
QP1a5AT+V+N8BkXlBUK5ZxNcb0EYHeCNNYdsyB7IiQwbFjy8wtx1K7oen0QPPaJlPr9oNFhJvevM
qj2o0Tma0s+CUMYaqml7EE7CJhN51kPWZDj4ZAKdiSjseK7ksU9EAArwoSXrcICR1rPHDE+T5mdb
2a/izKQD7ghRODsY7dATyWEhOI2WhrEqMP+hRGGlasiMyKZjN+5Sgaw4B8sQLJ1DG4EKTW5XsJwh
8R3tSXfVizCb+pUzh0esuSBy83uRzNj3SUcFR5k39ua8kx8846o1CSu1MHmyer1CtcLrD7Ioiwyl
ZzBXAOuUnTdvnKOoQQFhLmTt1peryLn02MtUDs4Q2bwD9z2cNWF2o3Uq27dOSA4o4CbaDptwvtqp
WVd4H+0Ui83RNBQBT3ePZFFlRdjKVE1zSOZwFugZlOjLKCLUFln6uiW7pUQcZytOfSjKqT7Imjk3
ZW2eUeqi2RlgMlZ1YwJLDC4C0+eD1bQdF34biYOqa3xEG01mFmz6IbV1/VDMtS4q/b1D5rOrBSIw
QFFTFBxdZePgICn7Ip87p6xpg6kv1BbN8Dprv2uGMaAsWbKaUALtgP+Eto/LN9mQ3WaDSlDMN9ao
mXqQRfWr9qHJgrdexwUyqvL9KflgcMlCTOYDq21uvBeye2wab480QltPFrqcdhDDi47u4N3STOY3
K99xzCIBQWacAYr5PZqoZR3suZBNWdhlE63K6hoXPInThK8JYql8/d/exPxHAnrpYAI1vw85MnIh
oFfML7yPrbUnnsyyune7sViiluSz51rkpfoJmRfiRk6ZYFlS2RAM2XiNjk2OwwATjnFPhY3JhNgA
a3pC2kpHNLv2mpOmW/A2RfQlHpI31kDLxAALB/LLXqEP8h0w1XPecJXESPsFOT5j2N21ZHogJE0x
f64Bzi/LfPYSCsnDLqxTOFfYpBujeWzY0aCGZG3jjtNVSrD6AfKQ/eZ28syQxQlcLL6DGclXhdpz
rnXflYRPYHco1vkREjuj4yzIlHLldqj0NfgYwN98VCBXLmCKhMv/Dxr5vwKNIAr+T5iR/5N8qeM/
USPyiJ+gEU13/wUqRABfdgBhAfb4N3BEc/R/maaqqa7OrkwHj/gLN+Jo/zLMGbNFCAlCpDZDSn7i
RiyGAHswCufGJHxi/r/gRgyHz/IbEHJ+P5quWaYGSoW3LYwPQEjhoHgEgc78jnbqj2oY2WeRNr3r
2iRZEXiavoQRYXUsmQEEoCJn8+R8qKI62muO04F+Z8cb9MODH4CHaxHDW7uWlT+Ssa4fiJyiEZfA
+psLv2VJ3CaptQ182IN+WZjn1hIXADe4xTSdC4o+VomdysmKGA+tCX9yQqR3SWwRi4Cw889TQawy
AX36q3BmsKhADRPLo1AB0dGX6eo2LGtyjqyR61dO7EVv3ZnuvVRO2m7w/e3JOpXaK1TGO6usuLHG
YN+0tv08VkO2wtEPsL4fJ4cYObetbzXho6l206J09G4NmxyFOjWvzqnulWez8Yqdl3vPty7ZL4tb
X4nEdF1a7kH2K6Fdn/r2QTFyNiNJWQzHbC7q2B+OssmVluzcKv2PfqHjmNbnRUJGbp4ti/d2PiB7
ROaaExGX3VfcXneOnG+9H5Vlwz6zUCp0KqxewITVD35PJNMkPbxMkbg/Kl1r4eXGreoYjz4q6x+r
XpimRxOpsb27NJx4Xc0oVHvGnsoaHmlED4l6Rsd5VA40JYLTmQV/RY1wKgOVWn5Gu1dHD7vzWS74
4rVAbSPFG9P1CiLVLHsctx3ugmEWRQZE9FnTcKHJKgScRdSaLyxKl05fYCKFm8YOGTast+dpuIA8
5LlpXJ0IoZPb4SV7nyVK28G2cFrLWWEYER4I9l3emxJha3v4JKSIdwJP4gG0MMW9beseP5Ci44oo
FWKsrmDBm7v31lywBDkGLbT8Wz8SD8R7dP9BdskCyxP3Hhn+bhWm/c9zBC7bp9xHAKLOov5EqqE/
darVnaa0Q4iatfXiw4CccuurQ0IP2Efla/bGzrE2cD/W6vKTbLWTiZaIrH5sB0rCENA8TBoSgiIZ
O+/VbSYIcD1YWZ3uHG+dYPrWHg40iw5431UWhAIQnFGcuzRrm2tbaA2KyeGs6R1967T6blSD9Aup
MG2RQCF4xjnAWIVo+NyjezptSfKlRy/qi6MT+gOUOrc9ohSt9M9B03oVlkGpchcg0IPy2ajthm4M
L+9FksWnLCHAc+uaa4pgh23FPszzXwPhzID8pg9D8PPYeSSNam8dgVlZQrLDVawpBYwQ96njA11l
AWRbWbU2+p+3vtCbTm6kGOe0HZprRVz+pArl/SAvjFjKhYR1x1w3T247oeUGcmpukL0PUVu/VYOx
Nk+jiyAwaLafI/hQmqcIricYjMAb1qOBVlxVq8GdIImvkvI8R2j1nclPBnfN3I+/HP2eQB03G2OU
N+S8Fnjt+3haq98MrBrGLmi2SmOqV4S5x6tD8JL6e9HrxdavR2dZlrH23jc53B0RGDlBXNaug59m
6JzHr7eDmgDhkw8nRZB9np373X3pawZfIzB5QaBoIk55lsTR9664rTdR76DBMs+QzFRJOv0199YP
dKjepIpC5Ijf9CGdsIGeTPilfYRPWTBY6VestBUlmd7UGfmitGl8xmOeCUSD5FPhv0+wolVe4PHz
23rgb8gGmvrxIYuHr6FrtuA/GE3940M2r20th65mfbddp901/MVP4EgAYFsu+hjoetnbMm2eFV1j
+QhqK143IezTYv4rtkJZjYNu3fstXxQiJ/leHbFBruZB2YcwHvvpIQsO+AJZZzIy+9SsYrHPougt
mchwky3cojX+Jda5QpMOqaJizNiS0pJF3+0Tu01/NgrcJ4IpvDRBrzxZjUV60XVbTIOYXsAqWWZZ
Ve1lk1gWjPvcXTjkuO6TxMLib8L4u0jU6NOUlBc/SKNv0EBewXqxiLVDA5ZR7GwINpyQTLGXRR+p
lzAynW2VGOHBqzvtjL4McmCemj0T0AE2VA/xdkzmICZCFAcdY5tF0HXmVWkpHDEnqlLHA10ezc0u
uUsn/yRbcpqok3KFujnquLVjXt+n7VstjBeBbsAhEbUJGBJrMbcJnWfLUe/tyu/ePD9GwVV3p8uE
UNqxdX1AcOmQv3l3vaO1ay2tndWUFCx/0Bq9++eLRtf/JEqYXAqOC97YtIRlAx/+SFFxIn1I8xrW
ZO+o2iqB+XjtMJF8QFQ0jnT2yWVHrH9qyost8JEdvbpZG9GQPqkFbqpO1voL1A+Ho1EmXAG/OOis
RV04OYqGrEznvVPSudH8JKfLvltTHnbrux37YeBGWr9NvvWxwtQX3YACQahn6wJp0HNhxsoenKjH
9sfsLpgRiWVgKubr6LSPrgENswL9VdSG/7UNUo2okW9Ypz6IjYPl1MahR/AEQ+S5HbBEIBk7975X
Za/dWPVWJwzyPn2eKPtdvR+Q/W7RQYmAYJa6Wu8LD7sUF9outHVM7ETe3I9a7n0PFRKM6IXtiWGl
GBr26l2it9O6jxAiqbuUZpOSQ5XVIUEEsbBjoCLMk10jkTOiaKgYccmnPBqst6GM3VNj8Fub4L6u
67yD+xmpMdq6FGrRqPSxKoABHD8YnRKjAgcgl8RnCbuQPjnPVEpllwqYFrIpC4TyEV6IxtdbF5J0
6dmZxcP4kwPt7PUdr4KqQYGnaVwV+ALY9lEWJkHktZcgupHNS4fbgKzJvhrQ898Pt1WsY+0eoNf3
64Sy1ug+4ht2bXyBkFidbNf/ToJGu8OiyXpxgF/j1hI+aUjVPgZjvk4jS7kSC8lPhWv4S60JtDfb
MXeeL/RPzoQ+XdD5yb73A/WRh8tXOUGP8cS1rPqRnEi5N0dM2ws4v5+qVgAP67U31/MjgHZuf2/H
osCfnRyeHEi2fhZv/UlPsTo2bBBBqLGzlQ/OyL3k9coK9H1f6/4dS+PgERDbBYFdFXEmFFW0XEFj
zYFeJAdl0SnVZaw09SxbtxkYfXP4fNSvc8gZekbIWp6jiXwEVvVUX4NdRVxHgLA8vFcjZGsOiiHo
/a06XADBoNfUgrCG3a68oFI4gcIzSQcEQnlRwVizVOVpIEftalgpjlAegzhTrn3abq15VodN5va/
3bb+3E86Kg868FuuUC3NtdnX/klD8IJ4wGc2yb7Huttdch1XxD7y6rcixikzroiFYHMaphWOrD54
5sbRn0Wbm4cmUk4Ym5AoCQ0kKzw8yDfy6SbixDjUY5Acwg4rug3RwHEzOTGREJy11v/89iX77MYL
NHn7M40CcqAFZ0rwKf58+2OSlu5kD943pY/OJY5kLwOxnTYRxmttgKbOel+sbMMwXyOVHWvXlWwo
2DA/lXm6n+AWvBrCCMm3GGItm16bf0swQbkYQlEeYL49vh9dZM7GbIJgK88NQ+OhVs9mSMqt/ysc
iLWhVVwf1UrHuUJW39uNUx9lLbbKIp1t5eojWFBlnY9Zt8rzPOruA1IrtRUQ52rR8idTvY+FBeBz
6GJxRNsWt7a5QAySaK6s9hEIh6nQtUWXkmWQTz/T89dh04hXUyMsP+j5gGx/UT3yG/omJ1T8umcX
OsQDJnSevBz4cA0K93MC6NgMXaAHNdYZKDHh2TY1+vPkquoGLxpjrXb2701zJNIVGcpj6pj+GbhK
cJY1WQQEj8lliBY9pj8Gwgkm6T9//fafJBr59bPnNVSePAZWB3L8NxKNZvij6g6R/Y0oa2XfWSHa
0h3I1SFVwWeG4xU3UArYOTi+6sHGmptyIFGadaTb4/s0v+69PYBFgoE9rlrwjEGENLp4iJTYe4gr
RNnVNn3pZt1Fc1Z2JKUQby0fR5UuyZ1oiRodCShEWbfyCDlx8v1P3F+tozxC9tsAKjir7Mh8U8iz
ypY8Qp411QJ9eTtLMFbI31vACuQ8jGQOpV9vyCJaBw3Qo7l8r85tWZNFD5P/0Nus/8k7Um2jaaVW
hrVrATD9F4ooanX/cRMh8GVqUPWIZxAt/3AT0cMMFHto6d+SArXwEDWI+7RKrq4Ik4NT+PG9LLpR
i2fdYdInBT4psk/OlbWZP7TuNReO03zEbWAooWZ0wfj6oX8kG3VX9I8fuuP51XU/AnI9BmCiackZ
ssB/zEAu3CBI/+ttvdeMLl6j06a8v/pttMZQaqc3UCNufbKW1T60a/Y3t/7biylknACRKUc5KPtD
swH2K6pkm87pj6kPKJqY9Md7+2NVTvBkfuRj9bfDAhSqQMl8PNncRuUfKG6huKuW7PcZgAXA6LkG
/QrW03Amf4L+sv9ozIytMq/xG+gR47WCZuwWeh6IkxyxCUOeZHMkPrVp+nAWDxbATpWgf6517dPk
1v6VCNRw5+TOrDY2qZ+xFsdcpYu10+SL7KlI9KPsZzMN3ow0/S4NQu0zyfFR76pXmyjVHn0oZSVn
/c1ZtaycVv98+9Dtmbz85+PDBXGGe5ulzwRzuRH87f4R5Tna6Z2efiPowTdsewPy5S0I8rivNg35
q6Ns5RH0/lWgA/ci4tosZedvI320G7ykPMuuBlkWdWXq5BU1LKZXt8mw1Nz3OXWBCxcCtiSckDFW
e+5betxuQ21o7rSpFw9oDrH+cZwlhvUu6EW6SCTWB5gM0cLMhHjQ56KY7GqTklxYyT45L25Ir6jY
gG1lH8ScY8rzeC+qzDpmWm8dZe1WyD47CLINt2goQPM8R4d4/V79u+N+G0bXfNyB3zhMoWd+PP//
+nK3Vy9rHomjjSHHf74zt2mcQ8Lf6Dipw+yWmSm4JVILw/qliy1l+6Efi5+fM+TcmbeA8iHyfH5L
HPl2/Id5vekXgKQwOfowkOeIrYOG4qzYCbQrFKBGJEt+dcozgluBMEwcLWgt8zgnAo+EqKLj5B79
Oq5qzGHol4MCTUl8oYzQep93O4Lo24PnqeP21nU7TJ4zMMFcPBLdVU+C97JWlaZ/aXTrszGHvuPB
XjXEGb7YHWgdggjl1iNyeRng0FW2KP+CD4LX9Vixw2hL5wRIGeaC6dmfXQI1cttvJ7jRK4GaPA56
H++cMmp2WMiuepRM7nVv2hXCKV6Uuvbvi6T5nHp5+RKhEX5qS+ALstmGwaz0VenL97m4lGyrdorW
8Ty5rwBKndIwL5dB1vYXY4iq/ajaEwLTSvgIkx0bBidxvqlYvIuhJqKukZJQwukqyknsuwhrCiiU
8xO9BRBqklCzI6SpZZ8V1dNlDMX7AbKLYH+7yYKyXfnQZK/yTJ5v4O6WB2c5oxvAYeDbhiSyV/ZL
242IEkPaqVbvd7zBGjqgYESBRq1kK8+dUhZy9HZnvA3EPFssnbj0rauXJ7ndUG+vdOuTs7GN/Xl6
oDEoufLcxhuC53jj4hEjn+vv7Xlk1CxyGpp3vnXdHv/a36wG5Lzb4uDD6W7H8ifANl22Ta0P/sti
wfhTyYMlm2WQ9NUsw0HtgLX7hxU7qhgK9uiO8dWHpGtXwLQXRRh3uzgVBWZkc9sNg+BSlxAQh6jJ
d++dohTFeZiqNR5XscDL0wgukzrZSGQRG5GHNLGGVyy2fmRj++i+NAG/Q90fEQ+zo3vZJwuIxPa2
RgFoIQesedSpdH+LYIFHwvifnzLGvPr54yEDadyy53+oCJNZ/KCgge9ZXUGNrL+aFcLjdlicksID
IFNG3wc0aVSsVeri9F713U8NpNUDzwb1q694TznPrRctMFQkpyz3WLtOfWZJbyJQnusr8DjB0Wk1
e6FDJjzDdnOfoINt8AkRr+guZrvOwet9cAL3FZm3L4VX25ck95MH3/U/E9Z/+OfPOudAP35WzXJN
B468pmr2x8ip5sZ4s+tq9tWOMMpDSc6+eiDJpziwL7KlqliyZkQuEKEcQdaldv7ga3y1cjSFdnZI
EDRfeGAyNiijB8vYm7zjMJYebl/UCqO/79SJQNTcIuNpV1A4qcrCGuuVPY3qofctj6SE7R1KpauO
ONaq2y5vmvsgHFhkEIV4EkGJp5VbmAvU64JlUAuF17VC/+TbFERSlaOsyb7J1KN963jbW9dtmpyL
AyK4UNmpVPO5whAe7BiWzyw7sWcUYbaZAKa+YCeNJrHpwSGZm6ahfVIU17qXLVVfQWdvXtxBNS5t
OT2wAo3+i9aI9jGNzK/Q5YJkQaSymte1j8FKT9HUoags5S0Eer9tM+UvI+ky8G0UnjUkJGiiC2/T
JawTpoh4q9muHe3sAbHV7KFCEO4eJObSVUrPXzaeb1/wSenCLsR/rv1i9Yp3L8+lzScUZksqwazu
bq9hhXyngiWmPJ/sV8IKC1e4z7E+PeC9Duio9Nxj61naMY+aCR8VW78mURrANu76L32j7VCvRAAO
C7osscUXvQea5luu/zhGU7PpoJMf1RgXj64CbWbaqNLcUkRTyVs1NIihv/qALV5ddHBOMkU0uqh4
J1r5tweFbQNIZj4AvppB2o/UkyKG9jy/ShOgCrksxvj3V7CU8oIib78syry5wk5oz1VY3YWx2lxl
Fz+KcV0GRryWTeDs+YYwCjowqxLwC04s+KHFRX6BRe0+DAYmRvyqXiu7njYt/Fp+Va39Wgbtuevc
6HFIg+S+6pF4xWLDfu3SIVzD/032mQe1HT1fyLYKnGgTXzu76ZXzrQhU+2ezagaYdR0x9sdA7wxY
fP8udM80jklruSW01trcJ1aykn1yyoxqPgZ1oG1jdUbFRHn7Sf9aOTBL1KYcz2mpkriemwqOQpvK
GGGcV6HxqWJJsOi7zL/7eUzul+ZV8wN7G/R4XQijNJcJH+NrbZ8ntVD/gv25gDKNsmPV5o/2SHhD
hUxejta4skLFPDh9Mz4Dftil5Fz+Msi+rBUjTlGGD8PXCBiCnI+YrMOvszBZUnI4JMT54M+ZwT2U
QG77js75Q9Hld0ErTdPVj09CfnWOJZ+BrkCo/+Pmw/L7okrbKn8TNXs4oxA2prsU5RRABUnVaCP7
8BpATaNSYbQKnhO3eYEo+iNmH6eyN5qjIPiDl9mgbX20Iz51fr+OsLb+ErlpvepxODiZOWayxpjt
fUWvLpll80DK7L0ThPVFdjVmhB+0VeMF+atPDliTzQ846c6ex5ElRO1FlebaxlLhO7CcBXZBuqDH
4ECgidCBI5FN3y+A1NvV2B/fq7LXtmskXH+bIKsFlMYkigZsAjlRMxfvs+ej3aqCB+fFGAia8H9M
xSsezSEId3UsWDmMmXr10ebCw8tBsxH2NfjzPDjJwmPiaSwyYP0h5OJbn6yJefR/7TPiPj569tNt
lpxKjgzmpIoaRFBga5AXLYBvpVRxJk5gYuB/pe+teXvmzZs3u8BAw9OAqMxdo5Pk9woGusbckl11
lyVQYsAQh7oXXXTMD59yNqKzU8pnjAz8nekb5aYt7PFzEAZHGGPlk5fEJmk/o1zKaXwx1iKDSnTX
Z2A2u8q8yn7QMNi0jo6/l02dPd0MVLUixGnzFrpDHh8jC3ZbNwbBUzMXHaRt0D2P7z0B9AQ/GQpg
whUq+VlaHAML47KhrfgKKJBZmhZJ0EeHSbOrxzrw1UMVwWWRoxghgW5Qx2KvCM1ajZEf3gFTqQ41
olDbJovbqz6p7oItuvfWlw2IadP7btvlJ1LS1ae+xmRZnQ8qA6Ve2r4dbRIfS4qFXsVsDWXVydgl
vhcKeXjcS2gbcCK2RYSFJTHsEp69ZQqyUO7Ox7VO3RY4Ii+Eku5kbidDB5r0AaY4MvGjplmPYsp4
EKByPrGIQHdlcpOzF4jpkRDuXTaHLnwvs9Zxoww44wogo8PkXAKzcU+ahevY3CqL3LnImlBxBlVz
+04kIVkJAb5YHWe36PnGK0Jk/ho9/CzvuxaqOj8HZDudhtU0Fvrxw/05tIxr3w7YVkRhwTMqxcDb
zXtMn8Cr+5UePicuid4mToPP6D5+c1B0+Drg49qJ1PMXbv+gxFO3bGMaNsLPd7IQpZ2eIs9eq05n
Ge8DimJ5d3mmvYaTQTJbDigt5mVF2W3dzFVP3jhRiFQ7yaZokgldwbld4am2K50CJcd53tz1Pirb
/DywYpkLOY9L7CJPBYPhPqySfKUFkblETbh7lIXGQh/Y19XOyUB5UZmsejtG0m2e4OdBfi607lm2
Wi/rHssqerMSRFc0g6BnISy8ZefCLaN6JYChrG99rR0r973nbnxkotFT+vdcJ3bmXWv3nVdS7nW1
ZM/JvXwWAUNMRnbKyWrWRfsqyu5iXLf2AEGS19Fwdw3smsecoDLiZdGb7I5CM97GadNuZBNjrNlC
Iwjv0VMSTy6yGrK/EU5+IIser3RNJK8x/r7LMQ57lBN8Nrp2rv2VK4VLLJUbQTaM7qXIoDwSQa2+
eDFpeOA7qNbYOrAFA6c0ZB/6jTl2IVp7SnOURazbiCPc2oMyZViZlf6qm+ekctiPivYY23pz1LBU
3beJjjNkpGBd5mLqUaN6/A2FWQdm0ldyvMPS9ML2Po9qm8xqyzMsTpyXIR0e5MxQh5nau+LZ+h++
zmPJcWTJol8EM2ixJZkkk5qpszawktAqoPH1cxCsLvareTMbGEIA7M4CwQj36+fCgaGwzU93HoVi
/3mvwMWDCMn3xeknWECp5lRreWoOiVEt5OlgRpuSOpFHFZze3u6+A9IFoe3Z3aMT2NVrBd57Zac9
LAo2jRD6IwwH+AVZs2wVr8Xo8ocMa+1BjnpZz+++b6krOeq4InmsbSwRZRMyMkQjbVDAFXBtiPXM
ocW/5NaEPbpyUtOmloZyOzPvwp+ehzrL73GwxHzhQC4EhLOfAwLR3Px5qsHNwM0D1VN3xQ6YdbDt
tSXwBi1NnBNYTsB2XqFTGDNDwZxyhHam7lthKF8S3XwkJRa82HXoXiZjfGC/HWOVoSSfvl1nR12J
w5dChZJjtWaA+6SZP5KCHfeFNRddZliNcdDI993OZLPVnOyAp9fvUdmn+BjqaqCTECwE41rL55Le
gQTXfCDy3ezNEEz9onFtElqZq2wUYbZbg4DBWR6o1oseu7z5eu+SZ5MitLUZ4RCgAGLGqMUYv2S6
d0aIk7w0ToSr2twfzP2xqpyVZHweOmFAtjXY7wYJ/uljWJwIKBcneaY6ojil3fh7dJybsk+OelRj
HHpfTB/mjCjUR9U6GfZQHwUpr6VS1tW3TijLqbSzzzFoxbrWsw5sWaU/o6n/qk+sgJGLbkOvEadi
jMVJngHUcCgzd+0lsTL+nRSXYTni2jHpvMASvI7puw/Ii6EnUbsLBn4jB2Tf7Q5wDZ4dlmgbE86K
x88YCt3ojL6OnHVFBZxsjlQb3pqwXgoIK+WhF4O/o6pu3DdlD4kENPIFm6yeCLTKfzrbZUgkQ3up
GydeJVqEGdgMD6XEqyImOZcj/mdTEXa/9scE9MtX3y14iKvMeFH1IvrsDHNYZjmKYrNJbQjNjbkv
IJ7vvXaMNqmrllfkGsZyqnBAN6Ow2PDNTc+4x77lEVA1UMfpWXbBdU3PKVYSS7uNBYAwUuH8WRjO
wqR6AJDJH1ZUR7e0wyet76ZNY+MLiKS5/QzxYskmu33Ros45lGqKF3ZWdZ+Nk1LzCeHxGOn29Nzo
5pEq8/ZTz0GQDZGOeGS+HP0OBQN5fK3wBJKJewIU7k4m6+XBCXPv1pQDFGORy7/PMVM/XFGl8aAp
rfmsmzGWRl3znvL93GfIrZa+GTbvsdGX6x4s0m2Uf0q81aveOchRNa+XuUEJvImT4iWv0PXFo3os
gP4hxSr8C2nZ+FjY5K/nluyShzz/HGFWzXWG/mVSvPIxSb2LmmBoXelZ8ehXdf2mZ5a5aDLh7GUz
1YevzdhbJ9nKfX2rqhXeV/NUV3kInKF9VnGtoGa2WhmljdXS2Nv4ErlltwAq+LstO6N+8BfYwqUP
94ly4K9m61Dw4deUp/65n5z23+b+t3s2FTlQtW9D1iHUz7Z6EG0NgWd6RGAlecC2x10C28se1OR9
tFtcCDu+VqYRBQuCaecqSpXP2sOXczKM4Kmfn9auV7FIS0si7xB41tqoJlt/IM49aHm2t0rS8YK3
yJfAis8iUMoX2R+F0e/+XEvPGEf5T3r3tcmi8FINhN3KchDfGqs6OfEQvFl+zWI9Zw9Wj+74Jog/
yAmKPSPSNHM4R2OsHeyphY8TBfU3yHiLAW3aF/xuqFeN3WKnUb/7ZA8xLivzvV1qbQMdK54hqI1H
E1TBuuYZ/5yKbiknGBDllkMzlSQjTedUGoiq8/nKPjW3YQFBidQmJl4xWnCpApcHqf+WUnF5dh/4
a95fTTm5inBVpJI9oESdm95v8Nf97p+hs6BHmTeVq8iG/mcV47AFQN18umJddG3yBVA3ElhQkIgG
3OQLQZ4lCKmRWKgxoeGoqgc5LSsaeGRW/+LbabTLDcD+UTOK/dA7Yh+pSb2/N7u5L3GVlgXOfCrb
t4l/Lrn3lcXQL4pE+MDk//fkEHTpVljUF2tFsYgSg6dA97SXto6/h6WVH825JUbXWia9NW0bxTf+
YUYXDSbiMqDEn8eCGxf5/wo5uUO0ryI7vAWZXI/IW1xH77cI0v2CWztWgn09T1anEje93gp3WHEs
yfC1s3Pi9Pts7lMoZv9lYoSOCMI7zGTTA9EIj8QZzfuhCBC+N9rPe89fswBCWFQ/pz0yNwgkAo+A
ZNbGjWiJkPM17U42gcGZLC5BHnh9nr/Yws3RXSmfcU84vzImbxkVqXZUtERdKYWHbQrWotKDaRyc
N+wy+rc8gAAN2hLjrszBdyuq1FUNNHjRl5my050MhbYPGSU3bOVsm93vw4CrxqJn17KxtTS4yIFG
6Zuz2q5lY4xnKIYzin5N0G5Xe4CZmgDKAxzKn1pD6aWX/uqi8GekumS3lIRdQThNx5Bk3E5MfQYx
ui+fkCZiTssP9Ld0AFE6X8Qa6dKUnv2h1ma88nJrPLc2QnJjMB+0SKxDf0Yq4JjzrerWUvEcVa5D
FTUkYntW9WmU5YzFVFxNJe3hl+T6t2ZSzmGT+K9aE5kbC0z+lhy6eDVd/6nO7fLL4Fivk5oVT07S
5U+q47JQqIx0I5tyQBH1NqMm4yS7FCcje08isDHe2S2je9DKH9hpvIvMp9jFqZu14QXDTsWh9szW
cKCcc8i/m8XenZLqR9ZVJKk9LbmmvlI98p9eQ6DUs5ewwYBYTqlHe4MLdP9JKYe9CiqM4GD+uYee
nzvoklPzaXXZVn4uAXEeVNaoT6UlbGC3fn8a7On3oUDetc8C7JH+9HvuEBNMilH4Y0udLO+T73PG
nnRBMWpQPhIL22cVfMmAeSVLPXVVDmG2vTXdejbr4H9CNictzqkjTQEJzZOtxFAXXa16e4JpNBv0
DbiOiKMcjRr/g4C0c+JVGr2xDT6Vg9Nebjci0R5kQfIkL9QMewEqNbuCXlvefrczUlh9osC6mH+0
ZV/bx2RNhY1fxz9dsh+RXF8RTW4gW7Lhi5sniovDDXLNr5BnkY8C/a0ei3T6jnB42rZqnZ2Lii8K
3mjVWztSSZgktfdjJMmsjwWildmIviWS/CXKrXyJrUr75PvzRlBBagteN997BC82JfCpK1F1FUfO
JF6leB+vbH9Ey1OhtS49K36SB69NH1WUUKdbK6qJ09rKoz2llOjPs1zFmjZG3IGia+DNUFKqWMlw
lAdfb9JxIU9H76Ob4vWEPdBbQR35vgeRAOx08t4iffTWeu6Ea31uerjSL3m8vEc5KgwgFbnpnuSl
VorrjUq4jMBH+YQP4W2S7eKQVBpYnMhrisBOt3mWBw9qM4NhWJpMvSkOfTF62nosneph4O20MGIK
edkVRvVBjQuq0uRQ4RXaQs435D9BNpbaKkixeq5nf1ythVMEyegqW9IF9z/7VX024JV9eppSGc1c
6aIru9Cs/used3fdIRr7A6Gq10LN4HWwGSKLpT90LTl0R8c6cZjSW3+mDjicYP726M39/zlf9nei
KF4ExeWKbfj7tmtRkc9neoaKXE+p1cEgCBeVUZm2RTXxYvqz6ISCYxymvtrLLtcB2CEfWeHvGjJ8
j1WJtSjplf79/1zeyQG9scCI4OJ9n/bXUrBNeo3YM2y02v4gaNJ/EgHvwAnG3oMzN8MIqwtIr89D
GuvHoCbVI/uNxOPBFhM/a6qdv3Ss8wX7jUA3XpUwiyhyM6kuyVTlM9GVL8LvrKvhGQmgCMFGYO63
XRZybM1LAlpe96AXnb3rVc/f8egR6P5Tt1FrTrpMk7HZSqEr6w3lAl+Cp5xCD1n7UcaqWE+9PmD7
Q1/mUIc+xW39oGFHjhhFv4hBWM/YbJYryxPVhj+v9UzQXMU5zACTVWKvKaf8uWBAzslWOUai6anZ
y6DXD5PuRFd9biUY2CyLLH6JlR4T7trZdTbGFIu8GfxT5mQ+ZUbZZbCg6KFz2OUYQu+7gDrqqWyO
4yzHkwd93ngllvPh9139KLvieYMWzgeboNYSxWdCgoYUHvhHBf5dMHqrvGi1neEPx1tTxg+h0Ryj
0qbwew4piknnheq6lGhX/oZFkP8sD0g6343Brigr8PznKdHAqJgGHNK52fosUcxS+WImDTyIoCzX
rK7Gi5xbRJ6HB1Gr3O5m4G6/m5wYjk5UKc+G3unP0/ehV22xVMZCxe8+6nbQbq21J7CNNuM3jHPN
X1gDv2qe1XwEVJ2vnNz+YUc1TtpxxvY6SuB0dKZ9UrW4vorcFFctbG9dObCL24xmaJyTHJTT5otc
n0J5dyy37ACR0FEO7B4cQB9iFWnRsyrUYsuCZkJcNws95PBtZqVN02owjHr5ryvlJCsIfiR9qywH
wmpPojaumWmOH5PKVp/wEaCeuUm9wJeUl9cFUPxtFnZBF8dtkJ1HbBTnA2saHsYJktO9Lw/y8JEM
aUUZY2NixJxOUFzQ9g4xy9K+jvb+YIcoj2nKAxwZYB5IXsGKliyFZacG5wc7w3kSzIIJ0Nx8Kq9s
1uQ3y22D8942DbsaXnJI/a3pdD+CmTlp6t03NVURAwijPmPM1O/g2BF/6G2khZ3yhdRE90OPdfgK
2jVLVXWXBVkbbNrOIoUeke13wUVQuWqyoOra6YKnVP8gHWA6Khiy1FIv0htmoJXMLTnWU3Ejx1SB
sec8VopEu4397+vkmDZroP9cZ3oYjeAuHy7rpKyhI+Vk1EZQyKjMYQxZQflcGBCOi1nOZCuAkYkJ
xnbz0GaR+a1HFwUUIdMvyiSKfZ9UoILRw3ypWJuVk/GtDeZ/ctx4yOVGyQmZKdi8eUAzwiUOnckX
0fOlEXVo7CKr4QGtHH4K53uncX8eAiV6C6GabfReK7Zakyiw16CCGoFp7eIqs3Y1RNvb2WAXW1/p
w61RZLPwZ55yH5Vn98tCs1SpJ/PjE8v1xVAZ9kfg6OOmTJJhM3ip/zFk2iLMzewrP1PNgw6qcGfz
en7hz3SxefEtwKeBpIqn7sXHzRS2R6uuMSHtXpQ4wV88rHPczhjt1Jp6RMIRRu74DTGwetm3RvJk
UV77Qp08gWDVnPb3O9UOevVivpT5EPAMsRd+0h4yzzNAmMXKspTN2uEffz50rm00C3l6mzh3Qkp5
A0o1bWT//VBNwRW1HaX2pXjjtV//EnPMgcqGHyx5u0UXeelLaQMctEK4yfUQqXszisH/KcMpEc5w
BcY/XodUsCRCKCC75MEaqqWOb8tZtohgD9fbqLwgxM4SwUuzvN9DeLy+02rY3e8Rme64B632Jrsy
XiUnrewRCc2lwAjUnX03lws38+HezBSwUGoTbQJZUSwH0PWrzdqcq4dlWx6gQSZoyCvY5dzg77v+
qx1HwVOlmy4F6Va21RARrzRHUd9MHRmG3WgdVoyN9gaFFptEb7B21aThhzAH1wMdpRJmesU6zcPs
NXS8aZNCEVqFeBy/xnmlP9qhqJdjr6avnZWEBzs3xOLWDKlS0r3iVbYqBfWuV4FPB7xZ7UVsVHt5
dj8okUuKRLZjclnubSYur9U+bnC2jkq4x7bSvvgebJQsaPrXqI7rnRhc8MlzM7atdDamtxaVmg2v
RQiKwTdnzOA86uBSeeiGFAiabfWvfeRaR5AS3/O5lRPuOMXx+CbHmio1zl5UXuSFSeAblzEI93IM
ppl1rRwFHhs3LcrSefIh8csxL+cXr8l/yqHBDJNXUPF1EEcj1Pht7mTmi5yXj+0iFkRE5Wc7vbki
ze6uwhbAtQGS5tXvx8fEIlVJtUDxOoXNu1p49UmOuTEyYD0ekoMc5GueLTNPxGCJuFJxomJlsqLe
ymbRESfIh0Fdm7FG3r9097lfRsfyPw/juOrUXjvI7qkVJRFqc/o9LdaonwLhsGqDSK9Xcg68AeZM
zTRtU11cfzflhXJcXh23sQoeFAgPERlvV9q9umM5QMyJn2wkPVZqHAzo6PhLGdWq8Q2Pf6q5s6+E
j+5UTnIjlNTqRHCx1yeM2P45TEDejnpspnCR9UdtbslB2Z+MxL+pEPfEpp9M4InzMB4jiGLvk4if
Rw+1AOHOIu9Xh/vDmpQvSt1eS1bFYKcHeQhxkT90N+2jPGJrld2G8FJ+ikZn5nH8mSNPFSXODg5/
7MIZhzNc7Q7IbFDuKjOu36JqZkN6VkA8hqbQqyegN/FFtkARryajG59ZvbDVKA5JUIFqEFWx8nUS
5NGkGPMby7yGVTKuR+juq9iDzL9kqZNDRSvgJJs8c8vMIdMeqOTNbm1NeOcwc6dDZurmVd7HLfkB
z43LNN+viKPmZI0+knM+QnZRcDXtxqT5Jbtu/VMKsyQ066X8j5B9nVtQ1tsF7UPYacVa83qTVRPv
yGQK6nMAtDcxfePYzJszMR9kvwKCItRU4yinmlUPM4+/1K3vPk1e9Weu7M8weQYsxHMvLTF9H6CB
VqgfA16126H1YB1S2/dl7ofVPX24Ymq2llq1a88E+MhCJTyYVQyTsarMTZt13dPoZP1TqG1DtzGv
sidXDX1LnBM8GL6l6TLOVZWcklU/KoHTPZmI+C4a+//bKIIgio8i0Hzy4jBLfuIHOiNEsfRth+px
wIHharRpQmGhTeEKLwoti9zX8KvsrCO3fQZCRPKFC/KBcEVhN3s5ZrPeP3vK+C7HAsK1R12HGts2
kf7kdtZbMIkful9A/60C+7m017XSeM2S270qnq8czXnMTmsHsG3RbOXUzjWmDbCSmpcFo9nke4c/
99HHWt4nTliv9hGlw7Wmn415Z1TNu6UyN561uDeOshWoDbGgZujxEWKz5EWzyyvz5WAxz1dr6+/5
xG8xv50HfWMSJ2eEeJeFiJZSP15M7uDu7NJKFmVfmk/8SJlP4AqsRTx6xePsyvSUa3pwHstoKwfl
tBCk16oOCMffr7L654Jitau8Ri+NdjMlo7W8XzRo4sn19fgor/GVwt258web82f+9cGyGcTxIRHR
q2132llYol6pSei/gUv5Bfx0+hkaL4VipFReU3msufr02UQBoMbJQHzEz8y6Eta0TwqfwJrCJqhA
IXmNnLFZ9o5rvflltg1gylbVkD3X80EEADU9BYVMXqTZs+eykIBYfZAtOcOpaoyFPLN5lFdhRxMf
xOh9c0wHNHDvFGyZk6pFqeX0j1QDlws9CZNT5w76Y+Z0ZxQRg4p90nyMfC84auqnnHHrovQyOcl2
RZYJZZy61+Yu2W9PbE7yuBpWatF258Ko2YKkSfU51QCNK1Ubd3Vt+O+9eHEx4vkEye5v+66Bsxsl
FTHIlKKYZKp5hSq4MXhl+VTMB9Nv1EU4heWj7DM0jYAv26DWDZ4oACyefIKwqDuKDlIoY3JWCeiB
wozqaPWdcTbmg5Vj0dVbsMRlX60lxhmYhHF2QufKxkXf3bsqozVPkXbVa9YFC3l5iVScL3y25BtN
Sc2PyU6sgzworkeoS54WXcVpYQbjKmN3tLxPqof293TyvRYr0H+aYdA+DmRmH00//s57A6uXgIzn
MAHW9cOIb3DRPVPwC8PYVf2vue1sNN1Qflmdt1YCtfo22vjkZE1mPY9h4j1MimMfYqPWdhE8pVlW
HVxBLuxiK0CnZa2MoXY+wzRz11psDRttbgJUQ9Bmzza1vvMYdxrWCAlJ9iIESZFOvrG1UsV494L8
lRJD66IPefwykV2V3XUSxnslzIHfzrMCw/dWWZeZ/+9FRpnkS2sCNzwQnC618JsdWlilNI3Bt2EM
zkEeLGiUH+wrP00VVU1nWtZTVfkH2S006hJGIeqHNkqrjxzX+UU59DYJ5iF6IxNzu3rAsWrNO729
pG62G0jGfBKKgeCBTmid4rCLq2148Xs0eQqv0TNh/AqkDv3QbrBmGfQ5uBmEn9W07mNwv2Gu2Sw0
JkD2xeCzdTFxgc4K3HcIoHTsGI+dpuObMWe3RU8IaOyM+IhyNnnh52Uv09wCwO96chtrI5Pj1Lct
e7I8bw2qd/whIQTKaQbVP9S9iRzzok67jqP1IW9bFUn2AAIJKdP8Ke2D2/rVZ53Co4I2GT/IzHo3
+Z9ktntin3XNG3XCinpOsU+lAtMXdcBjPX6zOjUeF5oxPsdJaGxLcpMFNjduuM2peTpMFnmEpG28
DRavJmUNTdecmo4SBtxh9gRXNSB/t74iOjY4B4DoZelgdt2a9XDyqNijshdlAUerz7yXqBqVs+Wl
B9lKDHN6mZkn85Db9e0eWngzhy2oJqJE71AI8vRRS/2ir5nq7PcUfmSu973sLOWH79dLkhWwaxsW
Om4vxu9wRrAuiXrrDXZMNAuMKqS5Q/fQR4N4npRhBKVVgZyYmx2VyRdvRo5qWkN420CtmVOw8BAa
vn8qdRfVGtIqXuRP0dDT6DPA9QaQAzmmhOVwDM2KIk0GwzphRqL9SLwxOSSUFKz5XJJaiYHPWcf+
Yqoy81y2qnYTgelD9StXxwx+AEk1hwXuSorDtG5Y52z63zVRl1vDtNC8DYb9KQpCrnX9lW/x8ID5
NJatafJL98ORuhhAhrAchLGqDfidcYJDgTY4O3mgfANBpjxlIqfFaDu7aj78Pf6vqffrDQnbvLfl
5bemaIgXVLl+dVviRkOZdF8dFVmIoxYzmMCtYEsg1A7PkaeEX/Ug1xdVZ3ovoqLiGyWMeiY8rm08
KmYhsIl6DwYV0rtqpzuRWf4V5FS3Cb2QFfPQ+FfZ17d4MPIsG+suV2fgbsdzmMLfycup2rRInj9G
YX91iyq5CEoYnvPM2IS8INitttMymWyUyLz37Id2IEiEiqE9+HrduzgCIGPwwn5ljSQgc7QfTw0i
ia0a6sUW3Y3yFPZ8h0rWTa9GMuN9jTojt+aL96kchoVuW8nRmpuKh22aW0SvIH+QmHbOk+zGI9x7
TMoMmDZrhXd+431E+QZeBvNFWPz+oizXO8lB2SWbTdHvTSr+X4ehn7Zen7gPZt9qmHprx7bzrWc9
14IjsN+XZHAdqNZdPIsc+HBdi9ctvmAP+txEYye2ws8TilFpUpig7BSfTDiAq+jViMrgpIXE9RXr
My/Cd9UarZe6zvU1WrHioeYP8GL4s5LWEXie1Yr14pKcOJll/Jr2NcbZTT+sFWEcWstpn7tZ4ZkD
qEHgGyf7cdaAQpMKHqdUTVAPMCrnxQ1cfBaAV9nqRx0eRIbk0q28KyLhcofOzr6ESAF4buvhu9ZW
bC/y7ItvxuEDa3uWN7qrntrS0pdyRglVTini7w1Rq2Xtko/3J1QdjnD01eSBbcJQYtEr08muooMv
6vzDibUQtVjS7iwMKj96E5c3foZeW8fuTn0ZkkPgD/HRpZb/wEpU3xhixIo6ID4C9CtYTBoSl6IL
H9KKxzzSKXPDwlQ5xSg7d0PJzwzff+sFaj5s1Kosr2YaxtvMUJSj12u/D2paPVkwOR7v/aBkwaYP
zeOYg103eMY+lak4t2icf/lZshK2mn7H02vezCN2ouoyWXct+0R1UPu9PfHBKnDVp6bU8TwH3PLN
KfV1rFvjLyPwdyPRmC+1XoilivnvwbKgQCsJfs6wtcVbZOTxDjTPiE8ITRHa9gbNClm6uaknEDnC
zLfW6NPEG4nbYuVojrsd51FbJ2Bkm/iEyVEWQ9QtN/xLKAQn3iZdg39WJld5p7KlBqGo+xdkOuPL
aAAhnu+oGzpOSmVhn9th+Iqgq/3lu4+m2tQ/SQbjC5Bo5atNOc1DPUp3RIL7Vpjlm5E471VFLrkc
Q6v4mrhiS41e8yurrMeeQMuXOAzEMo/EdE30iKJuJYMrXYbj0VQTLAr8Vn815lStS7Hqz5lrP1/N
K+BHZifqW5OmDmICr+CJoyY+pfh2M0BuuFjYQC/1GFJ7zd8RGX+3U/IXRKNa9Fg5jcCCqgHwPY1O
TIrETMReHuTQvWnrWI2qLtyyf12Tp1RVaJWnbPn5KE5iPtRoTlaa6LsVpMriRHwJCZsc1mo3+ddI
xJ6OFTtz5ChVLa8eOwmsWQuX3+LbwSoCVkd9s4ZLj151HsBmDmFGXuufALP8x1Y2RRy7UAgRrM5T
VGsC7Jv4HckXDHXIiItiIU/HQJtPp7zeFH53uo1UsytX1/lVuJan/5ofuueRAMvVM0GWEx15n1Rc
GsgpznbhNKMmqLeGwctB87vgXW3xwSFoMm3lKL/U4LeLtsdgnFGS6pC7FPXZGqvqeb7l0GjKm7xl
1E44+81Necue7NdKNgOWN7dbyiZ0iI1lVs5W4pzrhmhVQDkWkDLs1O598qyf/Z2sXmClJtv3g7zu
3pRn9z4WLNvaa45keExgAq9NiZ/JYHTupQ0c9+JSy5ViEXC495vDoMNzRjMhZ7C/xXRlViXCALfJ
UP1zKbRjqBh21y/kvGFnGiRleT8nmz5s3aOYzzQ3/n0m+9gq/R79a95/G0WU4N7uV6TB0YfmmiS6
s2sG6gkhEVEh63qmaS7lqWlOrDrk6W2CnEsyT1+EblffLpV9eLFyvTz910WkS5xdqVnNasRqlUIB
RWyjDqEubgrBZcqCgJoNjWWlQKZT5R7Jxz8DY+IEJ8rnl3Lavd9LYMzyvkBuT6jaXcjhxtSPqIr7
/X2eEuvRro7Gj8HCUbjxPXXt1Oqw0xNv2HUWRoML2Z4wDQJYX/jmw33cLHPG5VTZeZt/a+tmoKML
RAQK9WmBv3Lu5tPXoLDFg5rmIPWjqH/WteZD9vsCh+ZxHGqd0nyWeSl+odes1pRL7kJQ42FvVqK2
FZYdoVFvST2q0OoGoLNT1dh7VJa32fISFpfeOSlfZIPcH1f1lrL2SHEdZZ88GBh1LpDw8lZRcdTp
3HoOns5Vsrjr5CZBnsTjm5Uru65PKE0NxlffyJprqerVNS2TN7Msxw+YCdAJ11VYqq/Nq8B69rX2
O4NzPem6V6l1/n1uG4Ans2A6U6btLmO70Ne9UersrwBFIVn6KYzWOehROrxEAoVmqLJ7imJ/eGGp
G2xbVuArOarURXqsJ++bHEwrQ2OJtEeXkLbLaBJrzQjOxog1rmtW3lEespYkNx7YY7PpFC9e3Nr3
cXnmVO1WNVNcmttEbTeNEvmrMie66sVlt8ef04Om7CvtXraduVOe/dXnpngtLohMshAzQIjoJnof
14gOTecEZwy2fh8sB1zwEE/V+q8BCgbgXFWuurgPEN8LzpmZx0eel+Vf/fKeflg8j7A6MPriEwZb
7w8Cr2NZ0CNrfCatx1/ZLKjV+qfsR/ZbbNIoRZMFQrKQiDmPBvPuXbczl+qh++1kn7znn7my66+7
62Gw12zM5sxhShSqmYF1WH679ZIsLqlEaEfSdH1RPHZuMp/Slmc5pNSFkUYHPSx5+zi+cQLhZZ5M
fQpgCI0rrVPKkz36gIi1KMetXMGC8DZqsn7oO29RTzwoaJX5vxNj9D7qPEa52WW4XdDE4KRYAW+p
HtENx++GFv/UZ2mTHEysJ74lzitz/AsJxksFk/4dLaO3sztwhnJSMFSC11Wlo27ghnyt0yV6yHov
Jw+hfxSko6+ubZNP45mQ3XVmCbC0dnT7j9JN9nLKl5v0ocw/q8ROLlLSwBqlvtJDBU96uSsd0KD/
1VNonzFWXhfEwvVNL/F/3+f2ObX1cb9HP1AsRrnyrs1HNAUEmsO9UP3RxqNVQRo2H6hsbFb5lPKe
yMuWckWljQ8ZBasHeYbpCp3ThJ1RojchO7e5LcejWm9+z7/NkhckGRl1UGdIc/+6iRy+XRQ7YXJo
dwU7on2CIeOma70XArzKPjTxnTrK06jPAyqs6Bz5QvLSoKgBtZ/TobGj0JHnIPKJhsS+gilPjmNF
fhq8H43rY6BA7BGL4TnpKDOR/z0pKYcQBFTU3XBQjHDd9AKfT28AkEKBaqXPalLB/vyGYbu1/wzX
aq/0pz/NIYJTvZBsNg3+Ub1Kk2HZV1ayH7S4CTZ3kltjjLcPiC2yLKc/zdsdIBgN4HKynqLOqb9q
n7ZlGVd5ELbeHmMzRG4f8vbqwhrTVEdk/Nu1xjWvU/OaVAEVI4qvLu99Hu/gVZ04JF7nW8mBwhE+
Bg5kGO99qmp/eMmEH/18J9nPe3VVox+njIgrDa2IL4ojbp8nu4Rr5qRn2yd5TexQcNs1OsbVePh0
ajkcjIb3Ved7HSvUKl7kADtaPriPOarCItk1Txj9YKWU8bAL5gtLOUme+gGJR2nFcV+N/WXZ8dfi
7D7vvmD7/6fUST172IO+Hzo2PhP6hqANxNlHzgxteD7Y/QXn4GHX8jOPje7ch//vGxFY81G2nESI
c25o1dnxqh+DNVuY/OmSM7C4xTwUoi/+caCIk65UjlBWo4UfduN7OlFOObR+8zT0mf2Qlop/9JpO
25pane50AM6H2p2CjVE04qKYVr+Ksyh7naaKTXNnuW9pO3R7pVXRR5EgcZFpcgiyITuU1V7LI++g
+wGDoIJ/D8oZuj7GBxPfdJWNsZpa8aWYE4txFDsnFxt12ZIHhbfALjWaH90YYMKLc2W/Kb2qpmLB
x9nITs1dHVBsHmBavsHbxH3pFMGmNdf3jYWmkJT2xYtOjmUl4B85JPwaXxvQvZnrNGfZuvUH3o69
oHIgAYHrYfE/rJ3XkpxK16aviAi8OS3vTVu1ToiW1MJ7z9X/D1naKv09e39mZk4I0pBQBshc6zVp
9dU1A2MneshxHF9txJcx0+mMjW55sjeHoAEkoSr99X10OUEItEtJnN/rsiqWlqOG4ZIYRgzYFM2w
Jq3OJ5ouypg2fRrVW+xpMzyipktwZI25gak86dU4eHMTZYqjX7fr+zU3ppZeMsKn//vTdT2mZ1UC
aH66bNEdHfbbp7tX/f6E9ysIdZuUSOiZm9spU5YbAFWYPtzPGVoWCjwpGbj7WdtAwkfLAGMrhhcD
lkH66xPevq3At5H6nT7dbWzV8Jjv8OlEbzG++IQVwmn3i+ymT5jUt9/v9rV0OSTwqP/16cTRsmXs
JM8GFTV9EeLoLEm/hmppYPRI1e3ySTvO+hJTZ2B4xSO4o4nvKufH3GzsB1Jlj5VqOW+Qb9DYS10A
lopbvGZKOs9NKTllqqMvnRErgdrKzjyYjMdUJSLnjy5PmSAi6xnr6kFSNJzDaBSbAjCGZjjDrX/Z
QpqvCYCuRD60C/3mYOfRj3t/RyF+yDufCact43YoMdcrJpn2pO8XVWgrD1hIqg9oaB3svpaO4VQa
CmvyaeKrFY2im+kiWc9s20cHky5u7SNHYSN5PI0hNmqd98uktfI/6tyoWjmmVZ1vZxnCipi/q87E
acRRtR7wZjbzZCeKvTJUJ8DNt5I4qq+RMyrMAjnS39frqx3oA8W+iKoQwYcNYhLZ/H69aIb/zOQY
Nup0UFyH/tFSq9uViiq03YmD9pFPto8PJOq0t8hrm9tXAtg/X8thAoxf+9o7R81N01MlKRBYBy84
iz0jxlMWNFG+EUXLiFFyL1QQCIGOA9Kn3k4k99sStuN9ANFDbDiDmw6/znCvNqM8hIz/1xnuDXHR
/DpLBgkF/XjmQ3KLRrLsJ0ugzIS2mXSsVEPSoNR70ZbpPGLWo9PvyTrbpNvL4uQ4WCX0sl9fNdAF
C/I55pPk29681dL+i1F1WB312vAtzOpjabfuT2ckV5P6PXPClqwyUzMPE2GV+Ynsf7d0fEItT/ri
J46NQliTPqvwehYJ+qpXqEssTTVNPnG5ytr0W2tvSa29dVJcdHuJf66WWcKGhZmX4n7n5hoOQLXy
ZlaJLQ7ju1prk61o6TVnYhyl5JJnapsMh1utpTmznhfBEkRFyk9Q8yun8wD3roUiYbfYKExP5kU6
pbOVaxrhoVygP7QOqnwblEpAzNTxMOQEDwK+WEKAso3nmDXWx7Ey5YdQrp5Fve1F2iIcy3rHo1WB
U6kt0tyS3sCzKitHdU0SyRzed8dMbRDdxR51y62hLEU1K8R9V/TyU3g1Rt/W/JkZ14i/OvAsV0wT
CUKS8Y33Xa/H+6rKazjK0+6oolphG8quU7D4Q41jEdhtvhyHNHl2TNJnTY85gm2Z8XMuYatgZuA7
RLFtoFyFmfxTlEaptlFId47iSDRfjAdU0udoI/MunjZ2ugFZUj+JQhfla5Tb66s4NgnHZ90L5JMo
8UlQInb98CC6xh0gwIZQ/ZbwgfSUsP7ccivk8kzPq4BYPRutV4K5bKUatpjBr7oxgc+FwnUFUNgg
7Cc6hr36V/PU0WzGfOcOGVDj3/W5MQUaWjniQTq+RLitAKsu4tcWw0vk/3nzi6KWE/PUQt3DPVuP
X5kDvMhGEV6gq48vjbEQnZTUic9a3vI/ZgRbDeEzmQozgemQ2DZI50suKIGpdVB4OHbWaB9F60j+
GxyS9zyArroaWn0q6zh51RU72I91UBKO56CsHbOVCcZiJQ4yclkC5RuweMBhZY96P5axE2NSbELh
y+ME+PDEk2WPqNTAEhIdRQpm9EosqwlrDVGjXptIK1FbDqJlxje8Eo04ZLtn8oy3kqgqmw775Xjg
FpoOd0hp75UaP1+tz0lAIoT6jFV2yDKBkQgEO9sQcgEI5p+KUX1D2QHYTzDRxHUrv0R6YaxNd5w4
cz26hBKvbKcxq8da1bE/JxjxXlnQp7At9GZKg1kU0KXvplvksyjJ5OfcN0m16KpKIBuPyw6FqK0j
jROeJA+WaMlmz1XM0ow/Zfed+NriNlKRRltc5fT3SIepYEIMf2xqol51HCRHTc7I3GE6vAlkyz37
lpYtbCVKXrEg/JFYlvER99fbOJheXSWsVt4ao6sBX7XS1UH1YeGOIy5Nffw8Ymv1FOAH8dRWOEFF
VvogqsJKHzHzbkBWT41FkxSrjHD6UrTybIwOrd4BEZ1asTZGtmB/H4t83BTViuqDaLecJMF4kz+Z
9JY6Tfs0tMmiQMD5tTFsBfhFoM1EUcsNa2X6TYF0d129shLDyinqoU9MnbXEXZH4aB8VNykfoFbd
qnsz8fdpNqGjp15xxj0HfaRfD3Jj7Dupjme6IXXHSZ9iIVd+N9fNsT+KOrEBitAf42kzhrW5wNKJ
LtMRHdK92MdPLaKsyki03ptFnWhFDg70VGru5SoO5003uqfK9KxjnVn9fNBG+50Q3M7r3fElHzFw
yNyqWMPJDL5gnYe3RGy/SxCaF6k64rXTKuElJX0DrVe13tNweFUwn/DIbMx8N+3ANXbB5b6xavdY
MdHZQ2Ys7FlkO9F2lLA/F13iwPrV2QtQXdbl9BiZUJtmJqG6WWHUFfe/KLO6WBUJX09gpMOlQtBs
N3ZAeQQ7oB3i7+WIspJgDmBK+h1Ij4+ak6w9D07wXTab4CTYAVNbPfX8vzhOjKIb/dZWyuAsj1AF
pIpEvGtEzoOPr+SDXQEfsU3k+agZZII+yOTUC9Em6ky7XvVOPZ5FKTaiaFN1KJf5mMClc9OtLsj0
9sdwGixzVXs14iIVqIb54OOxgoRmwsJEq80HNRvta2wBc6FN1FSmIS1d+OyLGJ1oiJNRuNQggBwV
UNn2ZHIfhlH5omTprz1RB82qeRz6fA6GIvjqdD81Myu/WLmZbi0IbktR7XrB3rEanWQvTyusY5Ay
SLrgazjK36Hst1c/arLToA3WTPSvUg2piMzqTo4mJ1dX1T9EveHkLvOAwkS2hvvMsYuDqOfZWqOd
mTTb0Ei8LyFetqJe6qR4HSPBthZFrs74fXVdZ/dLfKGDryjM7IvG+nV1LVOpeae6qwoVlbDoso/C
Us5EZLMvY5gZCzPq5aNbO8W+yBB7xHY4eh5bIArEabIPB+5GVPf6udHUZNHomovUpYcJyLR33ySN
NKzNNjo4ZvNnveiry/qLp9v+c9vqeyU21S9uX6BDlkb+sVAa6PGymy3VxLVeezU+u4Gt/Ai17AFU
XPKqeXysrsykfaiN3RF1Cpijul+9gZXfekyjfyhu/hVrLv1ZLqV0ZecE37Wglk+dNwaTaKb7NZK8
peiKHBKOTk5ePWWwv1et3ng7GSr7GfWofq4qAzfxoLeIjw8uqLZRt7Za6GxYYERCLOh1TMt61o1D
/NXIg295UrnfiCScMgQ6Pgp1XMo89v2Z0x4RPcnCWWMifwNjZAb1Y6VneJs7vow7e9h809rgY2x9
YyOZTreScR55dAHvZfkjchHZY1sWLEAHV1mJunbUyzPEsU2addmtB3KFrJ5jnTAGDnNDFjz4aeic
88AAxTztwcTHSj7OgmVtIyey9FEY4xdw9qVKUprXK+tGo4gebq21Cy8ptOtgGVmIF5Hubhjnr0Nu
dXyrt0PE+L6SKcuwD+pVbOMRHEqxdHbtTt3HA0C5yMvK9zZ8yYF/f4vLxp0jNq4c+cHMo47QMs7U
NDTD9wQe8ntoduHSK1kHmAMQlVzukFeLQuvbqOcwMhr/S95F7SqwQ3kr5Yb8YIc+llFTj741nzQ4
mM9Bqnsb9EFtwHtm+dwkyqPogCRRMkPUD8hZVZVrVQpUvgLyRUAxgddVXyww2RspTvJViRGM1UT+
C4r/6jbWnW5p97LxFbfVRWClw6tb9vrGVvENEfWl/K3ug/itwc5t3QA/WitOYH6Nk8T4qtlEFPpY
ttZF08VvQ/xNtEVwnFesnLUNli3j66BVC1GvGCxUwypRiXn1/gsB5Y04BfEdaxFIwVozY2leGj5W
Z6wl9mIvn4r3OtGg++X/0aXTHR0+RaMvPh3bg7TfoWOPdxkSf2JThuCUiyDX/qhLky47cxHhmjwC
XkS/O8dTA/4ENjrbxo9P9WoN5db36uOnetfL0mMD4r+NzGFewVqed133mhpVeS0m5qKNhs/+dxWs
9+qKOc2tiixbSRAJVqzEstbXB2WR46h39TIDJ3G9R/CkdZxVrun50WGlt4EV2+/lmt+TtLi79Uwn
3yeZ324qVD6PhouiTh3lZDAkXPwitJAvflihCeCW3mOitCjEhkxGQ1U+AQPIzqWpyStTad1Zmhou
C+vbdyEPGzQSWJmaZnoWdWLPjR1jBzPoJEqaE3pIGSV+caxISAVxl55vdWGZYCGYyPHCHwb5ETK4
t6vHEgCri5cvaz1/DgC6u4pWI66LhRVgDyqKWmR3h3zIvmVlIj9WetmcEFs8xJ6Laq8aBmR0jWgj
irqudLM0D91ba9CNa92J3Aeyp95TreJ7Px1kj8xfSp15vAxbEeAXWjODMZIn7Nzw4Jd6/RLo5Twa
NOSYLSKFo942S1Fs6ugH3PjhYidtdE1Zexp1DEjU0bVljgEzupcclOBWlZEx2cgZ/q6WaVQPpU0U
WI+DYzOp0ka1ERxbXv6iTWy8ri6XjeqXS9NUxhggdHPRDVNeeyBItmngJmexUfQiWsiFiaGdlqW3
uqAeE9hKno8LqAmcceos6sQeDM5yIzckOO91ruS7C9RelBnIw3xctnFPbmTS4EmcJtmFkJrWMeUL
xyFn1zYNDyjn2VE192cQ73hh2B9h4f5Um15+SUppBJZU+ec6q+wNivABWoumfuoU+Lu5lhcvSpgH
5DeK9gMsr6Fpzk+tDJ/Cp7SUdd5Qg3nb1ImFQl2bXIsow9L0f9e3U+OnOmIbOK40s9jwfxaGV6kn
BzwzlAx5XOoAC47ZqClgI8MPBM4HVF2GYS/27hvLUJK1EjWwqHUX5QU2PvMQWI/TbqiVT61Khlh4
st3t2FQJnr6ou3X+3U90uXfuS6VYxrLubiTYaGvMVgfQRmbwqiqShHagbGzDygte/Sh5D0ynOvPi
Dl71KQseVy+ea/WEhpNHcchYVOqOlGE3F51iVrAgv2B7EIXlnTLw2hg7mEVGb2nPZqgriyQaqnOs
qPFGkYsE/IJmHoowjld+2SsPFiQxzOpN+a0brQeC7BOQn+kXSauZC5M9cJmG+LpWzqE71g96xRsk
KRT5oKBVu0ttyduMhTyecz8dFgNGpi9dxyo5/8IzJznoRk4KIKy6GQEuOVoAb40P3kSTchqokDNR
FhsgeSEIh2bEozH6q0WMIbqLPrdjRFmVUGzt2reh0pOrP0lfK32XHfq0OIuqcKoCgWAcw65eiyqx
6XS1ORMrmIlj7vViT500sW919Lh1/T0+0mDr24ByQpwuiaqz7afZQfSXx0BaucZYAcTSnLVBYGs/
FmGxq7POIQTf+Ee70rQV+Lbogi6+vWDhMjxmg1GTMNaK6Z2bY86keQu7gXemR7qyR7EFEYNkUgtR
yjpaicpQSe3itmt7KDS7RNOGvTyoQNAU1tOZ11SPbReDBNddgtWJnKzlpkMYsc/17ZCUxTadIpMh
ioyr0SnjSy6JULbqPelylsxNuSq+4CPsoxNKaLFFmBQ2Z8pUeVi70yJqBrBw2XYFUmNuZq0te5gZ
E+CjLaRgxwIcv7epaPmNO4MvIR3COGlffndrLNCFdg9jJvO1X93cynQxLaObw2iiXoxmTt3AtfzZ
jVmICU5gjA9RXZdrKbZJ7keD+hiYZnn1eYKbtW8Uc1eFFNCiSLArnVh9tMxU3WSeAZN/6mxjbvOY
Qu2Zuup5ks0VsG4b0VWR63jXSMC1RVG3agwvnULddBYpIWSD5MfER1nTcIzoJfdY9TSjan6pQybD
/PzKezQiJeHXyg8pbZlzxQhtE6uY2YS5wplXrllmYLoKnmZZRUlxlaRKn1cNVPMybNFoahJChyQB
3iGRHzO/IW4R2huvzOyf5Oee3T4s3vLEyOeWVOgPGii5VY2O6tEMI23bDIm2wYKhPYkRkfpJEeVy
Uc1ue/+9zJid8u6aYse3EYsE9M40ot46+XyYRAp1YFFbscb5u1XQpzoyYsXOTwhtj8bGh6QYZnqf
4rAzJMsE/SFUuiUtT65BnWfPRVM8Z52mnga3TZ+5ygxwo0FEZmocpQypO1srd6LVaqoQ/U6j3YhW
sh4F6k6uiT8nxxKGNVYVse6+ak5gaArw71r8ZgfywZhcV0yL5YnnOl9S3ZzkRoPm5IQVwMxWcVme
1xDCoqKdVZpVf4wr15PyjzKO+5muIYkl590b1A7n4Erlr03dVMMyzmJt9qnhU9EsK1ZbkCNF/Rhk
aIc4WAgmo+4c/JowNOLrLFpDgxV+EfQ/mJEhyNx3P1E+fMFQ3P/iJOgEwyvqzmHcG5sKXg5cFzs/
JySEF8hsm2tTH5w5rze+9mnTQDDYm4qNjlyvYS8uKjNcUTGWHiIy04bL+2sMZoHu6Yeuqtwn1+um
G0WtMWakmLROuSwbA8uLqTMuAeZ61HTkNqai3zjoOGOGfBvKyp3m5EvNszh0ZFX8gODR3Jq6mnXT
zZn6BKuY9QS8SG+MFnnMwjPTpF57bRIeP9WCdUPvz4Ak9zg/BIgOGIs8GroPOVceU7KM725rVjPV
Mp0XHMyGOZ67yaPcyMES4em9k1joBPoDmq3hmG17kDgonyhSNq/LdsdUwwbPTqti6fFaMux4kUVu
+phMm4HMApmGq6iRXe/gWONWpuno+6ZzVJXMGPHthj4tm26yACLUyQvRXg5EhLMWveKqcY8hcfl5
off2LPXlp8iCfWVW/O4D6aeV6ablXMgICeGgcCLA1lk+WccDa5XHCn+VWH2xdD6eHalnUZIJoYO8
fsJTtbooaA7vyiwtF15qGW9Dm/2wEiO55k4lnZCHJultdNxH+DxM0cgr2eTqW+I3Pwy+szdeLg3e
l8ACQq0J5ig2X3Cb704ZJKZlYNsgiR0Ly0ylq7alB93aRW9ywC0IgyF5PHC3fFVGHpD4gOB4V7fe
ynRAWKL3Fvxw+GG0UlI2kRJKGwKA34YSYfNER4C8QA/9F5cFhchUza1XfdDdNVYn6dos8ubqm/kx
dgcVGzKNpX+ZfJdrlF0IOvsXKyyuneSH274PzD0i3ihCThsjPnv5e1b4tTfzOviiWdD+7NSVrMnr
PiicL37mdstak8u9zQLi7HGJ87BhkqWh4LDCdVs/l2PjzTtikbCFihClaMePZnUTWdA+5bOmNOO7
MlmsIp6CpqiV5/yjhlUm268+WrvfbDtAWaWDcMYLJVybJcoormx0r44JXKvU/fa7Zwzr0itI3DXa
U5vqDiw96eqZ6abWEVsYLERHhkid1zUm013i2+sITfJ91lf9xrSlnTtm6VIZnP0YV+1MJuhBIKbp
V22gmavMbb74Vlrj8G4Hsyodgm/oMl1so7A+cm4epJzxgEUGfeVIdb1D+nXnwG8+0WEyM4ehcEoH
cOkRMJDe88Or2CBQpuylCFX6qSqSJGTFEttYkttRjp01KEe5y7/0dn4pzJRofFY+QR+Pzwg7y8+Z
pLygUmid1DCvjoNRXroQKE+ehOE+cD5CuUkPMqITTtgPW89CAQV4f6YfpJPbwFT0zeStA5WxBpuO
NNNUlAbzPEW2Hky17U6NWUNclwC16VIYLEq58feq0xyVurHRrJ8QhxMw0XfYY4rwI8p9MFID8gWi
XmwgY4GnF11E2fGrr0z600XrDs89bkrnIg6fayWrTgRauZPGjgxfV7Uvsp2GM0gWyboM2h82mZAr
NsHase8tqI26H8yZbWQH9q6iEdH47oovAnDlMfpGWJ8enWIMWyeI8tmtHKhWPxsqNQZUl7bLvLeL
l0ILmyU2mPlaFE3N5PXjKOjLeiP8Nycf5l0NDZQom5bub7sWq9a9q8P0m0+gin3k6Q+kgqW532G7
6Du7tBouxRAaZzsB1drVS93RfrCuK2ZyWH/rdKO9jHVC2ilD5rMM3saS+zCU1PnQhNXPTn/sbAuV
n8h3DgVpphkqVO2ijyDPNCFW5IHUuBus8Qg4cTtfEpQ8L+m0Rxr6kqhxAYmTKtHYZhCluo5npSjK
qp6cJKX8FoHqyXA6eyojueUdhCyUKFqBNx4Hm2AZ77knMJ/dQ9Jkc2gQ5lOeycksACZA4rz/001u
nIpxpPHW9c33vzOTEz1Eg8PrYasNnP23Z52FUvYQxD8LN7d3fYH2o93gbwPrJtkEOgwr+Jkwk0u0
yVhyDyst14rzaJcWZEu5IYbjXZy6yDYZU/V9apOX87n9N7xDSM5lSCkgeDieEWXOlm4QyA/NGFnz
WO/kpzy+liUT0Mmu99q2YbhpdRzhQ8+pz0MwJV+cuHxT3fQoF9zpUdzjtg6ciSiXNjctLNe1xtA3
jTvKG7DSOJlnarxUDKvYKiajAe6eXhldQWaaeSms5aUql+aHnSePyoBNUJXJ8qXTpGVnhPlPVnkn
n2fhm9dyhZ0fZUg0Bc2mHOqTza20jlS7W/eGPVzQt/QWaECrrzIJStVMwp+peSSTBXScm/li9rX1
ZvnonBatUj2QYGpWRVxnYF1KsNGEsZhzVZes0pt5WlnRtyLr535Wxh+yX2KCkAbxswk0cNUifbIf
Rw2VFgMsr+90Cjn94ajWuv1kO47CI3tFlKt4D3wDeqctFztX7yzwhN2H4kU8KG0LKL5RmQDhm3CP
FHG4JHIznBLHzGetYXwLldx7goo4bBSEU9eInjrPrNGRiky978hYACBMk+FhSPQO2k8pr8q0bV7R
Rd2JHoFZj7DWiM+pXZWtm77ayJYXb9GEMLcK+YcDv2VE6q82z0hPOIsAIf9l0xN0H9RgOKSEfWd9
4LhPhq4TDir73YQ96TQUgosetGBfx8cAoB6MmrJelgY21R7f5cLE8XPLy0V6acLRn9mtTfp7aq0a
G8cZQ3+S5UmL1M2YFNW8SEsgFZredtumIXo92kr65sTWRwfS9FI4oX7JNP8HZu0pBGhnloOjnsPj
Q2HBkc0tJlLDum+j9MFTp8h11lTfTcSzkqBRPljlfBRyYD0XSD8tFSV6s4cyX5D3dC7JtAGzjJIq
uaONa0qqhL5HpSzGEsyS75bORXR0HBNofkgS+16XS71J9JcHyzSK6BYTV7rYt7Fvg8Um5jrNuW87
gs2S5y/tLE+PkldhQDDGCD+1WnwAdfHVAjB5DDRjmfnVIxLUwVwd1cNYOXs9IY5rObZyzDF1n4+D
ryyMuu43TlypW3xIhnM+bYJNOhByAWUQbHLPCRa62aiv5oCeftn3PyHDjX7Hih1Zq+eSePusqp1s
2SGQxOMy9sYdGYS5r0sGRlG5tpEHQGxxYSrEajxr40ZSOucvz/2qxF98R0UGxsYERpPz4TBCVp0n
Guno0NT6RWdEROjlwYJS1zTtLKqbR8SCko2ou29ghf3VpbLVbtlZnTZjNnLUSRW82lVHGMbSg5dJ
jXLRJoZ2iRzfWfmQs93EWJORGg8QjNKNZ+B406kFij9BfexKLXlEUYF5NS57YK/0fivqlAToC+qy
wEEl+8JSwPpQVMJQ42RHZj94GrNk3CbeZUkadr6ejTvw2Hw7LhmMAFL/oQF7xEQw+iJVpB06SLjL
FgHmTVL09lXG0FS21JZFD07z8F6JlQascfygmcdeEhzADKfbYCRgYQPzWBTWqC4033ERd+kePKLh
jmGSwh9DyTzWIBRd+GpXKfOyK3PpiS2NbcRoMmvyQO8+mxgBYG7oM8mL6/IZly+C6JH+xP/HBKMz
R+E9vdjN5KTcPFuQkS9EPpPbpiAvvShQCFsOUy/REBaVe6rz76KAtau8JGEaLSyrHC8oTDkzTal7
sizaeLnVyYa5VmNbB/9KF9HAakE/G0Akp5q8C6O5bGDgXktNeegdqzg0TfxrL0ZqAYVuZBiloAOk
LPrcdnkS8b+K5XYV8yY8lgaGx5Js5OtEcdyj2PA3cLZNbRG/T8ejUZq8AJLwWhdSxO3PY5EZrIUH
LgrdGJtAISkN6yrqajsj0FghWxraKsukyiVJR1QX1N96lNN0kRXDqUEO6CKjbDDXXN+7+lz1mtBc
TLawQzXfGy82YKIDN13VKQt0BXVe066+d3I1Wdeh/tb6bXT02x8EwctT3Az5yrFd1GICHIgqF9FN
sYemMjI5Yve+qa1TX/QDoVPsR3pTNjGasNCrluI3F1WUrwb2FjNDl+oXnvfKvA5d77GwS5zawtI9
mzJ/iiBCtCeI9maDG7HaGLxapqLYdIh6wIJ0sj6biSa1J26ddgupi9WLVj0EQpxJNmO8d/iCb9pN
MuG4Laww0hcjpBJWveoU6sPATQgsiU3hK0wLfLNZKZ6s3QScyrrBfrVX0ReaJJxEvw5fK/SizUOU
oSOQh168aCxF39UBfH0HMNeT4pvVA8vpmdwn2RPKj0tgktJ1mqi7TaW8arFTHMokcG9FI0+SeTh0
4QoBFzxW0raXlti1SusYmO5DpWffoU6AEUu7bse9Fsw6MlVXI4vAyznxuDYcF8BVKb34eFs9dEMy
15uyevKGoXzKEvuSIyZ8yj2pfHK0zpi3w9DwhKVo24q7JkURLtzaPRlZ3h3bfHBPKfby6HOGr14S
lttA9nOIG170akbEJolDBhvRGsGjBiNPqky0uhLGVWkkPcq2Lj/w/tiI6t5q00PsZyCbWGgCkBx9
xBvIYBpaFS/gQ5jPRhwh4K2iHQ6jynxOKmLfAM3khT0VjUFW1nnG612KLOM5gaUEJFSJl+JY1Wm9
NQrfzfJ2bANymLe9hsIvnZnhVatsdD100hgqavsA0Xb4X6KoYlK5RJlfXonOaQcmXUd29NYqe1FK
6MbP17dj+95dIPgjr0VnDTLFovRt99Yam1WzsKDZb0RnOegAPbVTGlacd/SluV7X0Rrc6MawnPbc
eoO1SoIxP9jRPiNC94TbV6vI3dPEpHlKyv6F/JxzzFAW2KDwgLq+1nfnpo63UNqdvaVJqLGIulp5
L0aYWbeqVuuikw5SwZVzNUC6NNX3ZEd2doe/tuiflkG8YP0cYNiOu4mVdkzxAvLEchhjW0fuIlH6
72lutO957qsYo2vGGV56uAnQjapJh10aI3puZKzCTCdVd8TU23no9N5rSeh4paFzsBKtSoXtR13E
uItMrZkOpK/K2osX2NpL814VibdR/QzR8o6wXZiY5aKSinINcpn3lu2Nw87BpsJYhob112487epK
UqjzPzr8sasnSr6KJraXZzxgbuu9mHw8SMvDQkIG6EXj33Z1Y4yIppJkdPo59IYHUQrHNDsVoPNE
CYyVcdBw6JkFk2L6WCLyZPc9eufTqBh0aqtJXWsRmpJ2Hlz510aXtpYEIfBezYQ/38UuYMqp070+
1tFc9IfAnH9qyLxQnhVuMqzvnUUX4hGsdUy05n+fzm1ZMBqlojxjTLCC3z282aPpLsba6Q6DkspH
WSXc1agAB0PWyP6A2EQwOQqJTTHZCom9WDMmHQyMYUcLRyFRp/zei7MpydxiT/upQXQWraj2Yvox
jSwOw/PXQ0cBIYvlCIj6NmpFbBnYE0mpZgaSeRENY7rLquDXBm5guiPyne7E3r3h3u/e8Knff9Dl
PjxwMwTvxfj340Tx3ud+pv+gy6eh7sf+41X+49nuV3Dv8mn4ypP+uvx/PNN9mHuXT8Pcu/x338c/
DvOvzyQOE9+H0g74O/rBg6i6X8a9+I+n+Mcu94ZPX/l/P9T9Y3wa6u+u9FOXvzvbp7r/j1f6j0P9
6yu1Pb9kdqhlmPYOTO2C6TYUm39R/qMpqnyOSskR3o66lRs9yv4s3w7447C/PYOoFEPdRvl3/e9n
vV+13OFCs7y3/DnSvxvv352fxQxL704PmZ3fz3gb9fP38Gft/+t5b2f885OIs9fDeDGKrl3dP+39
qj7V3YufL/QfDxENf1z6fQjREk8/+ac60fAf1P0HXf77oWynRDq31N4HyQj2jdROComAzfbx741o
iYah2KnaRVSLGrFXiQPufU23DPeiuSSBtHVibNm0znvItEafe5UBt6o2pGsWxAio1f0Tq2CEbKdS
nMMkbMG3TO3imDHQzR3Z95+iXdS76EStxhJFLFEnNlWPWoapAwKrEds/IBd9RtQjPhe2FG8728Hw
uYPna5vRbYNCZXzMUxRIp15aFOEkJ1oDSwLO5smHW51oViP9owVAReSsQVpGDJX7PTznXJX/h7Tz
ao4b1rb0L2IVc3jtHBUsyemFZfvYzDnz198PaFmUPT5za2r8gMIOQLdb3SQBrL3W9pbowyq5aazI
hSfZor6kmJHYYWUPDhMx1V2YoOXqwndjUT8/VPcmmwac28dU9whzipzqvtLS6l7TOmMfmBXQdTm6
N5rp4FcgG96NdkYPYHLefYFckBnlwMYukSWy2sdlLjl1OBgNm5rB+TZflFXdJc5TaHl/v6RMy8dh
vOo8WNzSzJklmqMfPLUeKWJGLygQ6vY3sXrokSlRfydc36nUX83TsLf4u50B5QaXsBFa9r7FIOmU
w5dwBU7EUzzzlA0dqAq3rCg6zWH6KJxjWTnhzfC0yAMNI/wlcFwIrti8uo2QzmWY4szJmkOPdvtu
zC2zmertkGb5+e+BszaFxy5WHv+aS5pWYV/Z6baOWmOhVZ8itDarQ3AXdVlwJ3uAvQJ0W+tg7wOZ
5Vyb6BKQeYM3J9eZylKRuoy8TWT0H1w3Sdk3jcyTbGa2zk4oI5sn2UMwbTpmSraSwewtTZq+aQY5
BSeMKCiORmxWWfWeCrwMtbEQ4rGu0u96RdHupLdHTG4LptZYy8AtKtJlb5hVtrz14CJzlwxOnOyd
UkLpAV7jNXeJJlr4hMiQzobtH0FjLsyDqbvfFr8NnlCHTysvOOXx1b2MLC/moWEIqm6AwkS867f3
dTNzSvUoNXS38k1YTqDzidQZDFuuf5KNVRQo1t/axTskNt6CmhB2C0VuBrIF4esJ5bs5HZR3E5hV
yYZBOqTKbcLboHcT1iNcrwoMDRsdZvSzKZo4LruzNGVvaf7yUacHbSwLsfUS+H+aYBl2ew199HYF
1HY5C596vGQsEVFA1rOHUA3zh9jKWV3FCErIAPttCRrUiNQWcKTDS+ueKAVAnFLaYE9fnY4VPiO0
oO6kH/SYd1pGLLm1FLaU08ixS85fZhmMVGN47XFWky9Kl3OSUVowuZlx8hQBUDu6DpsGKt+wT1Vv
HGQGBVwea24vfHAEjD0vqK4r7bQGUuVA4S/gJL2Ak3QToJ5yLm2OHkVXOlsRkb0lRw5pxp0zIt+0
pEr3v8xIQlSWmVJ1vvP7dnqcPevBbLPhuWLBfSpNvd5OdZp/C0yLIyUAVmydTZC8iSMoNfE/VxbA
1aSCfi1uW3+ltNNRgo0lClk2beP6a8vysu3ik7DlnKq6bQZ+ay0DN3iy7/nx3nD56r8DPQdtnxxh
Xvx+S+yo4m4iGHMRuPJPXuV5J1auZr6SXdnAxW4BIWjQtL95a6qgx0q3dsaSCdmpjwynyOHcCJlY
0cjhbtVGACzZFijtZoQxNIdQXZ2DFtmcqLmrS3ifZU825ZRRbZuboDr85jWQvPXSAJADTM7mXiar
hoEcdBLCido6zf2Ypx9j33MgH06BnCrphG7Ib1/MUda9DISi99/82Zh/TN/mSPpnti3LS+uVyRXu
/+Ta1c6m8dj6hNTr1SWDczXM4EkarTxCQntRZ3caVjKnGUBQc+6JMnzuJdQHirmyvm2iveymnfXT
jfRi/84nXyr+VcILfpF9hS3TcTQyiO5M75SJZrQ1GCkXW/bQCUaXxG4Of/uV3jv9yzdaoX9SEH1C
013k3GaVXmnLMbLpJ0pP1jJSVZN64FS5t2ztwTTD8mPLfnOoAmS309B8YdejtbvyYxDkKgrqA7h+
tfioISF/bw32kxwRl256rUseGkuT3Vq740JjUnJ9DvPQP8teNpRfp8C1d9Iapso/Bw2QZG7uv1Pi
t97iG4CZoobjoz4hokvgNljOI2f86+VaqnU2eZsJTvw/xi3Jr2MjFRUKJ9qpYVTsq9kMHhW1hoW+
8tLP7N59sUZT+4W4tmeZHP26QfyUOkn7xesTjnTiPvwQxi7XTCtWznZrp+e/5ukg/TqHQw3fDV/i
i6Y2znFQSvafoB1YtYjnXCLkJaZrByvgro+BXoJFsOtPcaJ42xS2rpXDRjkHplmyhXesu3Si4bDu
fbP4ZIqmatukdpXj4pcDFlOmSV9eGvZhTjy02v6Y0irn96+wjDdijiPaLHvwLYtCqBRxBwdW8r00
U7XM7rwsvQNgm5TrLkfNIghR2wqNFp6vEQUuzYjGFaRaAwfnfzQFer3ovVpwe8PJRCgeNHisZbcM
MlRgK7bV3jn9qrC3xhCDcvOabhdpiSZKDsIn2XQmBBJo3T9KK6ggwFkyBpE2kBE58+8MnprAP2rI
e2tV3mw4dgyutSRJqtqUx3a/GLfSCXVmeJ0kIVIqkqTzv+csY5acRtAuyUAcG8FBBasHg1BpvMAV
kvha+dI3KNH9Nn5HKqVSdjnVURTDiOueERTbGCqHtbwMLlfFYoIZNxSBxXe7joqAOflspIvLqmyW
qZbAMmyZakkuEGxivzbLua638xO1/uPK5cT9NCfoxeiZE3DWSklR6vhdtW7gKgk7/cMoghBjuOtO
A5ktc0fFts5RA9FBURh9xbFKdHZrPbqX0ajkL5Jn0JhL0+Fk/s4MRiEkpD7V07anPqYBSQdkQcid
u4Wx8Ts7POYIXVwyBxYu1kRlspFdiMWnZuUWIDspQ6137ZSPzaoy1NfUW3wZKntDJDgYJtYq0mSX
nWqmERBeohQfXKqN7/zW0J4nDj3XRuKYR1BT2nNYOy5s94GP4nQJVZhqDmtbnL5aSL4eLaP6Uc2q
y3JV+MA0BoDAuvo4i3NY2ZiBZh6jtv0hrU6c2crciNKdf+aKOZfhsifn1QqlPsLSlZ7HZKioX+d5
SuNzuDdrADPS12tUa7ae7+3nqlDuSup0t1PbozY3BuV6bDLtNMsmbQA4FUJOcCUd70IiXsD1cQqy
/rUnU95lG0n0OS/U+gB6pz7pKsSSb2qDUnJQmkVUnDkWCc/S1UpVwibj6MxWc0HB/1ufUCbXNpVz
yqgDPUay8N2IUSvPlu0E59sEMrLMMufQXW/e3sbUNxyUz0G6tqLyJ0ep5RMnUNWToqRfOevvL6aw
NNUaD0AmkbISGWWlV09F1G2gPp8fZL5WzQgRj5RIyaBi2c2j3rJ1L4bLQb6fagCO0Pq+vYCbZtcs
t6jtN8pyPbBVsrITrzjLZFAE81GfqBSSr49ChHqcXI4lIa52euNT19TG1VGAx0rTCSBVnluqcqRZ
eU6zUs3EueaBon56HdP3mnFVMnjG/cozPi1jeIiNH3Qdtb8QTsvISb9nYHDuC9FwhKndh3pmbUeh
Xrr4ZCAzC3QSElR+pCkbmRKa0dMIOvG0uGSPmtHRZnNmmYezQ/fk51D+vr3cLVOn1twfPbCu4i3I
ZnRMGNTzcD/4Snu2WHuWsA3o7Vkf64M9BNPB1doWelpcqW4bVK1IW3al9zZGDrcbDhGB4lbNNpzB
P3dt8Y8BhUrNZxIpB61jCSGbtA98UFfCblRFvzkpd3kNL4l/+WYxorM773WwDJtGqu81cPl/T22l
npuh7fnHtCWlLwdjgr8RXpB0k6A481nrvIE7rYlIpx0UnzX3BVJk5yNEZ/W1iZEMdMY0/5z7U7l1
A8rLWWJD9FyrK6dQtY0nkPlIQednSyA3ZU/6ZoDowIpFRDbFW0+a0KQR9qwUWp5B3HiL4ajyzHyB
l7p70MKsf9A1y98MA4o3i89Wq+DalP5eugaKLmGZFZSuxuSOR+mUTQwxxN4G0CF4rruHpbGf4tYv
HkBnOiwVLYo4i6b2ANzzglVsq9fMAs1Giekmhl7zUHJa/bFr+ISa2EJyWCgxU/9LdbXftWdTmEML
gpUKYf8io7Ybfhsmb7qTQ0HA3me1Xj3ImGuW+8600w8yFintCgRO+qx5mvcyID8Mw4tnK88RTHkP
ADabc+GDSBVWBrXBrdd5KSIEWt8cZWC0gvrBq93uAJMWzyMieQl0oXJUNbND8II0mQuOLdh1AcCU
JVfOjohclYThbfQtFtbAMRRD2ypB4O+8IYSHIA2Ke9moFtJQc4uArjQRNH4NNGUDNY2qBrslORdR
JCeGTZiUUM+9zZKMWnEfhLq3HboSgaC3gBxhDezaxYoDGZOp7GyYto+8jn3MNVRjBC+lKqT2kOVC
K1jSWi72Eka4EMJLaU9tWx0ak+LlMJn3Bef/sDwF/YNv6HzfRM9IrjEagPecKb96Yr8YxK4PfyCZ
IAJ92dZUMAAmZbd46yspdfqxB08gBLTHwWudh0k0VOWiAlyzO5ZqkfMQZpbzYGm+s2/HxFktPlNT
tAsVTmfpkkNlLjQ2qzbXQzCKzCaDWhBEt5dZfMvLeD0Vxz3cNGcvdPojhdkUp6fl/MnmkXuTmR37
kcJ0YaOibN98HHuleUpMZx+o+gzWpA/OKQjTdSRN00m2aRc0BxmNqvFb7IujetA5LxXfXpkFtwrE
9ywIEa1g6qrR8h20HNFemnNcgaLUQu8qTa0G8ankn3Ij7O64U6W3QeizwDwMU8NWZpWGpazqGjy/
NHMHwk4dwW2z4mtrlwVKC9ABHZvSyfdcdI0nDhu4kkMk8J/Ihn4bQvzvcASOawep7/u/ck14AtBi
ITdPUXnn8XFD8a63adXZOPeikT3ZREhRnZ0q9Cs40IkowK1WvZG0W2kmdfPB8Nr405C0Xvxc5l37
qVS7n1oX7Vynqh7LQdWfKUsHHlk3PClGofE8gvbYBNbg72U0Mlnvo1piAMAgeUL5+5z4wKQSkVyz
h/hACfhJBuX4uPqRuqyGpCcs4y9BrcBwLbKVEmL/GWJ51bLUTcpP7YNsKL5SrfDDYPXlB4o5Z/aS
VMguZz9J127KcjU3TYhR3/LbvtgboWXd6Y7+088QJBsHLb0fCq6UPE7Cjg8a8b4TjQyMeW4fgzF7
ae3qt0sMyHO3vNZ2vL7ld3ZwisP52qm5CoYF8nnZW5p/+abM+t/ylmFxzPe/UNpxY6ZBAlbah3Fn
MqkYFjWnehPqMAbRyF5fck6ykvZfYbCg0SGM/Iv032aQQ/7KW3zvckq4Onb8Hn5qaqXzkMELv3ul
ZYjs/f1ucpO9oZHHutV/TZQzLnPLPCNUrG3FVQWmbjQC1oMLqzTf2qTcWYJbWtpQm0SAhwE0Lr5h
NNAwemeLgZ10yjFLU7tOfCrLQXkEOGg99U3+Qyms4SIttlz1HWsza9PzvXlCOOQQJcV4yTtXQyWH
So3JjnX0TXP9Xvpk0+cWJJeuXmylWSoz2N2qn4/s2fL97+rwI2joiAo1rUMrsMh3pjd11yRpPOpU
ouCkCOZXJmXjGoBQONcBGPQgvJc9S+duU2gd7Mh/BlAZY/fYtz5Jvz1nMTQUIkVLfzUDB0lyjqxw
Q8ghRp3LnGKjIEtt6G1imVtPHBj4P1KESc5ZmxZnZ4wfI9PK9vGbS/oruw7L1d/dkYp2vHzQt9Ey
/i7pbTbp++9Tlr73e/a2DPaAnNytNnj5tUmjHqIFKg1KakxWkd2HP3NgnhQR/eIv89mAG+vTrBXt
xtfc9L4oYBKE3E8/THal3ds8o23svivXlO57HD608yU0gWfv6pBSIqdxxs07p+zKxggAqPet4QPX
ArMNtlufL0t4guK+W3U+HxO6yd+WQAQ9LBpraF6qWfGBuy2XY+hIpUWlhHluivmLtGQzlKb40gz1
Vm+m4oP0qRFEMPXs8uPG5SOazVFttJUxU7igP9H3s2J068WXZa27mnrA6stEY/Ld19Auv81KOdiJ
Mrl4JeeQvtyDW9ZPx3gnfTwcRetKj9oDPCP3RTkh8YHM0ofes8crvJnXWFiUyVcfJlj4d5CmzRtp
yoY9/J8A5WN2J0lLG8u79znxloOkq6Xaeg+zQb+uIYamTnicQJL5SDOOpX6fgo43yzm6a4Ul/Xpo
m2eeHU7SctXZBKWoT9XeQXJrJZ23plH1e19HKszoYJqTvnBQjTtzildNVsdb21Oqu6i0OJ2FmveQ
Oppxx//bBfDsaC+9zQGK2pvhf6ZSW2eQoVDM3Zun3IyKb2FF4aoLKxVkR4qyTebKuZgwlJy8RjX3
DpsiDz31kBsoWNRPVhF954Sr/uXEexQ1gh3XmXrvUD330Hm6vS6qAJ/ddd6q4Nn80rXeSUZtJYHx
Pp34iqM1ah9UsJDHFImbjaHX9oWy+Z9QKoQUUGhIegvX0iw+G472Q6F21JuTIf3KOJU9XNa/h1G7
+f8z3b9eVfrEO2TdpW8DkPK1OL5sRdOJk1fZUGy0iQH8XhaXzAj0Sdt1usofVORKnxwvTQpBP4B3
t47SWualSiaHC2RfUC516oCVC5nl7LnqU4pFna9Q2Xv3DSdsU5NXh0JXo7t8aKn+tQz7kd0glKc8
H3IldEhXyGJYX0erexoSvsHK2KytgTNOVvnnG7/qO6pV2Z28TN/WlUmpjGBW1Q2LRvZEI1Nmwc7a
iV3raM5+zXo53XNFg+Z6DPvvFKucKsoqPwWQG+2pL+8PVeTHp6ZVv1t8xw6560C/UzjFx5ECpL3n
ztNWms3Y9luEmvK9NP15iDeqZcRHaXq6IL9C6OI8can8GMBkRbkR1FuVqipX9J/BNefQr1Wqq7+M
Wv5q1mK/VZpe4vlQkfWvUWlmD6W5nQL1Zz/PHsyvtorqUGqC9W3zBHT0wArG1lAs4T+zyZRevUpL
NlmYCSIL/Wc8GHm2HZ2jbrPRz7aBQTmMatx64mGdwphq4BCIQjMZMPXcvEX5qZmUKInstLb0bakP
cM++hb3KMsqNnPE2LZW1qyn3lW2LVMy6T/viZCUZOoHIxW5m8OffVQsSBt37qsyDtZ21MDp1tZs/
GYnxHRHPbF8GATidLiiusnH9sb0M7r00pqaqus0SNJRAW1s1EktjVw0HCA0/+nlFMaFX6ytPd5S7
Vsh5cBoQ3OcpbEuWZrzzl1UemKvBhXwyajv2DUiTo2Cg7Y9zj9Ilxxfxl06Ho9K23G/tEHCjS0p4
4nvqMrqh7eGMKLxv0AR908q+fjKNKTnxqKRtoXgeviU8HqeG981kp46T2lIFC6trH8zZ/SnHsQ7g
9k3ZyeNIxSPnEZ3JfTeybpRk6vhkarb2lYpStDuBiBzl0lE2GUuh0Cm5TYnVpGyiirJPta0QCM8d
F6bhcnaupWdv5CLUjYVcWx6sNb9V75skVu+Lxv9SR4F2lJZsZDBO/NVAbdx18Ru6bl660pgrpCrV
xvtoz8Z8tf1oWvUqooIzJHNbTx/dvTQzxXpB1XmNGiuaGIK2xtTikE9NDy+yl8xh1qxkNwjcpFkt
IdVtWbTUGshwhrxLfO0i+7cyW9uDzXEeL7FoAnZh8k1tDJ+dwu72MoD6lo/0SVR8ss2cisOyDhv+
1gPoIdkNBe1OLEQtxA3ncmsEk8/NviV1HLlpaH1BiCUw0xIV3cDnprH8DB00RuGlVtgqRs911g+t
0O5pgMtzV4+NQ5vp+ova+69RqO/i0zSgDMdzgruili74PjvJvo5N8xcM+8cm7tjkg6SB5aN/tBun
eJAb+alezSs1yMOzNAMtDLeVCjWZmzgvzTijj5TMX23fLXdpO7L56Dn1Z+EvKn36SskstKx8hTne
WVcgpE6FOkafTTeBzNhrnrsJFsgs6n9Kt5sN4b40xpWVHWzWaCeYu2FqFj3zT3NSxkHIFxK+dW/p
IXArpMMhz30b89c8t2wNeYF8tcwZeM6jQx3Evs6d4aIExYDgPVJW1qDdd2iZm4j54pPRRB2Hi2yK
On9WxsDZJ01s+1fpgxoEDI1e1is5ApBJxPa0mLXK5+Sgcf5TIv6K1jc1SWU67JK3Yi7+gM68klEr
ir8Ujdod5lbTqWoQI6Kw5SSotCOq9N4SZRUYlD42ALNvLGOTBGrLngeakoeQuuUQY6/Uib0r4TOD
7VrX1E0QtL/Kkq18Ja3QCaTuhcqK32Lv/F+Rfe+G14AUgL/5BEPGXwE3dyh+XaaR2VIl/iYc/+f8
/5pm8d3k499G5BbMKvx2eTeReDeRkIeW2ct7tUL9Q2DmxkpTmmrDHkPxgMJY/uCIHvgCCpjse+mR
zRyiIlcPtvMu1UvbifXQ4TbkbYaxmjIuY363lSPl1Kar9ncTe1nSZWZ9iOKFZbKNHIXxbo6twFtp
3FevpTtsNWnKcVmZFhxnquZODSgbp8yv7y4RiNDlnclXp97X4YI/9/sl4LVdf27YdLy9DVMVImDK
BiFn5zFj26nz2CjVrcp9TBvPvIJ7OcmYKlzF4EDUYUw8HQlTBtqyG7a15nkbPeY5fM0Kzl81xIUa
tHPL4Y96b0Pec5GzcFXoHlGzWeJg/9ojrC5Xx00ObtRZd61VpNxfM45AtUYFogOzwV08m9ad7LlB
bRyDtn265ckhwZD+J/fz+ZDxz2DjmxEOP4lD2xjRyhazyrxlKoELnZyyON1eUoMrI6IqazOI08ah
7wJK8MryIE20zhECtihFkqabQfVRd08IBrhn9CWcW/OXKQPS13txtCunMIZ5EOyfEQ/pCn2b+hGN
ufoxijnzMkudiq9hqvmYaagzee+TydwF2006wNYhTZknx7Yxzx4mG8y3sX/N1zRhuy8barE1VM/P
ZtG/Nl7nnAceGiiBh2mJYqrfASFZXiGEAB2nFTdFvYO7HM4JaAYrrQo2coZ3XTmtzJYRHwYRfmhI
I80q4lGIbyKJWWZowrexd6Fkmk22wUItvRwydXOzqUJ1L7esyQtgsLDD7+8ilhxUiPGwnrP8pk6Q
x/CU5xWz9pXzTFUhz1c0VlIqyDBz6gehj66dkrGMLhF1rrDPG6c4S3cBe5yH2KGsai4r68SZrX0I
zOGDYgxUWcOKvDLmvt2xgJq+JuwiUH86fdYDOBH4hrS7Ou1v/tyu55t/yPR3fpk/Aye55Ztpp1xR
VYSSZYQ+aaiqu1qo66YJy+O2nKLTLLR3BwdpAQ0BvV0jxHYNFi4HflHhRkYDqFkvvp1wgxJjq3yy
H1QlOnQiF+kD9+QG/kcoTOfHxu6NVVPD2gMX3ArGbuOboXXIYwR9BJ25SYmr3uirNPaSuz4q0ycU
l+4r2MS/ALPKd3bQKBCseeUXj0pm9o9Kiv3QaOfAH9XE7EqJZn2FuhoBoQoRoMGtb67ADiEo4iS/
vmq1wl5aBjxbJsscGZCmbEqHOnY/QJEnCAXny5Ioe4qgdC6GH8v00i0nWXxDGH3tnC/pWMy72mgC
bVfNNkWLCsu1DUKk1ZrraMNjlAhZcVJdxs7gKp55cbpjAylb/R+jwFLFJ8MzNrdJ5Hy3JDPpP2mK
UR9iI47ulsYuQFEP03rxQI8U3cFjiVbCHFnPbEkGR+lbUmSvKd157WuaslkC2uQyjF3TYG/1GXWH
4sVuTtktapAdsDdtjNR8/y4Mh624ruy+uXUynAJ/6k+e6rw20idNGVjMdylxpaSrd/bbNMrsm2sf
WS0EjZhwGfxf53JEntKW4QHN5iPUHvM+Gp1wVQsKrRZmf6gA3HJTKp5xzkMP6i1JtZVAGnVNON9Z
T1bEZq9fTyoql4xRC/4o06yfZQr0AxHMSggwBUFpHcbUcXh6rJUvw6AdqZyDjVsNRw6/BHe58Fdz
9dNIYOqI4lC/K1vz1ITdblD6U9xYxfcwcxvukobyEsVmtRkbZXiwVSvaO3BrnF2kJ9ZdOpVI2+mQ
37ftt6xx4hejVJyHgkLiHLq3F5/zmOciOMmQbKB+ANKsNugGks1zxWPTmCs0d39UaAU/J4jbolyh
rKVlIWb07Iz8yNyk20w8a28cY2UrUfIUhF3/lIxZvHEzv92nmd0/qUURX7kCfpRB2YyB/9XlafEi
Leg4nH1jUrsZq2wLrZnMFZN5Tvg62dyk3Z6N4OvUtRz4zQXPMILEp4chG8yJMGE+2Tqtvq9S2ICi
SBm4Cf9W4pHCOFraQOxsgS9dAlVTfkPmxYFimV0AJQs5ZRqTB4m0AmV4X7VZ8iBBWCLWCEvGgji+
b9RUXU0tTx2O1ZYcFybqCqx++cEpzOIDz9IUS+RzvpemDBgFdcJx7NxJV2P19UVvnedbvhgUKEIu
NWDRk059nK4Hs/0ee0F3limcZLj37WyvlwGa2q5VLpKXRjNXicNDcFJGvQVVcOofvUy5j+tAYbEE
8PMOybL+Lhsazv/VlKIVHyrPveFQs4BGUb33fc3gQ/SbdWWFHJGJm2mqJ3Abx8j+CEs2MliIjCXt
/+6belT4xobi3kTZFrYLOyFrahe6ke0UZ+55HMPqHo2Sao1Ka/bjf8/ImGP8c45Oq9AkMYrgUCVp
+9RMymef93gphFXnXXiYh1FbK4rZPBnF2D4l6WfdTJMP0mOhMYKSoTXsZCyaPOfOHOFJCpr2MY11
YM2VecfaFGXurO+/D9yyQ0uJP7eOZ+waz4iORaLadx0XA3tw/XPNba6mXJfuOHvK1i0BQKL67kKH
OSO2NLf6ywT10s3Ue1t/6XrfeWcuUZn8r7E5e38HOG+zWW8vsvFUmA+46RZQOf72yZ7awXjBVrDP
KUguAJ5ThqyuCrPk5ubsBJo07pxDZhvzaS5hx5ak7B0KSNyTnOdem5XD1HdA9XM9+qJWxhrSz/A7
wEngYJH7ojsxEoklGJykh9jViO6sQdHvEhhkKG7iZ3LJgnJ7C9px6xztQP0UUtLAUY//sWi4RHj2
3O17BGw2hTcbz1VoNmeOP/qVNHXIwR+iJkGkp1a6tWF80vSye5KxGoKFRKnCO2lp5VSu3bs54lL+
AAeOe54SJVkDAEBeZLKna1/Nxhq5pfC7Yzg7npSsT31bwiqiw5BlT0r4sRSCYCJBjkyEMEk9wugk
R/JoHX2fK2uXT471aRiGct8n2zCA+nsGMVz/J6rQOZxaTflo98P32qqTe2mp+sema9UXIHXdI4dr
1zQtUP7ufE4y9TRYS1PPh2wPFNjegtP7nFEff6xqO59B2SvzoQR1radsDamiscIRzqm33pjBlMFi
YNjJgGy0MrVveQ6EH2dIw9bL+LThEAX5o66BAcIPd06OitbodqyM6ym58zpV54qZah9gah7WSdm4
fOhzsGqc2oSOyxjXpRsUZ7urKvfWzfyyOGuuxRa0U8LIqPzoDNi52XArkBoagYFP3KUKY0AWp2uH
J90XmuGZGf9IfX/N1mP3K4v7BxMyqi/zxA/GNKryofWS8tAPNnuEWqbfGXGlbkKNA3s4u7/JQZN7
LGEh+ulYQ7YK1bx+yXuE1mvH71d1gAI454M9jKL85prJrA9tYnfP7EkIrTGw7TJaF2HAIY/5Qwad
IvCe+GBkSDbInX9Ev9u7SsuwG3dtuAOIMzE11MX/nEsGK2V2/5wrQvDENDTvaorBcq5Yfw7SzNzI
bbfe6lLUjaL2db/und2PirvOOhiHGvFs3epwf8zwwRzgirCeUy12dlWfJ9tWPGv3cQ31rcIVuBem
OhrzHbvWnPtiKVqpP43JoxwoJ3Os8oiCx8A9jzgCQRXVWpl3lnOpxvjvVwpeyiDi1mME/q0J9NYC
Ohom0a7rm24lI15fvYalectRs0Y7gvM4LoPjkpVFAH/QSpsMLqM1GLezbqNtBoyVs8CU66tw+YL2
XA21KUKWie4tO4sA1ypafJqhyFNd7YulhsCM287fDUExfTVmuKd+u7sKpl3pVp1/uv/IlpPkYk/v
j2zpDuP4P14Bt/Gouv2BlZO1T2Cjfzan4Edv19MPSEI+KBAQfTT12KK4ylKp3KxZ/nTzvJIZ0Czu
ht6jmtMPSwDt3Scj1sa1wQn8ladJmFdVpS2u0u7AjQ+CF8obfvBojWxXYf7Kg/IOXRn3y6DXqB1V
7Go77Kfua3h2Tk7TKZe+9/TtXAzNM8TmA7xyzfijqA1x4TF/sTG0h3V41eXe/NwDbAHboYLxEp+a
VQP3+IcfDbVra5bqc+DCBTtY1mt+hFDUkr/4RX4v8n2HfDm//ED/zF9eN2Cev/Ll+/kz/x/zy/df
i/fvTMV25ADl2fCsn6HRDT86WKDnJEUfxl1RSRdB+G/lB7YM9B/op/9njE3nBMltzwOnZR1gD4p3
vutPX+Frg4qtVj45OpzHlfAjXjx9hZFnbb75cwrtbn6RP7tmf2D3pF1lCK6cGzOp61WaKfa5GgwH
AY9e38iIbGRgMWWvbgyG/BUu4u7UheN4WPyTNljslIXqE7LO8DJlif6l7JsXl1PVX/DtZooD31g3
D4cRjZr1CA3LLi29Gmo/GvS06os0ZU82ysBxeWC2DUwo3JIUSrTKub3KJim99hqJRpq+NVprKF7a
zeKrzY59bGkHyhzvDDOYV3KcHCIDUwmrLDWdNfT+jvqlnw2k3urgpXCt6NIPjnbzTzEUJ2NqI6ep
okjC2sC86wfoX5I0O1VOh4p6Cppr7+UId8PdrlzY6KVuzqEUeTYE/10+P40RyxuvYLnlTE+og8xP
LtoFlJT2iC8KH2U3E8KuPHBENmV+tv5Acdv01I4eFLjAMmA+9upqHYwuFQWpfiejdiTqrECJbTUj
nJ86iLjEapiHyXZtqIb3OQ6nTxq8hL/S5MGByTBY2Tb4iFnUCUKrv+1Snlv0AthBr3ZfdSrchj3K
c+EdFFBiiWkMSPnCxDUeVCcEGaBB7KZW5UlaI1sj97JX3Td9Nd76CvfYjaWnfGYjQCBq+KkaygJK
zysqE691Xo7Fvu4nHpkh1FtzODleLcq2crigYPox+u9+U6zHcjLhuy2VbaBm0SnRhvlDY8VQzkIs
dxhVy9u6bdjs3BHFWE0Jxo9tIggf2zw86nE3fpzcWFuxAMzRYSA6Vwl3FATwzCwaUSmpuGO8NYhA
vpqsj+KT4lXw0cMFdEcZVP/SON2aZxFOTWKNy0YSoIkjTOrsIb3r8008GvyXDOd/CDuP5ciRbE2/
SluvL+wCDj02PYvQEQyGoEqSG1iqgtYaTz8fPKqSmdlt1Rsk/Lg7ghkCcD/nF7O6Zg6WmBT82ipq
8Voos4d4HbtnCm7VnQG6BG8opYMvGQQbLt4sygZ2ROY44ioPLO7PuqohZeijXXaLIztgKMWlBrl9
zROIKaGYkN3+a4oRlj15w+D1IzQh0rlTdRLaH5ehToqxDU/G29QaYcplMrXZSvMwQq4A49zHk9A/
IcVf+mrzKTeFf3IQ81zIsBoLHDQM61VD1ZJ6v7PBgh3cVExCcaWIGa6sZvsqrlxl1UYVe6Q8MzZT
p6VnJ/az2yHF6gTbZCSwLaAopxxk5VbV8WEz63Y8p35nwb7R7HckmjeF4eff8755zStteDFstV8r
IqqPOLz1x7zJy1Uv2uapK1NvRYk83NVaOL2QXwBG41eQL3ptfAmc9l0BawJNkJbqm6xv0v7RyBrj
SQU7xcc7vWQ481yCyX2Qg8r5KwPnQVvYIUrLImu3ijrEm9JAvw/uy/Csd+5R4bn72XLQwdQHwDlh
iOsklEx06Ya++VyOUOhyO3GuA8pid70GDmAEqf25JPmmu3bxCeX9ZOfbfritG7N5m0tGcgAuvWjg
jll3qDohHkVYvrTkXbc+uYBdNQu/Nq6mPc2Io01c2eEB019IkIhZLTH7El8G5Y9SKOM3AKXc/eCL
PwSuHe70ItR3Tu2p18ZH2xvhsekb+CEEtJSvle8k4G5qcfFtbKvrzsZyFqhDltfRnTsrSMuDN07q
EexPuhlnaMVH7HbmIDLtNHyhbj3mPDDQeItt3SBo/7gO742FESr2amWRDQd/skkt/n4q2/IgDGM4
qNBI/n2Q2igqZWe/Hw5mVHIVAIwBGCGkElRAZnqodSe/Cs1rUQ3dJXI/R4aOrXqSBtnRH70H2We7
jXkNik7dVRmY1B5KQbSMzcBYd7mlUcOa2z4qs0tuzTmybwx3DTQeC2eblqj8jYXQdlNFSRoyu806
WKPiU0/gvzGw7NpLXYfA/tX+JFsI3raXwnLIMGexWMuYPMx6CngVaCeMTLiUjDWeeE01pTncRpiv
IvUPZCgmtEQ7uFs5WAu8Y2b8YynsK9X76JyoLiYzgXNN9dK+ZqnZHPDUDhey6duDOOOmSAqvc6bP
tdYfBgHSRXHjadcohrFh0aG+AUBE/lTZ14NyJfPUXQe7jA+OKdyF7/l/GEU8L/lmD2vz0SpZmzTU
zRYDCsrPIo6SVe2VNa+fYAQASvDerlmw2DaUdTWtnLs2UGsqtnl39ma7AiRix8e2BSU4Gkr66vvY
Nts2QnWWhboAPO9r4dXxF1z8/EWXGhh79EiqxU4tMIOIgGbYXfqEXCxeWG1kX1sSf+txAH4IbVzb
NGUNGwPgwc7KhH7Xsejd+x1vo6PO9wjVanbG1Mf30L+5FVlDfMZqkcciu4DrOJuZlH4xPWJvppIe
wZBtsB0T7ZVBe8U/IYZxyI/aRsi2Cezym6GO+yKbRfg9E8ZwO2FxkAbjwuo0+3mysMcN24pNtV/B
kBbxyq396hUEEs4Qeo74sG5Xr0WyYC/kv46qlR+REkmWclRiw/nWEwfbkXkSki8rJ8mQRRV1dzJr
r+I3bVVYoZYYdwUupEiX7EQuukfTV5bqeAzMU5cUIZ41Q3YQWCh91Yvsm6ma0ZuqAV8MIwdfWc2i
7pokE0BZC6mL1K9O0q5HINpvW05Z6Au1r7uzM9PIJJNWMm7BYnbI4XcPzkzHlaE+9lFnSTpxcJ2k
eJzgLh4wme4WZRV3uwFM3AZ7JPUcN2GIfoV2ki2QsgBT5gPKhc02Rp+YJ6RvROtS78VCKVLrATkW
sRgHy3vv2vKMC4TjL3jUWrOgLa96H2YxzJEyCzeZnvOk7PVYARyV4OkqIhtiRmPfk6bSp5UP4Yp1
Ynu8NcvOE5vGRJDJoSzNxxBFGyfWVPWgxjU+W8iMLhLhlffykM7Fm4p3frgF42yHeo1xlJ1qaqA+
Qo5sXZqYeSQOqJDG8KNToqcbS0H6fgQHxs84Ny5R5+qXIO/KEwRDVF3/CtXzWYPCpDeM9t1HfIgV
Y2nVXbHRwthHJxrDzt3tctwRwe6M5u1S8sJYjrbHuur/0OoJbf0hyL+np7p3mu9KbLYLwynHR6ea
XP6nRn9gZ+uu+ib/wgrAwkWDEnKnZgGVMCh2svnRcWtSvIrdOrv/LT4YrbqK0NVeyWEfhzwnhWFk
FxkxnLRwVsOotUthuNl68A6q8LsHeQgc3lpPdOpeNlEq11D8RYlnqLsHhW/hAzKX2dZ3HNzl51ky
hpom7HUtcg9yXN9AfIknb3ObMA/LRZBt6skbV3JWXxndQ1WpL1iS5kcZGhy8Zrs6OslJYPdy3EaC
XUGF4qT1JOJGDedKvepJxiLLz91TvCl+6m8MS/cPpJW1B21C3lWOGOz6C9kt9bFWnWpfmXW/8Rq8
gtU82td5YeqYvAjvVDbw/VvXPKJKgoQrXgIr05hFqrAmXCEDW+3JWzqvFg+XsLCNlyDUomMPBm1Z
eJbzqgc1t0K1ithl5+aL6WF/kjrBsslBzGuaE+/rVNeO4NPCbRRF/TlvmmKN2qj6QLbeWhp1Hb2U
ZaihL5OiS2+N7wqGEF/rLtoXsa7zbHPGbehNHrwSDm3AzdnNRsHuhmy85SGsn4xvnpk4y2Zyp7sy
7uznMLHWQTERR39lq03oppqZPrxlgqx0h6yrRyYCF3KdEsg8fcyBhQXFUJzbYqquXtB/ltMLR1ir
1ESWXVC9jsP0nmSzvnddoOZtMXQn3bazdYDb7pNZaiYU1iz8XFu4R8stT9Xvw663/kDk4Nm04vwt
zPNyqdaaeMiG0d/IK/ZsPW5XtNFtPSlpj/nUYOVP5TCYQPu18LMZdPciFmyiuGIGquKbRsVr/Dp7
z+gicN6sUOfz6C39qKeB8Rj0wDD6xH7rdaAsCuoDewMV6UfVT9hFIlAwFWqGoVd2Q9H5mdHecedo
lxJFB6q1XY7ZF88pQwyoPGdZaZXY+S7NvksQS+p7XJPJ14ChboxtqGARLnuHmB1aACR7KXv1ElK7
DbUQbz/zTnGFs0Kz2P+SBGse/tqXstUaTLtS9WiGdXIeFSObqWrD04wwK3Kxr2prfGavXxx8EQVr
CSz7NR7OcQlE+zVesF74T3E5XhmKiopkau7UJPI3qasFWNDr0XPQ6cq2jdE/sL0ofu6FUhwsgfml
7M21RGHfMfJEmntdV+CmPiT3kzYXcZr6i4R7GEqXHPoemYIP9IeMUe+kHP8D/aEMRnKQMQkQkR21
SV2gBhxq6wgduzi03TuTThlZicRb6XBnr4WF5Unx1uB4/VLNAvokAVE4m4cm38140+agGmWmwBhb
4yTPxHyGoP95UKbkIEMf8Tyzmm3/Y5bsoCD+51SvMX+aJYLpWzXVxk5oWnRu09he5dB9VmaByrqM
yYMPtWEnChdXK0g857rqWha4cP/geRnLboo7/oc/puAOtnXL1rm7jZPX8jxIk81MXPkpqKietbIn
8A6tWYfKqjPyalchdLtI3DrAcHN+hZhXkNeW17nNnl/BKDp7lXoaeSe9da/WpMG004bqm6t/L/Jo
+GIWmb7kbUjPlJbNQ4BB2EZgt3sOtNjEI62210rqsrPUuuzFUjvYOaVod8PczMwK6eXYqQ6yFzGH
DihT0B9HNcxezDZ9d6PeOsHpzl6MiK08v6pDE/C1URNetZ7U4g0MH/JGgRGdIsVNH2EOnWXcdPIc
hAak4QlHpTe7L1aja2Uv2L4bd0Uf/jndS5EYC1FRP+lW8h+n+4Ba3qwpv01HhN24821XLO1UB42h
h94ydsn2xPrIXsBpo091++oiavTcVLVy8RMK6akTfWr1wDmQ4mnwtCniTwO71o1q16Cl+EwWrmLV
WzF6OMzpVXAaGtzZB/Shd/WIRZLij92qCQrzZQqtP4oEd4oyuUJNZok9kzDgaywiKz85ujEcpdOu
9OOdQ3zfseMw/7Lo/RGqSjwL+zTygLBW7b5KyocIdWp1Cyeg+amJd0y7xyrqoWzV/BTEFQxDz01X
umGggDgf0rR9T5BL2Y9diXHg2ETpWUNxfBnZdruRTTlOnTvSUVBErPTsdoFqqFaunoDC6/TxafDI
IkR6/YoDYUmFfDRXoJHmhAKC22hyJ/cDD7UXs0kWsRk3r4ZuqQdvcJSlnOX7ol2mJjbRsld9HZH3
eyXREh7TBCc1ON4Nq/coXY21VxzqULVWpDWDTZfwBEdjoLPgMbIDs43baY5Qdw0g9wh+iCxJR/U/
Dup0r88yOSvW3s6i6Sue72iULck+Rs9OE4PMwiv1e1qD1POsbxEwBNLG9vSoZ9jQDoPh3xkmfDak
IsK1YsO5N6scv6KJdDPVdPQRzS89d2FKgz7SltgmbAevsPdwt61THbrlyh0T8VoJ8yxfyAiDXQwX
Ems4HqSFOgE1yL3oLM+suvymKIFNIfCXeFk1Lgb2uIunpD53g8KGs1PN7thZdX+UZ20W/Xlm96Zy
p4ZAxRnwEf5tKO7o/a237WZdFasgMRlTNovbIN25WFndymY9H9B9KaJX2VnMcJE8XIyJkzzJ4pet
GJ9ZKmX3sgv/gGwl8LfYyk6WIMntWmXoKod0oJwcxMK/YGJnrjBqAtoUwmaXMW8+I+++VlRBuRiX
wlu89ES966jeLuSIjwlJiLSUaw8lKM2/LhKm/ClOiMjP/DIyLmfFnWOs3Bg7ctnx09V5QeMcRmpx
ZSvRPteZcx+OHUiQueVo6bOihu5Jtuw6/+alsybHmHbPNo7ueE0W09GcmwV45kVpOD3QCWaqiNYs
he92h7aeuue4C8Zlik/eXs4l4421ZGRMOzl3ULlhj31gbG9/g4bCiNfhmiDnOhS5Nq2uJhvZ28ee
CfRx9tcrseCsUgsLxa4vXjwr2k2qsN8tQ7FWCeAHyENB8QR/8HKLo8qxitnPH9Uhax4cQ3yWcXmd
cKxR53Sb6WJlcK+7ZnLeh9bQuNs21TkIY/dkCdMiDaGhIdikw6oesJUsnaC/wMLsL8pMz694TE6q
C+TsR9wUZrCicGmyQmOE7PBNDbOKDAWWOeQXquIi7DqeM8xK7mQsNeJowR3TXJX7JgL8rbGKX5eu
GPcxhc2nPp+uTdXjE9SQCxztunuybMiIOAQc+7l1CwWomVRozspWBF8NL/Okv5PN0YuytZ8E48aL
wSA6bWttMsncUQOvXRTzKebxG6PqgnkJQ6yd2T0auN5i1UQBIJwZh6tN8TZ1p0NW2Mpbwy3VTFmR
s7XeITLKtwtE5FuTujtM1PJnHhL1HQqxs8MucTSCvo643qjao9lnebAaL0FZanchy+w7HZ6M05Ih
F9y0F2Y/VA+Zkrm7YIyG7RAl41Mqhq+k/q2vkcV9BL2ET3lhJBsH5MWBZHp4QQIXORkrtr462YOl
Du2XRmDxa3tWcnI1QAF1DepVsVPjDm2EeuGx7uE2R1MevLg37ubEDHD/OfjTqSujelumG+rDaD7O
/Y2pxUt33mqyvF9iSOAdyV8bzqq31XAVKoq9atPGPuHg3bLnifi1BEW563TdBl9Dh2/WAEY7c4Ck
yM16J4NUtJxbtxkEkE1cq1sMKHWtWg29E1W3pge8c83tbCyFhdfYpNyNh++Yu1TYNETTg++y4URk
5SRbcgLVQ3U1zFtVVSnalIVtuyyTurrIIR7PsP2Ua9ZCRw34wZwPvkB8w89idy+beucnp0DdwXi+
QLknrV+9mKgv+AuI8w8qf/Jb4Mcxdklh/qjCXVmrKRYDBaose9ubgj27Jf+UuCF+SOReHgO/VBb8
8Jv3rkz+vKKgBvLXFWt0s7bulKlrrELFztBiNC2qyntFiPl7ZenVJYBJgN2j+yLDo66SXkknd+vM
owpb35oi1J7YbU+YvguTz5p4hz7uagDLfcCZqn7N0pX8N0yO/WDpbHmh09l5ARc7GX5u4m6pLChC
Wct0nDBa6o3qGCkQTjfjfNrNVkDyUGuljXcIYwoEUJqFDH6M0VHu3ZpFqi7DjLSjdAbWxLjLGgpV
Eb/JhQlG83m0E0EdaIIH7Of+uq8a56Wx5m9Q/gljMffk9+EftxagzV3Nam8VGG3+aSzThlurl+19
TwlXjud1G6UEdy1cnLrSjieV13dbvrL5a4boSTsnbg0oMKu4iLH/RIj2avp2vMDabPrcgiTlCZYm
VxHHCeVTH7biD6lGeSYFF2+qjLceNtqscr3Nx7gu6tNlaKX6MsObr2+z/jLOh6R0yKP7xfc2RQNE
tmRc90NYpOXIWhT95dswN6nKc2G+ylEf4WZkgWOKPN19dJQFCazIBsAoryZfr1Y7DbyrnsWfi95f
G9waTkk94HPVjuFDBpZnKSxQqGMFgKEP8vJd05oXTC/D75lONVS03HVdbZu1WsEW0PAPwqkxlVLM
7/oY6K9uOQZkcNLhSfTxsMqK0rh0SMBsRB3V962AUSJ6YyZ09t3qAy/fBUO7dAoXih4FMyosfVDf
y+4aPijOMP33mg3itiQdjBRPHmMTl1+n1sJHRwPGlSkFufdYYP6G0SSfdtgcWvB4rzDz5PCIPMs+
7upgWdV9vuMuhexiHRmrYL7hykPTREVwa8dmlVULvYZJ/s9//O//+79fh//jf88vpFL8PPtH1qaX
PMya+l//tJx//qO4hfff/vVPw9ZYbVIfdnXVFbapGSr9Xz8/hIAO//VP7X8cVsa9h6Ptl0RjdTNk
3J/kwXSQVhRKvffzarhXTN3oV1quDfdaHp1qN2v2H2NlXC3EM19UcveOx+dilirEs8F+whMl2VFA
Tlay2WqmuKsw3+EtpxdkgnfWvegoW33t2U/Q3sEb3Xp1VpZIXp5lRy4GqFVljq6Zg1CX0SXrttGL
V98Jnb0zJc1KNtEazJaVk0bHwSiK13YFojp9jXWKQcmkJUs5SI27buWSCt0bWficOdlpaobqohle
sXP9vFtoeg59XAaz0oGuFnhH2SKlWl0qTRnXWe3GK6dMq0tud5///nOR7/vvn4uDzKfjGJpwbFv8
+rmMBWoopGabLw3KOWDq8msxVt21V/JnaQqvZ2CKssm0NtJiPurUFzmK3UTCZpodga9l34uZMyMP
Zqe1ePrE34HmVVc+cuJR3B5+jDLnTMmPkOpbBqq8arss/Gh4SdCtmDzKBbIFNhgySvgSNEn7kE0O
ZF7G+IpXnyLTICty+fs3w7L/7Utqa44Qru5oQnN0df4S//QlFYAep46t4pepqpuNZrTpxmBtuCeN
mTxHfX52jEj9nDkpBZbWDMlnB9E5cBNlITsKx3hGW9d7hG4cHbrUHdfxUGKzVzWPmI9iWTklwUPX
RMn+1gzm0oGsH6gkZLetEmE8EyQtHMwfPbLGMKLnHvdYlX1UHOSZUHT7/mOunPVx0Z8GM1++rhzx
EfcG4KxIB/J9B8pxV2Sjf2fDNM9v7UDHxpJ3ayt7rXnIxzgE8oLbDFfO+OhOojSzlpjO+//lLiLE
fJv49evq6ramm8KeN8+Obv36CdWqVqNnDrm7U8Jy06eqi3sQ+j+OC6GSNAP7UqzRTpFXdceicSHp
d3nzatcivNOTLruGZpRdtQT3z6R3jb2M3Q4dzA8/KDAkncfJGOK2KbmLrt3KZjta2bUvhEMSNWk2
o3xxzyso6uZlt4YS4iGDAU05NvSsWQyVgi6zHnNagqgnRerUy9jWiqObFPBgfjptEBzeRZN38dQa
tHuU8Y73ibnjt2kdp6GMt0Ovh+c8SsQa2Gh/jfhFrDBijJ/8jhQVu3TvRSl6KGbDpLwlQfBFUQGf
K8I5ojc9PcHFeqgMrdlNAKNIc7bxRZDrvMgzuDLfuADKjD9CeYPIYdSkL4Y7Dc5tQlH6MDNTcKEf
85sOWqFHGi5U+DXms+DbZOVl/Jm0CsRkG5ElXy3tpWH2+PwKE9rvfBbbE1Lt8rSeQvcWlE2A5sah
+cOMqf36S7Da8ZwOTNZuEwBhlgc/3hnOqOwpbsYoWCu1vtScAAsASPRHJPC9Y6I03R35ZgjwtGTc
8ivW0D+dAmpeo8Y+HT7G5C6LtpVsW8L6Ehl+vfXyZh+qRfAcqG2xMsm9H/PJcE4u9eGlPie723Q2
lEzMVx4x+YbqobHHkJv6qNdSr6ys8QbTl8j8wfOx6HOgcs5A/rFzybPWwI1kJ+Db6NxX8P1NbyqW
RpWOi1GNsL+aB+uNS5k1C9/BeDfHye3VE2jJPw9ZhgENe117yz51Eou6S9VTpAHLQ7Z9I8dZ2nd1
bIKz3cTO/ZhhzT54VvDu9rA+4tFku9HV5sUe0HFzcz18r7oc4pHnJOBjDOWRMtPJ6DzvmZxMt3Cj
AzWi8aR4leqvO7wjKWsCI3PL4qwr8AaQpMU6O53KOxnLwHKidakVZzIVz32BdkTFDtRfs8UjsQO2
czciUuyvC5NFm5KBi5Dz5BR55gYRRJqE/83HtSYHQfiEH8s6CRLe2Ahs2dqYvGBls1xea43gyY1q
/AmWQ35nepV1rm1hnccINN3fPzkM/ff7kq4LVTNcTdUNDQa38et9aai8tPF72/w8eN5an30UtPlA
5q1l28+ZibidBzbtr2DpDMGqojz+U0yObkGH3cW5YqA2Ms+WbXkWDMjKq1NK8WnSkRZs2g3Z74Qt
pBWfqoDbnjx0QxbhlyHPkVVQVYR4GCXbfuXCKvK7OzlHxm9DgBA9o2flo6hTa+oiNzP4bDpG13//
PsnlxC/3b92yddcxLcfVhOHIZeJPT1izjHA3Vqzis2JE2dImK7TNywJvUYBMb52Jgh26di+547R3
5JPRL5jjToRSolqY0zmZFO/im8a3vrBGfGrZv7CcqA+mGNRPUVksZDzw9HBHNrTYyKaWYREKguOJ
rJ1+NIKhul221AoW5I2aniYzSDeJ0HqMF5JwIxzf4d4b25965I3iGRT7Wzz1l0bR5u/+GDvrHmOg
fYLu4qdQzW8A4wit0lscN/P2U0I+WQJ9fxufEZeAYTdUInQc7sLKyR/nuuSqyEJjI5vK2ORnWKm7
mHxXgfCygOEddPk+avPiEYNsKixN/X0cFW3995+W82/rIZ61NoUwk8/LFJQxfv1WV2WtO1Qxg89d
0OIEreWfJqv2rlFa2qc+r/pFY7b929AG4Ad814Kt7GjPaORssMTu38xuSLZOK8KtaaTNug5Auujg
S+60+eBQWbuTTXkmY4EpqNXY9iEScXZhvYOki8rPpsQL+YJYIHaxAzeXvlSLo6eN/bHALOO5Gc1z
UEXTGVGi/NkV5nfqHc29bAVzkrIpgvpONtM27JeVa/f7ap5Z+mzV/Em3t7I3BDe+1tOq3viuSA/B
DDkDA9keu5lPZM3a8e2yqfv6CGoPqKWMyL6PUWUvkBF32C1kNUpTbdR/46ZvzfW9VFjUx8htPvAc
K3ZxVJNMSVRSGLHKUD3u5qF14+9sD3Jm7Y72vY2U27Qwjdy+zyvjVOXmuC/nDtkr41pj2f/lg5cf
7M8/U0GO0tRUW1cNNmva7wvhHinqrnd9/X0UfrXKrQJEran0t0PMFx41EvclryJrw5YiurdKx7qm
E8K7NgKLskUdPDmbnQEclC3wbCrVrXPPCBdZDa5m7JEykwe0orKTY3Pv9xtDYTGK57iD6hSpluHU
sSTe//2X+t9u1cLUVb7OugoTVtd17bclZGyYpaNrkfZua96nGlLzfcNd5qfD0KPOB99RYyE32YsU
cel7UCP9ysg891KmIt/EbO8xUkKD1Mxy71A6oXVQgdDsumSa7r1uqDYF1swX6Gf9otfH5q4INXLx
RlHvAF2DEkqmteOl3t4Av3eQZ4UaQfCdY9mPs//U+xH7GEdhLf4vj7R/+/EL07WEoxmObrrz5v23
RxoLuIk9+1i9R2n6PcvOpOe9+yGKrFM4Y3kkPscUabxC8chcfcTkWdw64qhhsHWbUKJRs5Cn0TSD
iPVy3MgLyMGyAyWbOfvh3Y0Urcc/od4dCgNlMAZorTj9/Q3+LU/VoZ6lmsZk3ZMDBXcAYVQA6IEb
JuqzLXVM5pgdttr9bQior1tTn4f4aK4s0JodkYGts0tVp0/CMY2DNBvCiTi7+KrZ7ExEdCFg0ZQH
OTZP49vYFLy/szDLoN35yrDpI1FD93VabdEO5T1Ieec9UBPs6R3AeGRIbDax5qvR+O671dvNEuYC
6iJa71yqBDFWMXcgNkQ6OA+yM8ga/1xMHqKbc0c2ssZrvBEzcDPI79tBndNDdERT8ckAEPn3PxNb
/g5+uQdYrGlcgK227QBC1H/PDCBZmWho2b5bA8jxsg5JfuEusI6U3n4pDa9fmXVt7YK5qfRguFW9
ye5lL49u3HvJCo+FaT5lLDFleLTATvFw+4IaqP3SauA/nNxQl7LTFdiwePxUOMy9Tn4N+v4Jd6Ly
ZJamfW/6oVi2KCt/AeYOo0ofX6e6APWHa8o+C/3iqVKqT3JAp2T1wmrH5orcY3wX+FOyTrxB+dyE
CzkgF5m7KtxgvPOKzMUn3uPRP18aP70n9gHWE6sYfTfoCm5kknjppBZpP7/n80XmaKtqUX0d5wP0
nz9jVWZUV3lAKuXnmBz8MVeJuvo27iMmIpSSWFP8cq3fr1/aoILYTgqq54+2rZ4COCFviY69UFwO
2T6vFfu1j9CNr+23roFDl3RqhVqTZ73ZJXbgUBZZwHfgSjAYQeSMOPRKqAl1Zl26bEDzOoEa6rrl
viso/CEUkvAz0X3soqH7R9DnqhELkzbvgxc3bx4dAfZF5PWLC0HgfjIa5xE4m77uXcTdQtyIH0e/
6rC5w/coQrpiycIFhPnQnuXYYcLBK6kUD9YqY32NYliVT8lC9t4OebM03Gi6Jmwcj+ag6VvxQyhF
6p38Jn/yIbKCkfa0xYr58hGSE36b/1vzt8u1MPpWpSmshZwrZVY+rpdiOXZQCyyNcrtZd32uX8xC
ayhw8LL6fDbMMdmrFq64nf39uBzN8I2rUmPzZoy7JeHu8tTPvWe9tYxbB7lp7ehKhLzsdebR8qwY
fMApjIupEU06JIiJtRgoajW6ykPuNYgZeGG6nNE0t1hjGtPezma48DyunQ9q08JvicX5Y2pkt8pJ
TO2yj0axRt3o2XDc8WqrU73U+q7eyqY8DJnWLvrOSfddU0xXGdNS4MEKpCfZkvFidPe5U4z3H6HW
jNDPb6NLppvNxcy+exql4jrB0YhU6/iKrdd36o3+xVU042HQglMz2sOrWVo6aBrUm3BI+XlUH3On
gVp5GtMCXD6MwWU06mm5TPyTh7TZg6sqw2PtR2QbKBlu/W4aHkU56seZf+i4XVaSn8QDCpwLSEHG
drniQEbh4aTFj4JnBLr845XtcvGoDmm7trRerGVzdOPwmo3lUrZuI8ZSWxq+ULYwlkkx+uQSEPay
q43uGfpdKDpWf322wybS3pmG1dd72SEPSQ/sc+Oa+qxl1VcLOVr2NLZ6HyRF+aC5iGeXjdnfx7aj
nbwWQBIg0vJLggBZiqzjpzxNs22GnuLOVPPiGeuvqxzwHgrfPgR2rYSo0cHrcBvjfnCcgdzTOJyh
wKYnyACL2wiNlcydEhvHjxFymF9kuKhZDchkQ3VYLFcOWYQAa/LBHOb3LKnuNB8R+SClmVgNS56s
19eoNZQoa5LQsQcv/aIjoFPG1vANoyKAxVhqPnSTjzxO2lg7L1JH7r2OfRuS8JtzLfurRVFZsisu
WZaOe57HKYoVn1qYXpj0DQgA1vmfB3dufsSK1OBjnImWGxBu7iKglvuKVd9SKgeklY3ungoQMypz
+xyoPJalYsA0Jg92Wopj0fMuT0WP4jOqje+TM1OWNGU4pSopPQMzEWGwSQX5vSwarXyHNwT6KHBz
uDRt+wY110qy8n0C5L/16qnYymYiDsXgAQ8bxnI3jUa9kZORhFzm8Nw+9YqCvJMXj2sZD+pw10Sa
+VxMandIesNcyctolX1SE9KFXtYjHdCiO5mYlgFb0BveDGyMF6UtDYqm8YqR+7uMaz7YbfDd0thg
eI2Hu2AeLhpF3bkY9q3lqEI1z0ZtUfIFAX2vW4WCYmc/vI1mgwRAuYjxW1v2sWM+W2prL4amnl4b
v45xewrHz2bkw1uvxDc9ynaUSXxAmMofOdzIiITOuWTHHiwoc2/6PK2+x356VYZOv05+mMGYNodL
Bmx+CWHC28SxmLV9ldbbjaLJWesNQb32omRRoZ94dk0l8xa6BkOw4i3dxJmPSn709v+ZO6/luJXu
bN+K6zsHjdgAqvz7YCInM4qiTlAKFHLOuPr/AYZ7U6Jkbds8MFmsKeSZwTS6V6/1BtWTbWZYeSEd
nFaRDp2JDlio5rtp08v2aUlunZYvRcD5aofuadJy4M3WRSdw6BrCkxX5yPboknPfJ1oEotmWruw0
c6+Z4VgzDQoHlVi2CbdNjobqXVOi3Aey1u60TtFPcuUaJ/xCwlGWbTltml5igDbYtHT1llIkGeya
kMGWFe++DQHcAn0JQZHU/j1KHeYpbHL6K3YKJ+xuXe0pzX3/PpPVYmH1MZ5HdlcduvElUwPkHZLi
UnaS6iBbJi/j0rRzOizXtWxuQOJbTtteHZdHHbaX4g7SjrIvVHnYtXacY6BTBndDRxncBXzx5OOb
UenOU2N4/sxBeop6qzssXRBj55Mg8OWrIFJmBlDpnakiHKvASGsQrNSaS0mvrs6rqMrr+75EHWZm
LnX4dvdVgoFBkfGYBEZc3OcQBZcYg3lryxX5faIhZ0mvbuIWw6qa6xiJWimil+Oqb5rmpYeW9Hxa
teom3xJgBudVFBXtHbxE8EfjwfEg5IOaud8i9c4JB/kzUPCvARDNx67MnZlbGOZdVKjlIrWEdw37
L10FbScfOinvSPL38jbq+ZEikSGxgp/PXMhqfQXDNryU+dsIpa+OkPKMhVv0CpPs5puieO13Hg2p
iKLvAZHdLMQa4UPu996yyIAIf7cSNV6EIuIJkANh79tcvcRmkQcg08WHJE+0beb0/dW4llcZd8r1
kntQwNFMUrQBEVM5vjddHUi0KxXbaa+tJGguomsPJJ69atO1qNzZw2papWocrFsSesuhT+J79Kj0
WVxL4d5OS++kqsp3OsPmwffi9DKDZ7MUCFM+uKmtkPbLZFRZ2Gs33l71qvSmSuhBDBdhm3GzmevF
Djbz1KE2DxV6t8usK+X1tJfGgsp9VETgs7hk2y4KYEofdGT0Tmar//C+kALj5XSOVncrFXtGITfl
DY5jKdDkHMuuUPhHF6nFhVXE5QNy6Q8wk2ifQTun4m1/sQYHoNZ4kgH3ZN15Blbh40meBVJLw9b4
YfCi80nCaudWkVlf3DZGoMIMyht3fKdY9X58J0Bw5UNSuA9CcqWnOG9+eCdYvZeDJGb0pQYo0bEY
P5Xop5cirlb/MMkbcx3pVKw/V+Upo6m6LEicAUD6Nc9TJ07mSTJ8CjPwNIQ/63CnFon6IVaDx8EN
yhPCf+oHTwtBsJbFXZcT+rS9s5gOgouNrTFQ6/MpXtVvAx1U0bQ6AibXqNBp/HBcwuqkdoE2iXY5
XRGJSFAWWUiRbtzb+8EpxILmSmFWviX74x/T1EkuvQifBaI1hD+Mwd+7dpTOvIApZep3sEvjDmes
SNxNR7jdA5pvze2038N2hPeujtOarzAUxb0cbXvb+2CVtkAwRWM2Lou1U2jSCCS09nBLoQeNq6WU
BJdhGATgjVi1o7xDXtM2L6dVvRIwQ7NK3XlWf0tH/EG1RHJjhk1yEzLlAIlJJaPJeBbmbsDD6yfx
btoLYqQ+/PkXVLTXlYexEmrbskGuRsASMl6lswKT3iQvrZYZXtevSRAOGtXbgY7RiRHHqjDTDg61
Ies7USQ0Kr4rRDuHQrPojSsn+aLKVnCTFWl4k2NivbFCo6KMGEAst9ESlREmXpeyLy37NGs+yg0D
cx1r1cktLdRWsmETSWrzcWja4XIwgHF6iMN9zDWUNwZSYEeh45ADPvx8OvSQamOVPDrteLWshiFr
WyI/tNiTfOiBZ0+nl9mQbjOq6BhwcVg+wikSPS72MejTB+v5PW27DHeWnejz6SjXQNBPoXfcTddA
E4miZr+QrKCbd2QCr1QU5q4yzBdcurfjyybbABOjdYi2TdumFwcrnpWOuu75VOSclb2eiwcZE929
i7/iZarF6L2NSy/bfrf05+PMwH6+nv330qurhL5trIFOU2uVr8tGctaB5/tzJmjDOEsbrpXYi1ZG
3aSLl22uUg+Lpla05XTatKPR1Xyux2azftlmGhaCab2ar4x2+AYOHHnMUjF48lx5Y2iksQajRam6
9K0b9N/TuUi8+lFtjDvwYx4gHGnJBghMspUftbwpP/25ff9S8Nc05giU1QQsdNK20/4fCkaJYJLj
q5X3iFCNH26FeVlqyR0Er+pJWPXa6Evlk+xaxtxTTe2Uo6m/KbxBrCH7p/sU9ftZCnBwBsKKRj6+
SMj6L0QIEnRaVcvq+OePrL2ummimbZgayU2hWbqlG68SZ0KRXd+jKvVp6LtFYA8lEBFe9CjD89k0
q0umyeGslZ3nbXJnYvGNn91MjfXm0UzKHdQ+4OYKFCvKCJCn4rh9dMHrz2Ijlg8tmmG3Uh+fRCy3
j1nBD6RiKXMZewto05mbqIe+Kkhtdjr+2mnEIC9sS8E2kT3T0vQyHQhSocW3yk//AaqhWa86Jr64
ZQpElIWpUxWlzvhz8QgWPUiMZLQfEHSYRpSne+oz7mjkzaI5vsSqm+6dDM45CezNq+3T6nTEy7HT
tshI0WqNdLz+xou8Ou5l9eXc1Ia4A6spQBNWb280xM13nmE/QhwgB1LqPQYNpmusLL1k73gITNB5
B3P+atoEWqvb0JMOaNOyc7pIK2PjVFq+fokcXXcjZ3mLmMaVEaRcUmpom25Ro9oynjBdRHJybwZ8
wt1NF4Fh1h9DrOOmnUZZh0sna/WpULKLyBEScgJjCMeXaakq9XSGzHK9fLUjidFqn00HCh6Vuaog
JFvUmYmcXjjMPc1v7sxI9EduyE0dN6h7jS959whjKrw97xekRgmSy/20DxCLmiTVPo3wvBF5hZar
6yl4NmjyPlLy56Vp2/QSjntfHTxtm/aWlW5uDBd1mnZws51s1yQf+ujaULKMvPhfL9POwULwfpXq
fbab1l92ywGSxhQNOoq0Nn670iCttHHkVcYXGfxKoNTx0RrHYWA04WGoklN7HoYBya8wa63BKYx7
RzcfJDgTKomgKqaLNHksXxv1ato3HeXHQ7FBdbUnUBnH8t+9q9L0G9/Rn981iDt5bnUGkI14GFDQ
xaAxQnLvsQTxAysts08QN63TtNqqvfSotmTxNQQY9k2nJqc4qT7jL6wdUZXXj9OScHRmgLhkiDzT
mSYOgHCmHQHzfGwkynw5rb68TGcU6Lq+bJIpPsxqJUQmpWqlA0AgxNjUxFp5spAO07aXF0+43tzN
/GhL9jjcoeGFA+C4NL2UktOns2mRWlW0Qhv1FNRetA/cBAUsK0uWFj/DogiyYhkjs4GqBHrQJLk6
iG/1dzdP0c9om+S2rMhbt70qL8+rZV1f29gGqZrupHMjKUi95FmDHx0He3ZbH5Ng2JP8iQ4uNTxk
Tw1r5lS69tB1qljWRjmsp9UUc8CZPvThKfdK90NBxKLYkf4QDX0DYfmns0RzFUOSIdysAvICavmF
p3nbA+57cERarNOW6U+aehmKlv7NdABKb/3M9Bxx1fl2szOyFAnhzs6+gAYdL2BlkrVIAE7tEBZS
r+peH2bTDqBi12RKqvvGcTPUZRCUDRPQ676lbqcDjBxNaomkS2Php5rNw9jRm7vWZtLqoNHGzLlY
jSScz90C4URAViEENkJm7dLxVf2DXgLNGncHVgiaWzBfidtCLC3P6LYjuBjeF9Jzkift8klxrpMX
iYl41kTMcLNw45VZDC/XrnZd6j4TNtSu+UY9IbvGA60/FnlOeQoI5mOpD0vFr6QTegv9TW+TV8rA
kF6GidrdqKgsXtf6fto3bSkUMwOd5In5tEru4lrXdbHFU9HblL6mrUJZST/2Sbma7oXo6mbuVUN5
jKOcEl5vGOfbixDzIknS5FHReKhx5ZE3ndfltwaGT9OZiRIigZYZcBJKgEqS7tpLu+u9T3A1zj+E
6iCy11podGp4dZzkKE/mokAYQWqQvEx0tE3LHJ4c5NbcPi/00wJOQueFv3f18v/mmF/fguskZV2M
YcHLW0iuavzDsKz+OirjTKXJgFx1UxP261HZMNzKjkXd3ev6YJ3CqD5h35E/KjX+mA0aLetpNUG2
QxQqCbOCyuC8rUlB9u3CSV2pCbk9ZjZPEMSDJCgFQOL/WpJ00ybK6IP1tHTem4t/KE0iU/LztHWM
rChLChODXCBE2us5D3OHMs/AUN/pRYvwJqq7cqEpl6aOGOe09LLN/s226Tg7PeEaOuulmKoUmjHR
xic5vW2GnMxjZDvbRs02fTIE2lrpHHPV14w853XcaVboGaOJ0kWPTV1FC60szG1uIyhqlLeBKUVE
ZSLZ+J4f0z2zGvTNN9wXlSuoTBqkP//bdBQZgHipWTiZTauFc2cCaXnIgFWumtIqxDHqkhytOT97
UGvij9Kr8H8cV/0sXbiaU9y58aBf8/wR840And7EeSm1cdz0mOlZoROtPZScTi1V3r3pdKtprQ9r
+zQtFbUlozKGn15oIj89mzZKIn5EQcvZvBw8nU+WaiWPp56Pnc6NakbjaWPT4TruuxosWU1x1q4v
58QqbfZACtgECZBF2+mbBLZ9Q+VSJ3nrN/dNlZDh5RsJ/ArmcMo7FLcS03jMYv+zFwzxV38IHvUi
1Qn7O4cGaoEAxRzybjzAZ5y4942crq61gcyN4dJ5cYqh1D7kl1X6upzrGh/iJbAqlDpz5i+hFAql
eC7AjlsPtR6vLH/IN8Tj1h1l4mtN87XPmeGEKCa62lHTvOzo5iWD0Lij9oZjxoN1b8uJuzH9olnl
LR1OGXyd9lN69pZDhCW9XsmjN4PTLjXC/2MUEVe0ip19Vu3gAZZXg6yfamwp5EqLaTt3fR5gD/xx
1FJdt7VZrs3Mlj56iNdMB0T4Ry3VViu26KsHd4lPgma8oOzqxdzqB+sAe1g7lVlDSWbcUTsUfFGy
kq5Vp3R2QxznCxEb9lXQwnBBl/RDWaQl8mWZe28wN8hcpX9oTDPb94WOflKf9A/QPPxV5WsJiHz2
+hnCqhLWT8dpbwHnydSTB1SWumOBbQJTEo4K/WFY966EGFLtDw9VUIdzGfub3XSSabvLGum2O6ls
pSszwUl2emN4LxvT9prFdBKmi9GiciyxQdKsPBQB2ixDPwDsKMdZkx9o9y+r+EQ9r+aZU+xILf24
Ou31C1IO07nV6K7k5y4p3Zjao61T+Dc8Z+u7jfG8yNDXjP7UubNVoHFLy1/2TWdIjrHUQiGDCdmE
ieMYH/OuLJDsQHAOoCop+5ACTaOKTZSO0nROJuMrZQa7rHeM23Cwbs7bI1uQdQNJbFWdc000/TRt
LwlJ5nGJIACkpegqrrJq5o1QE6nHriX2LP0khrw9gpPFDyJAVrepAdYgzrs0k8rcnhfxqzG307pD
MWaN7SYaOQyyiOHoh6RHxrLMseo5b8tzcfDlQdr+AK4Zt7nKdQ+k3aGzIHwF5dYE/peidW/MwPGf
mjZf41ScerMs/hJjEB7MsvrEzNjwZmkYoGjhDk9l75xEYbVfcN/5NhSp8qgOeocqGAJ3HWnvGSrx
yOw6pomkYMQMAgKbzTgkO+hpNhZJrnFxOmhaKrUKryjLiufTNqmAMjOTPK4RT9egguCv0e/8Pu1+
Oc9qsR7zvCFdNk7czWxkzuGahu5SErl+ZI4rw2ZVlE1iB/UBjBYycYZX3koesbI1FM0nlOJOjgta
cSYt3KRpzuwmfyQ1TcymicXkurGy8waQPyP/qeqxphBanM6aojMBoPFCsg+aSIZnne0GBCKQWVUu
f4WCWrN1vfKjMvqzTS/2yCSu3fiAQby0mzZNhwoPUUgHndPFy7Gmh/OgYniXUVAYC1Xt3ZMaVwPu
VaLHmS7SD1UgN0vVTpM7fLFUuLea+0XrgMCUxNCzJswWIbI+X9MuHBX4FP3e9hE/nK5UuMrzldLR
oFUTkroWUmEcSG2lhu8drHElIgw9xO0QIezW5v6qNKXRF4E9ZqQH8BDx55yDhCRrElSXLMT7blwK
lDzeu1lRXaY4EJ6XvL+3vdqbumW7lKHygw6Qtza5Udg346InZHkrGbxMq9OLoVmJWJ4PQtnQUDHa
4FArFMo8VTL/qkF6M7K06AHIj7q19LpcqAKqM3oZKIN5ZAegq8VXVqThwzruQA8tW7R2bW1z17M/
FFE9j4Te4ZECRSJpm341rYL72uAkZ9zh7RNQLoYAFqG+XePnyq0m+k790vmEabs/j9NRoEzSilUS
+ckeWV6wzMjurvPBba4Ve+jnngd7XY4oPmhjhskdc01V6+sbKykeXjZNS1be6gt/dDOUMfxRwtja
40huMemHN4fSnDFXx9Vp2/QyZEQuMziHWERaiPOhGHRdkACbK9TDENLNkFKY1odxvStdUEzTOqP4
X+tuXDzocoLmVyJ/lMEPx4WcfGeCiGhnYjBfAmjghbq4ASssVp6V+Tthxu6htsaCk1QV93WaoH6B
su9T/SWKwvR7ooIhLQrVupfo9gAORNXBbQt1m5pxuI7yOr9h1onER5xHXxoMN6ezlCY7uT29FcA9
Z07Xuv5z5k81fqYnUSXUbVOVSQvbhqHJNKefc17kKL3GkjPnq5GO8geD5u5icn1wYL6rpVt+icNh
+dGokbkOMFifh/6hV7HGU0poxZKh+Kda7TY4IWH5lzsaEVl69IOi3NT2QjMzfx1nqXfjJTdRWJ1S
zdW3smRoW7IFGLqkWTT3mxoEjA4pg1mTvkjlHtWvLpLpOrgcDFo0Plf1g6JL+qLq0W8jb1etoZ+Q
TtYKKDWVh62FshUj+MaUYU8hKP1RVRDXSrSPwRPIWe1qSO8xo7NB+qBgrFLfxDnKSvay4ijruKjv
JXvAqMilgAnX3rikmhrPIVZKOzO4JemBqrfaliejx4nLaaAj+ahI7yTZpOSOQuoswad1FYNMXbQO
/lSWF80dQ0lXUN3kVetE2mowvta6mmwaUi1Lk/z43EDIdEUGvJubRUbsbdQbZ/CjS7i4YGUGcEOh
kc6Q6IXQiYea5PORy5QaT2ig4Rzns072h9sW0ehAwr2x9xjzofeiKaKG5hIck7QEeJetes1SZ6HX
UroPq3whI8iG8wNaMlKrfg5TJPsakeTLxHWSmSTl8SJ21ewmAA0IpEA9IGKtHiq4YKHi1zgyeHMU
brotgGN7h4MhwuclRDJqht5tCGlyHnUqKUd83QAh5sUGHb4FepgU84NqM6Bjj1hDNhMdGYNgqL/G
cq7tgc98cT1tbXrETCJPg2TmNH2+JRvuVm68jzX9QxcIbetWsrkIDeR7iVrceaDYFd6RoqTGcses
Lt5D5o/3OZ107yH6WsPIKAInu/X07M4wqnhr+JSqHX1H+vqELJb4SN+78SzM3fEdt7zkkGoieCik
aK2YbYuplV/OU8qR1zpguqbQZ5Fngn7IPAzgcNCDKRvMmqapDrXYDsAglqOa5wpT30MdWcPBSwGo
SCZVcShs+8zBZVaGubYyO93YZnnwIY2d9uD0JGVDNDMspXAu6169tpiPzuiSrQ2ypYhCq92tEhT1
cXpRTZQTuzzBgs8rAF3lsrbT+hKonGbuM6qxpxYkyqIXHvL9Jja0gG3nrTPMKvng5pbxAZrmzPK8
XU4WeyvFUrfp7eYxhj9+0NUObLTGz6gBcJ2rGsbCzOgBN4KfXDQFAgnOYKnrjkh2Eavm3Je0r3Kb
L1VfZXjpu+4gJ/FVBXcRd3rwtZDkkcfotWoRJjVG6LG3JGFhryPXTBeIKC9E534Wqtb8Q7em/Jwz
oFeDCqAZigEYHIrCL6RLMmt2GsJH+xYjr7VFAVDswI8scDUPsAiKUGfCOsSZJbBUZyQPHXy4Iwy2
VQu+oGHN/9zJ2spPk//p0+ASjmCrbSuUPl8zyTsg52pD8/5mExOjwlEX2EmnT43ljRSavloMuh3O
RIBuiNVZ3zUp/FpXVbevW3vYpLq1zmWTCJok1iWRSrd1JA/4U+WbK8XLUTkf0DasG+8jiCT5WA7e
MSxNBahB4x/iWo3WNb4QxnKajGOc+CClvjNTs+DOr/Nb+lR76WZtjL9WZKwLWXvwI2wHAx0NMV2E
aJiN6e6gtmtuF5I4dS7kpeI2mzgu1blnyM28d5UC5ygTUsu4WggRLcvW3LkQkXAhiGdxhzchspHf
7cr31oZfParJgNBflt6klm5vVVfZtr50i1JV8CGkDc0Uy/4Sp0jXaX0t70CJ6JeJS3eWSlGwNhy1
2AXushhRtnX93ej1E60TTlYRLfsWNdPCCeu9KlcVCE8bCwE521V5XR2iGHNg4ab1HPXccBbKlk/W
QrlCyl+imuDjm1n2w/c///7KL2MsLXFsj6DTddU0rVdjbIpup5kbbvItMeXuqinsDLMnR2/nVBlu
S08lSM/I8apj68zy1Ls2rOAf+DHKzwmoqQ0apgFRnDwapkivsfFo8yWmXdjJN4B46kPagzDETcls
JChqlSmRhoDGj6raMnO4s3pjZN9xkjHXHjEezkHhXpHDcBuCO6n9podHz2j359uk/vKYjMVSQB08
Kxo1yNeFU0Uyyw6e7PBNSaOv2KBVe+AOEXJssQusE2mVqZqrhsUBZMSaKYu78XqlW5IDBi/cptbK
N9QvKPnXhw53WbRUemkXQcIP+kRetG2j7ocWH80/f2zlVW6PW4tUtwyT0lIVeywevsIzKCHzL4BA
5je/4PmQQ+OzXbfqAqc+VDUcN98kpgBTMlQfDG9JtnuD2rj2KbW6DWMdLFiM+xi1s/YoNdmMdKW9
Lc0+mgUWYv6o/88VmhWxo6Xc+bkiL3svvURQSV5UpbtTLMQaHDz/RBkvMBwRm84dygWpRmvdWiTH
2ipCmCTGYBM3o1EXO3pwpC5ZmS3yxR7F3V0O3nKZOw7SJa7f7E3RUwCh7grHFw/POg3KWR70XxKd
YqAHhXAeSn297N3OXKWG5TFxS5tFGTQ59MHeXrm1tvJSo7jW2iqGlB+Zyw6jq5Wj6wFDuE14Z7gt
6bChgiCm5YtCd6u5kxHp2cFnmHRemX+RdN045BEBmSThd6tYOG3m8N9nZuD3JI+cO7hl9qbV/e81
gRI0nynY7PoNmrXZZVZWwG9JU6wZYhU8CDc+KrtfZQ0fXBQ1tKLBiCqtvI0Yi1M681PsIn0sGT19
U7Zut2zR/JrbwkhubWTML+2mfjLQHoyJAlTlUoFBdpWVhHYnEDtMiGSAplun39tqFl56eavM+kb3
B9ILydzIo3mPV/iVZkr4sOaIP7ay7SUzUv3StZ98THQq/lg3KPEOg0qCqURZuO131Lnj2zLVxaXe
lMO8ImcrG8oVivCjLxD0u3Soyn8YqV4xaM5NWUdPwiRfbaNT94pBVcuOzXNpOt9E4XuEH00yC03J
XoVAdlaK7NdUaZvmKITRHHVXwRAzcHdpBGeevmXV6c1tMzr0QfW7i/lR/vykqT9jv6ZPRwIdho+i
Urw39VfkTkVWoyLOs+Cpw0wRFwxsels5vaadpNi89+2lamI8llE6mWekW1eRUs60FnDypLyfDQhZ
BT0+HFq00hRRrsAokOnzq/g6lRN7KQ+euhrG6UkStj4/f6Qt9djANi/1Hiq6nH/4Or/0dybFBcMG
cKAI1fxFYEZT22EIuzZ8av36BGxYuVVs4O4FCOO5w0i56OsiuqpQQwMn0cwVtYeRpljKvDLosCUN
V++yVNJPnVWDoA1NDRBk0Nya7Z2dWl96t8/uXGr+/wQWsV9HM9x4TaUSo2mWrdOR/DxjFIpfxiWW
BU+Si/DNgKRim5r3VRQQKiBfuhKd2s08yUk3cHYoDwGLvUVt+MqM7G2iCGMzTaYaWTtIZQdeL9mo
LW5Zac18R8GfYuaCrjSrtjxoSrYJSByuFcsdBUsg1qCYZm+LdpBnmlOusQb62oMUe9RCC+BKVRyC
2CnW5IbDu7gpSJvRmVZ19/DnX+4Vgm1qiJbO5M2SDRWsq/0KLzPENcoJXRg8WbFaLu1QuIzgDrTv
0rrW/CzciU4RS7hST72EUVTdbaW+NHZxVyxhLyFA3HoHrZOLvRF7GfrWykcT4/orzZI2OBY2UqV/
gOyLGyRkjQXoRX+Wl1EzJ6mC9kng5schcT7Vck0f7TCpgud678Dr2RU1WuR//q60n19+b/A/BC2q
RSMVinjVJxRtbJSWmyRPkWHIC5C07RE2sI3RduOaG58w8xT74QKcTHKwB/dWr7zvTj6o81BWjVWk
2+5hekltUrso9yD2YICshG4V1HV4Tc/rbDKrfMSCudtLpHutKl76UnHEULlDqIL0KOzGo85nu9IR
HPJpW5e27uJpH0n6VUe57xgmj765YZyOcLPExwFVg8TWZkZmQXeVtftc1EuHGr0W6soOU3Kw/FUj
o7SLS1gNbiaBHp+ZDI3kvS4dN/DmNaYhs9JNxuIHU6zhxoiTWa8LCVOTGKkUCDonZB+SfTWqHrmx
nWNhjyA4WBo+mFFLH6Q+yheUKE7gF9Oj2t1V1eBfMuV0ydMLSN1xkuEy3ERzgODqfNDuCQmBeJbt
Uy3qnZ0XePkw+CAGPqOoGJ4iwujZAKB1GeB4MotHHX5hFFgV58mRmN3eWSL1dxSx0lkV6sal4jnd
trf6751fq1QdEmXrjI6ujpo8eXWO1AV5zBmmAd0+w6XDyfGlrND26+jZVwZRFxQ5Eh4y4j5jKlQ3
xgxc05gzrGd2XVMgKhZEH4Re4Gk5OvCqFjk3MENwY5Rd6fXlQW++U6CvThHB0AwZkQ1ab+1ad4rw
A0D/rVOQI077L1YkuXt68HzVuah6F0DrZkGPdgS5cXlnjC8wpGc4tGZ718m+oFH0VMADv1RS44iw
s36j13V3aaKm2qJLe1J9IJWdEX9N6uKgC1TpK8u9avHZukIsdV4q8Q3OEel302VoF0dy++ZDogxi
1lN62CWyeuwMRb3tFW/dW1l41TLHRPOsry7plshvt16LhZAHkxa83qXwSf0jT0pskcX2MiAy2YF4
7w9uTapqsOzyysX/7B8ievOXWYUpFEMzGAxNWwFv+KofbnCmpNXp9ZPAPmYeej1RXAwvy7Jr+lAi
oJNl5TTIcqXi5Z7NAhfBE6G4Cw9jxrXwh69x5xvrKERwPjAQHv9E1sOcIZNlb8JgzFAxc2I43+MQ
CRkEKTy6OPcAN2MWiqTF/cURM1WDJu22vbVQ3B75/rjt93L5KYySSw3Q5w0SASkGgkl9QIPEWAWp
8n1SzYE1ssa7RNsYHTUg5MvCx7hsogXUMUaR2mMawnu1sW+s4MSoa8gDcENdP921iGqFo99nUhb1
bR2oynxo7mIqX+iudcFSTpBQ8obkqbNAGomuqdauQ0EpHJuwU/jHJmj6gy+Mq2rIivMc5t9/Uo0r
JxW5rymyYoDBqler/3mXxvz/x3jO38f8fMZ/HvyvVCTT79Ufj1o/pcfP8VP5+qCfrsy7P3+6xefq
808ry6Tyq/66fir6m6eyjqo/7z1/D8TxxgtNqnh36S+X+G8d9JfK3u8v9G9P0+e667On//evz99i
P1n4ZVX4X6t/Pe8akf6aEBYjzd+KfX9fa/o+f7pG9JmvXX/j4rp+QRgLsVDI9vnvX/8WpYn7vFuy
7AsTwrhhoPE3/ZFG4g1/uJ//1W348zf8626fW83fn/yn2/mnb3C+Qee7AJb9jXdBsy6ErkKYUGD9
jH+kBn66C/KFYFKrEVa/17tgIPX3xrugmxfIHPE1ibOnP2K2H+8CCkgXiMaMOnr/V63ga1on1fis
0o0lPz4LGHz99779qyu8PAmafWGQgBKjlNHv2oBtX8ijfKDKSDL9MfV6X08CqZUxb/q2/sC40HQh
dEbN394FYV+oRJG6TFFs+jvf9vfUH+hinBW/6S7QFpi+EdDLv78LiqJcCJMkgCreXSvg6VXe2h8y
KqDEqOiohPy2FdALXqjICCEh8+5+fz7buXd6NbT8DwZFTb0weQaYtwKlHP+44I8doSUueNJIENMZ
nP/eW1fAjzOOYW96CHTtAkUlodgE0L+7C6ZyQfuAjfnXXWK4eF8dojr+im+9CzzpTOttpPzOfzxb
P7aF8S4oFjlt/bmr+L8aGv/LMBGK1VjKeFNbUK0LgyCQgZ9U149f31IvdAtzTsp+fzeSd9YIdCo6
b/z6mnFhQFbSxfOTIBNq/XgXbJPYYbwDf/WX3KX3dRf4YG8eFMbnnTIdKO3zT/3qJpj0miAliA6N
9/btScWOefo3PQJjdEzKX7aU5/jw1ZMwjok6GV9I8O92UBDKW+cI45OASJYJEOr8LV/NlEz7QrEM
AB/ETtPfeRR6T/Eh8dFbo2RNu0BDzYYq/DIf/LE/sOQL8v40FeW9zhWoIYu3tgVdvbC1UWJgVBn8
8eubBmMmbsuW8fz1310j4EO/eUzUCJJVpssKthLT36soEWbzBSlHkgZjveB9DQcK9o1vHhTlC/jF
skzx4Oef31Zo/aPkvvXcR7y7OYJqgJh663gwPuMCTvX5x5dfxwSmeWFplmUj2fd34Pi+GgEPwYiB
eduoKF8wHoKM1Z57wlc5I5P8IjqTyGg/D4rvry1gf3gOWN4wYSRfgLIW8+HnKPhVaIRPyoUAPDyG
0FNzeXcdAg+rOAet//u7oBMgUv/UmBSen4lXbYEMGv0F8IS/npn3FycqaOa89YkwL0gNMPKZz1nU
V70jMHKSzUylhPb+ngWd+f5bvz+xEeR6SwB/OP/9PDqcs8iERtr7ewjAIL51pkwpATV8A2Xl33eI
NhNmE5Ku9ldC4f0lEAVmTm9tBISGNkrTlF/PbeBV1oRugFKCAkRNfh4dpzd8R9MEdKTf3BZ0QTJ9
wjM/BwmvhgVbvyBnz/ijnlvdO/r6zA5G8OmbYgMeBZRy6O8Jgf4a9X6cJtg8KgC7LMbfcyN5f9ME
5m9vrSWQS7dGFBvFxd8+CpZB2oRsLcD38/531yGosjHq7b+pLTBXxOxBo3zIoP9jIyB/KkZOFUPm
37fnfYXJwPesN48K9sX/Z+7cltPIgTD8KlQewAVmbOBiU5VyLpzdZHdrD0nlUoaJUYEZ1wjisE+/
X480eHogG9c2F6JylcH/SELqw98Hyc87wVJOH70KRBQgzmCRZ4lby840kOTtM2gF4oY0JiQZvPn0
TKPZGBp1OCSXLj3P7iiMuPPQfBQKxB4thi6L0wJhNMJnIt9iMizyUwvwemYeGZeRuZMK9+wYdyUC
KSccOTGQkkTIjkwfja+lO4lJII7wAmCHcJVO2wajK5hWksxnGboJRH2lQMc0/zEGIPVel9QuRVnA
Xle74AqJiOEA5x4lZnYSccqFMtZFIKdE9gCK8aRagEgt8KQKKNb4PDuPmYotc4hVtgKJV0OhzE+p
hQnZWTMWCbY1Ps/OcSQilkx4A3tSXFD+J3c09bQicbVrPCm6IqXAU3abAJdeLhKyyQNmSVnNlIqa
uNUxNpQ8GBN+o6CAqMphk+RlJ05gPKyLMMVtnqIYC1ZUPj2HcTREKRQTinWjEZKTwzi7MktDPCXh
BsffIQ2EOhnTIp0c+rg62R0EGiuk4Pf/lwNEWKekLMwQ/PEg9KgTXIVxMb68ooFuXIXsjESSha0k
KiqBGRJdoZyr+fQPQmM+cVnJjCS05tOcvIzOA/1Yh2avkYwKkpuJn8Q5yrIqmYgNSSQLaZHERX7+
Ep6cUSZeQ5LBE4pMOOz37iJw5fsF+wAaLaX55LQJChLxjPMvSCtB5kEkJhatZx6QgUWEEW8p37wT
MgGs1AFcIreLSX8IfQQm18we45FkjHhGMlSMRdRTBpVQXDRdCWjVESfZs42adGRJQEQatNIyL9uI
GzntqzDCGZLm623STU8nEF4ck5ML25wsyEhUvEgcvOBLh7IemsytF03Vjy9Dp3Toh19oK2KOATpF
PVLIoL4oRUAR+rko6LVK9myqcToP2+qc5j3pz9MEj1+t3tXOqv3PW1/Wrp4v982DfRqmVFz99OrN
2t25B9ctwsA94/g9j+SodungIfwAOKx6uKJFzLi1/6faaOCZ7Eo78MptggstklQljRpz2Ip849b+
S1VvvBp1tK/M2HRur92i6o46ujB2ZCqd51tPBx4F3qSgWsHflmv35OqyixyZGDNyKrEbVF8GN7QT
f7jTyy7JHe1bT1bmvWh30yer9gv1e6YEbev4qYWs7/WQk2NuRb5lxb1v595s78iAWoHfLdxSbcDE
r5tx1/RNpJ+iGnKkrs3QtP9xPSkSA0Rm5OpJb4sYcbHC/nIsm2Js1wwMwG6+2qtFjsywFfp9tfPh
aJljzqIV+wPdo5X0SGVzdlwupnabRXc5cM3E8rVDh+Dmy10ot1u1p1Nk1ozv50t/73RBZQx926HR
BfQJUjs75VbYsUPw/Ht8VLIped7nQK92dR9akkLM0BVXfmgZchkzz6zIv5Z3tetZTym1zw791Wm9
hW8rmZN24KfBrXt4DEuv1XoqYjsH/s9lHUolqVLy6znAP5Tf/FypsZRefg7wz1W9atdYNC/QkqJn
hq7q7XJw4+oKTakPJ4WfZ3vBW/qj9s5+LMWxjv+3pdcrHpkWM+xqjUWivRriTsIsmaHrksslW5zm
p4zZllbg38vNJuzXX13PTUhJ7lb4P5bVohy8C0e6LRZXWuH/rHbf2YhSyHwGgzu+4Hgjpjpp6/j/
YvXLEEplUqQ4gB37m/YqE41ixf1765bdjUjFv5TMW2E/lvUDmq0Fki2eAqNmZI9n09veKfJshf7k
0Dv0RdVHEzpV2mmYwcuwHXw8NXhYe+gpM74P82oTvBIrqS2MGXtf0Xfmvh1k82vGzOD/Rj7FNB0a
xhzzT20jmFN/psk1+cZ8Xbr69b8AAAD//w==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sz="1100">
              <a:solidFill>
                <a:schemeClr val="accent1"/>
              </a:solidFill>
            </a:defRPr>
          </a:pPr>
          <a:endParaRPr lang="en-US" sz="1100" b="0" i="0" u="none" strike="noStrike" baseline="0">
            <a:solidFill>
              <a:schemeClr val="accent1"/>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203200</xdr:colOff>
      <xdr:row>7</xdr:row>
      <xdr:rowOff>76200</xdr:rowOff>
    </xdr:from>
    <xdr:to>
      <xdr:col>5</xdr:col>
      <xdr:colOff>698500</xdr:colOff>
      <xdr:row>21</xdr:row>
      <xdr:rowOff>152400</xdr:rowOff>
    </xdr:to>
    <xdr:graphicFrame macro="">
      <xdr:nvGraphicFramePr>
        <xdr:cNvPr id="2" name="Chart 1">
          <a:extLst>
            <a:ext uri="{FF2B5EF4-FFF2-40B4-BE49-F238E27FC236}">
              <a16:creationId xmlns:a16="http://schemas.microsoft.com/office/drawing/2014/main" id="{07A383A2-520D-C410-00DA-A1511EB2E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53</xdr:row>
      <xdr:rowOff>12700</xdr:rowOff>
    </xdr:from>
    <xdr:to>
      <xdr:col>11</xdr:col>
      <xdr:colOff>171450</xdr:colOff>
      <xdr:row>67</xdr:row>
      <xdr:rowOff>88900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7421C61-CC04-6238-10FD-30F7B8A52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1950" y="10109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1</xdr:row>
      <xdr:rowOff>115455</xdr:rowOff>
    </xdr:from>
    <xdr:to>
      <xdr:col>2</xdr:col>
      <xdr:colOff>740228</xdr:colOff>
      <xdr:row>2</xdr:row>
      <xdr:rowOff>251359</xdr:rowOff>
    </xdr:to>
    <xdr:pic>
      <xdr:nvPicPr>
        <xdr:cNvPr id="3" name="Picture 2">
          <a:extLst>
            <a:ext uri="{FF2B5EF4-FFF2-40B4-BE49-F238E27FC236}">
              <a16:creationId xmlns:a16="http://schemas.microsoft.com/office/drawing/2014/main" id="{33D81AAB-DF71-A37A-00D6-D073B9B252AE}"/>
            </a:ext>
          </a:extLst>
        </xdr:cNvPr>
        <xdr:cNvPicPr>
          <a:picLocks noChangeAspect="1"/>
        </xdr:cNvPicPr>
      </xdr:nvPicPr>
      <xdr:blipFill>
        <a:blip xmlns:r="http://schemas.openxmlformats.org/officeDocument/2006/relationships" r:embed="rId1"/>
        <a:stretch>
          <a:fillRect/>
        </a:stretch>
      </xdr:blipFill>
      <xdr:spPr>
        <a:xfrm>
          <a:off x="254000" y="300512"/>
          <a:ext cx="1683657" cy="560447"/>
        </a:xfrm>
        <a:prstGeom prst="rect">
          <a:avLst/>
        </a:prstGeom>
      </xdr:spPr>
    </xdr:pic>
    <xdr:clientData/>
  </xdr:twoCellAnchor>
  <xdr:twoCellAnchor>
    <xdr:from>
      <xdr:col>4</xdr:col>
      <xdr:colOff>70556</xdr:colOff>
      <xdr:row>12</xdr:row>
      <xdr:rowOff>183444</xdr:rowOff>
    </xdr:from>
    <xdr:to>
      <xdr:col>16</xdr:col>
      <xdr:colOff>225777</xdr:colOff>
      <xdr:row>35</xdr:row>
      <xdr:rowOff>169334</xdr:rowOff>
    </xdr:to>
    <xdr:graphicFrame macro="">
      <xdr:nvGraphicFramePr>
        <xdr:cNvPr id="4" name="Chart 3">
          <a:extLst>
            <a:ext uri="{FF2B5EF4-FFF2-40B4-BE49-F238E27FC236}">
              <a16:creationId xmlns:a16="http://schemas.microsoft.com/office/drawing/2014/main" id="{7AE15AB6-4E2D-FC4A-8183-9CE3D293E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268109</xdr:colOff>
      <xdr:row>5</xdr:row>
      <xdr:rowOff>177800</xdr:rowOff>
    </xdr:from>
    <xdr:to>
      <xdr:col>13</xdr:col>
      <xdr:colOff>578555</xdr:colOff>
      <xdr:row>11</xdr:row>
      <xdr:rowOff>181187</xdr:rowOff>
    </xdr:to>
    <mc:AlternateContent xmlns:mc="http://schemas.openxmlformats.org/markup-compatibility/2006">
      <mc:Choice xmlns:tsle="http://schemas.microsoft.com/office/drawing/2012/timeslicer" Requires="tsle">
        <xdr:graphicFrame macro="">
          <xdr:nvGraphicFramePr>
            <xdr:cNvPr id="2" name="Invoice Date">
              <a:extLst>
                <a:ext uri="{FF2B5EF4-FFF2-40B4-BE49-F238E27FC236}">
                  <a16:creationId xmlns:a16="http://schemas.microsoft.com/office/drawing/2014/main" id="{1C1FB6DF-0342-7AE5-2CCB-F8987E15A3CA}"/>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513665" y="1278467"/>
              <a:ext cx="5912557" cy="11887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296333</xdr:colOff>
      <xdr:row>6</xdr:row>
      <xdr:rowOff>98777</xdr:rowOff>
    </xdr:from>
    <xdr:to>
      <xdr:col>24</xdr:col>
      <xdr:colOff>620889</xdr:colOff>
      <xdr:row>34</xdr:row>
      <xdr:rowOff>127000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1F6ADAC-ED0E-3F4F-81BE-7905A10DC4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22000" y="1396999"/>
              <a:ext cx="8833556" cy="55597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21165</xdr:colOff>
      <xdr:row>4</xdr:row>
      <xdr:rowOff>36690</xdr:rowOff>
    </xdr:from>
    <xdr:to>
      <xdr:col>3</xdr:col>
      <xdr:colOff>154938</xdr:colOff>
      <xdr:row>12</xdr:row>
      <xdr:rowOff>169334</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938B31FE-EF90-4805-607B-0B7A20059B7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1165" y="1052690"/>
              <a:ext cx="237744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180622</xdr:rowOff>
    </xdr:from>
    <xdr:to>
      <xdr:col>3</xdr:col>
      <xdr:colOff>133773</xdr:colOff>
      <xdr:row>22</xdr:row>
      <xdr:rowOff>116150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103049-B3C6-5068-123A-425114F831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4178"/>
              <a:ext cx="2377440" cy="1911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126998</xdr:rowOff>
    </xdr:from>
    <xdr:to>
      <xdr:col>3</xdr:col>
      <xdr:colOff>133773</xdr:colOff>
      <xdr:row>34</xdr:row>
      <xdr:rowOff>42331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A5F91136-ADE0-2558-6233-050D0F86351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586109"/>
              <a:ext cx="237744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ynson" refreshedDate="44740.458716666668" createdVersion="8" refreshedVersion="8" minRefreshableVersion="3" recordCount="3888" xr:uid="{EF4B306D-CCB5-C041-B664-AA872725C544}">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946332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n v="3000"/>
    <x v="0"/>
  </r>
  <r>
    <x v="0"/>
    <n v="1185732"/>
    <x v="0"/>
    <x v="0"/>
    <x v="0"/>
    <s v="New York"/>
    <x v="1"/>
    <n v="0.5"/>
    <x v="1"/>
    <x v="1"/>
    <n v="1500"/>
    <x v="1"/>
  </r>
  <r>
    <x v="0"/>
    <n v="1185732"/>
    <x v="0"/>
    <x v="0"/>
    <x v="0"/>
    <s v="New York"/>
    <x v="2"/>
    <n v="0.4"/>
    <x v="1"/>
    <x v="2"/>
    <n v="1400"/>
    <x v="2"/>
  </r>
  <r>
    <x v="0"/>
    <n v="1185732"/>
    <x v="0"/>
    <x v="0"/>
    <x v="0"/>
    <s v="New York"/>
    <x v="3"/>
    <n v="0.45"/>
    <x v="2"/>
    <x v="3"/>
    <n v="1338.75"/>
    <x v="2"/>
  </r>
  <r>
    <x v="0"/>
    <n v="1185732"/>
    <x v="0"/>
    <x v="0"/>
    <x v="0"/>
    <s v="New York"/>
    <x v="4"/>
    <n v="0.6"/>
    <x v="3"/>
    <x v="4"/>
    <n v="1620"/>
    <x v="1"/>
  </r>
  <r>
    <x v="0"/>
    <n v="1185732"/>
    <x v="0"/>
    <x v="0"/>
    <x v="0"/>
    <s v="New York"/>
    <x v="5"/>
    <n v="0.5"/>
    <x v="1"/>
    <x v="1"/>
    <n v="1250"/>
    <x v="3"/>
  </r>
  <r>
    <x v="0"/>
    <n v="1185732"/>
    <x v="1"/>
    <x v="0"/>
    <x v="0"/>
    <s v="New York"/>
    <x v="0"/>
    <n v="0.5"/>
    <x v="4"/>
    <x v="5"/>
    <n v="3125"/>
    <x v="0"/>
  </r>
  <r>
    <x v="0"/>
    <n v="1185732"/>
    <x v="1"/>
    <x v="0"/>
    <x v="0"/>
    <s v="New York"/>
    <x v="1"/>
    <n v="0.5"/>
    <x v="3"/>
    <x v="6"/>
    <n v="1350"/>
    <x v="1"/>
  </r>
  <r>
    <x v="0"/>
    <n v="1185732"/>
    <x v="1"/>
    <x v="0"/>
    <x v="0"/>
    <s v="New York"/>
    <x v="2"/>
    <n v="0.4"/>
    <x v="5"/>
    <x v="7"/>
    <n v="1330"/>
    <x v="2"/>
  </r>
  <r>
    <x v="0"/>
    <n v="1185732"/>
    <x v="1"/>
    <x v="0"/>
    <x v="0"/>
    <s v="New York"/>
    <x v="3"/>
    <n v="0.45"/>
    <x v="6"/>
    <x v="8"/>
    <n v="1299.375"/>
    <x v="2"/>
  </r>
  <r>
    <x v="0"/>
    <n v="1185732"/>
    <x v="1"/>
    <x v="0"/>
    <x v="0"/>
    <s v="New York"/>
    <x v="4"/>
    <n v="0.6"/>
    <x v="3"/>
    <x v="4"/>
    <n v="1620"/>
    <x v="1"/>
  </r>
  <r>
    <x v="0"/>
    <n v="1185732"/>
    <x v="1"/>
    <x v="0"/>
    <x v="0"/>
    <s v="New York"/>
    <x v="5"/>
    <n v="0.5"/>
    <x v="1"/>
    <x v="1"/>
    <n v="1250"/>
    <x v="3"/>
  </r>
  <r>
    <x v="0"/>
    <n v="1185732"/>
    <x v="2"/>
    <x v="0"/>
    <x v="0"/>
    <s v="New York"/>
    <x v="0"/>
    <n v="0.5"/>
    <x v="7"/>
    <x v="9"/>
    <n v="3050"/>
    <x v="0"/>
  </r>
  <r>
    <x v="0"/>
    <n v="1185732"/>
    <x v="2"/>
    <x v="0"/>
    <x v="0"/>
    <s v="New York"/>
    <x v="1"/>
    <n v="0.5"/>
    <x v="8"/>
    <x v="10"/>
    <n v="1387.5"/>
    <x v="1"/>
  </r>
  <r>
    <x v="0"/>
    <n v="1185732"/>
    <x v="2"/>
    <x v="0"/>
    <x v="0"/>
    <s v="New York"/>
    <x v="2"/>
    <n v="0.4"/>
    <x v="5"/>
    <x v="7"/>
    <n v="1330"/>
    <x v="2"/>
  </r>
  <r>
    <x v="0"/>
    <n v="1185732"/>
    <x v="2"/>
    <x v="0"/>
    <x v="0"/>
    <s v="New York"/>
    <x v="3"/>
    <n v="0.45"/>
    <x v="9"/>
    <x v="11"/>
    <n v="1260"/>
    <x v="2"/>
  </r>
  <r>
    <x v="0"/>
    <n v="1185732"/>
    <x v="2"/>
    <x v="0"/>
    <x v="0"/>
    <s v="New York"/>
    <x v="4"/>
    <n v="0.6"/>
    <x v="2"/>
    <x v="12"/>
    <n v="1530"/>
    <x v="1"/>
  </r>
  <r>
    <x v="0"/>
    <n v="1185732"/>
    <x v="2"/>
    <x v="0"/>
    <x v="0"/>
    <s v="New York"/>
    <x v="5"/>
    <n v="0.5"/>
    <x v="5"/>
    <x v="13"/>
    <n v="1187.5"/>
    <x v="3"/>
  </r>
  <r>
    <x v="0"/>
    <n v="1185732"/>
    <x v="3"/>
    <x v="0"/>
    <x v="0"/>
    <s v="New York"/>
    <x v="0"/>
    <n v="0.5"/>
    <x v="0"/>
    <x v="0"/>
    <n v="3000"/>
    <x v="0"/>
  </r>
  <r>
    <x v="0"/>
    <n v="1185732"/>
    <x v="3"/>
    <x v="0"/>
    <x v="0"/>
    <s v="New York"/>
    <x v="1"/>
    <n v="0.5"/>
    <x v="3"/>
    <x v="6"/>
    <n v="1350"/>
    <x v="1"/>
  </r>
  <r>
    <x v="0"/>
    <n v="1185732"/>
    <x v="3"/>
    <x v="0"/>
    <x v="0"/>
    <s v="New York"/>
    <x v="2"/>
    <n v="0.4"/>
    <x v="3"/>
    <x v="11"/>
    <n v="1260"/>
    <x v="2"/>
  </r>
  <r>
    <x v="0"/>
    <n v="1185732"/>
    <x v="3"/>
    <x v="0"/>
    <x v="0"/>
    <s v="New York"/>
    <x v="3"/>
    <n v="0.45"/>
    <x v="6"/>
    <x v="8"/>
    <n v="1299.375"/>
    <x v="2"/>
  </r>
  <r>
    <x v="0"/>
    <n v="1185732"/>
    <x v="3"/>
    <x v="0"/>
    <x v="0"/>
    <s v="New York"/>
    <x v="4"/>
    <n v="0.6"/>
    <x v="6"/>
    <x v="14"/>
    <n v="1485"/>
    <x v="1"/>
  </r>
  <r>
    <x v="0"/>
    <n v="1185732"/>
    <x v="3"/>
    <x v="0"/>
    <x v="0"/>
    <s v="New York"/>
    <x v="5"/>
    <n v="0.5"/>
    <x v="5"/>
    <x v="13"/>
    <n v="1187.5"/>
    <x v="3"/>
  </r>
  <r>
    <x v="0"/>
    <n v="1185732"/>
    <x v="4"/>
    <x v="0"/>
    <x v="0"/>
    <s v="New York"/>
    <x v="0"/>
    <n v="0.6"/>
    <x v="7"/>
    <x v="15"/>
    <n v="3660"/>
    <x v="0"/>
  </r>
  <r>
    <x v="0"/>
    <n v="1185732"/>
    <x v="4"/>
    <x v="0"/>
    <x v="0"/>
    <s v="New York"/>
    <x v="1"/>
    <n v="0.55000000000000004"/>
    <x v="8"/>
    <x v="16"/>
    <n v="1526.25"/>
    <x v="1"/>
  </r>
  <r>
    <x v="0"/>
    <n v="1185732"/>
    <x v="4"/>
    <x v="0"/>
    <x v="0"/>
    <s v="New York"/>
    <x v="2"/>
    <n v="0.5"/>
    <x v="3"/>
    <x v="6"/>
    <n v="1575"/>
    <x v="2"/>
  </r>
  <r>
    <x v="0"/>
    <n v="1185732"/>
    <x v="4"/>
    <x v="0"/>
    <x v="0"/>
    <s v="New York"/>
    <x v="3"/>
    <n v="0.5"/>
    <x v="2"/>
    <x v="17"/>
    <n v="1487.5"/>
    <x v="2"/>
  </r>
  <r>
    <x v="0"/>
    <n v="1185732"/>
    <x v="4"/>
    <x v="0"/>
    <x v="0"/>
    <s v="New York"/>
    <x v="4"/>
    <n v="0.6"/>
    <x v="10"/>
    <x v="18"/>
    <n v="1575"/>
    <x v="1"/>
  </r>
  <r>
    <x v="0"/>
    <n v="1185732"/>
    <x v="4"/>
    <x v="0"/>
    <x v="0"/>
    <s v="New York"/>
    <x v="5"/>
    <n v="0.65"/>
    <x v="1"/>
    <x v="19"/>
    <n v="1625"/>
    <x v="3"/>
  </r>
  <r>
    <x v="0"/>
    <n v="1185732"/>
    <x v="5"/>
    <x v="0"/>
    <x v="0"/>
    <s v="New York"/>
    <x v="0"/>
    <n v="0.6"/>
    <x v="4"/>
    <x v="20"/>
    <n v="3750"/>
    <x v="0"/>
  </r>
  <r>
    <x v="0"/>
    <n v="1185732"/>
    <x v="5"/>
    <x v="0"/>
    <x v="0"/>
    <s v="New York"/>
    <x v="1"/>
    <n v="0.55000000000000004"/>
    <x v="1"/>
    <x v="21"/>
    <n v="1650"/>
    <x v="1"/>
  </r>
  <r>
    <x v="0"/>
    <n v="1185732"/>
    <x v="5"/>
    <x v="0"/>
    <x v="0"/>
    <s v="New York"/>
    <x v="2"/>
    <n v="0.5"/>
    <x v="8"/>
    <x v="10"/>
    <n v="1618.75"/>
    <x v="2"/>
  </r>
  <r>
    <x v="0"/>
    <n v="1185732"/>
    <x v="5"/>
    <x v="0"/>
    <x v="0"/>
    <s v="New York"/>
    <x v="3"/>
    <n v="0.5"/>
    <x v="3"/>
    <x v="6"/>
    <n v="1575"/>
    <x v="2"/>
  </r>
  <r>
    <x v="0"/>
    <n v="1185732"/>
    <x v="5"/>
    <x v="0"/>
    <x v="0"/>
    <s v="New York"/>
    <x v="4"/>
    <n v="0.6"/>
    <x v="3"/>
    <x v="4"/>
    <n v="1620"/>
    <x v="1"/>
  </r>
  <r>
    <x v="0"/>
    <n v="1185732"/>
    <x v="5"/>
    <x v="0"/>
    <x v="0"/>
    <s v="New York"/>
    <x v="5"/>
    <n v="0.65"/>
    <x v="11"/>
    <x v="22"/>
    <n v="1706.25"/>
    <x v="3"/>
  </r>
  <r>
    <x v="0"/>
    <n v="1185732"/>
    <x v="6"/>
    <x v="0"/>
    <x v="0"/>
    <s v="New York"/>
    <x v="0"/>
    <n v="0.6"/>
    <x v="12"/>
    <x v="23"/>
    <n v="3825"/>
    <x v="0"/>
  </r>
  <r>
    <x v="0"/>
    <n v="1185732"/>
    <x v="6"/>
    <x v="0"/>
    <x v="0"/>
    <s v="New York"/>
    <x v="1"/>
    <n v="0.55000000000000004"/>
    <x v="13"/>
    <x v="24"/>
    <n v="1691.2500000000002"/>
    <x v="1"/>
  </r>
  <r>
    <x v="0"/>
    <n v="1185732"/>
    <x v="6"/>
    <x v="0"/>
    <x v="0"/>
    <s v="New York"/>
    <x v="2"/>
    <n v="0.5"/>
    <x v="5"/>
    <x v="13"/>
    <n v="1662.5"/>
    <x v="2"/>
  </r>
  <r>
    <x v="0"/>
    <n v="1185732"/>
    <x v="6"/>
    <x v="0"/>
    <x v="0"/>
    <s v="New York"/>
    <x v="3"/>
    <n v="0.5"/>
    <x v="3"/>
    <x v="6"/>
    <n v="1575"/>
    <x v="2"/>
  </r>
  <r>
    <x v="0"/>
    <n v="1185732"/>
    <x v="6"/>
    <x v="0"/>
    <x v="0"/>
    <s v="New York"/>
    <x v="4"/>
    <n v="0.6"/>
    <x v="8"/>
    <x v="25"/>
    <n v="1665"/>
    <x v="1"/>
  </r>
  <r>
    <x v="0"/>
    <n v="1185732"/>
    <x v="6"/>
    <x v="0"/>
    <x v="0"/>
    <s v="New York"/>
    <x v="5"/>
    <n v="0.65"/>
    <x v="14"/>
    <x v="26"/>
    <n v="1787.5"/>
    <x v="3"/>
  </r>
  <r>
    <x v="0"/>
    <n v="1185732"/>
    <x v="7"/>
    <x v="0"/>
    <x v="0"/>
    <s v="New York"/>
    <x v="0"/>
    <n v="0.6"/>
    <x v="4"/>
    <x v="20"/>
    <n v="3750"/>
    <x v="0"/>
  </r>
  <r>
    <x v="0"/>
    <n v="1185732"/>
    <x v="7"/>
    <x v="0"/>
    <x v="0"/>
    <s v="New York"/>
    <x v="1"/>
    <n v="0.55000000000000004"/>
    <x v="13"/>
    <x v="24"/>
    <n v="1691.2500000000002"/>
    <x v="1"/>
  </r>
  <r>
    <x v="0"/>
    <n v="1185732"/>
    <x v="7"/>
    <x v="0"/>
    <x v="0"/>
    <s v="New York"/>
    <x v="2"/>
    <n v="0.5"/>
    <x v="5"/>
    <x v="13"/>
    <n v="1662.5"/>
    <x v="2"/>
  </r>
  <r>
    <x v="0"/>
    <n v="1185732"/>
    <x v="7"/>
    <x v="0"/>
    <x v="0"/>
    <s v="New York"/>
    <x v="3"/>
    <n v="0.5"/>
    <x v="8"/>
    <x v="10"/>
    <n v="1618.75"/>
    <x v="2"/>
  </r>
  <r>
    <x v="0"/>
    <n v="1185732"/>
    <x v="7"/>
    <x v="0"/>
    <x v="0"/>
    <s v="New York"/>
    <x v="4"/>
    <n v="0.6"/>
    <x v="3"/>
    <x v="4"/>
    <n v="1620"/>
    <x v="1"/>
  </r>
  <r>
    <x v="0"/>
    <n v="1185732"/>
    <x v="7"/>
    <x v="0"/>
    <x v="0"/>
    <s v="New York"/>
    <x v="5"/>
    <n v="0.65"/>
    <x v="15"/>
    <x v="27"/>
    <n v="1746.875"/>
    <x v="3"/>
  </r>
  <r>
    <x v="0"/>
    <n v="1185732"/>
    <x v="8"/>
    <x v="0"/>
    <x v="0"/>
    <s v="New York"/>
    <x v="0"/>
    <n v="0.6"/>
    <x v="0"/>
    <x v="28"/>
    <n v="3600"/>
    <x v="0"/>
  </r>
  <r>
    <x v="0"/>
    <n v="1185732"/>
    <x v="8"/>
    <x v="0"/>
    <x v="0"/>
    <s v="New York"/>
    <x v="1"/>
    <n v="0.55000000000000004"/>
    <x v="1"/>
    <x v="21"/>
    <n v="1650"/>
    <x v="1"/>
  </r>
  <r>
    <x v="0"/>
    <n v="1185732"/>
    <x v="8"/>
    <x v="0"/>
    <x v="0"/>
    <s v="New York"/>
    <x v="2"/>
    <n v="0.5"/>
    <x v="8"/>
    <x v="10"/>
    <n v="1618.75"/>
    <x v="2"/>
  </r>
  <r>
    <x v="0"/>
    <n v="1185732"/>
    <x v="8"/>
    <x v="0"/>
    <x v="0"/>
    <s v="New York"/>
    <x v="3"/>
    <n v="0.5"/>
    <x v="3"/>
    <x v="6"/>
    <n v="1575"/>
    <x v="2"/>
  </r>
  <r>
    <x v="0"/>
    <n v="1185732"/>
    <x v="8"/>
    <x v="0"/>
    <x v="0"/>
    <s v="New York"/>
    <x v="4"/>
    <n v="0.6"/>
    <x v="3"/>
    <x v="4"/>
    <n v="1620"/>
    <x v="1"/>
  </r>
  <r>
    <x v="0"/>
    <n v="1185732"/>
    <x v="8"/>
    <x v="0"/>
    <x v="0"/>
    <s v="New York"/>
    <x v="5"/>
    <n v="0.65"/>
    <x v="1"/>
    <x v="19"/>
    <n v="1625"/>
    <x v="3"/>
  </r>
  <r>
    <x v="0"/>
    <n v="1185732"/>
    <x v="9"/>
    <x v="0"/>
    <x v="0"/>
    <s v="New York"/>
    <x v="0"/>
    <n v="0.65"/>
    <x v="16"/>
    <x v="29"/>
    <n v="3818.75"/>
    <x v="0"/>
  </r>
  <r>
    <x v="0"/>
    <n v="1185732"/>
    <x v="9"/>
    <x v="0"/>
    <x v="0"/>
    <s v="New York"/>
    <x v="1"/>
    <n v="0.55000000000000004"/>
    <x v="1"/>
    <x v="21"/>
    <n v="1650"/>
    <x v="1"/>
  </r>
  <r>
    <x v="0"/>
    <n v="1185732"/>
    <x v="9"/>
    <x v="0"/>
    <x v="0"/>
    <s v="New York"/>
    <x v="2"/>
    <n v="0.55000000000000004"/>
    <x v="3"/>
    <x v="14"/>
    <n v="1732.5"/>
    <x v="2"/>
  </r>
  <r>
    <x v="0"/>
    <n v="1185732"/>
    <x v="9"/>
    <x v="0"/>
    <x v="0"/>
    <s v="New York"/>
    <x v="3"/>
    <n v="0.55000000000000004"/>
    <x v="10"/>
    <x v="30"/>
    <n v="1684.375"/>
    <x v="2"/>
  </r>
  <r>
    <x v="0"/>
    <n v="1185732"/>
    <x v="9"/>
    <x v="0"/>
    <x v="0"/>
    <s v="New York"/>
    <x v="4"/>
    <n v="0.65"/>
    <x v="10"/>
    <x v="31"/>
    <n v="1706.25"/>
    <x v="1"/>
  </r>
  <r>
    <x v="0"/>
    <n v="1185732"/>
    <x v="9"/>
    <x v="0"/>
    <x v="0"/>
    <s v="New York"/>
    <x v="5"/>
    <n v="0.7"/>
    <x v="1"/>
    <x v="32"/>
    <n v="1750"/>
    <x v="3"/>
  </r>
  <r>
    <x v="0"/>
    <n v="1185732"/>
    <x v="10"/>
    <x v="0"/>
    <x v="0"/>
    <s v="New York"/>
    <x v="0"/>
    <n v="0.65"/>
    <x v="17"/>
    <x v="33"/>
    <n v="3737.5"/>
    <x v="0"/>
  </r>
  <r>
    <x v="0"/>
    <n v="1185732"/>
    <x v="10"/>
    <x v="0"/>
    <x v="0"/>
    <s v="New York"/>
    <x v="1"/>
    <n v="0.55000000000000004"/>
    <x v="18"/>
    <x v="34"/>
    <n v="1608.75"/>
    <x v="1"/>
  </r>
  <r>
    <x v="0"/>
    <n v="1185732"/>
    <x v="10"/>
    <x v="0"/>
    <x v="0"/>
    <s v="New York"/>
    <x v="2"/>
    <n v="0.55000000000000004"/>
    <x v="19"/>
    <x v="35"/>
    <n v="1771"/>
    <x v="2"/>
  </r>
  <r>
    <x v="0"/>
    <n v="1185732"/>
    <x v="10"/>
    <x v="0"/>
    <x v="0"/>
    <s v="New York"/>
    <x v="3"/>
    <n v="0.55000000000000004"/>
    <x v="3"/>
    <x v="14"/>
    <n v="1732.5"/>
    <x v="2"/>
  </r>
  <r>
    <x v="0"/>
    <n v="1185732"/>
    <x v="10"/>
    <x v="0"/>
    <x v="0"/>
    <s v="New York"/>
    <x v="4"/>
    <n v="0.65"/>
    <x v="10"/>
    <x v="31"/>
    <n v="1706.25"/>
    <x v="1"/>
  </r>
  <r>
    <x v="0"/>
    <n v="1185732"/>
    <x v="10"/>
    <x v="0"/>
    <x v="0"/>
    <s v="New York"/>
    <x v="5"/>
    <n v="0.7"/>
    <x v="18"/>
    <x v="22"/>
    <n v="1706.25"/>
    <x v="3"/>
  </r>
  <r>
    <x v="0"/>
    <n v="1185732"/>
    <x v="11"/>
    <x v="0"/>
    <x v="0"/>
    <s v="New York"/>
    <x v="0"/>
    <n v="0.65"/>
    <x v="0"/>
    <x v="36"/>
    <n v="3900"/>
    <x v="0"/>
  </r>
  <r>
    <x v="0"/>
    <n v="1185732"/>
    <x v="11"/>
    <x v="0"/>
    <x v="0"/>
    <s v="New York"/>
    <x v="1"/>
    <n v="0.55000000000000004"/>
    <x v="1"/>
    <x v="21"/>
    <n v="1650"/>
    <x v="1"/>
  </r>
  <r>
    <x v="0"/>
    <n v="1185732"/>
    <x v="11"/>
    <x v="0"/>
    <x v="0"/>
    <s v="New York"/>
    <x v="2"/>
    <n v="0.55000000000000004"/>
    <x v="5"/>
    <x v="37"/>
    <n v="1828.7499999999998"/>
    <x v="2"/>
  </r>
  <r>
    <x v="0"/>
    <n v="1185732"/>
    <x v="11"/>
    <x v="0"/>
    <x v="0"/>
    <s v="New York"/>
    <x v="3"/>
    <n v="0.55000000000000004"/>
    <x v="3"/>
    <x v="14"/>
    <n v="1732.5"/>
    <x v="2"/>
  </r>
  <r>
    <x v="0"/>
    <n v="1185732"/>
    <x v="11"/>
    <x v="0"/>
    <x v="0"/>
    <s v="New York"/>
    <x v="4"/>
    <n v="0.65"/>
    <x v="3"/>
    <x v="38"/>
    <n v="1755"/>
    <x v="1"/>
  </r>
  <r>
    <x v="0"/>
    <n v="1185732"/>
    <x v="11"/>
    <x v="0"/>
    <x v="0"/>
    <s v="New York"/>
    <x v="5"/>
    <n v="0.7"/>
    <x v="1"/>
    <x v="32"/>
    <n v="1750"/>
    <x v="3"/>
  </r>
  <r>
    <x v="1"/>
    <n v="1197831"/>
    <x v="12"/>
    <x v="1"/>
    <x v="1"/>
    <s v="Houston"/>
    <x v="0"/>
    <n v="0.25"/>
    <x v="3"/>
    <x v="39"/>
    <n v="787.5"/>
    <x v="2"/>
  </r>
  <r>
    <x v="1"/>
    <n v="1197831"/>
    <x v="12"/>
    <x v="1"/>
    <x v="1"/>
    <s v="Houston"/>
    <x v="1"/>
    <n v="0.35"/>
    <x v="3"/>
    <x v="40"/>
    <n v="1102.5"/>
    <x v="2"/>
  </r>
  <r>
    <x v="1"/>
    <n v="1197831"/>
    <x v="12"/>
    <x v="1"/>
    <x v="1"/>
    <s v="Houston"/>
    <x v="2"/>
    <n v="0.35"/>
    <x v="20"/>
    <x v="41"/>
    <n v="857.5"/>
    <x v="2"/>
  </r>
  <r>
    <x v="1"/>
    <n v="1197831"/>
    <x v="12"/>
    <x v="1"/>
    <x v="1"/>
    <s v="Houston"/>
    <x v="3"/>
    <n v="0.35"/>
    <x v="20"/>
    <x v="41"/>
    <n v="1102.5"/>
    <x v="4"/>
  </r>
  <r>
    <x v="1"/>
    <n v="1197831"/>
    <x v="12"/>
    <x v="1"/>
    <x v="1"/>
    <s v="Houston"/>
    <x v="4"/>
    <n v="0.4"/>
    <x v="21"/>
    <x v="42"/>
    <n v="660"/>
    <x v="1"/>
  </r>
  <r>
    <x v="1"/>
    <n v="1197831"/>
    <x v="12"/>
    <x v="1"/>
    <x v="1"/>
    <s v="Houston"/>
    <x v="5"/>
    <n v="0.35"/>
    <x v="20"/>
    <x v="41"/>
    <n v="1225"/>
    <x v="0"/>
  </r>
  <r>
    <x v="1"/>
    <n v="1197831"/>
    <x v="13"/>
    <x v="1"/>
    <x v="1"/>
    <s v="Houston"/>
    <x v="0"/>
    <n v="0.25"/>
    <x v="2"/>
    <x v="43"/>
    <n v="743.75"/>
    <x v="2"/>
  </r>
  <r>
    <x v="1"/>
    <n v="1197831"/>
    <x v="13"/>
    <x v="1"/>
    <x v="1"/>
    <s v="Houston"/>
    <x v="1"/>
    <n v="0.35"/>
    <x v="2"/>
    <x v="44"/>
    <n v="1041.25"/>
    <x v="2"/>
  </r>
  <r>
    <x v="1"/>
    <n v="1197831"/>
    <x v="13"/>
    <x v="1"/>
    <x v="1"/>
    <s v="Houston"/>
    <x v="2"/>
    <n v="0.35"/>
    <x v="22"/>
    <x v="45"/>
    <n v="826.875"/>
    <x v="2"/>
  </r>
  <r>
    <x v="1"/>
    <n v="1197831"/>
    <x v="13"/>
    <x v="1"/>
    <x v="1"/>
    <s v="Houston"/>
    <x v="3"/>
    <n v="0.35"/>
    <x v="23"/>
    <x v="46"/>
    <n v="984.375"/>
    <x v="4"/>
  </r>
  <r>
    <x v="1"/>
    <n v="1197831"/>
    <x v="13"/>
    <x v="1"/>
    <x v="1"/>
    <s v="Houston"/>
    <x v="4"/>
    <n v="0.4"/>
    <x v="24"/>
    <x v="47"/>
    <n v="600"/>
    <x v="1"/>
  </r>
  <r>
    <x v="1"/>
    <n v="1197831"/>
    <x v="13"/>
    <x v="1"/>
    <x v="1"/>
    <s v="Houston"/>
    <x v="5"/>
    <n v="0.35"/>
    <x v="20"/>
    <x v="41"/>
    <n v="1225"/>
    <x v="0"/>
  </r>
  <r>
    <x v="1"/>
    <n v="1197831"/>
    <x v="14"/>
    <x v="1"/>
    <x v="1"/>
    <s v="Houston"/>
    <x v="0"/>
    <n v="0.3"/>
    <x v="10"/>
    <x v="48"/>
    <n v="918.74999999999989"/>
    <x v="2"/>
  </r>
  <r>
    <x v="1"/>
    <n v="1197831"/>
    <x v="14"/>
    <x v="1"/>
    <x v="1"/>
    <s v="Houston"/>
    <x v="1"/>
    <n v="0.4"/>
    <x v="10"/>
    <x v="49"/>
    <n v="1225"/>
    <x v="2"/>
  </r>
  <r>
    <x v="1"/>
    <n v="1197831"/>
    <x v="14"/>
    <x v="1"/>
    <x v="1"/>
    <s v="Houston"/>
    <x v="2"/>
    <n v="0.35"/>
    <x v="20"/>
    <x v="41"/>
    <n v="857.5"/>
    <x v="2"/>
  </r>
  <r>
    <x v="1"/>
    <n v="1197831"/>
    <x v="14"/>
    <x v="1"/>
    <x v="1"/>
    <s v="Houston"/>
    <x v="3"/>
    <n v="0.4"/>
    <x v="25"/>
    <x v="50"/>
    <n v="1080"/>
    <x v="4"/>
  </r>
  <r>
    <x v="1"/>
    <n v="1197831"/>
    <x v="14"/>
    <x v="1"/>
    <x v="1"/>
    <s v="Houston"/>
    <x v="4"/>
    <n v="0.45"/>
    <x v="24"/>
    <x v="39"/>
    <n v="675"/>
    <x v="1"/>
  </r>
  <r>
    <x v="1"/>
    <n v="1197831"/>
    <x v="14"/>
    <x v="1"/>
    <x v="1"/>
    <s v="Houston"/>
    <x v="5"/>
    <n v="0.4"/>
    <x v="26"/>
    <x v="51"/>
    <n v="1300"/>
    <x v="0"/>
  </r>
  <r>
    <x v="1"/>
    <n v="1197831"/>
    <x v="15"/>
    <x v="1"/>
    <x v="1"/>
    <s v="Houston"/>
    <x v="0"/>
    <n v="0.3"/>
    <x v="3"/>
    <x v="52"/>
    <n v="944.99999999999989"/>
    <x v="2"/>
  </r>
  <r>
    <x v="1"/>
    <n v="1197831"/>
    <x v="15"/>
    <x v="1"/>
    <x v="1"/>
    <s v="Houston"/>
    <x v="1"/>
    <n v="0.4"/>
    <x v="3"/>
    <x v="11"/>
    <n v="1260"/>
    <x v="2"/>
  </r>
  <r>
    <x v="1"/>
    <n v="1197831"/>
    <x v="15"/>
    <x v="1"/>
    <x v="1"/>
    <s v="Houston"/>
    <x v="2"/>
    <n v="0.35"/>
    <x v="27"/>
    <x v="53"/>
    <n v="888.125"/>
    <x v="2"/>
  </r>
  <r>
    <x v="1"/>
    <n v="1197831"/>
    <x v="15"/>
    <x v="1"/>
    <x v="1"/>
    <s v="Houston"/>
    <x v="3"/>
    <n v="0.4"/>
    <x v="23"/>
    <x v="54"/>
    <n v="1125"/>
    <x v="4"/>
  </r>
  <r>
    <x v="1"/>
    <n v="1197831"/>
    <x v="15"/>
    <x v="1"/>
    <x v="1"/>
    <s v="Houston"/>
    <x v="4"/>
    <n v="0.45"/>
    <x v="28"/>
    <x v="45"/>
    <n v="708.75"/>
    <x v="1"/>
  </r>
  <r>
    <x v="1"/>
    <n v="1197831"/>
    <x v="15"/>
    <x v="1"/>
    <x v="1"/>
    <s v="Houston"/>
    <x v="5"/>
    <n v="0.4"/>
    <x v="9"/>
    <x v="55"/>
    <n v="1600"/>
    <x v="0"/>
  </r>
  <r>
    <x v="1"/>
    <n v="1197831"/>
    <x v="16"/>
    <x v="1"/>
    <x v="1"/>
    <s v="Houston"/>
    <x v="0"/>
    <n v="0.3"/>
    <x v="8"/>
    <x v="56"/>
    <n v="971.24999999999989"/>
    <x v="2"/>
  </r>
  <r>
    <x v="1"/>
    <n v="1197831"/>
    <x v="16"/>
    <x v="1"/>
    <x v="1"/>
    <s v="Houston"/>
    <x v="1"/>
    <n v="0.4"/>
    <x v="8"/>
    <x v="57"/>
    <n v="1295"/>
    <x v="2"/>
  </r>
  <r>
    <x v="1"/>
    <n v="1197831"/>
    <x v="16"/>
    <x v="1"/>
    <x v="1"/>
    <s v="Houston"/>
    <x v="2"/>
    <n v="0.35"/>
    <x v="29"/>
    <x v="58"/>
    <n v="949.37499999999989"/>
    <x v="2"/>
  </r>
  <r>
    <x v="1"/>
    <n v="1197831"/>
    <x v="16"/>
    <x v="1"/>
    <x v="1"/>
    <s v="Houston"/>
    <x v="3"/>
    <n v="0.4"/>
    <x v="20"/>
    <x v="59"/>
    <n v="1260"/>
    <x v="4"/>
  </r>
  <r>
    <x v="1"/>
    <n v="1197831"/>
    <x v="16"/>
    <x v="1"/>
    <x v="1"/>
    <s v="Houston"/>
    <x v="4"/>
    <n v="0.45"/>
    <x v="25"/>
    <x v="52"/>
    <n v="810"/>
    <x v="1"/>
  </r>
  <r>
    <x v="1"/>
    <n v="1197831"/>
    <x v="16"/>
    <x v="1"/>
    <x v="1"/>
    <s v="Houston"/>
    <x v="5"/>
    <n v="0.4"/>
    <x v="5"/>
    <x v="7"/>
    <n v="1900"/>
    <x v="0"/>
  </r>
  <r>
    <x v="1"/>
    <n v="1197831"/>
    <x v="17"/>
    <x v="1"/>
    <x v="1"/>
    <s v="Houston"/>
    <x v="0"/>
    <n v="0.4"/>
    <x v="5"/>
    <x v="7"/>
    <n v="1330"/>
    <x v="2"/>
  </r>
  <r>
    <x v="1"/>
    <n v="1197831"/>
    <x v="17"/>
    <x v="1"/>
    <x v="1"/>
    <s v="Houston"/>
    <x v="1"/>
    <n v="0.45"/>
    <x v="5"/>
    <x v="60"/>
    <n v="1496.25"/>
    <x v="2"/>
  </r>
  <r>
    <x v="1"/>
    <n v="1197831"/>
    <x v="17"/>
    <x v="1"/>
    <x v="1"/>
    <s v="Houston"/>
    <x v="2"/>
    <n v="0.4"/>
    <x v="9"/>
    <x v="55"/>
    <n v="1120"/>
    <x v="2"/>
  </r>
  <r>
    <x v="1"/>
    <n v="1197831"/>
    <x v="17"/>
    <x v="1"/>
    <x v="1"/>
    <s v="Houston"/>
    <x v="3"/>
    <n v="0.4"/>
    <x v="30"/>
    <x v="61"/>
    <n v="1350"/>
    <x v="4"/>
  </r>
  <r>
    <x v="1"/>
    <n v="1197831"/>
    <x v="17"/>
    <x v="1"/>
    <x v="1"/>
    <s v="Houston"/>
    <x v="4"/>
    <n v="0.45"/>
    <x v="26"/>
    <x v="62"/>
    <n v="877.5"/>
    <x v="1"/>
  </r>
  <r>
    <x v="1"/>
    <n v="1197831"/>
    <x v="17"/>
    <x v="1"/>
    <x v="1"/>
    <s v="Houston"/>
    <x v="5"/>
    <n v="0.5"/>
    <x v="1"/>
    <x v="1"/>
    <n v="2500"/>
    <x v="0"/>
  </r>
  <r>
    <x v="1"/>
    <n v="1197831"/>
    <x v="18"/>
    <x v="1"/>
    <x v="1"/>
    <s v="Houston"/>
    <x v="0"/>
    <n v="0.4"/>
    <x v="5"/>
    <x v="7"/>
    <n v="1330"/>
    <x v="2"/>
  </r>
  <r>
    <x v="1"/>
    <n v="1197831"/>
    <x v="18"/>
    <x v="1"/>
    <x v="1"/>
    <s v="Houston"/>
    <x v="1"/>
    <n v="0.45"/>
    <x v="5"/>
    <x v="60"/>
    <n v="1496.25"/>
    <x v="2"/>
  </r>
  <r>
    <x v="1"/>
    <n v="1197831"/>
    <x v="18"/>
    <x v="1"/>
    <x v="1"/>
    <s v="Houston"/>
    <x v="2"/>
    <n v="0.4"/>
    <x v="14"/>
    <x v="63"/>
    <n v="1540"/>
    <x v="2"/>
  </r>
  <r>
    <x v="1"/>
    <n v="1197831"/>
    <x v="18"/>
    <x v="1"/>
    <x v="1"/>
    <s v="Houston"/>
    <x v="3"/>
    <n v="0.4"/>
    <x v="20"/>
    <x v="59"/>
    <n v="1260"/>
    <x v="4"/>
  </r>
  <r>
    <x v="1"/>
    <n v="1197831"/>
    <x v="18"/>
    <x v="1"/>
    <x v="1"/>
    <s v="Houston"/>
    <x v="4"/>
    <n v="0.45"/>
    <x v="20"/>
    <x v="40"/>
    <n v="945"/>
    <x v="1"/>
  </r>
  <r>
    <x v="1"/>
    <n v="1197831"/>
    <x v="18"/>
    <x v="1"/>
    <x v="1"/>
    <s v="Houston"/>
    <x v="5"/>
    <n v="0.5"/>
    <x v="18"/>
    <x v="64"/>
    <n v="2437.5"/>
    <x v="0"/>
  </r>
  <r>
    <x v="1"/>
    <n v="1197831"/>
    <x v="19"/>
    <x v="1"/>
    <x v="1"/>
    <s v="Houston"/>
    <x v="0"/>
    <n v="0.4"/>
    <x v="8"/>
    <x v="57"/>
    <n v="1295"/>
    <x v="2"/>
  </r>
  <r>
    <x v="1"/>
    <n v="1197831"/>
    <x v="19"/>
    <x v="1"/>
    <x v="1"/>
    <s v="Houston"/>
    <x v="1"/>
    <n v="0.45"/>
    <x v="8"/>
    <x v="65"/>
    <n v="1456.875"/>
    <x v="2"/>
  </r>
  <r>
    <x v="1"/>
    <n v="1197831"/>
    <x v="19"/>
    <x v="1"/>
    <x v="1"/>
    <s v="Houston"/>
    <x v="2"/>
    <n v="0.4"/>
    <x v="14"/>
    <x v="63"/>
    <n v="1540"/>
    <x v="2"/>
  </r>
  <r>
    <x v="1"/>
    <n v="1197831"/>
    <x v="19"/>
    <x v="1"/>
    <x v="1"/>
    <s v="Houston"/>
    <x v="3"/>
    <n v="0.4"/>
    <x v="26"/>
    <x v="51"/>
    <n v="1170"/>
    <x v="4"/>
  </r>
  <r>
    <x v="1"/>
    <n v="1197831"/>
    <x v="19"/>
    <x v="1"/>
    <x v="1"/>
    <s v="Houston"/>
    <x v="4"/>
    <n v="0.45"/>
    <x v="26"/>
    <x v="62"/>
    <n v="877.5"/>
    <x v="1"/>
  </r>
  <r>
    <x v="1"/>
    <n v="1197831"/>
    <x v="19"/>
    <x v="1"/>
    <x v="1"/>
    <s v="Houston"/>
    <x v="5"/>
    <n v="0.5"/>
    <x v="3"/>
    <x v="6"/>
    <n v="2250"/>
    <x v="0"/>
  </r>
  <r>
    <x v="1"/>
    <n v="1197831"/>
    <x v="20"/>
    <x v="1"/>
    <x v="1"/>
    <s v="Houston"/>
    <x v="0"/>
    <n v="0.45"/>
    <x v="2"/>
    <x v="3"/>
    <n v="1338.75"/>
    <x v="2"/>
  </r>
  <r>
    <x v="1"/>
    <n v="1197831"/>
    <x v="20"/>
    <x v="1"/>
    <x v="1"/>
    <s v="Houston"/>
    <x v="1"/>
    <n v="0.45"/>
    <x v="2"/>
    <x v="3"/>
    <n v="1338.75"/>
    <x v="2"/>
  </r>
  <r>
    <x v="1"/>
    <n v="1197831"/>
    <x v="20"/>
    <x v="1"/>
    <x v="1"/>
    <s v="Houston"/>
    <x v="2"/>
    <n v="0.5"/>
    <x v="3"/>
    <x v="6"/>
    <n v="1575"/>
    <x v="2"/>
  </r>
  <r>
    <x v="1"/>
    <n v="1197831"/>
    <x v="20"/>
    <x v="1"/>
    <x v="1"/>
    <s v="Houston"/>
    <x v="3"/>
    <n v="0.5"/>
    <x v="23"/>
    <x v="66"/>
    <n v="1406.25"/>
    <x v="4"/>
  </r>
  <r>
    <x v="1"/>
    <n v="1197831"/>
    <x v="20"/>
    <x v="1"/>
    <x v="1"/>
    <s v="Houston"/>
    <x v="4"/>
    <n v="0.45"/>
    <x v="23"/>
    <x v="67"/>
    <n v="843.75"/>
    <x v="1"/>
  </r>
  <r>
    <x v="1"/>
    <n v="1197831"/>
    <x v="20"/>
    <x v="1"/>
    <x v="1"/>
    <s v="Houston"/>
    <x v="5"/>
    <n v="0.55000000000000004"/>
    <x v="2"/>
    <x v="68"/>
    <n v="2337.5"/>
    <x v="0"/>
  </r>
  <r>
    <x v="1"/>
    <n v="1197831"/>
    <x v="21"/>
    <x v="1"/>
    <x v="1"/>
    <s v="Houston"/>
    <x v="0"/>
    <n v="0.45"/>
    <x v="9"/>
    <x v="11"/>
    <n v="1260"/>
    <x v="2"/>
  </r>
  <r>
    <x v="1"/>
    <n v="1197831"/>
    <x v="21"/>
    <x v="1"/>
    <x v="1"/>
    <s v="Houston"/>
    <x v="1"/>
    <n v="0.45"/>
    <x v="9"/>
    <x v="11"/>
    <n v="1260"/>
    <x v="2"/>
  </r>
  <r>
    <x v="1"/>
    <n v="1197831"/>
    <x v="21"/>
    <x v="1"/>
    <x v="1"/>
    <s v="Houston"/>
    <x v="2"/>
    <n v="0.5"/>
    <x v="30"/>
    <x v="69"/>
    <n v="1312.5"/>
    <x v="2"/>
  </r>
  <r>
    <x v="1"/>
    <n v="1197831"/>
    <x v="21"/>
    <x v="1"/>
    <x v="1"/>
    <s v="Houston"/>
    <x v="3"/>
    <n v="0.5"/>
    <x v="25"/>
    <x v="61"/>
    <n v="1350"/>
    <x v="4"/>
  </r>
  <r>
    <x v="1"/>
    <n v="1197831"/>
    <x v="21"/>
    <x v="1"/>
    <x v="1"/>
    <s v="Houston"/>
    <x v="4"/>
    <n v="0.45"/>
    <x v="31"/>
    <x v="70"/>
    <n v="776.25"/>
    <x v="1"/>
  </r>
  <r>
    <x v="1"/>
    <n v="1197831"/>
    <x v="21"/>
    <x v="1"/>
    <x v="1"/>
    <s v="Houston"/>
    <x v="5"/>
    <n v="0.55000000000000004"/>
    <x v="30"/>
    <x v="71"/>
    <n v="2062.5"/>
    <x v="0"/>
  </r>
  <r>
    <x v="1"/>
    <n v="1197831"/>
    <x v="22"/>
    <x v="1"/>
    <x v="1"/>
    <s v="Houston"/>
    <x v="0"/>
    <n v="0.45"/>
    <x v="3"/>
    <x v="72"/>
    <n v="1417.5"/>
    <x v="2"/>
  </r>
  <r>
    <x v="1"/>
    <n v="1197831"/>
    <x v="22"/>
    <x v="1"/>
    <x v="1"/>
    <s v="Houston"/>
    <x v="1"/>
    <n v="0.45"/>
    <x v="3"/>
    <x v="72"/>
    <n v="1417.5"/>
    <x v="2"/>
  </r>
  <r>
    <x v="1"/>
    <n v="1197831"/>
    <x v="22"/>
    <x v="1"/>
    <x v="1"/>
    <s v="Houston"/>
    <x v="2"/>
    <n v="0.5"/>
    <x v="6"/>
    <x v="71"/>
    <n v="1443.75"/>
    <x v="2"/>
  </r>
  <r>
    <x v="1"/>
    <n v="1197831"/>
    <x v="22"/>
    <x v="1"/>
    <x v="1"/>
    <s v="Houston"/>
    <x v="3"/>
    <n v="0.5"/>
    <x v="22"/>
    <x v="73"/>
    <n v="1518.75"/>
    <x v="4"/>
  </r>
  <r>
    <x v="1"/>
    <n v="1197831"/>
    <x v="22"/>
    <x v="1"/>
    <x v="1"/>
    <s v="Houston"/>
    <x v="4"/>
    <n v="0.45"/>
    <x v="26"/>
    <x v="62"/>
    <n v="877.5"/>
    <x v="1"/>
  </r>
  <r>
    <x v="1"/>
    <n v="1197831"/>
    <x v="22"/>
    <x v="1"/>
    <x v="1"/>
    <s v="Houston"/>
    <x v="5"/>
    <n v="0.55000000000000004"/>
    <x v="2"/>
    <x v="68"/>
    <n v="2337.5"/>
    <x v="0"/>
  </r>
  <r>
    <x v="1"/>
    <n v="1197831"/>
    <x v="23"/>
    <x v="1"/>
    <x v="1"/>
    <s v="Houston"/>
    <x v="0"/>
    <n v="0.45"/>
    <x v="5"/>
    <x v="60"/>
    <n v="1496.25"/>
    <x v="2"/>
  </r>
  <r>
    <x v="1"/>
    <n v="1197831"/>
    <x v="23"/>
    <x v="1"/>
    <x v="1"/>
    <s v="Houston"/>
    <x v="1"/>
    <n v="0.45"/>
    <x v="5"/>
    <x v="60"/>
    <n v="1496.25"/>
    <x v="2"/>
  </r>
  <r>
    <x v="1"/>
    <n v="1197831"/>
    <x v="23"/>
    <x v="1"/>
    <x v="1"/>
    <s v="Houston"/>
    <x v="2"/>
    <n v="0.5"/>
    <x v="2"/>
    <x v="17"/>
    <n v="1487.5"/>
    <x v="2"/>
  </r>
  <r>
    <x v="1"/>
    <n v="1197831"/>
    <x v="23"/>
    <x v="1"/>
    <x v="1"/>
    <s v="Houston"/>
    <x v="3"/>
    <n v="0.5"/>
    <x v="20"/>
    <x v="49"/>
    <n v="1575"/>
    <x v="4"/>
  </r>
  <r>
    <x v="1"/>
    <n v="1197831"/>
    <x v="23"/>
    <x v="1"/>
    <x v="1"/>
    <s v="Houston"/>
    <x v="4"/>
    <n v="0.45"/>
    <x v="26"/>
    <x v="62"/>
    <n v="877.5"/>
    <x v="1"/>
  </r>
  <r>
    <x v="1"/>
    <n v="1197831"/>
    <x v="23"/>
    <x v="1"/>
    <x v="1"/>
    <s v="Houston"/>
    <x v="5"/>
    <n v="0.55000000000000004"/>
    <x v="3"/>
    <x v="14"/>
    <n v="2475"/>
    <x v="0"/>
  </r>
  <r>
    <x v="2"/>
    <n v="1128299"/>
    <x v="24"/>
    <x v="2"/>
    <x v="2"/>
    <s v="San Francisco"/>
    <x v="0"/>
    <n v="0.39999999999999997"/>
    <x v="29"/>
    <x v="74"/>
    <n v="1085"/>
    <x v="5"/>
  </r>
  <r>
    <x v="2"/>
    <n v="1128299"/>
    <x v="24"/>
    <x v="2"/>
    <x v="2"/>
    <s v="San Francisco"/>
    <x v="1"/>
    <n v="0.5"/>
    <x v="29"/>
    <x v="75"/>
    <n v="775"/>
    <x v="6"/>
  </r>
  <r>
    <x v="2"/>
    <n v="1128299"/>
    <x v="24"/>
    <x v="2"/>
    <x v="2"/>
    <s v="San Francisco"/>
    <x v="2"/>
    <n v="0.5"/>
    <x v="29"/>
    <x v="75"/>
    <n v="1356.2500000000002"/>
    <x v="5"/>
  </r>
  <r>
    <x v="2"/>
    <n v="1128299"/>
    <x v="24"/>
    <x v="2"/>
    <x v="2"/>
    <s v="San Francisco"/>
    <x v="3"/>
    <n v="0.5"/>
    <x v="23"/>
    <x v="66"/>
    <n v="937.5"/>
    <x v="1"/>
  </r>
  <r>
    <x v="2"/>
    <n v="1128299"/>
    <x v="24"/>
    <x v="2"/>
    <x v="2"/>
    <s v="San Francisco"/>
    <x v="4"/>
    <n v="0.55000000000000004"/>
    <x v="31"/>
    <x v="76"/>
    <n v="1581.2500000000002"/>
    <x v="0"/>
  </r>
  <r>
    <x v="2"/>
    <n v="1128299"/>
    <x v="24"/>
    <x v="2"/>
    <x v="2"/>
    <s v="San Francisco"/>
    <x v="5"/>
    <n v="0.5"/>
    <x v="29"/>
    <x v="75"/>
    <n v="581.25000000000011"/>
    <x v="7"/>
  </r>
  <r>
    <x v="2"/>
    <n v="1128299"/>
    <x v="25"/>
    <x v="2"/>
    <x v="2"/>
    <s v="San Francisco"/>
    <x v="0"/>
    <n v="0.39999999999999997"/>
    <x v="6"/>
    <x v="77"/>
    <n v="1155"/>
    <x v="5"/>
  </r>
  <r>
    <x v="2"/>
    <n v="1128299"/>
    <x v="25"/>
    <x v="2"/>
    <x v="2"/>
    <s v="San Francisco"/>
    <x v="1"/>
    <n v="0.5"/>
    <x v="27"/>
    <x v="78"/>
    <n v="725"/>
    <x v="6"/>
  </r>
  <r>
    <x v="2"/>
    <n v="1128299"/>
    <x v="25"/>
    <x v="2"/>
    <x v="2"/>
    <s v="San Francisco"/>
    <x v="2"/>
    <n v="0.5"/>
    <x v="27"/>
    <x v="78"/>
    <n v="1268.7500000000002"/>
    <x v="5"/>
  </r>
  <r>
    <x v="2"/>
    <n v="1128299"/>
    <x v="25"/>
    <x v="2"/>
    <x v="2"/>
    <s v="San Francisco"/>
    <x v="3"/>
    <n v="0.5"/>
    <x v="31"/>
    <x v="79"/>
    <n v="862.5"/>
    <x v="1"/>
  </r>
  <r>
    <x v="2"/>
    <n v="1128299"/>
    <x v="25"/>
    <x v="2"/>
    <x v="2"/>
    <s v="San Francisco"/>
    <x v="4"/>
    <n v="0.55000000000000004"/>
    <x v="24"/>
    <x v="80"/>
    <n v="1375"/>
    <x v="0"/>
  </r>
  <r>
    <x v="2"/>
    <n v="1128299"/>
    <x v="25"/>
    <x v="2"/>
    <x v="2"/>
    <s v="San Francisco"/>
    <x v="5"/>
    <n v="0.5"/>
    <x v="20"/>
    <x v="49"/>
    <n v="525.00000000000011"/>
    <x v="7"/>
  </r>
  <r>
    <x v="2"/>
    <n v="1128299"/>
    <x v="26"/>
    <x v="2"/>
    <x v="2"/>
    <s v="San Francisco"/>
    <x v="0"/>
    <n v="0.5"/>
    <x v="2"/>
    <x v="17"/>
    <n v="1487.5000000000002"/>
    <x v="5"/>
  </r>
  <r>
    <x v="2"/>
    <n v="1128299"/>
    <x v="26"/>
    <x v="2"/>
    <x v="2"/>
    <s v="San Francisco"/>
    <x v="1"/>
    <n v="0.6"/>
    <x v="20"/>
    <x v="81"/>
    <n v="840"/>
    <x v="6"/>
  </r>
  <r>
    <x v="2"/>
    <n v="1128299"/>
    <x v="26"/>
    <x v="2"/>
    <x v="2"/>
    <s v="San Francisco"/>
    <x v="2"/>
    <n v="0.6"/>
    <x v="20"/>
    <x v="81"/>
    <n v="1470.0000000000002"/>
    <x v="5"/>
  </r>
  <r>
    <x v="2"/>
    <n v="1128299"/>
    <x v="26"/>
    <x v="2"/>
    <x v="2"/>
    <s v="San Francisco"/>
    <x v="3"/>
    <n v="0.6"/>
    <x v="25"/>
    <x v="11"/>
    <n v="1080"/>
    <x v="1"/>
  </r>
  <r>
    <x v="2"/>
    <n v="1128299"/>
    <x v="26"/>
    <x v="2"/>
    <x v="2"/>
    <s v="San Francisco"/>
    <x v="4"/>
    <n v="0.65"/>
    <x v="24"/>
    <x v="82"/>
    <n v="1625"/>
    <x v="0"/>
  </r>
  <r>
    <x v="2"/>
    <n v="1128299"/>
    <x v="26"/>
    <x v="2"/>
    <x v="2"/>
    <s v="San Francisco"/>
    <x v="5"/>
    <n v="0.6"/>
    <x v="20"/>
    <x v="81"/>
    <n v="630.00000000000011"/>
    <x v="7"/>
  </r>
  <r>
    <x v="2"/>
    <n v="1128299"/>
    <x v="27"/>
    <x v="2"/>
    <x v="2"/>
    <s v="San Francisco"/>
    <x v="0"/>
    <n v="0.6"/>
    <x v="10"/>
    <x v="18"/>
    <n v="1837.5000000000002"/>
    <x v="5"/>
  </r>
  <r>
    <x v="2"/>
    <n v="1128299"/>
    <x v="27"/>
    <x v="2"/>
    <x v="2"/>
    <s v="San Francisco"/>
    <x v="1"/>
    <n v="0.65"/>
    <x v="22"/>
    <x v="83"/>
    <n v="877.5"/>
    <x v="6"/>
  </r>
  <r>
    <x v="2"/>
    <n v="1128299"/>
    <x v="27"/>
    <x v="2"/>
    <x v="2"/>
    <s v="San Francisco"/>
    <x v="2"/>
    <n v="0.65"/>
    <x v="27"/>
    <x v="84"/>
    <n v="1649.3750000000002"/>
    <x v="5"/>
  </r>
  <r>
    <x v="2"/>
    <n v="1128299"/>
    <x v="27"/>
    <x v="2"/>
    <x v="2"/>
    <s v="San Francisco"/>
    <x v="3"/>
    <n v="0.6"/>
    <x v="23"/>
    <x v="69"/>
    <n v="1125"/>
    <x v="1"/>
  </r>
  <r>
    <x v="2"/>
    <n v="1128299"/>
    <x v="27"/>
    <x v="2"/>
    <x v="2"/>
    <s v="San Francisco"/>
    <x v="4"/>
    <n v="0.65"/>
    <x v="28"/>
    <x v="85"/>
    <n v="1706.25"/>
    <x v="0"/>
  </r>
  <r>
    <x v="2"/>
    <n v="1128299"/>
    <x v="27"/>
    <x v="2"/>
    <x v="2"/>
    <s v="San Francisco"/>
    <x v="5"/>
    <n v="0.8"/>
    <x v="20"/>
    <x v="86"/>
    <n v="840.00000000000011"/>
    <x v="7"/>
  </r>
  <r>
    <x v="2"/>
    <n v="1128299"/>
    <x v="28"/>
    <x v="2"/>
    <x v="2"/>
    <s v="San Francisco"/>
    <x v="0"/>
    <n v="0.6"/>
    <x v="3"/>
    <x v="4"/>
    <n v="2160"/>
    <x v="8"/>
  </r>
  <r>
    <x v="2"/>
    <n v="1128299"/>
    <x v="28"/>
    <x v="2"/>
    <x v="2"/>
    <s v="San Francisco"/>
    <x v="1"/>
    <n v="0.65"/>
    <x v="30"/>
    <x v="64"/>
    <n v="1218.75"/>
    <x v="3"/>
  </r>
  <r>
    <x v="2"/>
    <n v="1128299"/>
    <x v="28"/>
    <x v="2"/>
    <x v="2"/>
    <s v="San Francisco"/>
    <x v="2"/>
    <n v="0.65"/>
    <x v="30"/>
    <x v="64"/>
    <n v="1950"/>
    <x v="8"/>
  </r>
  <r>
    <x v="2"/>
    <n v="1128299"/>
    <x v="28"/>
    <x v="2"/>
    <x v="2"/>
    <s v="San Francisco"/>
    <x v="3"/>
    <n v="0.6"/>
    <x v="26"/>
    <x v="87"/>
    <n v="1365"/>
    <x v="2"/>
  </r>
  <r>
    <x v="2"/>
    <n v="1128299"/>
    <x v="28"/>
    <x v="2"/>
    <x v="2"/>
    <s v="San Francisco"/>
    <x v="4"/>
    <n v="0.65"/>
    <x v="21"/>
    <x v="88"/>
    <n v="1966.2500000000002"/>
    <x v="9"/>
  </r>
  <r>
    <x v="2"/>
    <n v="1128299"/>
    <x v="28"/>
    <x v="2"/>
    <x v="2"/>
    <s v="San Francisco"/>
    <x v="5"/>
    <n v="0.8"/>
    <x v="27"/>
    <x v="89"/>
    <n v="1160"/>
    <x v="6"/>
  </r>
  <r>
    <x v="2"/>
    <n v="1128299"/>
    <x v="29"/>
    <x v="2"/>
    <x v="2"/>
    <s v="San Francisco"/>
    <x v="0"/>
    <n v="0.6"/>
    <x v="18"/>
    <x v="38"/>
    <n v="2340"/>
    <x v="8"/>
  </r>
  <r>
    <x v="2"/>
    <n v="1128299"/>
    <x v="29"/>
    <x v="2"/>
    <x v="2"/>
    <s v="San Francisco"/>
    <x v="1"/>
    <n v="0.65"/>
    <x v="6"/>
    <x v="34"/>
    <n v="1340.625"/>
    <x v="3"/>
  </r>
  <r>
    <x v="2"/>
    <n v="1128299"/>
    <x v="29"/>
    <x v="2"/>
    <x v="2"/>
    <s v="San Francisco"/>
    <x v="2"/>
    <n v="0.65"/>
    <x v="6"/>
    <x v="34"/>
    <n v="2145"/>
    <x v="8"/>
  </r>
  <r>
    <x v="2"/>
    <n v="1128299"/>
    <x v="29"/>
    <x v="2"/>
    <x v="2"/>
    <s v="San Francisco"/>
    <x v="3"/>
    <n v="0.6"/>
    <x v="20"/>
    <x v="81"/>
    <n v="1470"/>
    <x v="2"/>
  </r>
  <r>
    <x v="2"/>
    <n v="1128299"/>
    <x v="29"/>
    <x v="2"/>
    <x v="2"/>
    <s v="San Francisco"/>
    <x v="4"/>
    <n v="0.65"/>
    <x v="31"/>
    <x v="90"/>
    <n v="2055.625"/>
    <x v="9"/>
  </r>
  <r>
    <x v="2"/>
    <n v="1128299"/>
    <x v="29"/>
    <x v="2"/>
    <x v="2"/>
    <s v="San Francisco"/>
    <x v="5"/>
    <n v="0.8"/>
    <x v="10"/>
    <x v="32"/>
    <n v="1400"/>
    <x v="6"/>
  </r>
  <r>
    <x v="2"/>
    <n v="1128299"/>
    <x v="30"/>
    <x v="2"/>
    <x v="2"/>
    <s v="San Francisco"/>
    <x v="0"/>
    <n v="0.6"/>
    <x v="13"/>
    <x v="91"/>
    <n v="2152.5"/>
    <x v="5"/>
  </r>
  <r>
    <x v="2"/>
    <n v="1128299"/>
    <x v="30"/>
    <x v="2"/>
    <x v="2"/>
    <s v="San Francisco"/>
    <x v="1"/>
    <n v="0.65"/>
    <x v="10"/>
    <x v="31"/>
    <n v="1137.5"/>
    <x v="6"/>
  </r>
  <r>
    <x v="2"/>
    <n v="1128299"/>
    <x v="30"/>
    <x v="2"/>
    <x v="2"/>
    <s v="San Francisco"/>
    <x v="2"/>
    <n v="0.65"/>
    <x v="6"/>
    <x v="34"/>
    <n v="1876.8750000000002"/>
    <x v="5"/>
  </r>
  <r>
    <x v="2"/>
    <n v="1128299"/>
    <x v="30"/>
    <x v="2"/>
    <x v="2"/>
    <s v="San Francisco"/>
    <x v="3"/>
    <n v="0.6"/>
    <x v="27"/>
    <x v="92"/>
    <n v="1305"/>
    <x v="1"/>
  </r>
  <r>
    <x v="2"/>
    <n v="1128299"/>
    <x v="30"/>
    <x v="2"/>
    <x v="2"/>
    <s v="San Francisco"/>
    <x v="4"/>
    <n v="0.65"/>
    <x v="29"/>
    <x v="93"/>
    <n v="2518.75"/>
    <x v="0"/>
  </r>
  <r>
    <x v="2"/>
    <n v="1128299"/>
    <x v="30"/>
    <x v="2"/>
    <x v="2"/>
    <s v="San Francisco"/>
    <x v="5"/>
    <n v="0.8"/>
    <x v="29"/>
    <x v="94"/>
    <n v="930.00000000000011"/>
    <x v="7"/>
  </r>
  <r>
    <x v="2"/>
    <n v="1128299"/>
    <x v="31"/>
    <x v="2"/>
    <x v="2"/>
    <s v="San Francisco"/>
    <x v="0"/>
    <n v="0.65"/>
    <x v="18"/>
    <x v="95"/>
    <n v="2218.125"/>
    <x v="5"/>
  </r>
  <r>
    <x v="2"/>
    <n v="1128299"/>
    <x v="31"/>
    <x v="2"/>
    <x v="2"/>
    <s v="San Francisco"/>
    <x v="1"/>
    <n v="0.70000000000000007"/>
    <x v="8"/>
    <x v="96"/>
    <n v="1295.0000000000002"/>
    <x v="6"/>
  </r>
  <r>
    <x v="2"/>
    <n v="1128299"/>
    <x v="31"/>
    <x v="2"/>
    <x v="2"/>
    <s v="San Francisco"/>
    <x v="2"/>
    <n v="0.65"/>
    <x v="9"/>
    <x v="97"/>
    <n v="1820.0000000000002"/>
    <x v="5"/>
  </r>
  <r>
    <x v="2"/>
    <n v="1128299"/>
    <x v="31"/>
    <x v="2"/>
    <x v="2"/>
    <s v="San Francisco"/>
    <x v="3"/>
    <n v="0.65"/>
    <x v="30"/>
    <x v="64"/>
    <n v="1462.5"/>
    <x v="1"/>
  </r>
  <r>
    <x v="2"/>
    <n v="1128299"/>
    <x v="31"/>
    <x v="2"/>
    <x v="2"/>
    <s v="San Francisco"/>
    <x v="4"/>
    <n v="0.75"/>
    <x v="30"/>
    <x v="98"/>
    <n v="2812.5"/>
    <x v="0"/>
  </r>
  <r>
    <x v="2"/>
    <n v="1128299"/>
    <x v="31"/>
    <x v="2"/>
    <x v="2"/>
    <s v="San Francisco"/>
    <x v="5"/>
    <n v="0.8"/>
    <x v="27"/>
    <x v="89"/>
    <n v="870.00000000000011"/>
    <x v="7"/>
  </r>
  <r>
    <x v="2"/>
    <n v="1128299"/>
    <x v="32"/>
    <x v="2"/>
    <x v="2"/>
    <s v="San Francisco"/>
    <x v="0"/>
    <n v="0.55000000000000004"/>
    <x v="8"/>
    <x v="16"/>
    <n v="1526.2500000000002"/>
    <x v="10"/>
  </r>
  <r>
    <x v="2"/>
    <n v="1128299"/>
    <x v="32"/>
    <x v="2"/>
    <x v="2"/>
    <s v="San Francisco"/>
    <x v="1"/>
    <n v="0.60000000000000009"/>
    <x v="8"/>
    <x v="99"/>
    <n v="832.50000000000011"/>
    <x v="11"/>
  </r>
  <r>
    <x v="2"/>
    <n v="1128299"/>
    <x v="32"/>
    <x v="2"/>
    <x v="2"/>
    <s v="San Francisco"/>
    <x v="2"/>
    <n v="0.55000000000000004"/>
    <x v="29"/>
    <x v="100"/>
    <n v="1278.7500000000002"/>
    <x v="10"/>
  </r>
  <r>
    <x v="2"/>
    <n v="1128299"/>
    <x v="32"/>
    <x v="2"/>
    <x v="2"/>
    <s v="San Francisco"/>
    <x v="3"/>
    <n v="0.55000000000000004"/>
    <x v="27"/>
    <x v="101"/>
    <n v="996.875"/>
    <x v="12"/>
  </r>
  <r>
    <x v="2"/>
    <n v="1128299"/>
    <x v="32"/>
    <x v="2"/>
    <x v="2"/>
    <s v="San Francisco"/>
    <x v="4"/>
    <n v="0.65"/>
    <x v="27"/>
    <x v="84"/>
    <n v="2120.6250000000005"/>
    <x v="13"/>
  </r>
  <r>
    <x v="2"/>
    <n v="1128299"/>
    <x v="32"/>
    <x v="2"/>
    <x v="2"/>
    <s v="San Francisco"/>
    <x v="5"/>
    <n v="0.70000000000000007"/>
    <x v="29"/>
    <x v="102"/>
    <n v="542.50000000000011"/>
    <x v="14"/>
  </r>
  <r>
    <x v="2"/>
    <n v="1128299"/>
    <x v="33"/>
    <x v="2"/>
    <x v="2"/>
    <s v="San Francisco"/>
    <x v="0"/>
    <n v="0.55000000000000004"/>
    <x v="10"/>
    <x v="30"/>
    <n v="1443.7500000000002"/>
    <x v="10"/>
  </r>
  <r>
    <x v="2"/>
    <n v="1128299"/>
    <x v="33"/>
    <x v="2"/>
    <x v="2"/>
    <s v="San Francisco"/>
    <x v="1"/>
    <n v="0.60000000000000009"/>
    <x v="10"/>
    <x v="103"/>
    <n v="787.50000000000011"/>
    <x v="11"/>
  </r>
  <r>
    <x v="2"/>
    <n v="1128299"/>
    <x v="33"/>
    <x v="2"/>
    <x v="2"/>
    <s v="San Francisco"/>
    <x v="2"/>
    <n v="0.55000000000000004"/>
    <x v="20"/>
    <x v="104"/>
    <n v="1155.0000000000002"/>
    <x v="10"/>
  </r>
  <r>
    <x v="2"/>
    <n v="1128299"/>
    <x v="33"/>
    <x v="2"/>
    <x v="2"/>
    <s v="San Francisco"/>
    <x v="3"/>
    <n v="0.55000000000000004"/>
    <x v="22"/>
    <x v="105"/>
    <n v="928.125"/>
    <x v="12"/>
  </r>
  <r>
    <x v="2"/>
    <n v="1128299"/>
    <x v="33"/>
    <x v="2"/>
    <x v="2"/>
    <s v="San Francisco"/>
    <x v="4"/>
    <n v="0.65"/>
    <x v="26"/>
    <x v="106"/>
    <n v="1901.2500000000002"/>
    <x v="13"/>
  </r>
  <r>
    <x v="2"/>
    <n v="1128299"/>
    <x v="33"/>
    <x v="2"/>
    <x v="2"/>
    <s v="San Francisco"/>
    <x v="5"/>
    <n v="0.70000000000000007"/>
    <x v="20"/>
    <x v="107"/>
    <n v="490.00000000000011"/>
    <x v="14"/>
  </r>
  <r>
    <x v="2"/>
    <n v="1128299"/>
    <x v="34"/>
    <x v="2"/>
    <x v="2"/>
    <s v="San Francisco"/>
    <x v="0"/>
    <n v="0.55000000000000004"/>
    <x v="10"/>
    <x v="30"/>
    <n v="1443.7500000000002"/>
    <x v="10"/>
  </r>
  <r>
    <x v="2"/>
    <n v="1128299"/>
    <x v="34"/>
    <x v="2"/>
    <x v="2"/>
    <s v="San Francisco"/>
    <x v="1"/>
    <n v="0.60000000000000009"/>
    <x v="10"/>
    <x v="103"/>
    <n v="787.50000000000011"/>
    <x v="11"/>
  </r>
  <r>
    <x v="2"/>
    <n v="1128299"/>
    <x v="34"/>
    <x v="2"/>
    <x v="2"/>
    <s v="San Francisco"/>
    <x v="2"/>
    <n v="0.55000000000000004"/>
    <x v="27"/>
    <x v="101"/>
    <n v="1196.2500000000002"/>
    <x v="10"/>
  </r>
  <r>
    <x v="2"/>
    <n v="1128299"/>
    <x v="34"/>
    <x v="2"/>
    <x v="2"/>
    <s v="San Francisco"/>
    <x v="3"/>
    <n v="0.55000000000000004"/>
    <x v="20"/>
    <x v="104"/>
    <n v="962.5"/>
    <x v="12"/>
  </r>
  <r>
    <x v="2"/>
    <n v="1128299"/>
    <x v="34"/>
    <x v="2"/>
    <x v="2"/>
    <s v="San Francisco"/>
    <x v="4"/>
    <n v="0.65"/>
    <x v="26"/>
    <x v="106"/>
    <n v="1901.2500000000002"/>
    <x v="13"/>
  </r>
  <r>
    <x v="2"/>
    <n v="1128299"/>
    <x v="34"/>
    <x v="2"/>
    <x v="2"/>
    <s v="San Francisco"/>
    <x v="5"/>
    <n v="0.70000000000000007"/>
    <x v="29"/>
    <x v="102"/>
    <n v="542.50000000000011"/>
    <x v="14"/>
  </r>
  <r>
    <x v="2"/>
    <n v="1128299"/>
    <x v="35"/>
    <x v="2"/>
    <x v="2"/>
    <s v="San Francisco"/>
    <x v="0"/>
    <n v="0.55000000000000004"/>
    <x v="18"/>
    <x v="34"/>
    <n v="1608.7500000000002"/>
    <x v="10"/>
  </r>
  <r>
    <x v="2"/>
    <n v="1128299"/>
    <x v="35"/>
    <x v="2"/>
    <x v="2"/>
    <s v="San Francisco"/>
    <x v="1"/>
    <n v="0.60000000000000009"/>
    <x v="18"/>
    <x v="108"/>
    <n v="877.50000000000011"/>
    <x v="11"/>
  </r>
  <r>
    <x v="2"/>
    <n v="1128299"/>
    <x v="35"/>
    <x v="2"/>
    <x v="2"/>
    <s v="San Francisco"/>
    <x v="2"/>
    <n v="0.55000000000000004"/>
    <x v="29"/>
    <x v="100"/>
    <n v="1278.7500000000002"/>
    <x v="10"/>
  </r>
  <r>
    <x v="2"/>
    <n v="1128299"/>
    <x v="35"/>
    <x v="2"/>
    <x v="2"/>
    <s v="San Francisco"/>
    <x v="3"/>
    <n v="0.55000000000000004"/>
    <x v="29"/>
    <x v="100"/>
    <n v="1065.6249999999998"/>
    <x v="12"/>
  </r>
  <r>
    <x v="2"/>
    <n v="1128299"/>
    <x v="35"/>
    <x v="2"/>
    <x v="2"/>
    <s v="San Francisco"/>
    <x v="4"/>
    <n v="0.65"/>
    <x v="20"/>
    <x v="109"/>
    <n v="2047.5000000000002"/>
    <x v="13"/>
  </r>
  <r>
    <x v="2"/>
    <n v="1128299"/>
    <x v="35"/>
    <x v="2"/>
    <x v="2"/>
    <s v="San Francisco"/>
    <x v="5"/>
    <n v="0.70000000000000007"/>
    <x v="9"/>
    <x v="110"/>
    <n v="560.00000000000011"/>
    <x v="14"/>
  </r>
  <r>
    <x v="3"/>
    <n v="1189833"/>
    <x v="36"/>
    <x v="2"/>
    <x v="2"/>
    <s v="Los Angeles"/>
    <x v="0"/>
    <n v="0.35"/>
    <x v="20"/>
    <x v="41"/>
    <n v="980"/>
    <x v="8"/>
  </r>
  <r>
    <x v="3"/>
    <n v="1189833"/>
    <x v="36"/>
    <x v="2"/>
    <x v="2"/>
    <s v="Los Angeles"/>
    <x v="1"/>
    <n v="0.45"/>
    <x v="20"/>
    <x v="40"/>
    <n v="787.5"/>
    <x v="3"/>
  </r>
  <r>
    <x v="3"/>
    <n v="1189833"/>
    <x v="36"/>
    <x v="2"/>
    <x v="2"/>
    <s v="Los Angeles"/>
    <x v="2"/>
    <n v="0.45"/>
    <x v="20"/>
    <x v="40"/>
    <n v="1260"/>
    <x v="8"/>
  </r>
  <r>
    <x v="3"/>
    <n v="1189833"/>
    <x v="36"/>
    <x v="2"/>
    <x v="2"/>
    <s v="Los Angeles"/>
    <x v="3"/>
    <n v="0.45"/>
    <x v="21"/>
    <x v="111"/>
    <n v="866.25"/>
    <x v="2"/>
  </r>
  <r>
    <x v="3"/>
    <n v="1189833"/>
    <x v="36"/>
    <x v="2"/>
    <x v="2"/>
    <s v="Los Angeles"/>
    <x v="4"/>
    <n v="0.5"/>
    <x v="24"/>
    <x v="54"/>
    <n v="1375"/>
    <x v="9"/>
  </r>
  <r>
    <x v="3"/>
    <n v="1189833"/>
    <x v="36"/>
    <x v="2"/>
    <x v="2"/>
    <s v="Los Angeles"/>
    <x v="5"/>
    <n v="0.45"/>
    <x v="20"/>
    <x v="40"/>
    <n v="630"/>
    <x v="6"/>
  </r>
  <r>
    <x v="3"/>
    <n v="1189833"/>
    <x v="37"/>
    <x v="2"/>
    <x v="2"/>
    <s v="Los Angeles"/>
    <x v="0"/>
    <n v="0.35"/>
    <x v="30"/>
    <x v="48"/>
    <n v="1050"/>
    <x v="8"/>
  </r>
  <r>
    <x v="3"/>
    <n v="1189833"/>
    <x v="37"/>
    <x v="2"/>
    <x v="2"/>
    <s v="Los Angeles"/>
    <x v="1"/>
    <n v="0.45"/>
    <x v="26"/>
    <x v="62"/>
    <n v="731.25"/>
    <x v="3"/>
  </r>
  <r>
    <x v="3"/>
    <n v="1189833"/>
    <x v="37"/>
    <x v="2"/>
    <x v="2"/>
    <s v="Los Angeles"/>
    <x v="2"/>
    <n v="0.45"/>
    <x v="22"/>
    <x v="112"/>
    <n v="1215"/>
    <x v="8"/>
  </r>
  <r>
    <x v="3"/>
    <n v="1189833"/>
    <x v="37"/>
    <x v="2"/>
    <x v="2"/>
    <s v="Los Angeles"/>
    <x v="3"/>
    <n v="0.45"/>
    <x v="28"/>
    <x v="45"/>
    <n v="826.875"/>
    <x v="2"/>
  </r>
  <r>
    <x v="3"/>
    <n v="1189833"/>
    <x v="37"/>
    <x v="2"/>
    <x v="2"/>
    <s v="Los Angeles"/>
    <x v="4"/>
    <n v="0.5"/>
    <x v="32"/>
    <x v="39"/>
    <n v="1237.5"/>
    <x v="9"/>
  </r>
  <r>
    <x v="3"/>
    <n v="1189833"/>
    <x v="37"/>
    <x v="2"/>
    <x v="2"/>
    <s v="Los Angeles"/>
    <x v="5"/>
    <n v="0.45"/>
    <x v="26"/>
    <x v="62"/>
    <n v="585"/>
    <x v="6"/>
  </r>
  <r>
    <x v="3"/>
    <n v="1189833"/>
    <x v="38"/>
    <x v="2"/>
    <x v="2"/>
    <s v="Los Angeles"/>
    <x v="0"/>
    <n v="0.35"/>
    <x v="9"/>
    <x v="59"/>
    <n v="1120"/>
    <x v="8"/>
  </r>
  <r>
    <x v="3"/>
    <n v="1189833"/>
    <x v="38"/>
    <x v="2"/>
    <x v="2"/>
    <s v="Los Angeles"/>
    <x v="1"/>
    <n v="0.45"/>
    <x v="26"/>
    <x v="62"/>
    <n v="731.25"/>
    <x v="3"/>
  </r>
  <r>
    <x v="3"/>
    <n v="1189833"/>
    <x v="38"/>
    <x v="2"/>
    <x v="2"/>
    <s v="Los Angeles"/>
    <x v="2"/>
    <n v="0.45"/>
    <x v="26"/>
    <x v="62"/>
    <n v="1170"/>
    <x v="8"/>
  </r>
  <r>
    <x v="3"/>
    <n v="1189833"/>
    <x v="38"/>
    <x v="2"/>
    <x v="2"/>
    <s v="Los Angeles"/>
    <x v="3"/>
    <n v="0.45"/>
    <x v="21"/>
    <x v="111"/>
    <n v="866.25"/>
    <x v="2"/>
  </r>
  <r>
    <x v="3"/>
    <n v="1189833"/>
    <x v="38"/>
    <x v="2"/>
    <x v="2"/>
    <s v="Los Angeles"/>
    <x v="4"/>
    <n v="0.5"/>
    <x v="33"/>
    <x v="43"/>
    <n v="1168.75"/>
    <x v="9"/>
  </r>
  <r>
    <x v="3"/>
    <n v="1189833"/>
    <x v="38"/>
    <x v="2"/>
    <x v="2"/>
    <s v="Los Angeles"/>
    <x v="5"/>
    <n v="0.45"/>
    <x v="23"/>
    <x v="67"/>
    <n v="562.5"/>
    <x v="6"/>
  </r>
  <r>
    <x v="3"/>
    <n v="1189833"/>
    <x v="39"/>
    <x v="2"/>
    <x v="2"/>
    <s v="Los Angeles"/>
    <x v="0"/>
    <n v="0.45"/>
    <x v="9"/>
    <x v="11"/>
    <n v="1440"/>
    <x v="8"/>
  </r>
  <r>
    <x v="3"/>
    <n v="1189833"/>
    <x v="39"/>
    <x v="2"/>
    <x v="2"/>
    <s v="Los Angeles"/>
    <x v="1"/>
    <n v="0.5"/>
    <x v="25"/>
    <x v="61"/>
    <n v="750"/>
    <x v="3"/>
  </r>
  <r>
    <x v="3"/>
    <n v="1189833"/>
    <x v="39"/>
    <x v="2"/>
    <x v="2"/>
    <s v="Los Angeles"/>
    <x v="2"/>
    <n v="0.5"/>
    <x v="23"/>
    <x v="66"/>
    <n v="1250"/>
    <x v="8"/>
  </r>
  <r>
    <x v="3"/>
    <n v="1189833"/>
    <x v="39"/>
    <x v="2"/>
    <x v="2"/>
    <s v="Los Angeles"/>
    <x v="3"/>
    <n v="0.45"/>
    <x v="28"/>
    <x v="45"/>
    <n v="826.875"/>
    <x v="2"/>
  </r>
  <r>
    <x v="3"/>
    <n v="1189833"/>
    <x v="39"/>
    <x v="2"/>
    <x v="2"/>
    <s v="Los Angeles"/>
    <x v="4"/>
    <n v="0.5"/>
    <x v="33"/>
    <x v="43"/>
    <n v="1168.75"/>
    <x v="9"/>
  </r>
  <r>
    <x v="3"/>
    <n v="1189833"/>
    <x v="39"/>
    <x v="2"/>
    <x v="2"/>
    <s v="Los Angeles"/>
    <x v="5"/>
    <n v="0.65"/>
    <x v="25"/>
    <x v="87"/>
    <n v="780"/>
    <x v="6"/>
  </r>
  <r>
    <x v="3"/>
    <n v="1189833"/>
    <x v="40"/>
    <x v="2"/>
    <x v="2"/>
    <s v="Los Angeles"/>
    <x v="0"/>
    <n v="0.45"/>
    <x v="9"/>
    <x v="11"/>
    <n v="1440"/>
    <x v="8"/>
  </r>
  <r>
    <x v="3"/>
    <n v="1189833"/>
    <x v="40"/>
    <x v="2"/>
    <x v="2"/>
    <s v="Los Angeles"/>
    <x v="1"/>
    <n v="0.5"/>
    <x v="26"/>
    <x v="82"/>
    <n v="812.5"/>
    <x v="3"/>
  </r>
  <r>
    <x v="3"/>
    <n v="1189833"/>
    <x v="40"/>
    <x v="2"/>
    <x v="2"/>
    <s v="Los Angeles"/>
    <x v="2"/>
    <n v="0.5"/>
    <x v="26"/>
    <x v="82"/>
    <n v="1300"/>
    <x v="8"/>
  </r>
  <r>
    <x v="3"/>
    <n v="1189833"/>
    <x v="40"/>
    <x v="2"/>
    <x v="2"/>
    <s v="Los Angeles"/>
    <x v="3"/>
    <n v="0.45"/>
    <x v="21"/>
    <x v="111"/>
    <n v="866.25"/>
    <x v="2"/>
  </r>
  <r>
    <x v="3"/>
    <n v="1189833"/>
    <x v="40"/>
    <x v="2"/>
    <x v="2"/>
    <s v="Los Angeles"/>
    <x v="4"/>
    <n v="0.5"/>
    <x v="32"/>
    <x v="39"/>
    <n v="1237.5"/>
    <x v="9"/>
  </r>
  <r>
    <x v="3"/>
    <n v="1189833"/>
    <x v="40"/>
    <x v="2"/>
    <x v="2"/>
    <s v="Los Angeles"/>
    <x v="5"/>
    <n v="0.65"/>
    <x v="23"/>
    <x v="113"/>
    <n v="812.5"/>
    <x v="6"/>
  </r>
  <r>
    <x v="3"/>
    <n v="1189833"/>
    <x v="41"/>
    <x v="2"/>
    <x v="2"/>
    <s v="Los Angeles"/>
    <x v="0"/>
    <n v="0.45"/>
    <x v="3"/>
    <x v="72"/>
    <n v="1620"/>
    <x v="8"/>
  </r>
  <r>
    <x v="3"/>
    <n v="1189833"/>
    <x v="41"/>
    <x v="2"/>
    <x v="2"/>
    <s v="Los Angeles"/>
    <x v="1"/>
    <n v="0.5"/>
    <x v="30"/>
    <x v="69"/>
    <n v="937.5"/>
    <x v="3"/>
  </r>
  <r>
    <x v="3"/>
    <n v="1189833"/>
    <x v="41"/>
    <x v="2"/>
    <x v="2"/>
    <s v="Los Angeles"/>
    <x v="2"/>
    <n v="0.5"/>
    <x v="30"/>
    <x v="69"/>
    <n v="1500"/>
    <x v="8"/>
  </r>
  <r>
    <x v="3"/>
    <n v="1189833"/>
    <x v="41"/>
    <x v="2"/>
    <x v="2"/>
    <s v="Los Angeles"/>
    <x v="3"/>
    <n v="0.45"/>
    <x v="23"/>
    <x v="67"/>
    <n v="984.37499999999989"/>
    <x v="2"/>
  </r>
  <r>
    <x v="3"/>
    <n v="1189833"/>
    <x v="41"/>
    <x v="2"/>
    <x v="2"/>
    <s v="Los Angeles"/>
    <x v="4"/>
    <n v="0.5"/>
    <x v="24"/>
    <x v="54"/>
    <n v="1375"/>
    <x v="9"/>
  </r>
  <r>
    <x v="3"/>
    <n v="1189833"/>
    <x v="41"/>
    <x v="2"/>
    <x v="2"/>
    <s v="Los Angeles"/>
    <x v="5"/>
    <n v="0.65"/>
    <x v="9"/>
    <x v="97"/>
    <n v="1040"/>
    <x v="6"/>
  </r>
  <r>
    <x v="3"/>
    <n v="1189833"/>
    <x v="42"/>
    <x v="2"/>
    <x v="2"/>
    <s v="Los Angeles"/>
    <x v="0"/>
    <n v="0.45"/>
    <x v="5"/>
    <x v="60"/>
    <n v="1710"/>
    <x v="8"/>
  </r>
  <r>
    <x v="3"/>
    <n v="1189833"/>
    <x v="42"/>
    <x v="2"/>
    <x v="2"/>
    <s v="Los Angeles"/>
    <x v="1"/>
    <n v="0.5"/>
    <x v="9"/>
    <x v="2"/>
    <n v="1000"/>
    <x v="3"/>
  </r>
  <r>
    <x v="3"/>
    <n v="1189833"/>
    <x v="42"/>
    <x v="2"/>
    <x v="2"/>
    <s v="Los Angeles"/>
    <x v="2"/>
    <n v="0.5"/>
    <x v="30"/>
    <x v="69"/>
    <n v="1500"/>
    <x v="8"/>
  </r>
  <r>
    <x v="3"/>
    <n v="1189833"/>
    <x v="42"/>
    <x v="2"/>
    <x v="2"/>
    <s v="Los Angeles"/>
    <x v="3"/>
    <n v="0.45"/>
    <x v="26"/>
    <x v="62"/>
    <n v="1023.7499999999999"/>
    <x v="2"/>
  </r>
  <r>
    <x v="3"/>
    <n v="1189833"/>
    <x v="42"/>
    <x v="2"/>
    <x v="2"/>
    <s v="Los Angeles"/>
    <x v="4"/>
    <n v="0.5"/>
    <x v="20"/>
    <x v="49"/>
    <n v="1925.0000000000002"/>
    <x v="9"/>
  </r>
  <r>
    <x v="3"/>
    <n v="1189833"/>
    <x v="42"/>
    <x v="2"/>
    <x v="2"/>
    <s v="Los Angeles"/>
    <x v="5"/>
    <n v="0.65"/>
    <x v="20"/>
    <x v="109"/>
    <n v="910"/>
    <x v="6"/>
  </r>
  <r>
    <x v="3"/>
    <n v="1189833"/>
    <x v="43"/>
    <x v="2"/>
    <x v="2"/>
    <s v="Los Angeles"/>
    <x v="0"/>
    <n v="0.5"/>
    <x v="3"/>
    <x v="6"/>
    <n v="1800"/>
    <x v="8"/>
  </r>
  <r>
    <x v="3"/>
    <n v="1189833"/>
    <x v="43"/>
    <x v="2"/>
    <x v="2"/>
    <s v="Los Angeles"/>
    <x v="1"/>
    <n v="0.55000000000000004"/>
    <x v="2"/>
    <x v="68"/>
    <n v="1168.75"/>
    <x v="3"/>
  </r>
  <r>
    <x v="3"/>
    <n v="1189833"/>
    <x v="43"/>
    <x v="2"/>
    <x v="2"/>
    <s v="Los Angeles"/>
    <x v="2"/>
    <n v="0.5"/>
    <x v="27"/>
    <x v="78"/>
    <n v="1450"/>
    <x v="8"/>
  </r>
  <r>
    <x v="3"/>
    <n v="1189833"/>
    <x v="43"/>
    <x v="2"/>
    <x v="2"/>
    <s v="Los Angeles"/>
    <x v="3"/>
    <n v="0.5"/>
    <x v="22"/>
    <x v="73"/>
    <n v="1181.25"/>
    <x v="2"/>
  </r>
  <r>
    <x v="3"/>
    <n v="1189833"/>
    <x v="43"/>
    <x v="2"/>
    <x v="2"/>
    <s v="Los Angeles"/>
    <x v="4"/>
    <n v="0.6"/>
    <x v="22"/>
    <x v="72"/>
    <n v="2227.5"/>
    <x v="9"/>
  </r>
  <r>
    <x v="3"/>
    <n v="1189833"/>
    <x v="43"/>
    <x v="2"/>
    <x v="2"/>
    <s v="Los Angeles"/>
    <x v="5"/>
    <n v="0.65"/>
    <x v="26"/>
    <x v="106"/>
    <n v="845"/>
    <x v="6"/>
  </r>
  <r>
    <x v="3"/>
    <n v="1189833"/>
    <x v="44"/>
    <x v="2"/>
    <x v="2"/>
    <s v="Los Angeles"/>
    <x v="0"/>
    <n v="0.5"/>
    <x v="2"/>
    <x v="17"/>
    <n v="1700"/>
    <x v="8"/>
  </r>
  <r>
    <x v="3"/>
    <n v="1189833"/>
    <x v="44"/>
    <x v="2"/>
    <x v="2"/>
    <s v="Los Angeles"/>
    <x v="1"/>
    <n v="0.55000000000000004"/>
    <x v="2"/>
    <x v="68"/>
    <n v="1168.75"/>
    <x v="3"/>
  </r>
  <r>
    <x v="3"/>
    <n v="1189833"/>
    <x v="44"/>
    <x v="2"/>
    <x v="2"/>
    <s v="Los Angeles"/>
    <x v="2"/>
    <n v="0.5"/>
    <x v="20"/>
    <x v="49"/>
    <n v="1400"/>
    <x v="8"/>
  </r>
  <r>
    <x v="3"/>
    <n v="1189833"/>
    <x v="44"/>
    <x v="2"/>
    <x v="2"/>
    <s v="Los Angeles"/>
    <x v="3"/>
    <n v="0.5"/>
    <x v="26"/>
    <x v="82"/>
    <n v="1137.5"/>
    <x v="2"/>
  </r>
  <r>
    <x v="3"/>
    <n v="1189833"/>
    <x v="44"/>
    <x v="2"/>
    <x v="2"/>
    <s v="Los Angeles"/>
    <x v="4"/>
    <n v="0.6"/>
    <x v="26"/>
    <x v="87"/>
    <n v="2145"/>
    <x v="9"/>
  </r>
  <r>
    <x v="3"/>
    <n v="1189833"/>
    <x v="44"/>
    <x v="2"/>
    <x v="2"/>
    <s v="Los Angeles"/>
    <x v="5"/>
    <n v="0.65"/>
    <x v="20"/>
    <x v="109"/>
    <n v="910"/>
    <x v="6"/>
  </r>
  <r>
    <x v="3"/>
    <n v="1189833"/>
    <x v="45"/>
    <x v="2"/>
    <x v="2"/>
    <s v="Los Angeles"/>
    <x v="0"/>
    <n v="0.5"/>
    <x v="9"/>
    <x v="2"/>
    <n v="1600"/>
    <x v="8"/>
  </r>
  <r>
    <x v="3"/>
    <n v="1189833"/>
    <x v="45"/>
    <x v="2"/>
    <x v="2"/>
    <s v="Los Angeles"/>
    <x v="1"/>
    <n v="0.55000000000000004"/>
    <x v="9"/>
    <x v="63"/>
    <n v="1100"/>
    <x v="3"/>
  </r>
  <r>
    <x v="3"/>
    <n v="1189833"/>
    <x v="45"/>
    <x v="2"/>
    <x v="2"/>
    <s v="Los Angeles"/>
    <x v="2"/>
    <n v="0.5"/>
    <x v="26"/>
    <x v="82"/>
    <n v="1300"/>
    <x v="8"/>
  </r>
  <r>
    <x v="3"/>
    <n v="1189833"/>
    <x v="45"/>
    <x v="2"/>
    <x v="2"/>
    <s v="Los Angeles"/>
    <x v="3"/>
    <n v="0.5"/>
    <x v="23"/>
    <x v="66"/>
    <n v="1093.75"/>
    <x v="2"/>
  </r>
  <r>
    <x v="3"/>
    <n v="1189833"/>
    <x v="45"/>
    <x v="2"/>
    <x v="2"/>
    <s v="Los Angeles"/>
    <x v="4"/>
    <n v="0.6"/>
    <x v="25"/>
    <x v="11"/>
    <n v="1980.0000000000002"/>
    <x v="9"/>
  </r>
  <r>
    <x v="3"/>
    <n v="1189833"/>
    <x v="45"/>
    <x v="2"/>
    <x v="2"/>
    <s v="Los Angeles"/>
    <x v="5"/>
    <n v="0.65"/>
    <x v="26"/>
    <x v="106"/>
    <n v="845"/>
    <x v="6"/>
  </r>
  <r>
    <x v="3"/>
    <n v="1189833"/>
    <x v="46"/>
    <x v="2"/>
    <x v="2"/>
    <s v="Los Angeles"/>
    <x v="0"/>
    <n v="0.5"/>
    <x v="6"/>
    <x v="71"/>
    <n v="1650"/>
    <x v="8"/>
  </r>
  <r>
    <x v="3"/>
    <n v="1189833"/>
    <x v="46"/>
    <x v="2"/>
    <x v="2"/>
    <s v="Los Angeles"/>
    <x v="1"/>
    <n v="0.55000000000000004"/>
    <x v="6"/>
    <x v="114"/>
    <n v="1134.375"/>
    <x v="3"/>
  </r>
  <r>
    <x v="3"/>
    <n v="1189833"/>
    <x v="46"/>
    <x v="2"/>
    <x v="2"/>
    <s v="Los Angeles"/>
    <x v="2"/>
    <n v="0.5"/>
    <x v="22"/>
    <x v="73"/>
    <n v="1350"/>
    <x v="8"/>
  </r>
  <r>
    <x v="3"/>
    <n v="1189833"/>
    <x v="46"/>
    <x v="2"/>
    <x v="2"/>
    <s v="Los Angeles"/>
    <x v="3"/>
    <n v="0.5"/>
    <x v="26"/>
    <x v="82"/>
    <n v="1137.5"/>
    <x v="2"/>
  </r>
  <r>
    <x v="3"/>
    <n v="1189833"/>
    <x v="46"/>
    <x v="2"/>
    <x v="2"/>
    <s v="Los Angeles"/>
    <x v="4"/>
    <n v="0.6"/>
    <x v="25"/>
    <x v="11"/>
    <n v="1980.0000000000002"/>
    <x v="9"/>
  </r>
  <r>
    <x v="3"/>
    <n v="1189833"/>
    <x v="46"/>
    <x v="2"/>
    <x v="2"/>
    <s v="Los Angeles"/>
    <x v="5"/>
    <n v="0.65"/>
    <x v="20"/>
    <x v="109"/>
    <n v="910"/>
    <x v="6"/>
  </r>
  <r>
    <x v="3"/>
    <n v="1189833"/>
    <x v="47"/>
    <x v="2"/>
    <x v="2"/>
    <s v="Los Angeles"/>
    <x v="0"/>
    <n v="0.5"/>
    <x v="3"/>
    <x v="6"/>
    <n v="1800"/>
    <x v="8"/>
  </r>
  <r>
    <x v="3"/>
    <n v="1189833"/>
    <x v="47"/>
    <x v="2"/>
    <x v="2"/>
    <s v="Los Angeles"/>
    <x v="1"/>
    <n v="0.55000000000000004"/>
    <x v="3"/>
    <x v="14"/>
    <n v="1237.5"/>
    <x v="3"/>
  </r>
  <r>
    <x v="3"/>
    <n v="1189833"/>
    <x v="47"/>
    <x v="2"/>
    <x v="2"/>
    <s v="Los Angeles"/>
    <x v="2"/>
    <n v="0.5"/>
    <x v="20"/>
    <x v="49"/>
    <n v="1400"/>
    <x v="8"/>
  </r>
  <r>
    <x v="3"/>
    <n v="1189833"/>
    <x v="47"/>
    <x v="2"/>
    <x v="2"/>
    <s v="Los Angeles"/>
    <x v="3"/>
    <n v="0.5"/>
    <x v="20"/>
    <x v="49"/>
    <n v="1225"/>
    <x v="2"/>
  </r>
  <r>
    <x v="3"/>
    <n v="1189833"/>
    <x v="47"/>
    <x v="2"/>
    <x v="2"/>
    <s v="Los Angeles"/>
    <x v="4"/>
    <n v="0.6"/>
    <x v="23"/>
    <x v="69"/>
    <n v="2062.5"/>
    <x v="9"/>
  </r>
  <r>
    <x v="3"/>
    <n v="1189833"/>
    <x v="47"/>
    <x v="2"/>
    <x v="2"/>
    <s v="Los Angeles"/>
    <x v="5"/>
    <n v="0.65"/>
    <x v="27"/>
    <x v="84"/>
    <n v="942.5"/>
    <x v="6"/>
  </r>
  <r>
    <x v="0"/>
    <n v="1185732"/>
    <x v="36"/>
    <x v="3"/>
    <x v="3"/>
    <s v="Chicago"/>
    <x v="0"/>
    <n v="0.45"/>
    <x v="34"/>
    <x v="115"/>
    <n v="855"/>
    <x v="8"/>
  </r>
  <r>
    <x v="0"/>
    <n v="1185732"/>
    <x v="36"/>
    <x v="3"/>
    <x v="3"/>
    <s v="Chicago"/>
    <x v="1"/>
    <n v="0.45"/>
    <x v="35"/>
    <x v="116"/>
    <n v="433.125"/>
    <x v="2"/>
  </r>
  <r>
    <x v="0"/>
    <n v="1185732"/>
    <x v="36"/>
    <x v="3"/>
    <x v="3"/>
    <s v="Chicago"/>
    <x v="2"/>
    <n v="0.35000000000000003"/>
    <x v="35"/>
    <x v="117"/>
    <n v="336.875"/>
    <x v="2"/>
  </r>
  <r>
    <x v="0"/>
    <n v="1185732"/>
    <x v="36"/>
    <x v="3"/>
    <x v="3"/>
    <s v="Chicago"/>
    <x v="3"/>
    <n v="0.4"/>
    <x v="36"/>
    <x v="118"/>
    <n v="200"/>
    <x v="8"/>
  </r>
  <r>
    <x v="0"/>
    <n v="1185732"/>
    <x v="36"/>
    <x v="3"/>
    <x v="3"/>
    <s v="Chicago"/>
    <x v="4"/>
    <n v="0.54999999999999993"/>
    <x v="37"/>
    <x v="119"/>
    <n v="336.87499999999994"/>
    <x v="2"/>
  </r>
  <r>
    <x v="0"/>
    <n v="1185732"/>
    <x v="36"/>
    <x v="3"/>
    <x v="3"/>
    <s v="Chicago"/>
    <x v="5"/>
    <n v="0.45"/>
    <x v="35"/>
    <x v="116"/>
    <n v="618.75"/>
    <x v="0"/>
  </r>
  <r>
    <x v="0"/>
    <n v="1185732"/>
    <x v="37"/>
    <x v="3"/>
    <x v="3"/>
    <s v="Chicago"/>
    <x v="0"/>
    <n v="0.45"/>
    <x v="28"/>
    <x v="45"/>
    <n v="945"/>
    <x v="8"/>
  </r>
  <r>
    <x v="0"/>
    <n v="1185732"/>
    <x v="37"/>
    <x v="3"/>
    <x v="3"/>
    <s v="Chicago"/>
    <x v="1"/>
    <n v="0.45"/>
    <x v="37"/>
    <x v="120"/>
    <n v="275.625"/>
    <x v="2"/>
  </r>
  <r>
    <x v="0"/>
    <n v="1185732"/>
    <x v="37"/>
    <x v="3"/>
    <x v="3"/>
    <s v="Chicago"/>
    <x v="2"/>
    <n v="0.35000000000000003"/>
    <x v="38"/>
    <x v="121"/>
    <n v="275.625"/>
    <x v="2"/>
  </r>
  <r>
    <x v="0"/>
    <n v="1185732"/>
    <x v="37"/>
    <x v="3"/>
    <x v="3"/>
    <s v="Chicago"/>
    <x v="3"/>
    <n v="0.4"/>
    <x v="39"/>
    <x v="122"/>
    <n v="160"/>
    <x v="8"/>
  </r>
  <r>
    <x v="0"/>
    <n v="1185732"/>
    <x v="37"/>
    <x v="3"/>
    <x v="3"/>
    <s v="Chicago"/>
    <x v="4"/>
    <n v="0.54999999999999993"/>
    <x v="37"/>
    <x v="119"/>
    <n v="336.87499999999994"/>
    <x v="2"/>
  </r>
  <r>
    <x v="0"/>
    <n v="1185732"/>
    <x v="37"/>
    <x v="3"/>
    <x v="3"/>
    <s v="Chicago"/>
    <x v="5"/>
    <n v="0.45"/>
    <x v="35"/>
    <x v="116"/>
    <n v="618.75"/>
    <x v="0"/>
  </r>
  <r>
    <x v="0"/>
    <n v="1185732"/>
    <x v="38"/>
    <x v="3"/>
    <x v="3"/>
    <s v="Chicago"/>
    <x v="0"/>
    <n v="0.5"/>
    <x v="40"/>
    <x v="111"/>
    <n v="990"/>
    <x v="8"/>
  </r>
  <r>
    <x v="0"/>
    <n v="1185732"/>
    <x v="38"/>
    <x v="3"/>
    <x v="3"/>
    <s v="Chicago"/>
    <x v="1"/>
    <n v="0.5"/>
    <x v="41"/>
    <x v="123"/>
    <n v="350"/>
    <x v="2"/>
  </r>
  <r>
    <x v="0"/>
    <n v="1185732"/>
    <x v="38"/>
    <x v="3"/>
    <x v="3"/>
    <s v="Chicago"/>
    <x v="2"/>
    <n v="0.4"/>
    <x v="38"/>
    <x v="124"/>
    <n v="315"/>
    <x v="2"/>
  </r>
  <r>
    <x v="0"/>
    <n v="1185732"/>
    <x v="38"/>
    <x v="3"/>
    <x v="3"/>
    <s v="Chicago"/>
    <x v="3"/>
    <n v="0.45"/>
    <x v="42"/>
    <x v="125"/>
    <n v="135"/>
    <x v="8"/>
  </r>
  <r>
    <x v="0"/>
    <n v="1185732"/>
    <x v="38"/>
    <x v="3"/>
    <x v="3"/>
    <s v="Chicago"/>
    <x v="4"/>
    <n v="0.6"/>
    <x v="36"/>
    <x v="126"/>
    <n v="262.5"/>
    <x v="2"/>
  </r>
  <r>
    <x v="0"/>
    <n v="1185732"/>
    <x v="38"/>
    <x v="3"/>
    <x v="3"/>
    <s v="Chicago"/>
    <x v="5"/>
    <n v="0.5"/>
    <x v="38"/>
    <x v="127"/>
    <n v="562.5"/>
    <x v="0"/>
  </r>
  <r>
    <x v="0"/>
    <n v="1185732"/>
    <x v="39"/>
    <x v="3"/>
    <x v="3"/>
    <s v="Chicago"/>
    <x v="0"/>
    <n v="0.5"/>
    <x v="32"/>
    <x v="39"/>
    <n v="900"/>
    <x v="8"/>
  </r>
  <r>
    <x v="0"/>
    <n v="1185732"/>
    <x v="39"/>
    <x v="3"/>
    <x v="3"/>
    <s v="Chicago"/>
    <x v="1"/>
    <n v="0.5"/>
    <x v="43"/>
    <x v="126"/>
    <n v="262.5"/>
    <x v="2"/>
  </r>
  <r>
    <x v="0"/>
    <n v="1185732"/>
    <x v="39"/>
    <x v="3"/>
    <x v="3"/>
    <s v="Chicago"/>
    <x v="2"/>
    <n v="0.4"/>
    <x v="43"/>
    <x v="128"/>
    <n v="210"/>
    <x v="2"/>
  </r>
  <r>
    <x v="0"/>
    <n v="1185732"/>
    <x v="39"/>
    <x v="3"/>
    <x v="3"/>
    <s v="Chicago"/>
    <x v="3"/>
    <n v="0.45"/>
    <x v="42"/>
    <x v="125"/>
    <n v="135"/>
    <x v="8"/>
  </r>
  <r>
    <x v="0"/>
    <n v="1185732"/>
    <x v="39"/>
    <x v="3"/>
    <x v="3"/>
    <s v="Chicago"/>
    <x v="4"/>
    <n v="0.6"/>
    <x v="39"/>
    <x v="128"/>
    <n v="210"/>
    <x v="2"/>
  </r>
  <r>
    <x v="0"/>
    <n v="1185732"/>
    <x v="39"/>
    <x v="3"/>
    <x v="3"/>
    <s v="Chicago"/>
    <x v="5"/>
    <n v="0.5"/>
    <x v="38"/>
    <x v="127"/>
    <n v="562.5"/>
    <x v="0"/>
  </r>
  <r>
    <x v="0"/>
    <n v="1185732"/>
    <x v="40"/>
    <x v="3"/>
    <x v="3"/>
    <s v="Chicago"/>
    <x v="0"/>
    <n v="0.6"/>
    <x v="40"/>
    <x v="129"/>
    <n v="1188"/>
    <x v="8"/>
  </r>
  <r>
    <x v="0"/>
    <n v="1185732"/>
    <x v="40"/>
    <x v="3"/>
    <x v="3"/>
    <s v="Chicago"/>
    <x v="1"/>
    <n v="0.55000000000000004"/>
    <x v="41"/>
    <x v="130"/>
    <n v="385"/>
    <x v="2"/>
  </r>
  <r>
    <x v="0"/>
    <n v="1185732"/>
    <x v="40"/>
    <x v="3"/>
    <x v="3"/>
    <s v="Chicago"/>
    <x v="2"/>
    <n v="0.5"/>
    <x v="37"/>
    <x v="131"/>
    <n v="306.25"/>
    <x v="2"/>
  </r>
  <r>
    <x v="0"/>
    <n v="1185732"/>
    <x v="40"/>
    <x v="3"/>
    <x v="3"/>
    <s v="Chicago"/>
    <x v="3"/>
    <n v="0.5"/>
    <x v="39"/>
    <x v="118"/>
    <n v="200"/>
    <x v="8"/>
  </r>
  <r>
    <x v="0"/>
    <n v="1185732"/>
    <x v="40"/>
    <x v="3"/>
    <x v="3"/>
    <s v="Chicago"/>
    <x v="4"/>
    <n v="0.6"/>
    <x v="36"/>
    <x v="126"/>
    <n v="262.5"/>
    <x v="2"/>
  </r>
  <r>
    <x v="0"/>
    <n v="1185732"/>
    <x v="40"/>
    <x v="3"/>
    <x v="3"/>
    <s v="Chicago"/>
    <x v="5"/>
    <n v="0.65"/>
    <x v="44"/>
    <x v="132"/>
    <n v="812.5"/>
    <x v="0"/>
  </r>
  <r>
    <x v="0"/>
    <n v="1185732"/>
    <x v="41"/>
    <x v="3"/>
    <x v="3"/>
    <s v="Chicago"/>
    <x v="0"/>
    <n v="0.5"/>
    <x v="24"/>
    <x v="54"/>
    <n v="1000"/>
    <x v="8"/>
  </r>
  <r>
    <x v="0"/>
    <n v="1185732"/>
    <x v="41"/>
    <x v="3"/>
    <x v="3"/>
    <s v="Chicago"/>
    <x v="1"/>
    <n v="0.45000000000000007"/>
    <x v="44"/>
    <x v="133"/>
    <n v="393.75000000000006"/>
    <x v="2"/>
  </r>
  <r>
    <x v="0"/>
    <n v="1185732"/>
    <x v="41"/>
    <x v="3"/>
    <x v="3"/>
    <s v="Chicago"/>
    <x v="2"/>
    <n v="0.4"/>
    <x v="41"/>
    <x v="134"/>
    <n v="280"/>
    <x v="2"/>
  </r>
  <r>
    <x v="0"/>
    <n v="1185732"/>
    <x v="41"/>
    <x v="3"/>
    <x v="3"/>
    <s v="Chicago"/>
    <x v="3"/>
    <n v="0.4"/>
    <x v="37"/>
    <x v="135"/>
    <n v="280"/>
    <x v="8"/>
  </r>
  <r>
    <x v="0"/>
    <n v="1185732"/>
    <x v="41"/>
    <x v="3"/>
    <x v="3"/>
    <s v="Chicago"/>
    <x v="4"/>
    <n v="0.5"/>
    <x v="37"/>
    <x v="131"/>
    <n v="306.25"/>
    <x v="2"/>
  </r>
  <r>
    <x v="0"/>
    <n v="1185732"/>
    <x v="41"/>
    <x v="3"/>
    <x v="3"/>
    <s v="Chicago"/>
    <x v="5"/>
    <n v="0.55000000000000004"/>
    <x v="45"/>
    <x v="136"/>
    <n v="962.50000000000011"/>
    <x v="0"/>
  </r>
  <r>
    <x v="0"/>
    <n v="1185732"/>
    <x v="42"/>
    <x v="3"/>
    <x v="3"/>
    <s v="Chicago"/>
    <x v="0"/>
    <n v="0.5"/>
    <x v="31"/>
    <x v="79"/>
    <n v="1150"/>
    <x v="8"/>
  </r>
  <r>
    <x v="0"/>
    <n v="1185732"/>
    <x v="42"/>
    <x v="3"/>
    <x v="3"/>
    <s v="Chicago"/>
    <x v="1"/>
    <n v="0.45000000000000007"/>
    <x v="46"/>
    <x v="137"/>
    <n v="511.87500000000006"/>
    <x v="2"/>
  </r>
  <r>
    <x v="0"/>
    <n v="1185732"/>
    <x v="42"/>
    <x v="3"/>
    <x v="3"/>
    <s v="Chicago"/>
    <x v="2"/>
    <n v="0.4"/>
    <x v="44"/>
    <x v="123"/>
    <n v="350"/>
    <x v="2"/>
  </r>
  <r>
    <x v="0"/>
    <n v="1185732"/>
    <x v="42"/>
    <x v="3"/>
    <x v="3"/>
    <s v="Chicago"/>
    <x v="3"/>
    <n v="0.4"/>
    <x v="41"/>
    <x v="134"/>
    <n v="320"/>
    <x v="8"/>
  </r>
  <r>
    <x v="0"/>
    <n v="1185732"/>
    <x v="42"/>
    <x v="3"/>
    <x v="3"/>
    <s v="Chicago"/>
    <x v="4"/>
    <n v="0.5"/>
    <x v="38"/>
    <x v="127"/>
    <n v="393.75"/>
    <x v="2"/>
  </r>
  <r>
    <x v="0"/>
    <n v="1185732"/>
    <x v="42"/>
    <x v="3"/>
    <x v="3"/>
    <s v="Chicago"/>
    <x v="5"/>
    <n v="0.55000000000000004"/>
    <x v="47"/>
    <x v="42"/>
    <n v="1100"/>
    <x v="0"/>
  </r>
  <r>
    <x v="0"/>
    <n v="1185732"/>
    <x v="43"/>
    <x v="3"/>
    <x v="3"/>
    <s v="Chicago"/>
    <x v="0"/>
    <n v="0.5"/>
    <x v="21"/>
    <x v="80"/>
    <n v="1100"/>
    <x v="8"/>
  </r>
  <r>
    <x v="0"/>
    <n v="1185732"/>
    <x v="43"/>
    <x v="3"/>
    <x v="3"/>
    <s v="Chicago"/>
    <x v="1"/>
    <n v="0.45000000000000007"/>
    <x v="46"/>
    <x v="137"/>
    <n v="511.87500000000006"/>
    <x v="2"/>
  </r>
  <r>
    <x v="0"/>
    <n v="1185732"/>
    <x v="43"/>
    <x v="3"/>
    <x v="3"/>
    <s v="Chicago"/>
    <x v="2"/>
    <n v="0.4"/>
    <x v="44"/>
    <x v="123"/>
    <n v="350"/>
    <x v="2"/>
  </r>
  <r>
    <x v="0"/>
    <n v="1185732"/>
    <x v="43"/>
    <x v="3"/>
    <x v="3"/>
    <s v="Chicago"/>
    <x v="3"/>
    <n v="0.4"/>
    <x v="38"/>
    <x v="124"/>
    <n v="360"/>
    <x v="8"/>
  </r>
  <r>
    <x v="0"/>
    <n v="1185732"/>
    <x v="43"/>
    <x v="3"/>
    <x v="3"/>
    <s v="Chicago"/>
    <x v="4"/>
    <n v="0.5"/>
    <x v="41"/>
    <x v="123"/>
    <n v="350"/>
    <x v="2"/>
  </r>
  <r>
    <x v="0"/>
    <n v="1185732"/>
    <x v="43"/>
    <x v="3"/>
    <x v="3"/>
    <s v="Chicago"/>
    <x v="5"/>
    <n v="0.55000000000000004"/>
    <x v="48"/>
    <x v="138"/>
    <n v="1031.25"/>
    <x v="0"/>
  </r>
  <r>
    <x v="0"/>
    <n v="1185732"/>
    <x v="44"/>
    <x v="3"/>
    <x v="3"/>
    <s v="Chicago"/>
    <x v="0"/>
    <n v="0.5"/>
    <x v="24"/>
    <x v="54"/>
    <n v="1000"/>
    <x v="8"/>
  </r>
  <r>
    <x v="0"/>
    <n v="1185732"/>
    <x v="44"/>
    <x v="3"/>
    <x v="3"/>
    <s v="Chicago"/>
    <x v="1"/>
    <n v="0.45000000000000007"/>
    <x v="49"/>
    <x v="139"/>
    <n v="472.50000000000006"/>
    <x v="2"/>
  </r>
  <r>
    <x v="0"/>
    <n v="1185732"/>
    <x v="44"/>
    <x v="3"/>
    <x v="3"/>
    <s v="Chicago"/>
    <x v="2"/>
    <n v="0.4"/>
    <x v="41"/>
    <x v="134"/>
    <n v="280"/>
    <x v="2"/>
  </r>
  <r>
    <x v="0"/>
    <n v="1185732"/>
    <x v="44"/>
    <x v="3"/>
    <x v="3"/>
    <s v="Chicago"/>
    <x v="3"/>
    <n v="0.4"/>
    <x v="37"/>
    <x v="135"/>
    <n v="280"/>
    <x v="8"/>
  </r>
  <r>
    <x v="0"/>
    <n v="1185732"/>
    <x v="44"/>
    <x v="3"/>
    <x v="3"/>
    <s v="Chicago"/>
    <x v="4"/>
    <n v="0.5"/>
    <x v="37"/>
    <x v="131"/>
    <n v="306.25"/>
    <x v="2"/>
  </r>
  <r>
    <x v="0"/>
    <n v="1185732"/>
    <x v="44"/>
    <x v="3"/>
    <x v="3"/>
    <s v="Chicago"/>
    <x v="5"/>
    <n v="0.55000000000000004"/>
    <x v="44"/>
    <x v="140"/>
    <n v="687.5"/>
    <x v="0"/>
  </r>
  <r>
    <x v="0"/>
    <n v="1185732"/>
    <x v="45"/>
    <x v="3"/>
    <x v="3"/>
    <s v="Chicago"/>
    <x v="0"/>
    <n v="0.6"/>
    <x v="33"/>
    <x v="141"/>
    <n v="1020"/>
    <x v="8"/>
  </r>
  <r>
    <x v="0"/>
    <n v="1185732"/>
    <x v="45"/>
    <x v="3"/>
    <x v="3"/>
    <s v="Chicago"/>
    <x v="1"/>
    <n v="0.5"/>
    <x v="44"/>
    <x v="142"/>
    <n v="437.5"/>
    <x v="2"/>
  </r>
  <r>
    <x v="0"/>
    <n v="1185732"/>
    <x v="45"/>
    <x v="3"/>
    <x v="3"/>
    <s v="Chicago"/>
    <x v="2"/>
    <n v="0.5"/>
    <x v="43"/>
    <x v="126"/>
    <n v="262.5"/>
    <x v="2"/>
  </r>
  <r>
    <x v="0"/>
    <n v="1185732"/>
    <x v="45"/>
    <x v="3"/>
    <x v="3"/>
    <s v="Chicago"/>
    <x v="3"/>
    <n v="0.5"/>
    <x v="36"/>
    <x v="143"/>
    <n v="250"/>
    <x v="8"/>
  </r>
  <r>
    <x v="0"/>
    <n v="1185732"/>
    <x v="45"/>
    <x v="3"/>
    <x v="3"/>
    <s v="Chicago"/>
    <x v="4"/>
    <n v="0.6"/>
    <x v="36"/>
    <x v="126"/>
    <n v="262.5"/>
    <x v="2"/>
  </r>
  <r>
    <x v="0"/>
    <n v="1185732"/>
    <x v="45"/>
    <x v="3"/>
    <x v="3"/>
    <s v="Chicago"/>
    <x v="5"/>
    <n v="0.64999999999999991"/>
    <x v="44"/>
    <x v="144"/>
    <n v="812.49999999999989"/>
    <x v="0"/>
  </r>
  <r>
    <x v="0"/>
    <n v="1185732"/>
    <x v="46"/>
    <x v="3"/>
    <x v="3"/>
    <s v="Chicago"/>
    <x v="0"/>
    <n v="0.6"/>
    <x v="47"/>
    <x v="50"/>
    <n v="960"/>
    <x v="8"/>
  </r>
  <r>
    <x v="0"/>
    <n v="1185732"/>
    <x v="46"/>
    <x v="3"/>
    <x v="3"/>
    <s v="Chicago"/>
    <x v="1"/>
    <n v="0.5"/>
    <x v="44"/>
    <x v="142"/>
    <n v="437.5"/>
    <x v="2"/>
  </r>
  <r>
    <x v="0"/>
    <n v="1185732"/>
    <x v="46"/>
    <x v="3"/>
    <x v="3"/>
    <s v="Chicago"/>
    <x v="2"/>
    <n v="0.5"/>
    <x v="50"/>
    <x v="145"/>
    <n v="341.25"/>
    <x v="2"/>
  </r>
  <r>
    <x v="0"/>
    <n v="1185732"/>
    <x v="46"/>
    <x v="3"/>
    <x v="3"/>
    <s v="Chicago"/>
    <x v="3"/>
    <n v="0.5"/>
    <x v="37"/>
    <x v="131"/>
    <n v="350"/>
    <x v="8"/>
  </r>
  <r>
    <x v="0"/>
    <n v="1185732"/>
    <x v="46"/>
    <x v="3"/>
    <x v="3"/>
    <s v="Chicago"/>
    <x v="4"/>
    <n v="0.6"/>
    <x v="43"/>
    <x v="124"/>
    <n v="315"/>
    <x v="2"/>
  </r>
  <r>
    <x v="0"/>
    <n v="1185732"/>
    <x v="46"/>
    <x v="3"/>
    <x v="3"/>
    <s v="Chicago"/>
    <x v="5"/>
    <n v="0.64999999999999991"/>
    <x v="44"/>
    <x v="144"/>
    <n v="812.49999999999989"/>
    <x v="0"/>
  </r>
  <r>
    <x v="0"/>
    <n v="1185732"/>
    <x v="47"/>
    <x v="3"/>
    <x v="3"/>
    <s v="Chicago"/>
    <x v="0"/>
    <n v="0.6"/>
    <x v="24"/>
    <x v="61"/>
    <n v="1200"/>
    <x v="8"/>
  </r>
  <r>
    <x v="0"/>
    <n v="1185732"/>
    <x v="47"/>
    <x v="3"/>
    <x v="3"/>
    <s v="Chicago"/>
    <x v="1"/>
    <n v="0.5"/>
    <x v="49"/>
    <x v="146"/>
    <n v="525"/>
    <x v="2"/>
  </r>
  <r>
    <x v="0"/>
    <n v="1185732"/>
    <x v="47"/>
    <x v="3"/>
    <x v="3"/>
    <s v="Chicago"/>
    <x v="2"/>
    <n v="0.5"/>
    <x v="44"/>
    <x v="142"/>
    <n v="437.5"/>
    <x v="2"/>
  </r>
  <r>
    <x v="0"/>
    <n v="1185732"/>
    <x v="47"/>
    <x v="3"/>
    <x v="3"/>
    <s v="Chicago"/>
    <x v="3"/>
    <n v="0.5"/>
    <x v="41"/>
    <x v="123"/>
    <n v="400"/>
    <x v="8"/>
  </r>
  <r>
    <x v="0"/>
    <n v="1185732"/>
    <x v="47"/>
    <x v="3"/>
    <x v="3"/>
    <s v="Chicago"/>
    <x v="4"/>
    <n v="0.6"/>
    <x v="41"/>
    <x v="147"/>
    <n v="420"/>
    <x v="2"/>
  </r>
  <r>
    <x v="0"/>
    <n v="1185732"/>
    <x v="47"/>
    <x v="3"/>
    <x v="3"/>
    <s v="Chicago"/>
    <x v="5"/>
    <n v="0.64999999999999991"/>
    <x v="49"/>
    <x v="148"/>
    <n v="974.99999999999989"/>
    <x v="0"/>
  </r>
  <r>
    <x v="1"/>
    <n v="1197831"/>
    <x v="12"/>
    <x v="1"/>
    <x v="1"/>
    <s v="Dallas"/>
    <x v="0"/>
    <n v="0.2"/>
    <x v="27"/>
    <x v="149"/>
    <n v="435"/>
    <x v="1"/>
  </r>
  <r>
    <x v="1"/>
    <n v="1197831"/>
    <x v="12"/>
    <x v="1"/>
    <x v="1"/>
    <s v="Dallas"/>
    <x v="1"/>
    <n v="0.3"/>
    <x v="27"/>
    <x v="150"/>
    <n v="652.5"/>
    <x v="1"/>
  </r>
  <r>
    <x v="1"/>
    <n v="1197831"/>
    <x v="12"/>
    <x v="1"/>
    <x v="1"/>
    <s v="Dallas"/>
    <x v="2"/>
    <n v="0.3"/>
    <x v="28"/>
    <x v="151"/>
    <n v="472.5"/>
    <x v="1"/>
  </r>
  <r>
    <x v="1"/>
    <n v="1197831"/>
    <x v="12"/>
    <x v="1"/>
    <x v="1"/>
    <s v="Dallas"/>
    <x v="3"/>
    <n v="0.35"/>
    <x v="28"/>
    <x v="152"/>
    <n v="735"/>
    <x v="8"/>
  </r>
  <r>
    <x v="1"/>
    <n v="1197831"/>
    <x v="12"/>
    <x v="1"/>
    <x v="1"/>
    <s v="Dallas"/>
    <x v="4"/>
    <n v="0.4"/>
    <x v="48"/>
    <x v="146"/>
    <n v="375"/>
    <x v="3"/>
  </r>
  <r>
    <x v="1"/>
    <n v="1197831"/>
    <x v="12"/>
    <x v="1"/>
    <x v="1"/>
    <s v="Dallas"/>
    <x v="5"/>
    <n v="0.35"/>
    <x v="28"/>
    <x v="152"/>
    <n v="826.87499999999989"/>
    <x v="4"/>
  </r>
  <r>
    <x v="1"/>
    <n v="1197831"/>
    <x v="13"/>
    <x v="1"/>
    <x v="1"/>
    <s v="Dallas"/>
    <x v="0"/>
    <n v="0.25"/>
    <x v="22"/>
    <x v="153"/>
    <n v="506.25"/>
    <x v="1"/>
  </r>
  <r>
    <x v="1"/>
    <n v="1197831"/>
    <x v="13"/>
    <x v="1"/>
    <x v="1"/>
    <s v="Dallas"/>
    <x v="1"/>
    <n v="0.35"/>
    <x v="26"/>
    <x v="154"/>
    <n v="682.5"/>
    <x v="1"/>
  </r>
  <r>
    <x v="1"/>
    <n v="1197831"/>
    <x v="13"/>
    <x v="1"/>
    <x v="1"/>
    <s v="Dallas"/>
    <x v="2"/>
    <n v="0.35"/>
    <x v="34"/>
    <x v="155"/>
    <n v="498.75"/>
    <x v="1"/>
  </r>
  <r>
    <x v="1"/>
    <n v="1197831"/>
    <x v="13"/>
    <x v="1"/>
    <x v="1"/>
    <s v="Dallas"/>
    <x v="3"/>
    <n v="0.35"/>
    <x v="33"/>
    <x v="156"/>
    <n v="595"/>
    <x v="8"/>
  </r>
  <r>
    <x v="1"/>
    <n v="1197831"/>
    <x v="13"/>
    <x v="1"/>
    <x v="1"/>
    <s v="Dallas"/>
    <x v="4"/>
    <n v="0.4"/>
    <x v="49"/>
    <x v="147"/>
    <n v="300"/>
    <x v="3"/>
  </r>
  <r>
    <x v="1"/>
    <n v="1197831"/>
    <x v="13"/>
    <x v="1"/>
    <x v="1"/>
    <s v="Dallas"/>
    <x v="5"/>
    <n v="0.35"/>
    <x v="24"/>
    <x v="157"/>
    <n v="787.5"/>
    <x v="4"/>
  </r>
  <r>
    <x v="1"/>
    <n v="1197831"/>
    <x v="14"/>
    <x v="1"/>
    <x v="1"/>
    <s v="Dallas"/>
    <x v="0"/>
    <n v="0.3"/>
    <x v="22"/>
    <x v="158"/>
    <n v="708.75"/>
    <x v="2"/>
  </r>
  <r>
    <x v="1"/>
    <n v="1197831"/>
    <x v="14"/>
    <x v="1"/>
    <x v="1"/>
    <s v="Dallas"/>
    <x v="1"/>
    <n v="0.4"/>
    <x v="22"/>
    <x v="52"/>
    <n v="944.99999999999989"/>
    <x v="2"/>
  </r>
  <r>
    <x v="1"/>
    <n v="1197831"/>
    <x v="14"/>
    <x v="1"/>
    <x v="1"/>
    <s v="Dallas"/>
    <x v="2"/>
    <n v="0.3"/>
    <x v="24"/>
    <x v="146"/>
    <n v="525"/>
    <x v="2"/>
  </r>
  <r>
    <x v="1"/>
    <n v="1197831"/>
    <x v="14"/>
    <x v="1"/>
    <x v="1"/>
    <s v="Dallas"/>
    <x v="3"/>
    <n v="0.35000000000000003"/>
    <x v="47"/>
    <x v="159"/>
    <n v="630.00000000000011"/>
    <x v="4"/>
  </r>
  <r>
    <x v="1"/>
    <n v="1197831"/>
    <x v="14"/>
    <x v="1"/>
    <x v="1"/>
    <s v="Dallas"/>
    <x v="4"/>
    <n v="0.4"/>
    <x v="49"/>
    <x v="147"/>
    <n v="360"/>
    <x v="1"/>
  </r>
  <r>
    <x v="1"/>
    <n v="1197831"/>
    <x v="14"/>
    <x v="1"/>
    <x v="1"/>
    <s v="Dallas"/>
    <x v="5"/>
    <n v="0.35000000000000003"/>
    <x v="32"/>
    <x v="160"/>
    <n v="787.50000000000011"/>
    <x v="0"/>
  </r>
  <r>
    <x v="1"/>
    <n v="1197831"/>
    <x v="15"/>
    <x v="1"/>
    <x v="1"/>
    <s v="Dallas"/>
    <x v="0"/>
    <n v="0.19999999999999998"/>
    <x v="20"/>
    <x v="161"/>
    <n v="489.99999999999989"/>
    <x v="2"/>
  </r>
  <r>
    <x v="1"/>
    <n v="1197831"/>
    <x v="15"/>
    <x v="1"/>
    <x v="1"/>
    <s v="Dallas"/>
    <x v="1"/>
    <n v="0.30000000000000004"/>
    <x v="20"/>
    <x v="162"/>
    <n v="735.00000000000011"/>
    <x v="2"/>
  </r>
  <r>
    <x v="1"/>
    <n v="1197831"/>
    <x v="15"/>
    <x v="1"/>
    <x v="1"/>
    <s v="Dallas"/>
    <x v="2"/>
    <n v="0.24999999999999997"/>
    <x v="28"/>
    <x v="163"/>
    <n v="459.37499999999989"/>
    <x v="2"/>
  </r>
  <r>
    <x v="1"/>
    <n v="1197831"/>
    <x v="15"/>
    <x v="1"/>
    <x v="1"/>
    <s v="Dallas"/>
    <x v="3"/>
    <n v="0.30000000000000004"/>
    <x v="33"/>
    <x v="164"/>
    <n v="573.75000000000011"/>
    <x v="4"/>
  </r>
  <r>
    <x v="1"/>
    <n v="1197831"/>
    <x v="15"/>
    <x v="1"/>
    <x v="1"/>
    <s v="Dallas"/>
    <x v="4"/>
    <n v="0.35"/>
    <x v="46"/>
    <x v="165"/>
    <n v="341.25"/>
    <x v="1"/>
  </r>
  <r>
    <x v="1"/>
    <n v="1197831"/>
    <x v="15"/>
    <x v="1"/>
    <x v="1"/>
    <s v="Dallas"/>
    <x v="5"/>
    <n v="0.30000000000000004"/>
    <x v="25"/>
    <x v="166"/>
    <n v="900.00000000000011"/>
    <x v="0"/>
  </r>
  <r>
    <x v="1"/>
    <n v="1197831"/>
    <x v="16"/>
    <x v="1"/>
    <x v="1"/>
    <s v="Dallas"/>
    <x v="0"/>
    <n v="0.19999999999999998"/>
    <x v="30"/>
    <x v="167"/>
    <n v="524.99999999999989"/>
    <x v="2"/>
  </r>
  <r>
    <x v="1"/>
    <n v="1197831"/>
    <x v="16"/>
    <x v="1"/>
    <x v="1"/>
    <s v="Dallas"/>
    <x v="1"/>
    <n v="0.30000000000000004"/>
    <x v="29"/>
    <x v="168"/>
    <n v="813.75000000000011"/>
    <x v="2"/>
  </r>
  <r>
    <x v="1"/>
    <n v="1197831"/>
    <x v="16"/>
    <x v="1"/>
    <x v="1"/>
    <s v="Dallas"/>
    <x v="2"/>
    <n v="0.24999999999999997"/>
    <x v="23"/>
    <x v="169"/>
    <n v="546.87499999999989"/>
    <x v="2"/>
  </r>
  <r>
    <x v="1"/>
    <n v="1197831"/>
    <x v="16"/>
    <x v="1"/>
    <x v="1"/>
    <s v="Dallas"/>
    <x v="3"/>
    <n v="0.35000000000000003"/>
    <x v="21"/>
    <x v="136"/>
    <n v="866.25000000000011"/>
    <x v="4"/>
  </r>
  <r>
    <x v="1"/>
    <n v="1197831"/>
    <x v="16"/>
    <x v="1"/>
    <x v="1"/>
    <s v="Dallas"/>
    <x v="4"/>
    <n v="0.5"/>
    <x v="32"/>
    <x v="39"/>
    <n v="675"/>
    <x v="1"/>
  </r>
  <r>
    <x v="1"/>
    <n v="1197831"/>
    <x v="16"/>
    <x v="1"/>
    <x v="1"/>
    <s v="Dallas"/>
    <x v="5"/>
    <n v="0.45"/>
    <x v="9"/>
    <x v="11"/>
    <n v="1800"/>
    <x v="0"/>
  </r>
  <r>
    <x v="1"/>
    <n v="1197831"/>
    <x v="17"/>
    <x v="1"/>
    <x v="1"/>
    <s v="Dallas"/>
    <x v="0"/>
    <n v="0.45"/>
    <x v="9"/>
    <x v="11"/>
    <n v="1260"/>
    <x v="2"/>
  </r>
  <r>
    <x v="1"/>
    <n v="1197831"/>
    <x v="17"/>
    <x v="1"/>
    <x v="1"/>
    <s v="Dallas"/>
    <x v="1"/>
    <n v="0.5"/>
    <x v="9"/>
    <x v="2"/>
    <n v="1400"/>
    <x v="2"/>
  </r>
  <r>
    <x v="1"/>
    <n v="1197831"/>
    <x v="17"/>
    <x v="1"/>
    <x v="1"/>
    <s v="Dallas"/>
    <x v="2"/>
    <n v="0.45"/>
    <x v="26"/>
    <x v="62"/>
    <n v="1023.7499999999999"/>
    <x v="2"/>
  </r>
  <r>
    <x v="1"/>
    <n v="1197831"/>
    <x v="17"/>
    <x v="1"/>
    <x v="1"/>
    <s v="Dallas"/>
    <x v="3"/>
    <n v="0.45"/>
    <x v="25"/>
    <x v="52"/>
    <n v="1215"/>
    <x v="4"/>
  </r>
  <r>
    <x v="1"/>
    <n v="1197831"/>
    <x v="17"/>
    <x v="1"/>
    <x v="1"/>
    <s v="Dallas"/>
    <x v="4"/>
    <n v="0.5"/>
    <x v="24"/>
    <x v="54"/>
    <n v="750"/>
    <x v="1"/>
  </r>
  <r>
    <x v="1"/>
    <n v="1197831"/>
    <x v="17"/>
    <x v="1"/>
    <x v="1"/>
    <s v="Dallas"/>
    <x v="5"/>
    <n v="0.55000000000000004"/>
    <x v="10"/>
    <x v="30"/>
    <n v="2406.25"/>
    <x v="0"/>
  </r>
  <r>
    <x v="1"/>
    <n v="1197831"/>
    <x v="18"/>
    <x v="1"/>
    <x v="1"/>
    <s v="Dallas"/>
    <x v="0"/>
    <n v="0.45"/>
    <x v="6"/>
    <x v="8"/>
    <n v="1484.9999999999998"/>
    <x v="15"/>
  </r>
  <r>
    <x v="1"/>
    <n v="1197831"/>
    <x v="18"/>
    <x v="1"/>
    <x v="1"/>
    <s v="Dallas"/>
    <x v="1"/>
    <n v="0.5"/>
    <x v="6"/>
    <x v="71"/>
    <n v="1649.9999999999998"/>
    <x v="15"/>
  </r>
  <r>
    <x v="1"/>
    <n v="1197831"/>
    <x v="18"/>
    <x v="1"/>
    <x v="1"/>
    <s v="Dallas"/>
    <x v="2"/>
    <n v="0.45"/>
    <x v="18"/>
    <x v="83"/>
    <n v="1754.9999999999998"/>
    <x v="15"/>
  </r>
  <r>
    <x v="1"/>
    <n v="1197831"/>
    <x v="18"/>
    <x v="1"/>
    <x v="1"/>
    <s v="Dallas"/>
    <x v="3"/>
    <n v="0.45"/>
    <x v="31"/>
    <x v="70"/>
    <n v="1293.75"/>
    <x v="0"/>
  </r>
  <r>
    <x v="1"/>
    <n v="1197831"/>
    <x v="18"/>
    <x v="1"/>
    <x v="1"/>
    <s v="Dallas"/>
    <x v="4"/>
    <n v="0.5"/>
    <x v="31"/>
    <x v="79"/>
    <n v="1006.2499999999999"/>
    <x v="2"/>
  </r>
  <r>
    <x v="1"/>
    <n v="1197831"/>
    <x v="18"/>
    <x v="1"/>
    <x v="1"/>
    <s v="Dallas"/>
    <x v="5"/>
    <n v="0.6"/>
    <x v="2"/>
    <x v="12"/>
    <n v="2805"/>
    <x v="9"/>
  </r>
  <r>
    <x v="1"/>
    <n v="1197831"/>
    <x v="19"/>
    <x v="1"/>
    <x v="1"/>
    <s v="Dallas"/>
    <x v="0"/>
    <n v="0.5"/>
    <x v="9"/>
    <x v="2"/>
    <n v="1599.9999999999998"/>
    <x v="15"/>
  </r>
  <r>
    <x v="1"/>
    <n v="1197831"/>
    <x v="19"/>
    <x v="1"/>
    <x v="1"/>
    <s v="Dallas"/>
    <x v="1"/>
    <n v="0.55000000000000004"/>
    <x v="9"/>
    <x v="63"/>
    <n v="1759.9999999999998"/>
    <x v="15"/>
  </r>
  <r>
    <x v="1"/>
    <n v="1197831"/>
    <x v="19"/>
    <x v="1"/>
    <x v="1"/>
    <s v="Dallas"/>
    <x v="2"/>
    <n v="0.5"/>
    <x v="18"/>
    <x v="64"/>
    <n v="1949.9999999999998"/>
    <x v="15"/>
  </r>
  <r>
    <x v="1"/>
    <n v="1197831"/>
    <x v="19"/>
    <x v="1"/>
    <x v="1"/>
    <s v="Dallas"/>
    <x v="3"/>
    <n v="0.5"/>
    <x v="28"/>
    <x v="48"/>
    <n v="1312.5"/>
    <x v="0"/>
  </r>
  <r>
    <x v="1"/>
    <n v="1197831"/>
    <x v="19"/>
    <x v="1"/>
    <x v="1"/>
    <s v="Dallas"/>
    <x v="4"/>
    <n v="0.55000000000000004"/>
    <x v="28"/>
    <x v="170"/>
    <n v="1010.6250000000001"/>
    <x v="2"/>
  </r>
  <r>
    <x v="1"/>
    <n v="1197831"/>
    <x v="19"/>
    <x v="1"/>
    <x v="1"/>
    <s v="Dallas"/>
    <x v="5"/>
    <n v="0.6"/>
    <x v="29"/>
    <x v="171"/>
    <n v="2557.5"/>
    <x v="9"/>
  </r>
  <r>
    <x v="1"/>
    <n v="1197831"/>
    <x v="20"/>
    <x v="1"/>
    <x v="1"/>
    <s v="Dallas"/>
    <x v="0"/>
    <n v="0.55000000000000004"/>
    <x v="27"/>
    <x v="101"/>
    <n v="1595"/>
    <x v="15"/>
  </r>
  <r>
    <x v="1"/>
    <n v="1197831"/>
    <x v="20"/>
    <x v="1"/>
    <x v="1"/>
    <s v="Dallas"/>
    <x v="1"/>
    <n v="0.55000000000000004"/>
    <x v="22"/>
    <x v="105"/>
    <n v="1485"/>
    <x v="15"/>
  </r>
  <r>
    <x v="1"/>
    <n v="1197831"/>
    <x v="20"/>
    <x v="1"/>
    <x v="1"/>
    <s v="Dallas"/>
    <x v="2"/>
    <n v="0.6"/>
    <x v="27"/>
    <x v="92"/>
    <n v="1739.9999999999998"/>
    <x v="15"/>
  </r>
  <r>
    <x v="1"/>
    <n v="1197831"/>
    <x v="20"/>
    <x v="1"/>
    <x v="1"/>
    <s v="Dallas"/>
    <x v="3"/>
    <n v="0.6"/>
    <x v="32"/>
    <x v="52"/>
    <n v="1350"/>
    <x v="0"/>
  </r>
  <r>
    <x v="1"/>
    <n v="1197831"/>
    <x v="20"/>
    <x v="1"/>
    <x v="1"/>
    <s v="Dallas"/>
    <x v="4"/>
    <n v="0.55000000000000004"/>
    <x v="32"/>
    <x v="111"/>
    <n v="866.25"/>
    <x v="2"/>
  </r>
  <r>
    <x v="1"/>
    <n v="1197831"/>
    <x v="20"/>
    <x v="1"/>
    <x v="1"/>
    <s v="Dallas"/>
    <x v="5"/>
    <n v="0.5"/>
    <x v="22"/>
    <x v="73"/>
    <n v="1856.2500000000002"/>
    <x v="9"/>
  </r>
  <r>
    <x v="1"/>
    <n v="1197831"/>
    <x v="21"/>
    <x v="1"/>
    <x v="1"/>
    <s v="Dallas"/>
    <x v="0"/>
    <n v="0.4"/>
    <x v="23"/>
    <x v="54"/>
    <n v="999.99999999999989"/>
    <x v="15"/>
  </r>
  <r>
    <x v="1"/>
    <n v="1197831"/>
    <x v="21"/>
    <x v="1"/>
    <x v="1"/>
    <s v="Dallas"/>
    <x v="1"/>
    <n v="0.4"/>
    <x v="23"/>
    <x v="54"/>
    <n v="999.99999999999989"/>
    <x v="15"/>
  </r>
  <r>
    <x v="1"/>
    <n v="1197831"/>
    <x v="21"/>
    <x v="1"/>
    <x v="1"/>
    <s v="Dallas"/>
    <x v="2"/>
    <n v="0.45"/>
    <x v="31"/>
    <x v="70"/>
    <n v="1035"/>
    <x v="15"/>
  </r>
  <r>
    <x v="1"/>
    <n v="1197831"/>
    <x v="21"/>
    <x v="1"/>
    <x v="1"/>
    <s v="Dallas"/>
    <x v="3"/>
    <n v="0.45"/>
    <x v="33"/>
    <x v="172"/>
    <n v="956.25"/>
    <x v="0"/>
  </r>
  <r>
    <x v="1"/>
    <n v="1197831"/>
    <x v="21"/>
    <x v="1"/>
    <x v="1"/>
    <s v="Dallas"/>
    <x v="4"/>
    <n v="0.4"/>
    <x v="47"/>
    <x v="173"/>
    <n v="560"/>
    <x v="2"/>
  </r>
  <r>
    <x v="1"/>
    <n v="1197831"/>
    <x v="21"/>
    <x v="1"/>
    <x v="1"/>
    <s v="Dallas"/>
    <x v="5"/>
    <n v="0.5"/>
    <x v="31"/>
    <x v="79"/>
    <n v="1581.2500000000002"/>
    <x v="9"/>
  </r>
  <r>
    <x v="1"/>
    <n v="1197831"/>
    <x v="22"/>
    <x v="1"/>
    <x v="1"/>
    <s v="Dallas"/>
    <x v="0"/>
    <n v="0.4"/>
    <x v="27"/>
    <x v="174"/>
    <n v="1160"/>
    <x v="15"/>
  </r>
  <r>
    <x v="1"/>
    <n v="1197831"/>
    <x v="22"/>
    <x v="1"/>
    <x v="1"/>
    <s v="Dallas"/>
    <x v="1"/>
    <n v="0.4"/>
    <x v="27"/>
    <x v="174"/>
    <n v="1160"/>
    <x v="15"/>
  </r>
  <r>
    <x v="1"/>
    <n v="1197831"/>
    <x v="22"/>
    <x v="1"/>
    <x v="1"/>
    <s v="Dallas"/>
    <x v="2"/>
    <n v="0.65"/>
    <x v="26"/>
    <x v="106"/>
    <n v="1689.9999999999998"/>
    <x v="15"/>
  </r>
  <r>
    <x v="1"/>
    <n v="1197831"/>
    <x v="22"/>
    <x v="1"/>
    <x v="1"/>
    <s v="Dallas"/>
    <x v="3"/>
    <n v="0.65"/>
    <x v="24"/>
    <x v="82"/>
    <n v="1625"/>
    <x v="0"/>
  </r>
  <r>
    <x v="1"/>
    <n v="1197831"/>
    <x v="22"/>
    <x v="1"/>
    <x v="1"/>
    <s v="Dallas"/>
    <x v="4"/>
    <n v="0.6"/>
    <x v="34"/>
    <x v="175"/>
    <n v="997.49999999999989"/>
    <x v="2"/>
  </r>
  <r>
    <x v="1"/>
    <n v="1197831"/>
    <x v="22"/>
    <x v="1"/>
    <x v="1"/>
    <s v="Dallas"/>
    <x v="5"/>
    <n v="0.70000000000000007"/>
    <x v="22"/>
    <x v="176"/>
    <n v="2598.75"/>
    <x v="9"/>
  </r>
  <r>
    <x v="1"/>
    <n v="1197831"/>
    <x v="23"/>
    <x v="1"/>
    <x v="1"/>
    <s v="Dallas"/>
    <x v="0"/>
    <n v="0.6"/>
    <x v="6"/>
    <x v="14"/>
    <n v="1979.9999999999998"/>
    <x v="15"/>
  </r>
  <r>
    <x v="1"/>
    <n v="1197831"/>
    <x v="23"/>
    <x v="1"/>
    <x v="1"/>
    <s v="Dallas"/>
    <x v="1"/>
    <n v="0.6"/>
    <x v="6"/>
    <x v="14"/>
    <n v="1979.9999999999998"/>
    <x v="15"/>
  </r>
  <r>
    <x v="1"/>
    <n v="1197831"/>
    <x v="23"/>
    <x v="1"/>
    <x v="1"/>
    <s v="Dallas"/>
    <x v="2"/>
    <n v="0.65"/>
    <x v="27"/>
    <x v="84"/>
    <n v="1884.9999999999998"/>
    <x v="15"/>
  </r>
  <r>
    <x v="1"/>
    <n v="1197831"/>
    <x v="23"/>
    <x v="1"/>
    <x v="1"/>
    <s v="Dallas"/>
    <x v="3"/>
    <n v="0.65"/>
    <x v="31"/>
    <x v="90"/>
    <n v="1868.75"/>
    <x v="0"/>
  </r>
  <r>
    <x v="1"/>
    <n v="1197831"/>
    <x v="23"/>
    <x v="1"/>
    <x v="1"/>
    <s v="Dallas"/>
    <x v="4"/>
    <n v="0.6"/>
    <x v="28"/>
    <x v="40"/>
    <n v="1102.5"/>
    <x v="2"/>
  </r>
  <r>
    <x v="1"/>
    <n v="1197831"/>
    <x v="23"/>
    <x v="1"/>
    <x v="1"/>
    <s v="Dallas"/>
    <x v="5"/>
    <n v="0.70000000000000007"/>
    <x v="29"/>
    <x v="102"/>
    <n v="2983.7500000000009"/>
    <x v="9"/>
  </r>
  <r>
    <x v="0"/>
    <n v="1185732"/>
    <x v="48"/>
    <x v="0"/>
    <x v="4"/>
    <s v="Philadelphia"/>
    <x v="0"/>
    <n v="0.45"/>
    <x v="33"/>
    <x v="172"/>
    <n v="1051.875"/>
    <x v="9"/>
  </r>
  <r>
    <x v="0"/>
    <n v="1185732"/>
    <x v="48"/>
    <x v="0"/>
    <x v="4"/>
    <s v="Philadelphia"/>
    <x v="1"/>
    <n v="0.45"/>
    <x v="38"/>
    <x v="177"/>
    <n v="354.375"/>
    <x v="2"/>
  </r>
  <r>
    <x v="0"/>
    <n v="1185732"/>
    <x v="48"/>
    <x v="0"/>
    <x v="4"/>
    <s v="Philadelphia"/>
    <x v="2"/>
    <n v="0.35000000000000003"/>
    <x v="38"/>
    <x v="121"/>
    <n v="315"/>
    <x v="15"/>
  </r>
  <r>
    <x v="0"/>
    <n v="1185732"/>
    <x v="48"/>
    <x v="0"/>
    <x v="4"/>
    <s v="Philadelphia"/>
    <x v="3"/>
    <n v="0.4"/>
    <x v="42"/>
    <x v="178"/>
    <n v="119.99999999999999"/>
    <x v="15"/>
  </r>
  <r>
    <x v="0"/>
    <n v="1185732"/>
    <x v="48"/>
    <x v="0"/>
    <x v="4"/>
    <s v="Philadelphia"/>
    <x v="4"/>
    <n v="0.54999999999999993"/>
    <x v="36"/>
    <x v="179"/>
    <n v="240.62499999999994"/>
    <x v="2"/>
  </r>
  <r>
    <x v="0"/>
    <n v="1185732"/>
    <x v="48"/>
    <x v="0"/>
    <x v="4"/>
    <s v="Philadelphia"/>
    <x v="5"/>
    <n v="0.45"/>
    <x v="38"/>
    <x v="177"/>
    <n v="303.75"/>
    <x v="1"/>
  </r>
  <r>
    <x v="0"/>
    <n v="1185732"/>
    <x v="49"/>
    <x v="0"/>
    <x v="4"/>
    <s v="Philadelphia"/>
    <x v="0"/>
    <n v="0.45"/>
    <x v="34"/>
    <x v="115"/>
    <n v="1175.625"/>
    <x v="9"/>
  </r>
  <r>
    <x v="0"/>
    <n v="1185732"/>
    <x v="49"/>
    <x v="0"/>
    <x v="4"/>
    <s v="Philadelphia"/>
    <x v="1"/>
    <n v="0.45"/>
    <x v="36"/>
    <x v="180"/>
    <n v="196.875"/>
    <x v="2"/>
  </r>
  <r>
    <x v="0"/>
    <n v="1185732"/>
    <x v="49"/>
    <x v="0"/>
    <x v="4"/>
    <s v="Philadelphia"/>
    <x v="2"/>
    <n v="0.35000000000000003"/>
    <x v="37"/>
    <x v="181"/>
    <n v="245.00000000000003"/>
    <x v="15"/>
  </r>
  <r>
    <x v="0"/>
    <n v="1185732"/>
    <x v="49"/>
    <x v="0"/>
    <x v="4"/>
    <s v="Philadelphia"/>
    <x v="3"/>
    <n v="0.4"/>
    <x v="51"/>
    <x v="182"/>
    <n v="80"/>
    <x v="15"/>
  </r>
  <r>
    <x v="0"/>
    <n v="1185732"/>
    <x v="49"/>
    <x v="0"/>
    <x v="4"/>
    <s v="Philadelphia"/>
    <x v="4"/>
    <n v="0.54999999999999993"/>
    <x v="36"/>
    <x v="179"/>
    <n v="240.62499999999994"/>
    <x v="2"/>
  </r>
  <r>
    <x v="0"/>
    <n v="1185732"/>
    <x v="49"/>
    <x v="0"/>
    <x v="4"/>
    <s v="Philadelphia"/>
    <x v="5"/>
    <n v="0.45"/>
    <x v="38"/>
    <x v="177"/>
    <n v="303.75"/>
    <x v="1"/>
  </r>
  <r>
    <x v="0"/>
    <n v="1185732"/>
    <x v="14"/>
    <x v="0"/>
    <x v="4"/>
    <s v="Philadelphia"/>
    <x v="0"/>
    <n v="0.5"/>
    <x v="52"/>
    <x v="183"/>
    <n v="1223.75"/>
    <x v="9"/>
  </r>
  <r>
    <x v="0"/>
    <n v="1185732"/>
    <x v="14"/>
    <x v="0"/>
    <x v="4"/>
    <s v="Philadelphia"/>
    <x v="1"/>
    <n v="0.5"/>
    <x v="43"/>
    <x v="126"/>
    <n v="262.5"/>
    <x v="2"/>
  </r>
  <r>
    <x v="0"/>
    <n v="1185732"/>
    <x v="14"/>
    <x v="0"/>
    <x v="4"/>
    <s v="Philadelphia"/>
    <x v="2"/>
    <n v="0.4"/>
    <x v="37"/>
    <x v="135"/>
    <n v="280"/>
    <x v="15"/>
  </r>
  <r>
    <x v="0"/>
    <n v="1185732"/>
    <x v="14"/>
    <x v="0"/>
    <x v="4"/>
    <s v="Philadelphia"/>
    <x v="3"/>
    <n v="0.45"/>
    <x v="53"/>
    <x v="184"/>
    <n v="44.999999999999993"/>
    <x v="15"/>
  </r>
  <r>
    <x v="0"/>
    <n v="1185732"/>
    <x v="14"/>
    <x v="0"/>
    <x v="4"/>
    <s v="Philadelphia"/>
    <x v="4"/>
    <n v="0.6"/>
    <x v="42"/>
    <x v="185"/>
    <n v="135"/>
    <x v="1"/>
  </r>
  <r>
    <x v="0"/>
    <n v="1185732"/>
    <x v="14"/>
    <x v="0"/>
    <x v="4"/>
    <s v="Philadelphia"/>
    <x v="5"/>
    <n v="0.5"/>
    <x v="37"/>
    <x v="131"/>
    <n v="218.75"/>
    <x v="3"/>
  </r>
  <r>
    <x v="0"/>
    <n v="1185732"/>
    <x v="50"/>
    <x v="0"/>
    <x v="4"/>
    <s v="Philadelphia"/>
    <x v="0"/>
    <n v="0.5"/>
    <x v="32"/>
    <x v="39"/>
    <n v="1125"/>
    <x v="0"/>
  </r>
  <r>
    <x v="0"/>
    <n v="1185732"/>
    <x v="50"/>
    <x v="0"/>
    <x v="4"/>
    <s v="Philadelphia"/>
    <x v="1"/>
    <n v="0.5"/>
    <x v="43"/>
    <x v="126"/>
    <n v="225"/>
    <x v="1"/>
  </r>
  <r>
    <x v="0"/>
    <n v="1185732"/>
    <x v="50"/>
    <x v="0"/>
    <x v="4"/>
    <s v="Philadelphia"/>
    <x v="2"/>
    <n v="0.4"/>
    <x v="43"/>
    <x v="128"/>
    <n v="210"/>
    <x v="2"/>
  </r>
  <r>
    <x v="0"/>
    <n v="1185732"/>
    <x v="50"/>
    <x v="0"/>
    <x v="4"/>
    <s v="Philadelphia"/>
    <x v="3"/>
    <n v="0.45"/>
    <x v="42"/>
    <x v="125"/>
    <n v="118.12499999999999"/>
    <x v="2"/>
  </r>
  <r>
    <x v="0"/>
    <n v="1185732"/>
    <x v="50"/>
    <x v="0"/>
    <x v="4"/>
    <s v="Philadelphia"/>
    <x v="4"/>
    <n v="0.6"/>
    <x v="42"/>
    <x v="185"/>
    <n v="135"/>
    <x v="1"/>
  </r>
  <r>
    <x v="0"/>
    <n v="1185732"/>
    <x v="50"/>
    <x v="0"/>
    <x v="4"/>
    <s v="Philadelphia"/>
    <x v="5"/>
    <n v="0.5"/>
    <x v="41"/>
    <x v="123"/>
    <n v="250"/>
    <x v="3"/>
  </r>
  <r>
    <x v="0"/>
    <n v="1185732"/>
    <x v="51"/>
    <x v="0"/>
    <x v="4"/>
    <s v="Philadelphia"/>
    <x v="0"/>
    <n v="0.6"/>
    <x v="54"/>
    <x v="186"/>
    <n v="1410"/>
    <x v="0"/>
  </r>
  <r>
    <x v="0"/>
    <n v="1185732"/>
    <x v="51"/>
    <x v="0"/>
    <x v="4"/>
    <s v="Philadelphia"/>
    <x v="1"/>
    <n v="0.60000000000000009"/>
    <x v="37"/>
    <x v="187"/>
    <n v="315.00000000000006"/>
    <x v="1"/>
  </r>
  <r>
    <x v="0"/>
    <n v="1185732"/>
    <x v="51"/>
    <x v="0"/>
    <x v="4"/>
    <s v="Philadelphia"/>
    <x v="2"/>
    <n v="0.55000000000000004"/>
    <x v="43"/>
    <x v="188"/>
    <n v="288.75"/>
    <x v="2"/>
  </r>
  <r>
    <x v="0"/>
    <n v="1185732"/>
    <x v="51"/>
    <x v="0"/>
    <x v="4"/>
    <s v="Philadelphia"/>
    <x v="3"/>
    <n v="0.55000000000000004"/>
    <x v="39"/>
    <x v="189"/>
    <n v="192.5"/>
    <x v="2"/>
  </r>
  <r>
    <x v="0"/>
    <n v="1185732"/>
    <x v="51"/>
    <x v="0"/>
    <x v="4"/>
    <s v="Philadelphia"/>
    <x v="4"/>
    <n v="0.65"/>
    <x v="36"/>
    <x v="190"/>
    <n v="243.75"/>
    <x v="1"/>
  </r>
  <r>
    <x v="0"/>
    <n v="1185732"/>
    <x v="51"/>
    <x v="0"/>
    <x v="4"/>
    <s v="Philadelphia"/>
    <x v="5"/>
    <n v="0.70000000000000007"/>
    <x v="44"/>
    <x v="191"/>
    <n v="525"/>
    <x v="1"/>
  </r>
  <r>
    <x v="0"/>
    <n v="1185732"/>
    <x v="52"/>
    <x v="0"/>
    <x v="4"/>
    <s v="Philadelphia"/>
    <x v="0"/>
    <n v="0.65"/>
    <x v="24"/>
    <x v="82"/>
    <n v="1787.5000000000002"/>
    <x v="9"/>
  </r>
  <r>
    <x v="0"/>
    <n v="1185732"/>
    <x v="52"/>
    <x v="0"/>
    <x v="4"/>
    <s v="Philadelphia"/>
    <x v="1"/>
    <n v="0.60000000000000009"/>
    <x v="44"/>
    <x v="192"/>
    <n v="525"/>
    <x v="2"/>
  </r>
  <r>
    <x v="0"/>
    <n v="1185732"/>
    <x v="52"/>
    <x v="0"/>
    <x v="4"/>
    <s v="Philadelphia"/>
    <x v="2"/>
    <n v="0.55000000000000004"/>
    <x v="37"/>
    <x v="117"/>
    <n v="385"/>
    <x v="15"/>
  </r>
  <r>
    <x v="0"/>
    <n v="1185732"/>
    <x v="52"/>
    <x v="0"/>
    <x v="4"/>
    <s v="Philadelphia"/>
    <x v="3"/>
    <n v="0.55000000000000004"/>
    <x v="43"/>
    <x v="188"/>
    <n v="330"/>
    <x v="15"/>
  </r>
  <r>
    <x v="0"/>
    <n v="1185732"/>
    <x v="52"/>
    <x v="0"/>
    <x v="4"/>
    <s v="Philadelphia"/>
    <x v="4"/>
    <n v="0.65"/>
    <x v="43"/>
    <x v="145"/>
    <n v="341.25"/>
    <x v="2"/>
  </r>
  <r>
    <x v="0"/>
    <n v="1185732"/>
    <x v="52"/>
    <x v="0"/>
    <x v="4"/>
    <s v="Philadelphia"/>
    <x v="5"/>
    <n v="0.70000000000000007"/>
    <x v="49"/>
    <x v="193"/>
    <n v="630"/>
    <x v="1"/>
  </r>
  <r>
    <x v="0"/>
    <n v="1185732"/>
    <x v="18"/>
    <x v="0"/>
    <x v="4"/>
    <s v="Philadelphia"/>
    <x v="0"/>
    <n v="0.65"/>
    <x v="24"/>
    <x v="82"/>
    <n v="1787.5000000000002"/>
    <x v="9"/>
  </r>
  <r>
    <x v="0"/>
    <n v="1185732"/>
    <x v="18"/>
    <x v="0"/>
    <x v="4"/>
    <s v="Philadelphia"/>
    <x v="1"/>
    <n v="0.60000000000000009"/>
    <x v="49"/>
    <x v="166"/>
    <n v="630"/>
    <x v="2"/>
  </r>
  <r>
    <x v="0"/>
    <n v="1185732"/>
    <x v="18"/>
    <x v="0"/>
    <x v="4"/>
    <s v="Philadelphia"/>
    <x v="2"/>
    <n v="0.55000000000000004"/>
    <x v="38"/>
    <x v="116"/>
    <n v="494.99999999999994"/>
    <x v="15"/>
  </r>
  <r>
    <x v="0"/>
    <n v="1185732"/>
    <x v="18"/>
    <x v="0"/>
    <x v="4"/>
    <s v="Philadelphia"/>
    <x v="3"/>
    <n v="0.55000000000000004"/>
    <x v="37"/>
    <x v="117"/>
    <n v="385"/>
    <x v="15"/>
  </r>
  <r>
    <x v="0"/>
    <n v="1185732"/>
    <x v="18"/>
    <x v="0"/>
    <x v="4"/>
    <s v="Philadelphia"/>
    <x v="4"/>
    <n v="0.65"/>
    <x v="41"/>
    <x v="194"/>
    <n v="454.99999999999994"/>
    <x v="2"/>
  </r>
  <r>
    <x v="0"/>
    <n v="1185732"/>
    <x v="18"/>
    <x v="0"/>
    <x v="4"/>
    <s v="Philadelphia"/>
    <x v="5"/>
    <n v="0.70000000000000007"/>
    <x v="48"/>
    <x v="195"/>
    <n v="787.50000000000011"/>
    <x v="1"/>
  </r>
  <r>
    <x v="0"/>
    <n v="1185732"/>
    <x v="53"/>
    <x v="0"/>
    <x v="4"/>
    <s v="Philadelphia"/>
    <x v="0"/>
    <n v="0.65"/>
    <x v="28"/>
    <x v="85"/>
    <n v="1876.8750000000002"/>
    <x v="9"/>
  </r>
  <r>
    <x v="0"/>
    <n v="1185732"/>
    <x v="53"/>
    <x v="0"/>
    <x v="4"/>
    <s v="Philadelphia"/>
    <x v="1"/>
    <n v="0.60000000000000009"/>
    <x v="49"/>
    <x v="166"/>
    <n v="630"/>
    <x v="2"/>
  </r>
  <r>
    <x v="0"/>
    <n v="1185732"/>
    <x v="53"/>
    <x v="0"/>
    <x v="4"/>
    <s v="Philadelphia"/>
    <x v="2"/>
    <n v="0.55000000000000004"/>
    <x v="38"/>
    <x v="116"/>
    <n v="494.99999999999994"/>
    <x v="15"/>
  </r>
  <r>
    <x v="0"/>
    <n v="1185732"/>
    <x v="53"/>
    <x v="0"/>
    <x v="4"/>
    <s v="Philadelphia"/>
    <x v="3"/>
    <n v="0.55000000000000004"/>
    <x v="41"/>
    <x v="130"/>
    <n v="439.99999999999994"/>
    <x v="15"/>
  </r>
  <r>
    <x v="0"/>
    <n v="1185732"/>
    <x v="53"/>
    <x v="0"/>
    <x v="4"/>
    <s v="Philadelphia"/>
    <x v="4"/>
    <n v="0.65"/>
    <x v="37"/>
    <x v="165"/>
    <n v="398.125"/>
    <x v="2"/>
  </r>
  <r>
    <x v="0"/>
    <n v="1185732"/>
    <x v="53"/>
    <x v="0"/>
    <x v="4"/>
    <s v="Philadelphia"/>
    <x v="5"/>
    <n v="0.70000000000000007"/>
    <x v="45"/>
    <x v="196"/>
    <n v="735.00000000000011"/>
    <x v="1"/>
  </r>
  <r>
    <x v="0"/>
    <n v="1185732"/>
    <x v="54"/>
    <x v="0"/>
    <x v="4"/>
    <s v="Philadelphia"/>
    <x v="0"/>
    <n v="0.65"/>
    <x v="34"/>
    <x v="197"/>
    <n v="1543.75"/>
    <x v="0"/>
  </r>
  <r>
    <x v="0"/>
    <n v="1185732"/>
    <x v="54"/>
    <x v="0"/>
    <x v="4"/>
    <s v="Philadelphia"/>
    <x v="1"/>
    <n v="0.5"/>
    <x v="35"/>
    <x v="140"/>
    <n v="412.5"/>
    <x v="1"/>
  </r>
  <r>
    <x v="0"/>
    <n v="1185732"/>
    <x v="54"/>
    <x v="0"/>
    <x v="4"/>
    <s v="Philadelphia"/>
    <x v="2"/>
    <n v="0.45"/>
    <x v="41"/>
    <x v="124"/>
    <n v="315"/>
    <x v="2"/>
  </r>
  <r>
    <x v="0"/>
    <n v="1185732"/>
    <x v="54"/>
    <x v="0"/>
    <x v="4"/>
    <s v="Philadelphia"/>
    <x v="3"/>
    <n v="0.45"/>
    <x v="37"/>
    <x v="120"/>
    <n v="275.625"/>
    <x v="2"/>
  </r>
  <r>
    <x v="0"/>
    <n v="1185732"/>
    <x v="54"/>
    <x v="0"/>
    <x v="4"/>
    <s v="Philadelphia"/>
    <x v="4"/>
    <n v="0.54999999999999993"/>
    <x v="36"/>
    <x v="179"/>
    <n v="206.24999999999997"/>
    <x v="1"/>
  </r>
  <r>
    <x v="0"/>
    <n v="1185732"/>
    <x v="54"/>
    <x v="0"/>
    <x v="4"/>
    <s v="Philadelphia"/>
    <x v="5"/>
    <n v="0.6"/>
    <x v="38"/>
    <x v="198"/>
    <n v="337.5"/>
    <x v="3"/>
  </r>
  <r>
    <x v="0"/>
    <n v="1185732"/>
    <x v="55"/>
    <x v="0"/>
    <x v="4"/>
    <s v="Philadelphia"/>
    <x v="0"/>
    <n v="0.6"/>
    <x v="47"/>
    <x v="50"/>
    <n v="1200"/>
    <x v="0"/>
  </r>
  <r>
    <x v="0"/>
    <n v="1185732"/>
    <x v="55"/>
    <x v="0"/>
    <x v="4"/>
    <s v="Philadelphia"/>
    <x v="1"/>
    <n v="0.5"/>
    <x v="38"/>
    <x v="127"/>
    <n v="337.5"/>
    <x v="1"/>
  </r>
  <r>
    <x v="0"/>
    <n v="1185732"/>
    <x v="55"/>
    <x v="0"/>
    <x v="4"/>
    <s v="Philadelphia"/>
    <x v="2"/>
    <n v="0.5"/>
    <x v="36"/>
    <x v="143"/>
    <n v="218.75"/>
    <x v="2"/>
  </r>
  <r>
    <x v="0"/>
    <n v="1185732"/>
    <x v="55"/>
    <x v="0"/>
    <x v="4"/>
    <s v="Philadelphia"/>
    <x v="3"/>
    <n v="0.5"/>
    <x v="39"/>
    <x v="118"/>
    <n v="175"/>
    <x v="2"/>
  </r>
  <r>
    <x v="0"/>
    <n v="1185732"/>
    <x v="55"/>
    <x v="0"/>
    <x v="4"/>
    <s v="Philadelphia"/>
    <x v="4"/>
    <n v="0.6"/>
    <x v="39"/>
    <x v="128"/>
    <n v="180"/>
    <x v="1"/>
  </r>
  <r>
    <x v="0"/>
    <n v="1185732"/>
    <x v="55"/>
    <x v="0"/>
    <x v="4"/>
    <s v="Philadelphia"/>
    <x v="5"/>
    <n v="0.64999999999999991"/>
    <x v="38"/>
    <x v="199"/>
    <n v="365.62499999999994"/>
    <x v="3"/>
  </r>
  <r>
    <x v="0"/>
    <n v="1185732"/>
    <x v="56"/>
    <x v="0"/>
    <x v="4"/>
    <s v="Philadelphia"/>
    <x v="0"/>
    <n v="0.70000000000000007"/>
    <x v="48"/>
    <x v="195"/>
    <n v="1443.7500000000005"/>
    <x v="9"/>
  </r>
  <r>
    <x v="0"/>
    <n v="1185732"/>
    <x v="56"/>
    <x v="0"/>
    <x v="4"/>
    <s v="Philadelphia"/>
    <x v="1"/>
    <n v="0.60000000000000009"/>
    <x v="41"/>
    <x v="200"/>
    <n v="420.00000000000006"/>
    <x v="2"/>
  </r>
  <r>
    <x v="0"/>
    <n v="1185732"/>
    <x v="56"/>
    <x v="0"/>
    <x v="4"/>
    <s v="Philadelphia"/>
    <x v="2"/>
    <n v="0.60000000000000009"/>
    <x v="50"/>
    <x v="201"/>
    <n v="468.00000000000006"/>
    <x v="15"/>
  </r>
  <r>
    <x v="0"/>
    <n v="1185732"/>
    <x v="56"/>
    <x v="0"/>
    <x v="4"/>
    <s v="Philadelphia"/>
    <x v="3"/>
    <n v="0.60000000000000009"/>
    <x v="37"/>
    <x v="187"/>
    <n v="420.00000000000006"/>
    <x v="15"/>
  </r>
  <r>
    <x v="0"/>
    <n v="1185732"/>
    <x v="56"/>
    <x v="0"/>
    <x v="4"/>
    <s v="Philadelphia"/>
    <x v="4"/>
    <n v="0.70000000000000007"/>
    <x v="43"/>
    <x v="202"/>
    <n v="367.5"/>
    <x v="2"/>
  </r>
  <r>
    <x v="0"/>
    <n v="1185732"/>
    <x v="56"/>
    <x v="0"/>
    <x v="4"/>
    <s v="Philadelphia"/>
    <x v="5"/>
    <n v="0.75"/>
    <x v="44"/>
    <x v="203"/>
    <n v="562.5"/>
    <x v="1"/>
  </r>
  <r>
    <x v="0"/>
    <n v="1185732"/>
    <x v="57"/>
    <x v="0"/>
    <x v="4"/>
    <s v="Philadelphia"/>
    <x v="0"/>
    <n v="0.70000000000000007"/>
    <x v="34"/>
    <x v="204"/>
    <n v="1828.7500000000005"/>
    <x v="9"/>
  </r>
  <r>
    <x v="0"/>
    <n v="1185732"/>
    <x v="57"/>
    <x v="0"/>
    <x v="4"/>
    <s v="Philadelphia"/>
    <x v="1"/>
    <n v="0.60000000000000009"/>
    <x v="35"/>
    <x v="205"/>
    <n v="577.5"/>
    <x v="2"/>
  </r>
  <r>
    <x v="0"/>
    <n v="1185732"/>
    <x v="57"/>
    <x v="0"/>
    <x v="4"/>
    <s v="Philadelphia"/>
    <x v="2"/>
    <n v="0.60000000000000009"/>
    <x v="38"/>
    <x v="139"/>
    <n v="540"/>
    <x v="15"/>
  </r>
  <r>
    <x v="0"/>
    <n v="1185732"/>
    <x v="57"/>
    <x v="0"/>
    <x v="4"/>
    <s v="Philadelphia"/>
    <x v="3"/>
    <n v="0.60000000000000009"/>
    <x v="37"/>
    <x v="187"/>
    <n v="420.00000000000006"/>
    <x v="15"/>
  </r>
  <r>
    <x v="0"/>
    <n v="1185732"/>
    <x v="57"/>
    <x v="0"/>
    <x v="4"/>
    <s v="Philadelphia"/>
    <x v="4"/>
    <n v="0.70000000000000007"/>
    <x v="37"/>
    <x v="206"/>
    <n v="428.75000000000006"/>
    <x v="2"/>
  </r>
  <r>
    <x v="0"/>
    <n v="1185732"/>
    <x v="57"/>
    <x v="0"/>
    <x v="4"/>
    <s v="Philadelphia"/>
    <x v="5"/>
    <n v="0.75"/>
    <x v="35"/>
    <x v="138"/>
    <n v="618.75"/>
    <x v="1"/>
  </r>
  <r>
    <x v="2"/>
    <n v="1128299"/>
    <x v="36"/>
    <x v="2"/>
    <x v="5"/>
    <s v="Las Vegas"/>
    <x v="0"/>
    <n v="0.35"/>
    <x v="32"/>
    <x v="151"/>
    <n v="630"/>
    <x v="8"/>
  </r>
  <r>
    <x v="2"/>
    <n v="1128299"/>
    <x v="36"/>
    <x v="2"/>
    <x v="5"/>
    <s v="Las Vegas"/>
    <x v="1"/>
    <n v="0.45"/>
    <x v="32"/>
    <x v="158"/>
    <n v="506.25"/>
    <x v="3"/>
  </r>
  <r>
    <x v="2"/>
    <n v="1128299"/>
    <x v="36"/>
    <x v="2"/>
    <x v="5"/>
    <s v="Las Vegas"/>
    <x v="2"/>
    <n v="0.45"/>
    <x v="32"/>
    <x v="158"/>
    <n v="810"/>
    <x v="8"/>
  </r>
  <r>
    <x v="2"/>
    <n v="1128299"/>
    <x v="36"/>
    <x v="2"/>
    <x v="5"/>
    <s v="Las Vegas"/>
    <x v="3"/>
    <n v="0.45"/>
    <x v="49"/>
    <x v="198"/>
    <n v="472.49999999999994"/>
    <x v="2"/>
  </r>
  <r>
    <x v="2"/>
    <n v="1128299"/>
    <x v="36"/>
    <x v="2"/>
    <x v="5"/>
    <s v="Las Vegas"/>
    <x v="4"/>
    <n v="0.5"/>
    <x v="44"/>
    <x v="142"/>
    <n v="687.5"/>
    <x v="9"/>
  </r>
  <r>
    <x v="2"/>
    <n v="1128299"/>
    <x v="36"/>
    <x v="2"/>
    <x v="5"/>
    <s v="Las Vegas"/>
    <x v="5"/>
    <n v="0.45"/>
    <x v="34"/>
    <x v="115"/>
    <n v="427.5"/>
    <x v="6"/>
  </r>
  <r>
    <x v="2"/>
    <n v="1128299"/>
    <x v="37"/>
    <x v="2"/>
    <x v="5"/>
    <s v="Las Vegas"/>
    <x v="0"/>
    <n v="0.35"/>
    <x v="28"/>
    <x v="152"/>
    <n v="735"/>
    <x v="8"/>
  </r>
  <r>
    <x v="2"/>
    <n v="1128299"/>
    <x v="37"/>
    <x v="2"/>
    <x v="5"/>
    <s v="Las Vegas"/>
    <x v="1"/>
    <n v="0.45"/>
    <x v="33"/>
    <x v="172"/>
    <n v="478.125"/>
    <x v="3"/>
  </r>
  <r>
    <x v="2"/>
    <n v="1128299"/>
    <x v="37"/>
    <x v="2"/>
    <x v="5"/>
    <s v="Las Vegas"/>
    <x v="2"/>
    <n v="0.45"/>
    <x v="33"/>
    <x v="172"/>
    <n v="765"/>
    <x v="8"/>
  </r>
  <r>
    <x v="2"/>
    <n v="1128299"/>
    <x v="37"/>
    <x v="2"/>
    <x v="5"/>
    <s v="Las Vegas"/>
    <x v="3"/>
    <n v="0.45"/>
    <x v="35"/>
    <x v="116"/>
    <n v="433.125"/>
    <x v="2"/>
  </r>
  <r>
    <x v="2"/>
    <n v="1128299"/>
    <x v="37"/>
    <x v="2"/>
    <x v="5"/>
    <s v="Las Vegas"/>
    <x v="4"/>
    <n v="0.5"/>
    <x v="41"/>
    <x v="123"/>
    <n v="550"/>
    <x v="9"/>
  </r>
  <r>
    <x v="2"/>
    <n v="1128299"/>
    <x v="37"/>
    <x v="2"/>
    <x v="5"/>
    <s v="Las Vegas"/>
    <x v="5"/>
    <n v="0.45"/>
    <x v="47"/>
    <x v="207"/>
    <n v="360"/>
    <x v="6"/>
  </r>
  <r>
    <x v="2"/>
    <n v="1128299"/>
    <x v="38"/>
    <x v="2"/>
    <x v="5"/>
    <s v="Las Vegas"/>
    <x v="0"/>
    <n v="0.45"/>
    <x v="21"/>
    <x v="111"/>
    <n v="990"/>
    <x v="8"/>
  </r>
  <r>
    <x v="2"/>
    <n v="1128299"/>
    <x v="38"/>
    <x v="2"/>
    <x v="5"/>
    <s v="Las Vegas"/>
    <x v="1"/>
    <n v="0.54999999999999993"/>
    <x v="47"/>
    <x v="208"/>
    <n v="549.99999999999989"/>
    <x v="3"/>
  </r>
  <r>
    <x v="2"/>
    <n v="1128299"/>
    <x v="38"/>
    <x v="2"/>
    <x v="5"/>
    <s v="Las Vegas"/>
    <x v="2"/>
    <n v="0.54999999999999993"/>
    <x v="47"/>
    <x v="208"/>
    <n v="879.99999999999989"/>
    <x v="8"/>
  </r>
  <r>
    <x v="2"/>
    <n v="1128299"/>
    <x v="38"/>
    <x v="2"/>
    <x v="5"/>
    <s v="Las Vegas"/>
    <x v="3"/>
    <n v="0.54999999999999993"/>
    <x v="49"/>
    <x v="209"/>
    <n v="577.49999999999989"/>
    <x v="2"/>
  </r>
  <r>
    <x v="2"/>
    <n v="1128299"/>
    <x v="38"/>
    <x v="2"/>
    <x v="5"/>
    <s v="Las Vegas"/>
    <x v="4"/>
    <n v="0.6"/>
    <x v="37"/>
    <x v="202"/>
    <n v="577.5"/>
    <x v="9"/>
  </r>
  <r>
    <x v="2"/>
    <n v="1128299"/>
    <x v="38"/>
    <x v="2"/>
    <x v="5"/>
    <s v="Las Vegas"/>
    <x v="5"/>
    <n v="0.54999999999999993"/>
    <x v="48"/>
    <x v="210"/>
    <n v="412.49999999999994"/>
    <x v="6"/>
  </r>
  <r>
    <x v="2"/>
    <n v="1128299"/>
    <x v="39"/>
    <x v="2"/>
    <x v="5"/>
    <s v="Las Vegas"/>
    <x v="0"/>
    <n v="0.6"/>
    <x v="21"/>
    <x v="211"/>
    <n v="1320"/>
    <x v="8"/>
  </r>
  <r>
    <x v="2"/>
    <n v="1128299"/>
    <x v="39"/>
    <x v="2"/>
    <x v="5"/>
    <s v="Las Vegas"/>
    <x v="1"/>
    <n v="0.65"/>
    <x v="45"/>
    <x v="154"/>
    <n v="568.75"/>
    <x v="3"/>
  </r>
  <r>
    <x v="2"/>
    <n v="1128299"/>
    <x v="39"/>
    <x v="2"/>
    <x v="5"/>
    <s v="Las Vegas"/>
    <x v="2"/>
    <n v="0.65"/>
    <x v="47"/>
    <x v="51"/>
    <n v="1040"/>
    <x v="8"/>
  </r>
  <r>
    <x v="2"/>
    <n v="1128299"/>
    <x v="39"/>
    <x v="2"/>
    <x v="5"/>
    <s v="Las Vegas"/>
    <x v="3"/>
    <n v="0.6"/>
    <x v="49"/>
    <x v="207"/>
    <n v="630"/>
    <x v="2"/>
  </r>
  <r>
    <x v="2"/>
    <n v="1128299"/>
    <x v="39"/>
    <x v="2"/>
    <x v="5"/>
    <s v="Las Vegas"/>
    <x v="4"/>
    <n v="0.65"/>
    <x v="41"/>
    <x v="194"/>
    <n v="715.00000000000011"/>
    <x v="9"/>
  </r>
  <r>
    <x v="2"/>
    <n v="1128299"/>
    <x v="39"/>
    <x v="2"/>
    <x v="5"/>
    <s v="Las Vegas"/>
    <x v="5"/>
    <n v="0.8"/>
    <x v="45"/>
    <x v="59"/>
    <n v="560"/>
    <x v="6"/>
  </r>
  <r>
    <x v="2"/>
    <n v="1128299"/>
    <x v="40"/>
    <x v="2"/>
    <x v="5"/>
    <s v="Las Vegas"/>
    <x v="0"/>
    <n v="0.6"/>
    <x v="21"/>
    <x v="211"/>
    <n v="1485"/>
    <x v="4"/>
  </r>
  <r>
    <x v="2"/>
    <n v="1128299"/>
    <x v="40"/>
    <x v="2"/>
    <x v="5"/>
    <s v="Las Vegas"/>
    <x v="1"/>
    <n v="0.65"/>
    <x v="47"/>
    <x v="51"/>
    <n v="780"/>
    <x v="1"/>
  </r>
  <r>
    <x v="2"/>
    <n v="1128299"/>
    <x v="40"/>
    <x v="2"/>
    <x v="5"/>
    <s v="Las Vegas"/>
    <x v="2"/>
    <n v="0.65"/>
    <x v="47"/>
    <x v="51"/>
    <n v="1170"/>
    <x v="4"/>
  </r>
  <r>
    <x v="2"/>
    <n v="1128299"/>
    <x v="40"/>
    <x v="2"/>
    <x v="5"/>
    <s v="Las Vegas"/>
    <x v="3"/>
    <n v="0.6"/>
    <x v="49"/>
    <x v="207"/>
    <n v="719.99999999999989"/>
    <x v="15"/>
  </r>
  <r>
    <x v="2"/>
    <n v="1128299"/>
    <x v="40"/>
    <x v="2"/>
    <x v="5"/>
    <s v="Las Vegas"/>
    <x v="4"/>
    <n v="0.65"/>
    <x v="41"/>
    <x v="194"/>
    <n v="780.00000000000011"/>
    <x v="16"/>
  </r>
  <r>
    <x v="2"/>
    <n v="1128299"/>
    <x v="40"/>
    <x v="2"/>
    <x v="5"/>
    <s v="Las Vegas"/>
    <x v="5"/>
    <n v="0.8"/>
    <x v="32"/>
    <x v="11"/>
    <n v="900"/>
    <x v="3"/>
  </r>
  <r>
    <x v="2"/>
    <n v="1128299"/>
    <x v="41"/>
    <x v="2"/>
    <x v="5"/>
    <s v="Las Vegas"/>
    <x v="0"/>
    <n v="0.6"/>
    <x v="20"/>
    <x v="81"/>
    <n v="1890"/>
    <x v="4"/>
  </r>
  <r>
    <x v="2"/>
    <n v="1128299"/>
    <x v="41"/>
    <x v="2"/>
    <x v="5"/>
    <s v="Las Vegas"/>
    <x v="1"/>
    <n v="0.65"/>
    <x v="21"/>
    <x v="88"/>
    <n v="1072.5"/>
    <x v="1"/>
  </r>
  <r>
    <x v="2"/>
    <n v="1128299"/>
    <x v="41"/>
    <x v="2"/>
    <x v="5"/>
    <s v="Las Vegas"/>
    <x v="2"/>
    <n v="0.65"/>
    <x v="21"/>
    <x v="88"/>
    <n v="1608.75"/>
    <x v="4"/>
  </r>
  <r>
    <x v="2"/>
    <n v="1128299"/>
    <x v="41"/>
    <x v="2"/>
    <x v="5"/>
    <s v="Las Vegas"/>
    <x v="3"/>
    <n v="0.6"/>
    <x v="33"/>
    <x v="141"/>
    <n v="1019.9999999999999"/>
    <x v="15"/>
  </r>
  <r>
    <x v="2"/>
    <n v="1128299"/>
    <x v="41"/>
    <x v="2"/>
    <x v="5"/>
    <s v="Las Vegas"/>
    <x v="4"/>
    <n v="0.65"/>
    <x v="49"/>
    <x v="212"/>
    <n v="1170.0000000000002"/>
    <x v="16"/>
  </r>
  <r>
    <x v="2"/>
    <n v="1128299"/>
    <x v="41"/>
    <x v="2"/>
    <x v="5"/>
    <s v="Las Vegas"/>
    <x v="5"/>
    <n v="0.8"/>
    <x v="25"/>
    <x v="213"/>
    <n v="1200"/>
    <x v="3"/>
  </r>
  <r>
    <x v="2"/>
    <n v="1128299"/>
    <x v="42"/>
    <x v="2"/>
    <x v="5"/>
    <s v="Las Vegas"/>
    <x v="0"/>
    <n v="0.6"/>
    <x v="30"/>
    <x v="6"/>
    <n v="1800"/>
    <x v="8"/>
  </r>
  <r>
    <x v="2"/>
    <n v="1128299"/>
    <x v="42"/>
    <x v="2"/>
    <x v="5"/>
    <s v="Las Vegas"/>
    <x v="1"/>
    <n v="0.65"/>
    <x v="25"/>
    <x v="87"/>
    <n v="975"/>
    <x v="3"/>
  </r>
  <r>
    <x v="2"/>
    <n v="1128299"/>
    <x v="42"/>
    <x v="2"/>
    <x v="5"/>
    <s v="Las Vegas"/>
    <x v="2"/>
    <n v="0.65"/>
    <x v="21"/>
    <x v="88"/>
    <n v="1430"/>
    <x v="8"/>
  </r>
  <r>
    <x v="2"/>
    <n v="1128299"/>
    <x v="42"/>
    <x v="2"/>
    <x v="5"/>
    <s v="Las Vegas"/>
    <x v="3"/>
    <n v="0.6"/>
    <x v="32"/>
    <x v="52"/>
    <n v="944.99999999999989"/>
    <x v="2"/>
  </r>
  <r>
    <x v="2"/>
    <n v="1128299"/>
    <x v="42"/>
    <x v="2"/>
    <x v="5"/>
    <s v="Las Vegas"/>
    <x v="4"/>
    <n v="0.65"/>
    <x v="24"/>
    <x v="82"/>
    <n v="1787.5000000000002"/>
    <x v="9"/>
  </r>
  <r>
    <x v="2"/>
    <n v="1128299"/>
    <x v="42"/>
    <x v="2"/>
    <x v="5"/>
    <s v="Las Vegas"/>
    <x v="5"/>
    <n v="0.8"/>
    <x v="24"/>
    <x v="2"/>
    <n v="800"/>
    <x v="6"/>
  </r>
  <r>
    <x v="2"/>
    <n v="1128299"/>
    <x v="43"/>
    <x v="2"/>
    <x v="5"/>
    <s v="Las Vegas"/>
    <x v="0"/>
    <n v="0.65"/>
    <x v="20"/>
    <x v="109"/>
    <n v="1820"/>
    <x v="8"/>
  </r>
  <r>
    <x v="2"/>
    <n v="1128299"/>
    <x v="43"/>
    <x v="2"/>
    <x v="5"/>
    <s v="Las Vegas"/>
    <x v="1"/>
    <n v="0.70000000000000007"/>
    <x v="26"/>
    <x v="109"/>
    <n v="1137.5"/>
    <x v="3"/>
  </r>
  <r>
    <x v="2"/>
    <n v="1128299"/>
    <x v="43"/>
    <x v="2"/>
    <x v="5"/>
    <s v="Las Vegas"/>
    <x v="2"/>
    <n v="0.65"/>
    <x v="28"/>
    <x v="85"/>
    <n v="1365"/>
    <x v="8"/>
  </r>
  <r>
    <x v="2"/>
    <n v="1128299"/>
    <x v="43"/>
    <x v="2"/>
    <x v="5"/>
    <s v="Las Vegas"/>
    <x v="3"/>
    <n v="0.65"/>
    <x v="34"/>
    <x v="197"/>
    <n v="1080.625"/>
    <x v="2"/>
  </r>
  <r>
    <x v="2"/>
    <n v="1128299"/>
    <x v="43"/>
    <x v="2"/>
    <x v="5"/>
    <s v="Las Vegas"/>
    <x v="4"/>
    <n v="0.75"/>
    <x v="34"/>
    <x v="214"/>
    <n v="1959.3750000000002"/>
    <x v="9"/>
  </r>
  <r>
    <x v="2"/>
    <n v="1128299"/>
    <x v="43"/>
    <x v="2"/>
    <x v="5"/>
    <s v="Las Vegas"/>
    <x v="5"/>
    <n v="0.8"/>
    <x v="47"/>
    <x v="55"/>
    <n v="640"/>
    <x v="6"/>
  </r>
  <r>
    <x v="2"/>
    <n v="1128299"/>
    <x v="44"/>
    <x v="2"/>
    <x v="5"/>
    <s v="Las Vegas"/>
    <x v="0"/>
    <n v="0.60000000000000009"/>
    <x v="25"/>
    <x v="215"/>
    <n v="1260.0000000000002"/>
    <x v="5"/>
  </r>
  <r>
    <x v="2"/>
    <n v="1128299"/>
    <x v="44"/>
    <x v="2"/>
    <x v="5"/>
    <s v="Las Vegas"/>
    <x v="1"/>
    <n v="0.65000000000000013"/>
    <x v="25"/>
    <x v="216"/>
    <n v="780.00000000000023"/>
    <x v="6"/>
  </r>
  <r>
    <x v="2"/>
    <n v="1128299"/>
    <x v="44"/>
    <x v="2"/>
    <x v="5"/>
    <s v="Las Vegas"/>
    <x v="2"/>
    <n v="0.60000000000000009"/>
    <x v="32"/>
    <x v="217"/>
    <n v="945.00000000000023"/>
    <x v="5"/>
  </r>
  <r>
    <x v="2"/>
    <n v="1128299"/>
    <x v="44"/>
    <x v="2"/>
    <x v="5"/>
    <s v="Las Vegas"/>
    <x v="3"/>
    <n v="0.60000000000000009"/>
    <x v="47"/>
    <x v="218"/>
    <n v="720.00000000000011"/>
    <x v="1"/>
  </r>
  <r>
    <x v="2"/>
    <n v="1128299"/>
    <x v="44"/>
    <x v="2"/>
    <x v="5"/>
    <s v="Las Vegas"/>
    <x v="4"/>
    <n v="0.70000000000000007"/>
    <x v="47"/>
    <x v="219"/>
    <n v="1400.0000000000005"/>
    <x v="17"/>
  </r>
  <r>
    <x v="2"/>
    <n v="1128299"/>
    <x v="44"/>
    <x v="2"/>
    <x v="5"/>
    <s v="Las Vegas"/>
    <x v="5"/>
    <n v="0.75000000000000011"/>
    <x v="32"/>
    <x v="220"/>
    <n v="506.25000000000017"/>
    <x v="7"/>
  </r>
  <r>
    <x v="2"/>
    <n v="1128299"/>
    <x v="45"/>
    <x v="2"/>
    <x v="5"/>
    <s v="Las Vegas"/>
    <x v="0"/>
    <n v="0.60000000000000009"/>
    <x v="21"/>
    <x v="221"/>
    <n v="1155.0000000000002"/>
    <x v="5"/>
  </r>
  <r>
    <x v="2"/>
    <n v="1128299"/>
    <x v="45"/>
    <x v="2"/>
    <x v="5"/>
    <s v="Las Vegas"/>
    <x v="1"/>
    <n v="0.65000000000000013"/>
    <x v="21"/>
    <x v="222"/>
    <n v="715.00000000000023"/>
    <x v="6"/>
  </r>
  <r>
    <x v="2"/>
    <n v="1128299"/>
    <x v="45"/>
    <x v="2"/>
    <x v="5"/>
    <s v="Las Vegas"/>
    <x v="2"/>
    <n v="0.60000000000000009"/>
    <x v="48"/>
    <x v="223"/>
    <n v="787.50000000000023"/>
    <x v="5"/>
  </r>
  <r>
    <x v="2"/>
    <n v="1128299"/>
    <x v="45"/>
    <x v="2"/>
    <x v="5"/>
    <s v="Las Vegas"/>
    <x v="3"/>
    <n v="0.60000000000000009"/>
    <x v="45"/>
    <x v="162"/>
    <n v="630.00000000000011"/>
    <x v="1"/>
  </r>
  <r>
    <x v="2"/>
    <n v="1128299"/>
    <x v="45"/>
    <x v="2"/>
    <x v="5"/>
    <s v="Las Vegas"/>
    <x v="4"/>
    <n v="0.70000000000000007"/>
    <x v="46"/>
    <x v="154"/>
    <n v="1137.5000000000002"/>
    <x v="17"/>
  </r>
  <r>
    <x v="2"/>
    <n v="1128299"/>
    <x v="45"/>
    <x v="2"/>
    <x v="5"/>
    <s v="Las Vegas"/>
    <x v="5"/>
    <n v="0.75000000000000011"/>
    <x v="48"/>
    <x v="224"/>
    <n v="421.87500000000011"/>
    <x v="7"/>
  </r>
  <r>
    <x v="2"/>
    <n v="1128299"/>
    <x v="46"/>
    <x v="2"/>
    <x v="5"/>
    <s v="Las Vegas"/>
    <x v="0"/>
    <n v="0.60000000000000009"/>
    <x v="31"/>
    <x v="225"/>
    <n v="1207.5000000000002"/>
    <x v="5"/>
  </r>
  <r>
    <x v="2"/>
    <n v="1128299"/>
    <x v="46"/>
    <x v="2"/>
    <x v="5"/>
    <s v="Las Vegas"/>
    <x v="1"/>
    <n v="0.65000000000000013"/>
    <x v="31"/>
    <x v="226"/>
    <n v="747.50000000000023"/>
    <x v="6"/>
  </r>
  <r>
    <x v="2"/>
    <n v="1128299"/>
    <x v="46"/>
    <x v="2"/>
    <x v="5"/>
    <s v="Las Vegas"/>
    <x v="2"/>
    <n v="0.60000000000000009"/>
    <x v="33"/>
    <x v="227"/>
    <n v="892.50000000000023"/>
    <x v="5"/>
  </r>
  <r>
    <x v="2"/>
    <n v="1128299"/>
    <x v="46"/>
    <x v="2"/>
    <x v="5"/>
    <s v="Las Vegas"/>
    <x v="3"/>
    <n v="0.60000000000000009"/>
    <x v="47"/>
    <x v="218"/>
    <n v="720.00000000000011"/>
    <x v="1"/>
  </r>
  <r>
    <x v="2"/>
    <n v="1128299"/>
    <x v="46"/>
    <x v="2"/>
    <x v="5"/>
    <s v="Las Vegas"/>
    <x v="4"/>
    <n v="0.70000000000000007"/>
    <x v="45"/>
    <x v="196"/>
    <n v="1225.0000000000005"/>
    <x v="17"/>
  </r>
  <r>
    <x v="2"/>
    <n v="1128299"/>
    <x v="46"/>
    <x v="2"/>
    <x v="5"/>
    <s v="Las Vegas"/>
    <x v="5"/>
    <n v="0.75000000000000011"/>
    <x v="34"/>
    <x v="228"/>
    <n v="534.37500000000011"/>
    <x v="7"/>
  </r>
  <r>
    <x v="2"/>
    <n v="1128299"/>
    <x v="47"/>
    <x v="2"/>
    <x v="5"/>
    <s v="Las Vegas"/>
    <x v="0"/>
    <n v="0.60000000000000009"/>
    <x v="22"/>
    <x v="229"/>
    <n v="1417.5000000000002"/>
    <x v="5"/>
  </r>
  <r>
    <x v="2"/>
    <n v="1128299"/>
    <x v="47"/>
    <x v="2"/>
    <x v="5"/>
    <s v="Las Vegas"/>
    <x v="1"/>
    <n v="0.65000000000000013"/>
    <x v="22"/>
    <x v="230"/>
    <n v="877.50000000000023"/>
    <x v="6"/>
  </r>
  <r>
    <x v="2"/>
    <n v="1128299"/>
    <x v="47"/>
    <x v="2"/>
    <x v="5"/>
    <s v="Las Vegas"/>
    <x v="2"/>
    <n v="0.60000000000000009"/>
    <x v="34"/>
    <x v="231"/>
    <n v="997.50000000000023"/>
    <x v="5"/>
  </r>
  <r>
    <x v="2"/>
    <n v="1128299"/>
    <x v="47"/>
    <x v="2"/>
    <x v="5"/>
    <s v="Las Vegas"/>
    <x v="3"/>
    <n v="0.60000000000000009"/>
    <x v="34"/>
    <x v="231"/>
    <n v="855.00000000000011"/>
    <x v="1"/>
  </r>
  <r>
    <x v="2"/>
    <n v="1128299"/>
    <x v="47"/>
    <x v="2"/>
    <x v="5"/>
    <s v="Las Vegas"/>
    <x v="4"/>
    <n v="0.70000000000000007"/>
    <x v="47"/>
    <x v="219"/>
    <n v="1400.0000000000005"/>
    <x v="17"/>
  </r>
  <r>
    <x v="2"/>
    <n v="1128299"/>
    <x v="47"/>
    <x v="2"/>
    <x v="5"/>
    <s v="Las Vegas"/>
    <x v="5"/>
    <n v="0.75000000000000011"/>
    <x v="24"/>
    <x v="232"/>
    <n v="562.50000000000011"/>
    <x v="7"/>
  </r>
  <r>
    <x v="2"/>
    <n v="1128299"/>
    <x v="58"/>
    <x v="2"/>
    <x v="6"/>
    <s v="Denver"/>
    <x v="0"/>
    <n v="0.3"/>
    <x v="33"/>
    <x v="233"/>
    <n v="446.25000000000006"/>
    <x v="5"/>
  </r>
  <r>
    <x v="2"/>
    <n v="1128299"/>
    <x v="58"/>
    <x v="2"/>
    <x v="6"/>
    <s v="Denver"/>
    <x v="1"/>
    <n v="0.4"/>
    <x v="33"/>
    <x v="234"/>
    <n v="340"/>
    <x v="6"/>
  </r>
  <r>
    <x v="2"/>
    <n v="1128299"/>
    <x v="58"/>
    <x v="2"/>
    <x v="6"/>
    <s v="Denver"/>
    <x v="2"/>
    <n v="0.4"/>
    <x v="33"/>
    <x v="234"/>
    <n v="595"/>
    <x v="5"/>
  </r>
  <r>
    <x v="2"/>
    <n v="1128299"/>
    <x v="58"/>
    <x v="2"/>
    <x v="6"/>
    <s v="Denver"/>
    <x v="3"/>
    <n v="0.4"/>
    <x v="35"/>
    <x v="130"/>
    <n v="330"/>
    <x v="1"/>
  </r>
  <r>
    <x v="2"/>
    <n v="1128299"/>
    <x v="58"/>
    <x v="2"/>
    <x v="6"/>
    <s v="Denver"/>
    <x v="4"/>
    <n v="0.45"/>
    <x v="38"/>
    <x v="177"/>
    <n v="506.25"/>
    <x v="0"/>
  </r>
  <r>
    <x v="2"/>
    <n v="1128299"/>
    <x v="58"/>
    <x v="2"/>
    <x v="6"/>
    <s v="Denver"/>
    <x v="5"/>
    <n v="0.4"/>
    <x v="34"/>
    <x v="235"/>
    <n v="285.00000000000006"/>
    <x v="7"/>
  </r>
  <r>
    <x v="2"/>
    <n v="1128299"/>
    <x v="49"/>
    <x v="2"/>
    <x v="6"/>
    <s v="Denver"/>
    <x v="0"/>
    <n v="0.3"/>
    <x v="28"/>
    <x v="151"/>
    <n v="551.25"/>
    <x v="5"/>
  </r>
  <r>
    <x v="2"/>
    <n v="1128299"/>
    <x v="49"/>
    <x v="2"/>
    <x v="6"/>
    <s v="Denver"/>
    <x v="1"/>
    <n v="0.4"/>
    <x v="33"/>
    <x v="234"/>
    <n v="340"/>
    <x v="6"/>
  </r>
  <r>
    <x v="2"/>
    <n v="1128299"/>
    <x v="49"/>
    <x v="2"/>
    <x v="6"/>
    <s v="Denver"/>
    <x v="2"/>
    <n v="0.4"/>
    <x v="33"/>
    <x v="234"/>
    <n v="595"/>
    <x v="5"/>
  </r>
  <r>
    <x v="2"/>
    <n v="1128299"/>
    <x v="49"/>
    <x v="2"/>
    <x v="6"/>
    <s v="Denver"/>
    <x v="3"/>
    <n v="0.4"/>
    <x v="35"/>
    <x v="130"/>
    <n v="330"/>
    <x v="1"/>
  </r>
  <r>
    <x v="2"/>
    <n v="1128299"/>
    <x v="49"/>
    <x v="2"/>
    <x v="6"/>
    <s v="Denver"/>
    <x v="4"/>
    <n v="0.45"/>
    <x v="41"/>
    <x v="124"/>
    <n v="450"/>
    <x v="0"/>
  </r>
  <r>
    <x v="2"/>
    <n v="1128299"/>
    <x v="49"/>
    <x v="2"/>
    <x v="6"/>
    <s v="Denver"/>
    <x v="5"/>
    <n v="0.4"/>
    <x v="47"/>
    <x v="173"/>
    <n v="240.00000000000003"/>
    <x v="7"/>
  </r>
  <r>
    <x v="2"/>
    <n v="1128299"/>
    <x v="59"/>
    <x v="2"/>
    <x v="6"/>
    <s v="Denver"/>
    <x v="0"/>
    <n v="0.4"/>
    <x v="21"/>
    <x v="42"/>
    <n v="770.00000000000011"/>
    <x v="5"/>
  </r>
  <r>
    <x v="2"/>
    <n v="1128299"/>
    <x v="59"/>
    <x v="2"/>
    <x v="6"/>
    <s v="Denver"/>
    <x v="1"/>
    <n v="0.49999999999999994"/>
    <x v="47"/>
    <x v="236"/>
    <n v="400"/>
    <x v="6"/>
  </r>
  <r>
    <x v="2"/>
    <n v="1128299"/>
    <x v="59"/>
    <x v="2"/>
    <x v="6"/>
    <s v="Denver"/>
    <x v="2"/>
    <n v="0.54999999999999993"/>
    <x v="47"/>
    <x v="208"/>
    <n v="769.99999999999989"/>
    <x v="5"/>
  </r>
  <r>
    <x v="2"/>
    <n v="1128299"/>
    <x v="59"/>
    <x v="2"/>
    <x v="6"/>
    <s v="Denver"/>
    <x v="3"/>
    <n v="0.54999999999999993"/>
    <x v="49"/>
    <x v="209"/>
    <n v="494.99999999999989"/>
    <x v="1"/>
  </r>
  <r>
    <x v="2"/>
    <n v="1128299"/>
    <x v="59"/>
    <x v="2"/>
    <x v="6"/>
    <s v="Denver"/>
    <x v="4"/>
    <n v="0.6"/>
    <x v="43"/>
    <x v="124"/>
    <n v="450"/>
    <x v="0"/>
  </r>
  <r>
    <x v="2"/>
    <n v="1128299"/>
    <x v="59"/>
    <x v="2"/>
    <x v="6"/>
    <s v="Denver"/>
    <x v="5"/>
    <n v="0.54999999999999993"/>
    <x v="45"/>
    <x v="237"/>
    <n v="288.75"/>
    <x v="7"/>
  </r>
  <r>
    <x v="2"/>
    <n v="1128299"/>
    <x v="60"/>
    <x v="2"/>
    <x v="6"/>
    <s v="Denver"/>
    <x v="0"/>
    <n v="0.6"/>
    <x v="28"/>
    <x v="40"/>
    <n v="1102.5"/>
    <x v="5"/>
  </r>
  <r>
    <x v="2"/>
    <n v="1128299"/>
    <x v="60"/>
    <x v="2"/>
    <x v="6"/>
    <s v="Denver"/>
    <x v="1"/>
    <n v="0.65"/>
    <x v="46"/>
    <x v="238"/>
    <n v="422.5"/>
    <x v="6"/>
  </r>
  <r>
    <x v="2"/>
    <n v="1128299"/>
    <x v="60"/>
    <x v="2"/>
    <x v="6"/>
    <s v="Denver"/>
    <x v="2"/>
    <n v="0.65"/>
    <x v="48"/>
    <x v="239"/>
    <n v="853.12500000000011"/>
    <x v="5"/>
  </r>
  <r>
    <x v="2"/>
    <n v="1128299"/>
    <x v="60"/>
    <x v="2"/>
    <x v="6"/>
    <s v="Denver"/>
    <x v="3"/>
    <n v="0.6"/>
    <x v="35"/>
    <x v="240"/>
    <n v="495"/>
    <x v="1"/>
  </r>
  <r>
    <x v="2"/>
    <n v="1128299"/>
    <x v="60"/>
    <x v="2"/>
    <x v="6"/>
    <s v="Denver"/>
    <x v="4"/>
    <n v="0.65"/>
    <x v="37"/>
    <x v="165"/>
    <n v="568.75"/>
    <x v="0"/>
  </r>
  <r>
    <x v="2"/>
    <n v="1128299"/>
    <x v="60"/>
    <x v="2"/>
    <x v="6"/>
    <s v="Denver"/>
    <x v="5"/>
    <n v="0.8"/>
    <x v="46"/>
    <x v="51"/>
    <n v="390.00000000000006"/>
    <x v="7"/>
  </r>
  <r>
    <x v="2"/>
    <n v="1128299"/>
    <x v="61"/>
    <x v="2"/>
    <x v="6"/>
    <s v="Denver"/>
    <x v="0"/>
    <n v="0.6"/>
    <x v="28"/>
    <x v="40"/>
    <n v="1575"/>
    <x v="0"/>
  </r>
  <r>
    <x v="2"/>
    <n v="1128299"/>
    <x v="61"/>
    <x v="2"/>
    <x v="6"/>
    <s v="Denver"/>
    <x v="1"/>
    <n v="0.65"/>
    <x v="48"/>
    <x v="239"/>
    <n v="853.125"/>
    <x v="2"/>
  </r>
  <r>
    <x v="2"/>
    <n v="1128299"/>
    <x v="61"/>
    <x v="2"/>
    <x v="6"/>
    <s v="Denver"/>
    <x v="2"/>
    <n v="0.65"/>
    <x v="48"/>
    <x v="239"/>
    <n v="1218.75"/>
    <x v="0"/>
  </r>
  <r>
    <x v="2"/>
    <n v="1128299"/>
    <x v="61"/>
    <x v="2"/>
    <x v="6"/>
    <s v="Denver"/>
    <x v="3"/>
    <n v="0.6"/>
    <x v="35"/>
    <x v="240"/>
    <n v="742.49999999999989"/>
    <x v="18"/>
  </r>
  <r>
    <x v="2"/>
    <n v="1128299"/>
    <x v="61"/>
    <x v="2"/>
    <x v="6"/>
    <s v="Denver"/>
    <x v="4"/>
    <n v="0.65"/>
    <x v="37"/>
    <x v="165"/>
    <n v="739.37500000000011"/>
    <x v="19"/>
  </r>
  <r>
    <x v="2"/>
    <n v="1128299"/>
    <x v="61"/>
    <x v="2"/>
    <x v="6"/>
    <s v="Denver"/>
    <x v="5"/>
    <n v="0.8"/>
    <x v="34"/>
    <x v="7"/>
    <n v="1140"/>
    <x v="1"/>
  </r>
  <r>
    <x v="2"/>
    <n v="1128299"/>
    <x v="52"/>
    <x v="2"/>
    <x v="6"/>
    <s v="Denver"/>
    <x v="0"/>
    <n v="0.6"/>
    <x v="27"/>
    <x v="92"/>
    <n v="2175"/>
    <x v="0"/>
  </r>
  <r>
    <x v="2"/>
    <n v="1128299"/>
    <x v="52"/>
    <x v="2"/>
    <x v="6"/>
    <s v="Denver"/>
    <x v="1"/>
    <n v="0.65"/>
    <x v="31"/>
    <x v="90"/>
    <n v="1308.125"/>
    <x v="2"/>
  </r>
  <r>
    <x v="2"/>
    <n v="1128299"/>
    <x v="52"/>
    <x v="2"/>
    <x v="6"/>
    <s v="Denver"/>
    <x v="2"/>
    <n v="0.65"/>
    <x v="31"/>
    <x v="90"/>
    <n v="1868.75"/>
    <x v="0"/>
  </r>
  <r>
    <x v="2"/>
    <n v="1128299"/>
    <x v="52"/>
    <x v="2"/>
    <x v="6"/>
    <s v="Denver"/>
    <x v="3"/>
    <n v="0.65"/>
    <x v="32"/>
    <x v="62"/>
    <n v="1316.2499999999998"/>
    <x v="18"/>
  </r>
  <r>
    <x v="2"/>
    <n v="1128299"/>
    <x v="52"/>
    <x v="2"/>
    <x v="6"/>
    <s v="Denver"/>
    <x v="4"/>
    <n v="0.70000000000000007"/>
    <x v="46"/>
    <x v="154"/>
    <n v="1478.7500000000002"/>
    <x v="19"/>
  </r>
  <r>
    <x v="2"/>
    <n v="1128299"/>
    <x v="52"/>
    <x v="2"/>
    <x v="6"/>
    <s v="Denver"/>
    <x v="5"/>
    <n v="0.85000000000000009"/>
    <x v="23"/>
    <x v="241"/>
    <n v="1593.7500000000002"/>
    <x v="1"/>
  </r>
  <r>
    <x v="2"/>
    <n v="1128299"/>
    <x v="62"/>
    <x v="2"/>
    <x v="6"/>
    <s v="Denver"/>
    <x v="0"/>
    <n v="0.65"/>
    <x v="29"/>
    <x v="93"/>
    <n v="2266.875"/>
    <x v="4"/>
  </r>
  <r>
    <x v="2"/>
    <n v="1128299"/>
    <x v="62"/>
    <x v="2"/>
    <x v="6"/>
    <s v="Denver"/>
    <x v="1"/>
    <n v="0.70000000000000007"/>
    <x v="23"/>
    <x v="242"/>
    <n v="1312.5"/>
    <x v="1"/>
  </r>
  <r>
    <x v="2"/>
    <n v="1128299"/>
    <x v="62"/>
    <x v="2"/>
    <x v="6"/>
    <s v="Denver"/>
    <x v="2"/>
    <n v="0.70000000000000007"/>
    <x v="31"/>
    <x v="243"/>
    <n v="1811.2500000000002"/>
    <x v="4"/>
  </r>
  <r>
    <x v="2"/>
    <n v="1128299"/>
    <x v="62"/>
    <x v="2"/>
    <x v="6"/>
    <s v="Denver"/>
    <x v="3"/>
    <n v="0.65"/>
    <x v="34"/>
    <x v="197"/>
    <n v="1235"/>
    <x v="15"/>
  </r>
  <r>
    <x v="2"/>
    <n v="1128299"/>
    <x v="62"/>
    <x v="2"/>
    <x v="6"/>
    <s v="Denver"/>
    <x v="4"/>
    <n v="0.70000000000000007"/>
    <x v="28"/>
    <x v="244"/>
    <n v="2205.0000000000005"/>
    <x v="16"/>
  </r>
  <r>
    <x v="2"/>
    <n v="1128299"/>
    <x v="62"/>
    <x v="2"/>
    <x v="6"/>
    <s v="Denver"/>
    <x v="5"/>
    <n v="0.85000000000000009"/>
    <x v="28"/>
    <x v="245"/>
    <n v="1115.6250000000002"/>
    <x v="3"/>
  </r>
  <r>
    <x v="2"/>
    <n v="1128299"/>
    <x v="19"/>
    <x v="2"/>
    <x v="6"/>
    <s v="Denver"/>
    <x v="0"/>
    <n v="0.70000000000000007"/>
    <x v="27"/>
    <x v="246"/>
    <n v="2283.7500000000005"/>
    <x v="4"/>
  </r>
  <r>
    <x v="2"/>
    <n v="1128299"/>
    <x v="19"/>
    <x v="2"/>
    <x v="6"/>
    <s v="Denver"/>
    <x v="1"/>
    <n v="0.75000000000000011"/>
    <x v="22"/>
    <x v="247"/>
    <n v="1518.7500000000002"/>
    <x v="1"/>
  </r>
  <r>
    <x v="2"/>
    <n v="1128299"/>
    <x v="19"/>
    <x v="2"/>
    <x v="6"/>
    <s v="Denver"/>
    <x v="2"/>
    <n v="0.70000000000000007"/>
    <x v="21"/>
    <x v="104"/>
    <n v="1732.5000000000002"/>
    <x v="4"/>
  </r>
  <r>
    <x v="2"/>
    <n v="1128299"/>
    <x v="19"/>
    <x v="2"/>
    <x v="6"/>
    <s v="Denver"/>
    <x v="3"/>
    <n v="0.70000000000000007"/>
    <x v="24"/>
    <x v="248"/>
    <n v="1400"/>
    <x v="15"/>
  </r>
  <r>
    <x v="2"/>
    <n v="1128299"/>
    <x v="19"/>
    <x v="2"/>
    <x v="6"/>
    <s v="Denver"/>
    <x v="4"/>
    <n v="0.75"/>
    <x v="24"/>
    <x v="69"/>
    <n v="2250.0000000000005"/>
    <x v="16"/>
  </r>
  <r>
    <x v="2"/>
    <n v="1128299"/>
    <x v="19"/>
    <x v="2"/>
    <x v="6"/>
    <s v="Denver"/>
    <x v="5"/>
    <n v="0.8"/>
    <x v="47"/>
    <x v="55"/>
    <n v="800"/>
    <x v="3"/>
  </r>
  <r>
    <x v="2"/>
    <n v="1128299"/>
    <x v="63"/>
    <x v="2"/>
    <x v="6"/>
    <s v="Denver"/>
    <x v="0"/>
    <n v="0.65000000000000013"/>
    <x v="25"/>
    <x v="216"/>
    <n v="1560.0000000000005"/>
    <x v="8"/>
  </r>
  <r>
    <x v="2"/>
    <n v="1128299"/>
    <x v="63"/>
    <x v="2"/>
    <x v="6"/>
    <s v="Denver"/>
    <x v="1"/>
    <n v="0.70000000000000018"/>
    <x v="25"/>
    <x v="249"/>
    <n v="1050.0000000000002"/>
    <x v="3"/>
  </r>
  <r>
    <x v="2"/>
    <n v="1128299"/>
    <x v="63"/>
    <x v="2"/>
    <x v="6"/>
    <s v="Denver"/>
    <x v="2"/>
    <n v="0.65000000000000013"/>
    <x v="32"/>
    <x v="250"/>
    <n v="1170.0000000000002"/>
    <x v="8"/>
  </r>
  <r>
    <x v="2"/>
    <n v="1128299"/>
    <x v="63"/>
    <x v="2"/>
    <x v="6"/>
    <s v="Denver"/>
    <x v="3"/>
    <n v="0.65000000000000013"/>
    <x v="47"/>
    <x v="251"/>
    <n v="910.00000000000011"/>
    <x v="2"/>
  </r>
  <r>
    <x v="2"/>
    <n v="1128299"/>
    <x v="63"/>
    <x v="2"/>
    <x v="6"/>
    <s v="Denver"/>
    <x v="4"/>
    <n v="0.75000000000000011"/>
    <x v="47"/>
    <x v="252"/>
    <n v="1650.0000000000007"/>
    <x v="20"/>
  </r>
  <r>
    <x v="2"/>
    <n v="1128299"/>
    <x v="63"/>
    <x v="2"/>
    <x v="6"/>
    <s v="Denver"/>
    <x v="5"/>
    <n v="0.70000000000000007"/>
    <x v="33"/>
    <x v="253"/>
    <n v="595.00000000000011"/>
    <x v="6"/>
  </r>
  <r>
    <x v="2"/>
    <n v="1128299"/>
    <x v="55"/>
    <x v="2"/>
    <x v="6"/>
    <s v="Denver"/>
    <x v="0"/>
    <n v="0.55000000000000004"/>
    <x v="28"/>
    <x v="170"/>
    <n v="1155.0000000000002"/>
    <x v="8"/>
  </r>
  <r>
    <x v="2"/>
    <n v="1128299"/>
    <x v="55"/>
    <x v="2"/>
    <x v="6"/>
    <s v="Denver"/>
    <x v="1"/>
    <n v="0.60000000000000009"/>
    <x v="28"/>
    <x v="254"/>
    <n v="787.50000000000011"/>
    <x v="3"/>
  </r>
  <r>
    <x v="2"/>
    <n v="1128299"/>
    <x v="55"/>
    <x v="2"/>
    <x v="6"/>
    <s v="Denver"/>
    <x v="2"/>
    <n v="0.55000000000000004"/>
    <x v="45"/>
    <x v="136"/>
    <n v="770.00000000000011"/>
    <x v="8"/>
  </r>
  <r>
    <x v="2"/>
    <n v="1128299"/>
    <x v="55"/>
    <x v="2"/>
    <x v="6"/>
    <s v="Denver"/>
    <x v="3"/>
    <n v="0.55000000000000004"/>
    <x v="46"/>
    <x v="255"/>
    <n v="625.625"/>
    <x v="2"/>
  </r>
  <r>
    <x v="2"/>
    <n v="1128299"/>
    <x v="55"/>
    <x v="2"/>
    <x v="6"/>
    <s v="Denver"/>
    <x v="4"/>
    <n v="0.65"/>
    <x v="49"/>
    <x v="212"/>
    <n v="1072.5000000000002"/>
    <x v="20"/>
  </r>
  <r>
    <x v="2"/>
    <n v="1128299"/>
    <x v="55"/>
    <x v="2"/>
    <x v="6"/>
    <s v="Denver"/>
    <x v="5"/>
    <n v="0.70000000000000007"/>
    <x v="45"/>
    <x v="196"/>
    <n v="490.00000000000011"/>
    <x v="6"/>
  </r>
  <r>
    <x v="2"/>
    <n v="1128299"/>
    <x v="64"/>
    <x v="2"/>
    <x v="6"/>
    <s v="Denver"/>
    <x v="0"/>
    <n v="0.55000000000000004"/>
    <x v="31"/>
    <x v="76"/>
    <n v="1265.0000000000002"/>
    <x v="8"/>
  </r>
  <r>
    <x v="2"/>
    <n v="1128299"/>
    <x v="64"/>
    <x v="2"/>
    <x v="6"/>
    <s v="Denver"/>
    <x v="1"/>
    <n v="0.60000000000000009"/>
    <x v="31"/>
    <x v="225"/>
    <n v="862.50000000000011"/>
    <x v="3"/>
  </r>
  <r>
    <x v="2"/>
    <n v="1128299"/>
    <x v="64"/>
    <x v="2"/>
    <x v="6"/>
    <s v="Denver"/>
    <x v="2"/>
    <n v="0.55000000000000004"/>
    <x v="33"/>
    <x v="256"/>
    <n v="935"/>
    <x v="8"/>
  </r>
  <r>
    <x v="2"/>
    <n v="1128299"/>
    <x v="64"/>
    <x v="2"/>
    <x v="6"/>
    <s v="Denver"/>
    <x v="3"/>
    <n v="0.65000000000000013"/>
    <x v="47"/>
    <x v="251"/>
    <n v="910.00000000000011"/>
    <x v="2"/>
  </r>
  <r>
    <x v="2"/>
    <n v="1128299"/>
    <x v="64"/>
    <x v="2"/>
    <x v="6"/>
    <s v="Denver"/>
    <x v="4"/>
    <n v="0.75000000000000011"/>
    <x v="48"/>
    <x v="224"/>
    <n v="1546.8750000000007"/>
    <x v="20"/>
  </r>
  <r>
    <x v="2"/>
    <n v="1128299"/>
    <x v="64"/>
    <x v="2"/>
    <x v="6"/>
    <s v="Denver"/>
    <x v="5"/>
    <n v="0.80000000000000016"/>
    <x v="24"/>
    <x v="257"/>
    <n v="800.00000000000023"/>
    <x v="6"/>
  </r>
  <r>
    <x v="2"/>
    <n v="1128299"/>
    <x v="65"/>
    <x v="2"/>
    <x v="6"/>
    <s v="Denver"/>
    <x v="0"/>
    <n v="0.65000000000000013"/>
    <x v="20"/>
    <x v="258"/>
    <n v="1820.0000000000005"/>
    <x v="8"/>
  </r>
  <r>
    <x v="2"/>
    <n v="1128299"/>
    <x v="65"/>
    <x v="2"/>
    <x v="6"/>
    <s v="Denver"/>
    <x v="1"/>
    <n v="0.70000000000000018"/>
    <x v="20"/>
    <x v="107"/>
    <n v="1225.0000000000002"/>
    <x v="3"/>
  </r>
  <r>
    <x v="2"/>
    <n v="1128299"/>
    <x v="65"/>
    <x v="2"/>
    <x v="6"/>
    <s v="Denver"/>
    <x v="2"/>
    <n v="0.65000000000000013"/>
    <x v="24"/>
    <x v="259"/>
    <n v="1300.0000000000002"/>
    <x v="8"/>
  </r>
  <r>
    <x v="2"/>
    <n v="1128299"/>
    <x v="65"/>
    <x v="2"/>
    <x v="6"/>
    <s v="Denver"/>
    <x v="3"/>
    <n v="0.65000000000000013"/>
    <x v="24"/>
    <x v="259"/>
    <n v="1137.5"/>
    <x v="2"/>
  </r>
  <r>
    <x v="2"/>
    <n v="1128299"/>
    <x v="65"/>
    <x v="2"/>
    <x v="6"/>
    <s v="Denver"/>
    <x v="4"/>
    <n v="0.75000000000000011"/>
    <x v="33"/>
    <x v="260"/>
    <n v="1753.1250000000007"/>
    <x v="20"/>
  </r>
  <r>
    <x v="2"/>
    <n v="1128299"/>
    <x v="65"/>
    <x v="2"/>
    <x v="6"/>
    <s v="Denver"/>
    <x v="5"/>
    <n v="0.80000000000000016"/>
    <x v="28"/>
    <x v="249"/>
    <n v="840.00000000000023"/>
    <x v="6"/>
  </r>
  <r>
    <x v="2"/>
    <n v="1128299"/>
    <x v="66"/>
    <x v="2"/>
    <x v="7"/>
    <s v="Seattle"/>
    <x v="0"/>
    <n v="0.4"/>
    <x v="32"/>
    <x v="207"/>
    <n v="540"/>
    <x v="1"/>
  </r>
  <r>
    <x v="2"/>
    <n v="1128299"/>
    <x v="66"/>
    <x v="2"/>
    <x v="7"/>
    <s v="Seattle"/>
    <x v="1"/>
    <n v="0.5"/>
    <x v="32"/>
    <x v="39"/>
    <n v="562.5"/>
    <x v="3"/>
  </r>
  <r>
    <x v="2"/>
    <n v="1128299"/>
    <x v="66"/>
    <x v="2"/>
    <x v="7"/>
    <s v="Seattle"/>
    <x v="2"/>
    <n v="0.5"/>
    <x v="32"/>
    <x v="39"/>
    <n v="562.5"/>
    <x v="3"/>
  </r>
  <r>
    <x v="2"/>
    <n v="1128299"/>
    <x v="66"/>
    <x v="2"/>
    <x v="7"/>
    <s v="Seattle"/>
    <x v="3"/>
    <n v="0.5"/>
    <x v="49"/>
    <x v="146"/>
    <n v="450"/>
    <x v="1"/>
  </r>
  <r>
    <x v="2"/>
    <n v="1128299"/>
    <x v="66"/>
    <x v="2"/>
    <x v="7"/>
    <s v="Seattle"/>
    <x v="4"/>
    <n v="0.55000000000000004"/>
    <x v="44"/>
    <x v="140"/>
    <n v="343.75"/>
    <x v="3"/>
  </r>
  <r>
    <x v="2"/>
    <n v="1128299"/>
    <x v="66"/>
    <x v="2"/>
    <x v="7"/>
    <s v="Seattle"/>
    <x v="5"/>
    <n v="0.5"/>
    <x v="24"/>
    <x v="54"/>
    <n v="500"/>
    <x v="6"/>
  </r>
  <r>
    <x v="2"/>
    <n v="1128299"/>
    <x v="67"/>
    <x v="2"/>
    <x v="7"/>
    <s v="Seattle"/>
    <x v="0"/>
    <n v="0.4"/>
    <x v="21"/>
    <x v="42"/>
    <n v="660"/>
    <x v="1"/>
  </r>
  <r>
    <x v="2"/>
    <n v="1128299"/>
    <x v="67"/>
    <x v="2"/>
    <x v="7"/>
    <s v="Seattle"/>
    <x v="1"/>
    <n v="0.5"/>
    <x v="32"/>
    <x v="39"/>
    <n v="562.5"/>
    <x v="3"/>
  </r>
  <r>
    <x v="2"/>
    <n v="1128299"/>
    <x v="67"/>
    <x v="2"/>
    <x v="7"/>
    <s v="Seattle"/>
    <x v="2"/>
    <n v="0.5"/>
    <x v="32"/>
    <x v="39"/>
    <n v="562.5"/>
    <x v="3"/>
  </r>
  <r>
    <x v="2"/>
    <n v="1128299"/>
    <x v="67"/>
    <x v="2"/>
    <x v="7"/>
    <s v="Seattle"/>
    <x v="3"/>
    <n v="0.5"/>
    <x v="49"/>
    <x v="146"/>
    <n v="450"/>
    <x v="1"/>
  </r>
  <r>
    <x v="2"/>
    <n v="1128299"/>
    <x v="67"/>
    <x v="2"/>
    <x v="7"/>
    <s v="Seattle"/>
    <x v="4"/>
    <n v="0.55000000000000004"/>
    <x v="38"/>
    <x v="116"/>
    <n v="309.375"/>
    <x v="3"/>
  </r>
  <r>
    <x v="2"/>
    <n v="1128299"/>
    <x v="67"/>
    <x v="2"/>
    <x v="7"/>
    <s v="Seattle"/>
    <x v="5"/>
    <n v="0.5"/>
    <x v="33"/>
    <x v="43"/>
    <n v="425"/>
    <x v="6"/>
  </r>
  <r>
    <x v="2"/>
    <n v="1128299"/>
    <x v="68"/>
    <x v="2"/>
    <x v="7"/>
    <s v="Seattle"/>
    <x v="0"/>
    <n v="0.5"/>
    <x v="31"/>
    <x v="79"/>
    <n v="862.5"/>
    <x v="1"/>
  </r>
  <r>
    <x v="2"/>
    <n v="1128299"/>
    <x v="68"/>
    <x v="2"/>
    <x v="7"/>
    <s v="Seattle"/>
    <x v="1"/>
    <n v="0.6"/>
    <x v="33"/>
    <x v="141"/>
    <n v="637.5"/>
    <x v="3"/>
  </r>
  <r>
    <x v="2"/>
    <n v="1128299"/>
    <x v="68"/>
    <x v="2"/>
    <x v="7"/>
    <s v="Seattle"/>
    <x v="2"/>
    <n v="0.64999999999999991"/>
    <x v="33"/>
    <x v="261"/>
    <n v="690.62499999999989"/>
    <x v="3"/>
  </r>
  <r>
    <x v="2"/>
    <n v="1128299"/>
    <x v="68"/>
    <x v="2"/>
    <x v="7"/>
    <s v="Seattle"/>
    <x v="3"/>
    <n v="0.64999999999999991"/>
    <x v="46"/>
    <x v="262"/>
    <n v="633.74999999999989"/>
    <x v="1"/>
  </r>
  <r>
    <x v="2"/>
    <n v="1128299"/>
    <x v="68"/>
    <x v="2"/>
    <x v="7"/>
    <s v="Seattle"/>
    <x v="4"/>
    <n v="0.7"/>
    <x v="37"/>
    <x v="263"/>
    <n v="306.25"/>
    <x v="3"/>
  </r>
  <r>
    <x v="2"/>
    <n v="1128299"/>
    <x v="68"/>
    <x v="2"/>
    <x v="7"/>
    <s v="Seattle"/>
    <x v="5"/>
    <n v="0.64999999999999991"/>
    <x v="48"/>
    <x v="264"/>
    <n v="487.49999999999994"/>
    <x v="6"/>
  </r>
  <r>
    <x v="2"/>
    <n v="1128299"/>
    <x v="69"/>
    <x v="2"/>
    <x v="7"/>
    <s v="Seattle"/>
    <x v="0"/>
    <n v="0.7"/>
    <x v="21"/>
    <x v="265"/>
    <n v="1154.9999999999998"/>
    <x v="1"/>
  </r>
  <r>
    <x v="2"/>
    <n v="1128299"/>
    <x v="69"/>
    <x v="2"/>
    <x v="7"/>
    <s v="Seattle"/>
    <x v="1"/>
    <n v="0.75"/>
    <x v="45"/>
    <x v="48"/>
    <n v="656.25"/>
    <x v="3"/>
  </r>
  <r>
    <x v="2"/>
    <n v="1128299"/>
    <x v="69"/>
    <x v="2"/>
    <x v="7"/>
    <s v="Seattle"/>
    <x v="2"/>
    <n v="0.75"/>
    <x v="47"/>
    <x v="61"/>
    <n v="750"/>
    <x v="3"/>
  </r>
  <r>
    <x v="2"/>
    <n v="1128299"/>
    <x v="69"/>
    <x v="2"/>
    <x v="7"/>
    <s v="Seattle"/>
    <x v="3"/>
    <n v="0.6"/>
    <x v="49"/>
    <x v="207"/>
    <n v="540"/>
    <x v="1"/>
  </r>
  <r>
    <x v="2"/>
    <n v="1128299"/>
    <x v="69"/>
    <x v="2"/>
    <x v="7"/>
    <s v="Seattle"/>
    <x v="4"/>
    <n v="0.65"/>
    <x v="41"/>
    <x v="194"/>
    <n v="325"/>
    <x v="3"/>
  </r>
  <r>
    <x v="2"/>
    <n v="1128299"/>
    <x v="69"/>
    <x v="2"/>
    <x v="7"/>
    <s v="Seattle"/>
    <x v="5"/>
    <n v="0.8"/>
    <x v="45"/>
    <x v="59"/>
    <n v="560"/>
    <x v="6"/>
  </r>
  <r>
    <x v="2"/>
    <n v="1128299"/>
    <x v="70"/>
    <x v="2"/>
    <x v="7"/>
    <s v="Seattle"/>
    <x v="0"/>
    <n v="0.6"/>
    <x v="21"/>
    <x v="211"/>
    <n v="990"/>
    <x v="1"/>
  </r>
  <r>
    <x v="2"/>
    <n v="1128299"/>
    <x v="70"/>
    <x v="2"/>
    <x v="7"/>
    <s v="Seattle"/>
    <x v="1"/>
    <n v="0.65"/>
    <x v="47"/>
    <x v="51"/>
    <n v="650"/>
    <x v="3"/>
  </r>
  <r>
    <x v="2"/>
    <n v="1128299"/>
    <x v="70"/>
    <x v="2"/>
    <x v="7"/>
    <s v="Seattle"/>
    <x v="2"/>
    <n v="0.65"/>
    <x v="47"/>
    <x v="51"/>
    <n v="650"/>
    <x v="3"/>
  </r>
  <r>
    <x v="2"/>
    <n v="1128299"/>
    <x v="70"/>
    <x v="2"/>
    <x v="7"/>
    <s v="Seattle"/>
    <x v="3"/>
    <n v="0.6"/>
    <x v="49"/>
    <x v="207"/>
    <n v="540"/>
    <x v="1"/>
  </r>
  <r>
    <x v="2"/>
    <n v="1128299"/>
    <x v="70"/>
    <x v="2"/>
    <x v="7"/>
    <s v="Seattle"/>
    <x v="4"/>
    <n v="0.65"/>
    <x v="41"/>
    <x v="194"/>
    <n v="325"/>
    <x v="3"/>
  </r>
  <r>
    <x v="2"/>
    <n v="1128299"/>
    <x v="70"/>
    <x v="2"/>
    <x v="7"/>
    <s v="Seattle"/>
    <x v="5"/>
    <n v="0.8"/>
    <x v="24"/>
    <x v="2"/>
    <n v="800"/>
    <x v="6"/>
  </r>
  <r>
    <x v="2"/>
    <n v="1128299"/>
    <x v="71"/>
    <x v="2"/>
    <x v="7"/>
    <s v="Seattle"/>
    <x v="0"/>
    <n v="0.75"/>
    <x v="30"/>
    <x v="98"/>
    <n v="1687.5"/>
    <x v="1"/>
  </r>
  <r>
    <x v="2"/>
    <n v="1128299"/>
    <x v="71"/>
    <x v="2"/>
    <x v="7"/>
    <s v="Seattle"/>
    <x v="1"/>
    <n v="0.8"/>
    <x v="23"/>
    <x v="1"/>
    <n v="1250"/>
    <x v="3"/>
  </r>
  <r>
    <x v="2"/>
    <n v="1128299"/>
    <x v="71"/>
    <x v="2"/>
    <x v="7"/>
    <s v="Seattle"/>
    <x v="2"/>
    <n v="0.8"/>
    <x v="23"/>
    <x v="1"/>
    <n v="1250"/>
    <x v="3"/>
  </r>
  <r>
    <x v="2"/>
    <n v="1128299"/>
    <x v="71"/>
    <x v="2"/>
    <x v="7"/>
    <s v="Seattle"/>
    <x v="3"/>
    <n v="0.8"/>
    <x v="24"/>
    <x v="2"/>
    <n v="1200"/>
    <x v="1"/>
  </r>
  <r>
    <x v="2"/>
    <n v="1128299"/>
    <x v="71"/>
    <x v="2"/>
    <x v="7"/>
    <s v="Seattle"/>
    <x v="4"/>
    <n v="0.85000000000000009"/>
    <x v="48"/>
    <x v="260"/>
    <n v="796.87500000000011"/>
    <x v="3"/>
  </r>
  <r>
    <x v="2"/>
    <n v="1128299"/>
    <x v="71"/>
    <x v="2"/>
    <x v="7"/>
    <s v="Seattle"/>
    <x v="5"/>
    <n v="1"/>
    <x v="22"/>
    <x v="266"/>
    <n v="1350"/>
    <x v="6"/>
  </r>
  <r>
    <x v="2"/>
    <n v="1128299"/>
    <x v="72"/>
    <x v="2"/>
    <x v="7"/>
    <s v="Seattle"/>
    <x v="0"/>
    <n v="0.8"/>
    <x v="6"/>
    <x v="267"/>
    <n v="1980"/>
    <x v="1"/>
  </r>
  <r>
    <x v="2"/>
    <n v="1128299"/>
    <x v="72"/>
    <x v="2"/>
    <x v="7"/>
    <s v="Seattle"/>
    <x v="1"/>
    <n v="0.85000000000000009"/>
    <x v="22"/>
    <x v="268"/>
    <n v="1434.3750000000002"/>
    <x v="3"/>
  </r>
  <r>
    <x v="2"/>
    <n v="1128299"/>
    <x v="72"/>
    <x v="2"/>
    <x v="7"/>
    <s v="Seattle"/>
    <x v="2"/>
    <n v="0.85000000000000009"/>
    <x v="23"/>
    <x v="241"/>
    <n v="1328.1250000000002"/>
    <x v="3"/>
  </r>
  <r>
    <x v="2"/>
    <n v="1128299"/>
    <x v="72"/>
    <x v="2"/>
    <x v="7"/>
    <s v="Seattle"/>
    <x v="3"/>
    <n v="0.8"/>
    <x v="28"/>
    <x v="81"/>
    <n v="1260"/>
    <x v="1"/>
  </r>
  <r>
    <x v="2"/>
    <n v="1128299"/>
    <x v="72"/>
    <x v="2"/>
    <x v="7"/>
    <s v="Seattle"/>
    <x v="4"/>
    <n v="0.85000000000000009"/>
    <x v="31"/>
    <x v="269"/>
    <n v="1221.8750000000002"/>
    <x v="3"/>
  </r>
  <r>
    <x v="2"/>
    <n v="1128299"/>
    <x v="72"/>
    <x v="2"/>
    <x v="7"/>
    <s v="Seattle"/>
    <x v="5"/>
    <n v="1"/>
    <x v="31"/>
    <x v="270"/>
    <n v="1150"/>
    <x v="6"/>
  </r>
  <r>
    <x v="2"/>
    <n v="1128299"/>
    <x v="73"/>
    <x v="2"/>
    <x v="7"/>
    <s v="Seattle"/>
    <x v="0"/>
    <n v="0.85000000000000009"/>
    <x v="29"/>
    <x v="271"/>
    <n v="1976.2500000000002"/>
    <x v="1"/>
  </r>
  <r>
    <x v="2"/>
    <n v="1128299"/>
    <x v="73"/>
    <x v="2"/>
    <x v="7"/>
    <s v="Seattle"/>
    <x v="1"/>
    <n v="0.80000000000000016"/>
    <x v="30"/>
    <x v="272"/>
    <n v="1500.0000000000002"/>
    <x v="3"/>
  </r>
  <r>
    <x v="2"/>
    <n v="1128299"/>
    <x v="73"/>
    <x v="2"/>
    <x v="7"/>
    <s v="Seattle"/>
    <x v="2"/>
    <n v="0.75000000000000011"/>
    <x v="23"/>
    <x v="273"/>
    <n v="1171.8750000000002"/>
    <x v="3"/>
  </r>
  <r>
    <x v="2"/>
    <n v="1128299"/>
    <x v="73"/>
    <x v="2"/>
    <x v="7"/>
    <s v="Seattle"/>
    <x v="3"/>
    <n v="0.75000000000000011"/>
    <x v="31"/>
    <x v="274"/>
    <n v="1293.7500000000002"/>
    <x v="1"/>
  </r>
  <r>
    <x v="2"/>
    <n v="1128299"/>
    <x v="73"/>
    <x v="2"/>
    <x v="7"/>
    <s v="Seattle"/>
    <x v="4"/>
    <n v="0.75"/>
    <x v="31"/>
    <x v="275"/>
    <n v="1078.125"/>
    <x v="3"/>
  </r>
  <r>
    <x v="2"/>
    <n v="1128299"/>
    <x v="73"/>
    <x v="2"/>
    <x v="7"/>
    <s v="Seattle"/>
    <x v="5"/>
    <n v="0.8"/>
    <x v="47"/>
    <x v="55"/>
    <n v="640"/>
    <x v="6"/>
  </r>
  <r>
    <x v="2"/>
    <n v="1128299"/>
    <x v="74"/>
    <x v="2"/>
    <x v="7"/>
    <s v="Seattle"/>
    <x v="0"/>
    <n v="0.70000000000000018"/>
    <x v="25"/>
    <x v="249"/>
    <n v="1260.0000000000002"/>
    <x v="1"/>
  </r>
  <r>
    <x v="2"/>
    <n v="1128299"/>
    <x v="74"/>
    <x v="2"/>
    <x v="7"/>
    <s v="Seattle"/>
    <x v="1"/>
    <n v="0.75000000000000022"/>
    <x v="25"/>
    <x v="276"/>
    <n v="1125.0000000000002"/>
    <x v="3"/>
  </r>
  <r>
    <x v="2"/>
    <n v="1128299"/>
    <x v="74"/>
    <x v="2"/>
    <x v="7"/>
    <s v="Seattle"/>
    <x v="2"/>
    <n v="0.70000000000000018"/>
    <x v="32"/>
    <x v="277"/>
    <n v="787.50000000000023"/>
    <x v="3"/>
  </r>
  <r>
    <x v="2"/>
    <n v="1128299"/>
    <x v="74"/>
    <x v="2"/>
    <x v="7"/>
    <s v="Seattle"/>
    <x v="3"/>
    <n v="0.70000000000000018"/>
    <x v="47"/>
    <x v="278"/>
    <n v="840.00000000000023"/>
    <x v="1"/>
  </r>
  <r>
    <x v="2"/>
    <n v="1128299"/>
    <x v="74"/>
    <x v="2"/>
    <x v="7"/>
    <s v="Seattle"/>
    <x v="4"/>
    <n v="0.80000000000000016"/>
    <x v="33"/>
    <x v="279"/>
    <n v="850.00000000000011"/>
    <x v="3"/>
  </r>
  <r>
    <x v="2"/>
    <n v="1128299"/>
    <x v="74"/>
    <x v="2"/>
    <x v="7"/>
    <s v="Seattle"/>
    <x v="5"/>
    <n v="0.65"/>
    <x v="32"/>
    <x v="62"/>
    <n v="585"/>
    <x v="6"/>
  </r>
  <r>
    <x v="2"/>
    <n v="1128299"/>
    <x v="75"/>
    <x v="2"/>
    <x v="7"/>
    <s v="Seattle"/>
    <x v="0"/>
    <n v="0.60000000000000009"/>
    <x v="21"/>
    <x v="221"/>
    <n v="990.00000000000011"/>
    <x v="1"/>
  </r>
  <r>
    <x v="2"/>
    <n v="1128299"/>
    <x v="75"/>
    <x v="2"/>
    <x v="7"/>
    <s v="Seattle"/>
    <x v="1"/>
    <n v="0.65000000000000013"/>
    <x v="21"/>
    <x v="222"/>
    <n v="893.75000000000023"/>
    <x v="3"/>
  </r>
  <r>
    <x v="2"/>
    <n v="1128299"/>
    <x v="75"/>
    <x v="2"/>
    <x v="7"/>
    <s v="Seattle"/>
    <x v="2"/>
    <n v="0.60000000000000009"/>
    <x v="48"/>
    <x v="223"/>
    <n v="562.50000000000011"/>
    <x v="3"/>
  </r>
  <r>
    <x v="2"/>
    <n v="1128299"/>
    <x v="75"/>
    <x v="2"/>
    <x v="7"/>
    <s v="Seattle"/>
    <x v="3"/>
    <n v="0.60000000000000009"/>
    <x v="45"/>
    <x v="162"/>
    <n v="630.00000000000011"/>
    <x v="1"/>
  </r>
  <r>
    <x v="2"/>
    <n v="1128299"/>
    <x v="75"/>
    <x v="2"/>
    <x v="7"/>
    <s v="Seattle"/>
    <x v="4"/>
    <n v="0.70000000000000007"/>
    <x v="46"/>
    <x v="154"/>
    <n v="568.75"/>
    <x v="3"/>
  </r>
  <r>
    <x v="2"/>
    <n v="1128299"/>
    <x v="75"/>
    <x v="2"/>
    <x v="7"/>
    <s v="Seattle"/>
    <x v="5"/>
    <n v="0.75000000000000011"/>
    <x v="48"/>
    <x v="224"/>
    <n v="562.50000000000011"/>
    <x v="6"/>
  </r>
  <r>
    <x v="2"/>
    <n v="1128299"/>
    <x v="76"/>
    <x v="2"/>
    <x v="7"/>
    <s v="Seattle"/>
    <x v="0"/>
    <n v="0.60000000000000009"/>
    <x v="25"/>
    <x v="215"/>
    <n v="1080"/>
    <x v="1"/>
  </r>
  <r>
    <x v="2"/>
    <n v="1128299"/>
    <x v="76"/>
    <x v="2"/>
    <x v="7"/>
    <s v="Seattle"/>
    <x v="1"/>
    <n v="0.65000000000000013"/>
    <x v="23"/>
    <x v="280"/>
    <n v="1015.6250000000002"/>
    <x v="3"/>
  </r>
  <r>
    <x v="2"/>
    <n v="1128299"/>
    <x v="76"/>
    <x v="2"/>
    <x v="7"/>
    <s v="Seattle"/>
    <x v="2"/>
    <n v="0.60000000000000009"/>
    <x v="34"/>
    <x v="231"/>
    <n v="712.50000000000011"/>
    <x v="3"/>
  </r>
  <r>
    <x v="2"/>
    <n v="1128299"/>
    <x v="76"/>
    <x v="2"/>
    <x v="7"/>
    <s v="Seattle"/>
    <x v="3"/>
    <n v="0.70000000000000018"/>
    <x v="32"/>
    <x v="277"/>
    <n v="945.00000000000023"/>
    <x v="1"/>
  </r>
  <r>
    <x v="2"/>
    <n v="1128299"/>
    <x v="76"/>
    <x v="2"/>
    <x v="7"/>
    <s v="Seattle"/>
    <x v="4"/>
    <n v="0.90000000000000013"/>
    <x v="33"/>
    <x v="281"/>
    <n v="956.25000000000011"/>
    <x v="3"/>
  </r>
  <r>
    <x v="2"/>
    <n v="1128299"/>
    <x v="76"/>
    <x v="2"/>
    <x v="7"/>
    <s v="Seattle"/>
    <x v="5"/>
    <n v="0.95000000000000018"/>
    <x v="21"/>
    <x v="282"/>
    <n v="1045.0000000000002"/>
    <x v="6"/>
  </r>
  <r>
    <x v="2"/>
    <n v="1128299"/>
    <x v="77"/>
    <x v="2"/>
    <x v="7"/>
    <s v="Seattle"/>
    <x v="0"/>
    <n v="0.80000000000000016"/>
    <x v="30"/>
    <x v="272"/>
    <n v="1800.0000000000002"/>
    <x v="1"/>
  </r>
  <r>
    <x v="2"/>
    <n v="1128299"/>
    <x v="77"/>
    <x v="2"/>
    <x v="7"/>
    <s v="Seattle"/>
    <x v="1"/>
    <n v="0.8500000000000002"/>
    <x v="30"/>
    <x v="283"/>
    <n v="1593.7500000000005"/>
    <x v="3"/>
  </r>
  <r>
    <x v="2"/>
    <n v="1128299"/>
    <x v="77"/>
    <x v="2"/>
    <x v="7"/>
    <s v="Seattle"/>
    <x v="2"/>
    <n v="0.80000000000000016"/>
    <x v="21"/>
    <x v="284"/>
    <n v="1100.0000000000002"/>
    <x v="3"/>
  </r>
  <r>
    <x v="2"/>
    <n v="1128299"/>
    <x v="77"/>
    <x v="2"/>
    <x v="7"/>
    <s v="Seattle"/>
    <x v="3"/>
    <n v="0.80000000000000016"/>
    <x v="21"/>
    <x v="284"/>
    <n v="1320.0000000000002"/>
    <x v="1"/>
  </r>
  <r>
    <x v="2"/>
    <n v="1128299"/>
    <x v="77"/>
    <x v="2"/>
    <x v="7"/>
    <s v="Seattle"/>
    <x v="4"/>
    <n v="0.90000000000000013"/>
    <x v="34"/>
    <x v="285"/>
    <n v="1068.7500000000002"/>
    <x v="3"/>
  </r>
  <r>
    <x v="2"/>
    <n v="1128299"/>
    <x v="77"/>
    <x v="2"/>
    <x v="7"/>
    <s v="Seattle"/>
    <x v="5"/>
    <n v="0.95000000000000018"/>
    <x v="31"/>
    <x v="286"/>
    <n v="1092.5000000000002"/>
    <x v="6"/>
  </r>
  <r>
    <x v="0"/>
    <n v="1185732"/>
    <x v="78"/>
    <x v="4"/>
    <x v="8"/>
    <s v="Miami"/>
    <x v="0"/>
    <n v="0.45"/>
    <x v="11"/>
    <x v="176"/>
    <n v="2126.25"/>
    <x v="4"/>
  </r>
  <r>
    <x v="0"/>
    <n v="1185732"/>
    <x v="78"/>
    <x v="4"/>
    <x v="8"/>
    <s v="Miami"/>
    <x v="1"/>
    <n v="0.45"/>
    <x v="2"/>
    <x v="3"/>
    <n v="1338.75"/>
    <x v="2"/>
  </r>
  <r>
    <x v="0"/>
    <n v="1185732"/>
    <x v="78"/>
    <x v="4"/>
    <x v="8"/>
    <s v="Miami"/>
    <x v="2"/>
    <n v="0.35000000000000003"/>
    <x v="2"/>
    <x v="253"/>
    <n v="743.75000000000011"/>
    <x v="3"/>
  </r>
  <r>
    <x v="0"/>
    <n v="1185732"/>
    <x v="78"/>
    <x v="4"/>
    <x v="8"/>
    <s v="Miami"/>
    <x v="3"/>
    <n v="0.39999999999999997"/>
    <x v="20"/>
    <x v="287"/>
    <n v="839.99999999999989"/>
    <x v="1"/>
  </r>
  <r>
    <x v="0"/>
    <n v="1185732"/>
    <x v="78"/>
    <x v="4"/>
    <x v="8"/>
    <s v="Miami"/>
    <x v="4"/>
    <n v="0.55000000000000004"/>
    <x v="30"/>
    <x v="71"/>
    <n v="1443.75"/>
    <x v="2"/>
  </r>
  <r>
    <x v="0"/>
    <n v="1185732"/>
    <x v="78"/>
    <x v="4"/>
    <x v="8"/>
    <s v="Miami"/>
    <x v="5"/>
    <n v="0.45"/>
    <x v="2"/>
    <x v="3"/>
    <n v="1912.5"/>
    <x v="0"/>
  </r>
  <r>
    <x v="0"/>
    <n v="1185732"/>
    <x v="79"/>
    <x v="4"/>
    <x v="8"/>
    <s v="Miami"/>
    <x v="0"/>
    <n v="0.45"/>
    <x v="14"/>
    <x v="14"/>
    <n v="2227.5"/>
    <x v="4"/>
  </r>
  <r>
    <x v="0"/>
    <n v="1185732"/>
    <x v="79"/>
    <x v="4"/>
    <x v="8"/>
    <s v="Miami"/>
    <x v="1"/>
    <n v="0.45"/>
    <x v="30"/>
    <x v="73"/>
    <n v="1181.25"/>
    <x v="2"/>
  </r>
  <r>
    <x v="0"/>
    <n v="1185732"/>
    <x v="79"/>
    <x v="4"/>
    <x v="8"/>
    <s v="Miami"/>
    <x v="2"/>
    <n v="0.35000000000000003"/>
    <x v="9"/>
    <x v="219"/>
    <n v="700.00000000000011"/>
    <x v="3"/>
  </r>
  <r>
    <x v="0"/>
    <n v="1185732"/>
    <x v="79"/>
    <x v="4"/>
    <x v="8"/>
    <s v="Miami"/>
    <x v="3"/>
    <n v="0.39999999999999997"/>
    <x v="22"/>
    <x v="52"/>
    <n v="810"/>
    <x v="1"/>
  </r>
  <r>
    <x v="0"/>
    <n v="1185732"/>
    <x v="79"/>
    <x v="4"/>
    <x v="8"/>
    <s v="Miami"/>
    <x v="4"/>
    <n v="0.55000000000000004"/>
    <x v="30"/>
    <x v="71"/>
    <n v="1443.75"/>
    <x v="2"/>
  </r>
  <r>
    <x v="0"/>
    <n v="1185732"/>
    <x v="79"/>
    <x v="4"/>
    <x v="8"/>
    <s v="Miami"/>
    <x v="5"/>
    <n v="0.45"/>
    <x v="2"/>
    <x v="3"/>
    <n v="1912.5"/>
    <x v="0"/>
  </r>
  <r>
    <x v="0"/>
    <n v="1185732"/>
    <x v="80"/>
    <x v="4"/>
    <x v="8"/>
    <s v="Miami"/>
    <x v="0"/>
    <n v="0.45"/>
    <x v="55"/>
    <x v="288"/>
    <n v="2166.75"/>
    <x v="4"/>
  </r>
  <r>
    <x v="0"/>
    <n v="1185732"/>
    <x v="80"/>
    <x v="4"/>
    <x v="8"/>
    <s v="Miami"/>
    <x v="1"/>
    <n v="0.45"/>
    <x v="30"/>
    <x v="73"/>
    <n v="1181.25"/>
    <x v="2"/>
  </r>
  <r>
    <x v="0"/>
    <n v="1185732"/>
    <x v="80"/>
    <x v="4"/>
    <x v="8"/>
    <s v="Miami"/>
    <x v="2"/>
    <n v="0.35000000000000003"/>
    <x v="29"/>
    <x v="289"/>
    <n v="678.12500000000011"/>
    <x v="3"/>
  </r>
  <r>
    <x v="0"/>
    <n v="1185732"/>
    <x v="80"/>
    <x v="4"/>
    <x v="8"/>
    <s v="Miami"/>
    <x v="3"/>
    <n v="0.39999999999999997"/>
    <x v="23"/>
    <x v="54"/>
    <n v="750"/>
    <x v="1"/>
  </r>
  <r>
    <x v="0"/>
    <n v="1185732"/>
    <x v="80"/>
    <x v="4"/>
    <x v="8"/>
    <s v="Miami"/>
    <x v="4"/>
    <n v="0.55000000000000004"/>
    <x v="22"/>
    <x v="105"/>
    <n v="1299.375"/>
    <x v="2"/>
  </r>
  <r>
    <x v="0"/>
    <n v="1185732"/>
    <x v="80"/>
    <x v="4"/>
    <x v="8"/>
    <s v="Miami"/>
    <x v="5"/>
    <n v="0.45"/>
    <x v="29"/>
    <x v="290"/>
    <n v="1743.75"/>
    <x v="0"/>
  </r>
  <r>
    <x v="0"/>
    <n v="1185732"/>
    <x v="81"/>
    <x v="4"/>
    <x v="8"/>
    <s v="Miami"/>
    <x v="0"/>
    <n v="0.45"/>
    <x v="13"/>
    <x v="291"/>
    <n v="2075.625"/>
    <x v="4"/>
  </r>
  <r>
    <x v="0"/>
    <n v="1185732"/>
    <x v="81"/>
    <x v="4"/>
    <x v="8"/>
    <s v="Miami"/>
    <x v="1"/>
    <n v="0.45"/>
    <x v="27"/>
    <x v="292"/>
    <n v="1141.875"/>
    <x v="2"/>
  </r>
  <r>
    <x v="0"/>
    <n v="1185732"/>
    <x v="81"/>
    <x v="4"/>
    <x v="8"/>
    <s v="Miami"/>
    <x v="2"/>
    <n v="0.35000000000000003"/>
    <x v="27"/>
    <x v="293"/>
    <n v="634.37500000000011"/>
    <x v="3"/>
  </r>
  <r>
    <x v="0"/>
    <n v="1185732"/>
    <x v="81"/>
    <x v="4"/>
    <x v="8"/>
    <s v="Miami"/>
    <x v="3"/>
    <n v="0.39999999999999997"/>
    <x v="26"/>
    <x v="51"/>
    <n v="780"/>
    <x v="1"/>
  </r>
  <r>
    <x v="0"/>
    <n v="1185732"/>
    <x v="81"/>
    <x v="4"/>
    <x v="8"/>
    <s v="Miami"/>
    <x v="4"/>
    <n v="0.55000000000000004"/>
    <x v="22"/>
    <x v="105"/>
    <n v="1299.375"/>
    <x v="2"/>
  </r>
  <r>
    <x v="0"/>
    <n v="1185732"/>
    <x v="81"/>
    <x v="4"/>
    <x v="8"/>
    <s v="Miami"/>
    <x v="5"/>
    <n v="0.45"/>
    <x v="9"/>
    <x v="11"/>
    <n v="1800"/>
    <x v="0"/>
  </r>
  <r>
    <x v="0"/>
    <n v="1185732"/>
    <x v="82"/>
    <x v="4"/>
    <x v="8"/>
    <s v="Miami"/>
    <x v="0"/>
    <n v="0.55000000000000004"/>
    <x v="55"/>
    <x v="294"/>
    <n v="2648.2500000000005"/>
    <x v="4"/>
  </r>
  <r>
    <x v="0"/>
    <n v="1185732"/>
    <x v="82"/>
    <x v="4"/>
    <x v="8"/>
    <s v="Miami"/>
    <x v="1"/>
    <n v="0.55000000000000004"/>
    <x v="29"/>
    <x v="100"/>
    <n v="1491.875"/>
    <x v="2"/>
  </r>
  <r>
    <x v="0"/>
    <n v="1185732"/>
    <x v="82"/>
    <x v="4"/>
    <x v="8"/>
    <s v="Miami"/>
    <x v="2"/>
    <n v="0.5"/>
    <x v="30"/>
    <x v="69"/>
    <n v="937.5"/>
    <x v="3"/>
  </r>
  <r>
    <x v="0"/>
    <n v="1185732"/>
    <x v="82"/>
    <x v="4"/>
    <x v="8"/>
    <s v="Miami"/>
    <x v="3"/>
    <n v="0.5"/>
    <x v="20"/>
    <x v="49"/>
    <n v="1050"/>
    <x v="1"/>
  </r>
  <r>
    <x v="0"/>
    <n v="1185732"/>
    <x v="82"/>
    <x v="4"/>
    <x v="8"/>
    <s v="Miami"/>
    <x v="4"/>
    <n v="0.6"/>
    <x v="27"/>
    <x v="92"/>
    <n v="1522.5"/>
    <x v="2"/>
  </r>
  <r>
    <x v="0"/>
    <n v="1185732"/>
    <x v="82"/>
    <x v="4"/>
    <x v="8"/>
    <s v="Miami"/>
    <x v="5"/>
    <n v="0.65"/>
    <x v="6"/>
    <x v="34"/>
    <n v="2681.25"/>
    <x v="0"/>
  </r>
  <r>
    <x v="0"/>
    <n v="1185732"/>
    <x v="83"/>
    <x v="4"/>
    <x v="8"/>
    <s v="Miami"/>
    <x v="0"/>
    <n v="0.6"/>
    <x v="15"/>
    <x v="295"/>
    <n v="2902.5"/>
    <x v="4"/>
  </r>
  <r>
    <x v="0"/>
    <n v="1185732"/>
    <x v="83"/>
    <x v="4"/>
    <x v="8"/>
    <s v="Miami"/>
    <x v="1"/>
    <n v="0.55000000000000004"/>
    <x v="6"/>
    <x v="114"/>
    <n v="1588.125"/>
    <x v="2"/>
  </r>
  <r>
    <x v="0"/>
    <n v="1185732"/>
    <x v="83"/>
    <x v="4"/>
    <x v="8"/>
    <s v="Miami"/>
    <x v="2"/>
    <n v="0.5"/>
    <x v="9"/>
    <x v="2"/>
    <n v="1000"/>
    <x v="3"/>
  </r>
  <r>
    <x v="0"/>
    <n v="1185732"/>
    <x v="83"/>
    <x v="4"/>
    <x v="8"/>
    <s v="Miami"/>
    <x v="3"/>
    <n v="0.5"/>
    <x v="29"/>
    <x v="75"/>
    <n v="1162.5"/>
    <x v="1"/>
  </r>
  <r>
    <x v="0"/>
    <n v="1185732"/>
    <x v="83"/>
    <x v="4"/>
    <x v="8"/>
    <s v="Miami"/>
    <x v="4"/>
    <n v="0.65"/>
    <x v="29"/>
    <x v="93"/>
    <n v="1763.125"/>
    <x v="2"/>
  </r>
  <r>
    <x v="0"/>
    <n v="1185732"/>
    <x v="83"/>
    <x v="4"/>
    <x v="8"/>
    <s v="Miami"/>
    <x v="5"/>
    <n v="0.70000000000000007"/>
    <x v="8"/>
    <x v="96"/>
    <n v="3237.5000000000005"/>
    <x v="0"/>
  </r>
  <r>
    <x v="0"/>
    <n v="1185732"/>
    <x v="84"/>
    <x v="4"/>
    <x v="8"/>
    <s v="Miami"/>
    <x v="0"/>
    <n v="0.65"/>
    <x v="17"/>
    <x v="33"/>
    <n v="3363.75"/>
    <x v="4"/>
  </r>
  <r>
    <x v="0"/>
    <n v="1185732"/>
    <x v="84"/>
    <x v="4"/>
    <x v="8"/>
    <s v="Miami"/>
    <x v="1"/>
    <n v="0.60000000000000009"/>
    <x v="3"/>
    <x v="296"/>
    <n v="1890.0000000000002"/>
    <x v="2"/>
  </r>
  <r>
    <x v="0"/>
    <n v="1185732"/>
    <x v="84"/>
    <x v="4"/>
    <x v="8"/>
    <s v="Miami"/>
    <x v="2"/>
    <n v="0.55000000000000004"/>
    <x v="6"/>
    <x v="114"/>
    <n v="1134.375"/>
    <x v="3"/>
  </r>
  <r>
    <x v="0"/>
    <n v="1185732"/>
    <x v="84"/>
    <x v="4"/>
    <x v="8"/>
    <s v="Miami"/>
    <x v="3"/>
    <n v="0.55000000000000004"/>
    <x v="29"/>
    <x v="100"/>
    <n v="1278.75"/>
    <x v="1"/>
  </r>
  <r>
    <x v="0"/>
    <n v="1185732"/>
    <x v="84"/>
    <x v="4"/>
    <x v="8"/>
    <s v="Miami"/>
    <x v="4"/>
    <n v="0.65"/>
    <x v="9"/>
    <x v="97"/>
    <n v="1819.9999999999998"/>
    <x v="2"/>
  </r>
  <r>
    <x v="0"/>
    <n v="1185732"/>
    <x v="84"/>
    <x v="4"/>
    <x v="8"/>
    <s v="Miami"/>
    <x v="5"/>
    <n v="0.70000000000000007"/>
    <x v="18"/>
    <x v="297"/>
    <n v="3412.5000000000005"/>
    <x v="0"/>
  </r>
  <r>
    <x v="0"/>
    <n v="1185732"/>
    <x v="85"/>
    <x v="4"/>
    <x v="8"/>
    <s v="Miami"/>
    <x v="0"/>
    <n v="0.65"/>
    <x v="56"/>
    <x v="298"/>
    <n v="3290.625"/>
    <x v="4"/>
  </r>
  <r>
    <x v="0"/>
    <n v="1185732"/>
    <x v="85"/>
    <x v="4"/>
    <x v="8"/>
    <s v="Miami"/>
    <x v="1"/>
    <n v="0.60000000000000009"/>
    <x v="3"/>
    <x v="296"/>
    <n v="1890.0000000000002"/>
    <x v="2"/>
  </r>
  <r>
    <x v="0"/>
    <n v="1185732"/>
    <x v="85"/>
    <x v="4"/>
    <x v="8"/>
    <s v="Miami"/>
    <x v="2"/>
    <n v="0.55000000000000004"/>
    <x v="6"/>
    <x v="114"/>
    <n v="1134.375"/>
    <x v="3"/>
  </r>
  <r>
    <x v="0"/>
    <n v="1185732"/>
    <x v="85"/>
    <x v="4"/>
    <x v="8"/>
    <s v="Miami"/>
    <x v="3"/>
    <n v="0.45"/>
    <x v="29"/>
    <x v="290"/>
    <n v="1046.25"/>
    <x v="1"/>
  </r>
  <r>
    <x v="0"/>
    <n v="1185732"/>
    <x v="85"/>
    <x v="4"/>
    <x v="8"/>
    <s v="Miami"/>
    <x v="4"/>
    <n v="0.55000000000000004"/>
    <x v="30"/>
    <x v="71"/>
    <n v="1443.75"/>
    <x v="2"/>
  </r>
  <r>
    <x v="0"/>
    <n v="1185732"/>
    <x v="85"/>
    <x v="4"/>
    <x v="8"/>
    <s v="Miami"/>
    <x v="5"/>
    <n v="0.60000000000000009"/>
    <x v="8"/>
    <x v="99"/>
    <n v="2775.0000000000005"/>
    <x v="0"/>
  </r>
  <r>
    <x v="0"/>
    <n v="1185732"/>
    <x v="86"/>
    <x v="4"/>
    <x v="8"/>
    <s v="Miami"/>
    <x v="0"/>
    <n v="0.55000000000000004"/>
    <x v="11"/>
    <x v="299"/>
    <n v="2598.7500000000005"/>
    <x v="4"/>
  </r>
  <r>
    <x v="0"/>
    <n v="1185732"/>
    <x v="86"/>
    <x v="4"/>
    <x v="8"/>
    <s v="Miami"/>
    <x v="1"/>
    <n v="0.50000000000000011"/>
    <x v="2"/>
    <x v="300"/>
    <n v="1487.5000000000002"/>
    <x v="2"/>
  </r>
  <r>
    <x v="0"/>
    <n v="1185732"/>
    <x v="86"/>
    <x v="4"/>
    <x v="8"/>
    <s v="Miami"/>
    <x v="2"/>
    <n v="0.45"/>
    <x v="30"/>
    <x v="73"/>
    <n v="843.75"/>
    <x v="3"/>
  </r>
  <r>
    <x v="0"/>
    <n v="1185732"/>
    <x v="86"/>
    <x v="4"/>
    <x v="8"/>
    <s v="Miami"/>
    <x v="3"/>
    <n v="0.45"/>
    <x v="27"/>
    <x v="292"/>
    <n v="978.75"/>
    <x v="1"/>
  </r>
  <r>
    <x v="0"/>
    <n v="1185732"/>
    <x v="86"/>
    <x v="4"/>
    <x v="8"/>
    <s v="Miami"/>
    <x v="4"/>
    <n v="0.55000000000000004"/>
    <x v="27"/>
    <x v="101"/>
    <n v="1395.625"/>
    <x v="2"/>
  </r>
  <r>
    <x v="0"/>
    <n v="1185732"/>
    <x v="86"/>
    <x v="4"/>
    <x v="8"/>
    <s v="Miami"/>
    <x v="5"/>
    <n v="0.60000000000000009"/>
    <x v="6"/>
    <x v="301"/>
    <n v="2475.0000000000005"/>
    <x v="0"/>
  </r>
  <r>
    <x v="0"/>
    <n v="1185732"/>
    <x v="87"/>
    <x v="4"/>
    <x v="8"/>
    <s v="Miami"/>
    <x v="0"/>
    <n v="0.60000000000000009"/>
    <x v="1"/>
    <x v="272"/>
    <n v="2700.0000000000005"/>
    <x v="4"/>
  </r>
  <r>
    <x v="0"/>
    <n v="1185732"/>
    <x v="87"/>
    <x v="4"/>
    <x v="8"/>
    <s v="Miami"/>
    <x v="1"/>
    <n v="0.50000000000000011"/>
    <x v="6"/>
    <x v="302"/>
    <n v="1443.7500000000002"/>
    <x v="2"/>
  </r>
  <r>
    <x v="0"/>
    <n v="1185732"/>
    <x v="87"/>
    <x v="4"/>
    <x v="8"/>
    <s v="Miami"/>
    <x v="2"/>
    <n v="0.50000000000000011"/>
    <x v="27"/>
    <x v="303"/>
    <n v="906.25000000000023"/>
    <x v="3"/>
  </r>
  <r>
    <x v="0"/>
    <n v="1185732"/>
    <x v="87"/>
    <x v="4"/>
    <x v="8"/>
    <s v="Miami"/>
    <x v="3"/>
    <n v="0.50000000000000011"/>
    <x v="20"/>
    <x v="304"/>
    <n v="1050.0000000000002"/>
    <x v="1"/>
  </r>
  <r>
    <x v="0"/>
    <n v="1185732"/>
    <x v="87"/>
    <x v="4"/>
    <x v="8"/>
    <s v="Miami"/>
    <x v="4"/>
    <n v="0.60000000000000009"/>
    <x v="20"/>
    <x v="249"/>
    <n v="1470.0000000000002"/>
    <x v="2"/>
  </r>
  <r>
    <x v="0"/>
    <n v="1185732"/>
    <x v="87"/>
    <x v="4"/>
    <x v="8"/>
    <s v="Miami"/>
    <x v="5"/>
    <n v="0.65"/>
    <x v="6"/>
    <x v="34"/>
    <n v="2681.25"/>
    <x v="0"/>
  </r>
  <r>
    <x v="0"/>
    <n v="1185732"/>
    <x v="88"/>
    <x v="4"/>
    <x v="8"/>
    <s v="Miami"/>
    <x v="0"/>
    <n v="0.60000000000000009"/>
    <x v="18"/>
    <x v="108"/>
    <n v="2632.5000000000005"/>
    <x v="4"/>
  </r>
  <r>
    <x v="0"/>
    <n v="1185732"/>
    <x v="88"/>
    <x v="4"/>
    <x v="8"/>
    <s v="Miami"/>
    <x v="1"/>
    <n v="0.50000000000000011"/>
    <x v="9"/>
    <x v="257"/>
    <n v="1400.0000000000002"/>
    <x v="2"/>
  </r>
  <r>
    <x v="0"/>
    <n v="1185732"/>
    <x v="88"/>
    <x v="4"/>
    <x v="8"/>
    <s v="Miami"/>
    <x v="2"/>
    <n v="0.50000000000000011"/>
    <x v="57"/>
    <x v="305"/>
    <n v="931.25000000000023"/>
    <x v="3"/>
  </r>
  <r>
    <x v="0"/>
    <n v="1185732"/>
    <x v="88"/>
    <x v="4"/>
    <x v="8"/>
    <s v="Miami"/>
    <x v="3"/>
    <n v="0.50000000000000011"/>
    <x v="29"/>
    <x v="306"/>
    <n v="1162.5000000000002"/>
    <x v="1"/>
  </r>
  <r>
    <x v="0"/>
    <n v="1185732"/>
    <x v="88"/>
    <x v="4"/>
    <x v="8"/>
    <s v="Miami"/>
    <x v="4"/>
    <n v="0.65"/>
    <x v="30"/>
    <x v="64"/>
    <n v="1706.25"/>
    <x v="2"/>
  </r>
  <r>
    <x v="0"/>
    <n v="1185732"/>
    <x v="88"/>
    <x v="4"/>
    <x v="8"/>
    <s v="Miami"/>
    <x v="5"/>
    <n v="0.7"/>
    <x v="2"/>
    <x v="307"/>
    <n v="2975"/>
    <x v="0"/>
  </r>
  <r>
    <x v="0"/>
    <n v="1185732"/>
    <x v="89"/>
    <x v="4"/>
    <x v="8"/>
    <s v="Miami"/>
    <x v="0"/>
    <n v="0.65"/>
    <x v="15"/>
    <x v="27"/>
    <n v="3144.375"/>
    <x v="4"/>
  </r>
  <r>
    <x v="0"/>
    <n v="1185732"/>
    <x v="89"/>
    <x v="4"/>
    <x v="8"/>
    <s v="Miami"/>
    <x v="1"/>
    <n v="0.55000000000000004"/>
    <x v="10"/>
    <x v="30"/>
    <n v="1684.375"/>
    <x v="2"/>
  </r>
  <r>
    <x v="0"/>
    <n v="1185732"/>
    <x v="89"/>
    <x v="4"/>
    <x v="8"/>
    <s v="Miami"/>
    <x v="2"/>
    <n v="0.55000000000000004"/>
    <x v="6"/>
    <x v="114"/>
    <n v="1134.375"/>
    <x v="3"/>
  </r>
  <r>
    <x v="0"/>
    <n v="1185732"/>
    <x v="89"/>
    <x v="4"/>
    <x v="8"/>
    <s v="Miami"/>
    <x v="3"/>
    <n v="0.55000000000000004"/>
    <x v="29"/>
    <x v="100"/>
    <n v="1278.75"/>
    <x v="1"/>
  </r>
  <r>
    <x v="0"/>
    <n v="1185732"/>
    <x v="89"/>
    <x v="4"/>
    <x v="8"/>
    <s v="Miami"/>
    <x v="4"/>
    <n v="0.65"/>
    <x v="29"/>
    <x v="93"/>
    <n v="1763.125"/>
    <x v="2"/>
  </r>
  <r>
    <x v="0"/>
    <n v="1185732"/>
    <x v="89"/>
    <x v="4"/>
    <x v="8"/>
    <s v="Miami"/>
    <x v="5"/>
    <n v="0.7"/>
    <x v="10"/>
    <x v="308"/>
    <n v="3062.5"/>
    <x v="0"/>
  </r>
  <r>
    <x v="0"/>
    <n v="1185732"/>
    <x v="90"/>
    <x v="3"/>
    <x v="9"/>
    <s v="Minneapolis"/>
    <x v="0"/>
    <n v="0.35"/>
    <x v="32"/>
    <x v="151"/>
    <n v="551.25"/>
    <x v="5"/>
  </r>
  <r>
    <x v="0"/>
    <n v="1185732"/>
    <x v="90"/>
    <x v="3"/>
    <x v="9"/>
    <s v="Minneapolis"/>
    <x v="1"/>
    <n v="0.35"/>
    <x v="44"/>
    <x v="131"/>
    <n v="262.5"/>
    <x v="1"/>
  </r>
  <r>
    <x v="0"/>
    <n v="1185732"/>
    <x v="90"/>
    <x v="3"/>
    <x v="9"/>
    <s v="Minneapolis"/>
    <x v="2"/>
    <n v="0.25"/>
    <x v="44"/>
    <x v="143"/>
    <n v="187.5"/>
    <x v="1"/>
  </r>
  <r>
    <x v="0"/>
    <n v="1185732"/>
    <x v="90"/>
    <x v="3"/>
    <x v="9"/>
    <s v="Minneapolis"/>
    <x v="3"/>
    <n v="0.30000000000000004"/>
    <x v="39"/>
    <x v="309"/>
    <n v="105.00000000000003"/>
    <x v="5"/>
  </r>
  <r>
    <x v="0"/>
    <n v="1185732"/>
    <x v="90"/>
    <x v="3"/>
    <x v="9"/>
    <s v="Minneapolis"/>
    <x v="4"/>
    <n v="0.44999999999999996"/>
    <x v="43"/>
    <x v="310"/>
    <n v="202.49999999999997"/>
    <x v="1"/>
  </r>
  <r>
    <x v="0"/>
    <n v="1185732"/>
    <x v="90"/>
    <x v="3"/>
    <x v="9"/>
    <s v="Minneapolis"/>
    <x v="5"/>
    <n v="0.35"/>
    <x v="44"/>
    <x v="131"/>
    <n v="393.75"/>
    <x v="4"/>
  </r>
  <r>
    <x v="0"/>
    <n v="1185732"/>
    <x v="91"/>
    <x v="3"/>
    <x v="9"/>
    <s v="Minneapolis"/>
    <x v="0"/>
    <n v="0.35"/>
    <x v="24"/>
    <x v="157"/>
    <n v="612.50000000000011"/>
    <x v="5"/>
  </r>
  <r>
    <x v="0"/>
    <n v="1185732"/>
    <x v="91"/>
    <x v="3"/>
    <x v="9"/>
    <s v="Minneapolis"/>
    <x v="1"/>
    <n v="0.35"/>
    <x v="43"/>
    <x v="311"/>
    <n v="157.5"/>
    <x v="1"/>
  </r>
  <r>
    <x v="0"/>
    <n v="1185732"/>
    <x v="91"/>
    <x v="3"/>
    <x v="9"/>
    <s v="Minneapolis"/>
    <x v="2"/>
    <n v="0.25"/>
    <x v="41"/>
    <x v="118"/>
    <n v="150"/>
    <x v="1"/>
  </r>
  <r>
    <x v="0"/>
    <n v="1185732"/>
    <x v="91"/>
    <x v="3"/>
    <x v="9"/>
    <s v="Minneapolis"/>
    <x v="3"/>
    <n v="0.30000000000000004"/>
    <x v="42"/>
    <x v="312"/>
    <n v="78.750000000000014"/>
    <x v="5"/>
  </r>
  <r>
    <x v="0"/>
    <n v="1185732"/>
    <x v="91"/>
    <x v="3"/>
    <x v="9"/>
    <s v="Minneapolis"/>
    <x v="4"/>
    <n v="0.44999999999999996"/>
    <x v="43"/>
    <x v="310"/>
    <n v="202.49999999999997"/>
    <x v="1"/>
  </r>
  <r>
    <x v="0"/>
    <n v="1185732"/>
    <x v="91"/>
    <x v="3"/>
    <x v="9"/>
    <s v="Minneapolis"/>
    <x v="5"/>
    <n v="0.35"/>
    <x v="38"/>
    <x v="120"/>
    <n v="354.375"/>
    <x v="4"/>
  </r>
  <r>
    <x v="0"/>
    <n v="1185732"/>
    <x v="92"/>
    <x v="3"/>
    <x v="9"/>
    <s v="Minneapolis"/>
    <x v="0"/>
    <n v="0.4"/>
    <x v="52"/>
    <x v="313"/>
    <n v="623.00000000000011"/>
    <x v="5"/>
  </r>
  <r>
    <x v="0"/>
    <n v="1185732"/>
    <x v="92"/>
    <x v="3"/>
    <x v="9"/>
    <s v="Minneapolis"/>
    <x v="1"/>
    <n v="0.4"/>
    <x v="36"/>
    <x v="118"/>
    <n v="150"/>
    <x v="1"/>
  </r>
  <r>
    <x v="0"/>
    <n v="1185732"/>
    <x v="92"/>
    <x v="3"/>
    <x v="9"/>
    <s v="Minneapolis"/>
    <x v="2"/>
    <n v="0.30000000000000004"/>
    <x v="37"/>
    <x v="314"/>
    <n v="157.50000000000003"/>
    <x v="1"/>
  </r>
  <r>
    <x v="0"/>
    <n v="1185732"/>
    <x v="92"/>
    <x v="3"/>
    <x v="9"/>
    <s v="Minneapolis"/>
    <x v="3"/>
    <n v="0.35"/>
    <x v="53"/>
    <x v="315"/>
    <n v="30.625000000000004"/>
    <x v="5"/>
  </r>
  <r>
    <x v="0"/>
    <n v="1185732"/>
    <x v="92"/>
    <x v="3"/>
    <x v="9"/>
    <s v="Minneapolis"/>
    <x v="4"/>
    <n v="0.5"/>
    <x v="42"/>
    <x v="316"/>
    <n v="112.5"/>
    <x v="1"/>
  </r>
  <r>
    <x v="0"/>
    <n v="1185732"/>
    <x v="92"/>
    <x v="3"/>
    <x v="9"/>
    <s v="Minneapolis"/>
    <x v="5"/>
    <n v="0.4"/>
    <x v="37"/>
    <x v="135"/>
    <n v="315"/>
    <x v="4"/>
  </r>
  <r>
    <x v="0"/>
    <n v="1185732"/>
    <x v="93"/>
    <x v="3"/>
    <x v="9"/>
    <s v="Minneapolis"/>
    <x v="0"/>
    <n v="0.4"/>
    <x v="47"/>
    <x v="173"/>
    <n v="560"/>
    <x v="5"/>
  </r>
  <r>
    <x v="0"/>
    <n v="1185732"/>
    <x v="93"/>
    <x v="3"/>
    <x v="9"/>
    <s v="Minneapolis"/>
    <x v="1"/>
    <n v="0.4"/>
    <x v="39"/>
    <x v="122"/>
    <n v="120"/>
    <x v="1"/>
  </r>
  <r>
    <x v="0"/>
    <n v="1185732"/>
    <x v="93"/>
    <x v="3"/>
    <x v="9"/>
    <s v="Minneapolis"/>
    <x v="2"/>
    <n v="0.30000000000000004"/>
    <x v="39"/>
    <x v="309"/>
    <n v="90.000000000000014"/>
    <x v="1"/>
  </r>
  <r>
    <x v="0"/>
    <n v="1185732"/>
    <x v="93"/>
    <x v="3"/>
    <x v="9"/>
    <s v="Minneapolis"/>
    <x v="3"/>
    <n v="0.35"/>
    <x v="53"/>
    <x v="315"/>
    <n v="30.625000000000004"/>
    <x v="5"/>
  </r>
  <r>
    <x v="0"/>
    <n v="1185732"/>
    <x v="93"/>
    <x v="3"/>
    <x v="9"/>
    <s v="Minneapolis"/>
    <x v="4"/>
    <n v="0.5"/>
    <x v="51"/>
    <x v="317"/>
    <n v="75"/>
    <x v="1"/>
  </r>
  <r>
    <x v="0"/>
    <n v="1185732"/>
    <x v="93"/>
    <x v="3"/>
    <x v="9"/>
    <s v="Minneapolis"/>
    <x v="5"/>
    <n v="0.4"/>
    <x v="37"/>
    <x v="135"/>
    <n v="315"/>
    <x v="4"/>
  </r>
  <r>
    <x v="0"/>
    <n v="1185732"/>
    <x v="94"/>
    <x v="3"/>
    <x v="9"/>
    <s v="Minneapolis"/>
    <x v="0"/>
    <n v="0.5"/>
    <x v="52"/>
    <x v="183"/>
    <n v="778.75000000000011"/>
    <x v="5"/>
  </r>
  <r>
    <x v="0"/>
    <n v="1185732"/>
    <x v="94"/>
    <x v="3"/>
    <x v="9"/>
    <s v="Minneapolis"/>
    <x v="1"/>
    <n v="0.45000000000000007"/>
    <x v="43"/>
    <x v="318"/>
    <n v="202.50000000000003"/>
    <x v="1"/>
  </r>
  <r>
    <x v="0"/>
    <n v="1185732"/>
    <x v="94"/>
    <x v="3"/>
    <x v="9"/>
    <s v="Minneapolis"/>
    <x v="2"/>
    <n v="0.4"/>
    <x v="36"/>
    <x v="118"/>
    <n v="150"/>
    <x v="1"/>
  </r>
  <r>
    <x v="0"/>
    <n v="1185732"/>
    <x v="94"/>
    <x v="3"/>
    <x v="9"/>
    <s v="Minneapolis"/>
    <x v="3"/>
    <n v="0.4"/>
    <x v="51"/>
    <x v="182"/>
    <n v="70"/>
    <x v="5"/>
  </r>
  <r>
    <x v="0"/>
    <n v="1185732"/>
    <x v="94"/>
    <x v="3"/>
    <x v="9"/>
    <s v="Minneapolis"/>
    <x v="4"/>
    <n v="0.54999999999999993"/>
    <x v="42"/>
    <x v="319"/>
    <n v="123.74999999999997"/>
    <x v="1"/>
  </r>
  <r>
    <x v="0"/>
    <n v="1185732"/>
    <x v="94"/>
    <x v="3"/>
    <x v="9"/>
    <s v="Minneapolis"/>
    <x v="5"/>
    <n v="0.6"/>
    <x v="37"/>
    <x v="202"/>
    <n v="472.5"/>
    <x v="4"/>
  </r>
  <r>
    <x v="0"/>
    <n v="1185732"/>
    <x v="95"/>
    <x v="3"/>
    <x v="9"/>
    <s v="Minneapolis"/>
    <x v="0"/>
    <n v="0.45"/>
    <x v="33"/>
    <x v="172"/>
    <n v="669.37500000000011"/>
    <x v="5"/>
  </r>
  <r>
    <x v="0"/>
    <n v="1185732"/>
    <x v="95"/>
    <x v="3"/>
    <x v="9"/>
    <s v="Minneapolis"/>
    <x v="1"/>
    <n v="0.40000000000000008"/>
    <x v="37"/>
    <x v="320"/>
    <n v="210.00000000000003"/>
    <x v="1"/>
  </r>
  <r>
    <x v="0"/>
    <n v="1185732"/>
    <x v="95"/>
    <x v="3"/>
    <x v="9"/>
    <s v="Minneapolis"/>
    <x v="2"/>
    <n v="0.35000000000000003"/>
    <x v="37"/>
    <x v="181"/>
    <n v="183.75000000000003"/>
    <x v="1"/>
  </r>
  <r>
    <x v="0"/>
    <n v="1185732"/>
    <x v="95"/>
    <x v="3"/>
    <x v="9"/>
    <s v="Minneapolis"/>
    <x v="3"/>
    <n v="0.35000000000000003"/>
    <x v="43"/>
    <x v="311"/>
    <n v="183.75000000000003"/>
    <x v="5"/>
  </r>
  <r>
    <x v="0"/>
    <n v="1185732"/>
    <x v="95"/>
    <x v="3"/>
    <x v="9"/>
    <s v="Minneapolis"/>
    <x v="4"/>
    <n v="0.5"/>
    <x v="43"/>
    <x v="126"/>
    <n v="225"/>
    <x v="1"/>
  </r>
  <r>
    <x v="0"/>
    <n v="1185732"/>
    <x v="95"/>
    <x v="3"/>
    <x v="9"/>
    <s v="Minneapolis"/>
    <x v="5"/>
    <n v="0.55000000000000004"/>
    <x v="46"/>
    <x v="255"/>
    <n v="804.37500000000011"/>
    <x v="4"/>
  </r>
  <r>
    <x v="0"/>
    <n v="1185732"/>
    <x v="96"/>
    <x v="3"/>
    <x v="9"/>
    <s v="Minneapolis"/>
    <x v="0"/>
    <n v="0.5"/>
    <x v="21"/>
    <x v="80"/>
    <n v="962.50000000000011"/>
    <x v="5"/>
  </r>
  <r>
    <x v="0"/>
    <n v="1185732"/>
    <x v="96"/>
    <x v="3"/>
    <x v="9"/>
    <s v="Minneapolis"/>
    <x v="1"/>
    <n v="0.45000000000000007"/>
    <x v="49"/>
    <x v="139"/>
    <n v="405.00000000000006"/>
    <x v="1"/>
  </r>
  <r>
    <x v="0"/>
    <n v="1185732"/>
    <x v="96"/>
    <x v="3"/>
    <x v="9"/>
    <s v="Minneapolis"/>
    <x v="2"/>
    <n v="0.4"/>
    <x v="38"/>
    <x v="124"/>
    <n v="270"/>
    <x v="1"/>
  </r>
  <r>
    <x v="0"/>
    <n v="1185732"/>
    <x v="96"/>
    <x v="3"/>
    <x v="9"/>
    <s v="Minneapolis"/>
    <x v="3"/>
    <n v="0.4"/>
    <x v="37"/>
    <x v="135"/>
    <n v="245.00000000000003"/>
    <x v="5"/>
  </r>
  <r>
    <x v="0"/>
    <n v="1185732"/>
    <x v="96"/>
    <x v="3"/>
    <x v="9"/>
    <s v="Minneapolis"/>
    <x v="4"/>
    <n v="0.5"/>
    <x v="41"/>
    <x v="123"/>
    <n v="300"/>
    <x v="1"/>
  </r>
  <r>
    <x v="0"/>
    <n v="1185732"/>
    <x v="96"/>
    <x v="3"/>
    <x v="9"/>
    <s v="Minneapolis"/>
    <x v="5"/>
    <n v="0.55000000000000004"/>
    <x v="48"/>
    <x v="138"/>
    <n v="928.125"/>
    <x v="4"/>
  </r>
  <r>
    <x v="0"/>
    <n v="1185732"/>
    <x v="97"/>
    <x v="3"/>
    <x v="9"/>
    <s v="Minneapolis"/>
    <x v="0"/>
    <n v="0.5"/>
    <x v="28"/>
    <x v="48"/>
    <n v="918.75000000000011"/>
    <x v="5"/>
  </r>
  <r>
    <x v="0"/>
    <n v="1185732"/>
    <x v="97"/>
    <x v="3"/>
    <x v="9"/>
    <s v="Minneapolis"/>
    <x v="1"/>
    <n v="0.45000000000000007"/>
    <x v="49"/>
    <x v="139"/>
    <n v="405.00000000000006"/>
    <x v="1"/>
  </r>
  <r>
    <x v="0"/>
    <n v="1185732"/>
    <x v="97"/>
    <x v="3"/>
    <x v="9"/>
    <s v="Minneapolis"/>
    <x v="2"/>
    <n v="0.4"/>
    <x v="38"/>
    <x v="124"/>
    <n v="270"/>
    <x v="1"/>
  </r>
  <r>
    <x v="0"/>
    <n v="1185732"/>
    <x v="97"/>
    <x v="3"/>
    <x v="9"/>
    <s v="Minneapolis"/>
    <x v="3"/>
    <n v="0.35000000000000003"/>
    <x v="37"/>
    <x v="181"/>
    <n v="214.37500000000006"/>
    <x v="5"/>
  </r>
  <r>
    <x v="0"/>
    <n v="1185732"/>
    <x v="97"/>
    <x v="3"/>
    <x v="9"/>
    <s v="Minneapolis"/>
    <x v="4"/>
    <n v="0.45"/>
    <x v="43"/>
    <x v="321"/>
    <n v="202.5"/>
    <x v="1"/>
  </r>
  <r>
    <x v="0"/>
    <n v="1185732"/>
    <x v="97"/>
    <x v="3"/>
    <x v="9"/>
    <s v="Minneapolis"/>
    <x v="5"/>
    <n v="0.5"/>
    <x v="46"/>
    <x v="132"/>
    <n v="731.25"/>
    <x v="4"/>
  </r>
  <r>
    <x v="0"/>
    <n v="1185732"/>
    <x v="98"/>
    <x v="3"/>
    <x v="9"/>
    <s v="Minneapolis"/>
    <x v="0"/>
    <n v="0.45"/>
    <x v="32"/>
    <x v="158"/>
    <n v="708.75000000000011"/>
    <x v="5"/>
  </r>
  <r>
    <x v="0"/>
    <n v="1185732"/>
    <x v="98"/>
    <x v="3"/>
    <x v="9"/>
    <s v="Minneapolis"/>
    <x v="1"/>
    <n v="0.40000000000000008"/>
    <x v="44"/>
    <x v="322"/>
    <n v="300.00000000000006"/>
    <x v="1"/>
  </r>
  <r>
    <x v="0"/>
    <n v="1185732"/>
    <x v="98"/>
    <x v="3"/>
    <x v="9"/>
    <s v="Minneapolis"/>
    <x v="2"/>
    <n v="0.25"/>
    <x v="43"/>
    <x v="316"/>
    <n v="112.5"/>
    <x v="1"/>
  </r>
  <r>
    <x v="0"/>
    <n v="1185732"/>
    <x v="98"/>
    <x v="3"/>
    <x v="9"/>
    <s v="Minneapolis"/>
    <x v="3"/>
    <n v="0.25"/>
    <x v="36"/>
    <x v="323"/>
    <n v="109.37500000000001"/>
    <x v="5"/>
  </r>
  <r>
    <x v="0"/>
    <n v="1185732"/>
    <x v="98"/>
    <x v="3"/>
    <x v="9"/>
    <s v="Minneapolis"/>
    <x v="4"/>
    <n v="0.35"/>
    <x v="36"/>
    <x v="324"/>
    <n v="131.25"/>
    <x v="1"/>
  </r>
  <r>
    <x v="0"/>
    <n v="1185732"/>
    <x v="98"/>
    <x v="3"/>
    <x v="9"/>
    <s v="Minneapolis"/>
    <x v="5"/>
    <n v="0.4"/>
    <x v="41"/>
    <x v="134"/>
    <n v="360"/>
    <x v="4"/>
  </r>
  <r>
    <x v="0"/>
    <n v="1185732"/>
    <x v="99"/>
    <x v="3"/>
    <x v="9"/>
    <s v="Minneapolis"/>
    <x v="0"/>
    <n v="0.44999999999999996"/>
    <x v="48"/>
    <x v="325"/>
    <n v="590.625"/>
    <x v="5"/>
  </r>
  <r>
    <x v="0"/>
    <n v="1185732"/>
    <x v="99"/>
    <x v="3"/>
    <x v="9"/>
    <s v="Minneapolis"/>
    <x v="1"/>
    <n v="0.35"/>
    <x v="41"/>
    <x v="135"/>
    <n v="210"/>
    <x v="1"/>
  </r>
  <r>
    <x v="0"/>
    <n v="1185732"/>
    <x v="99"/>
    <x v="3"/>
    <x v="9"/>
    <s v="Minneapolis"/>
    <x v="2"/>
    <n v="0.35"/>
    <x v="39"/>
    <x v="326"/>
    <n v="105"/>
    <x v="1"/>
  </r>
  <r>
    <x v="0"/>
    <n v="1185732"/>
    <x v="99"/>
    <x v="3"/>
    <x v="9"/>
    <s v="Minneapolis"/>
    <x v="3"/>
    <n v="0.35"/>
    <x v="42"/>
    <x v="327"/>
    <n v="91.875000000000014"/>
    <x v="5"/>
  </r>
  <r>
    <x v="0"/>
    <n v="1185732"/>
    <x v="99"/>
    <x v="3"/>
    <x v="9"/>
    <s v="Minneapolis"/>
    <x v="4"/>
    <n v="0.44999999999999996"/>
    <x v="42"/>
    <x v="328"/>
    <n v="101.24999999999999"/>
    <x v="1"/>
  </r>
  <r>
    <x v="0"/>
    <n v="1185732"/>
    <x v="99"/>
    <x v="3"/>
    <x v="9"/>
    <s v="Minneapolis"/>
    <x v="5"/>
    <n v="0.49999999999999989"/>
    <x v="41"/>
    <x v="329"/>
    <n v="449.99999999999989"/>
    <x v="4"/>
  </r>
  <r>
    <x v="0"/>
    <n v="1185732"/>
    <x v="100"/>
    <x v="3"/>
    <x v="9"/>
    <s v="Minneapolis"/>
    <x v="0"/>
    <n v="0.5"/>
    <x v="45"/>
    <x v="157"/>
    <n v="612.50000000000011"/>
    <x v="5"/>
  </r>
  <r>
    <x v="0"/>
    <n v="1185732"/>
    <x v="100"/>
    <x v="3"/>
    <x v="9"/>
    <s v="Minneapolis"/>
    <x v="1"/>
    <n v="0.4"/>
    <x v="41"/>
    <x v="134"/>
    <n v="240"/>
    <x v="1"/>
  </r>
  <r>
    <x v="0"/>
    <n v="1185732"/>
    <x v="100"/>
    <x v="3"/>
    <x v="9"/>
    <s v="Minneapolis"/>
    <x v="2"/>
    <n v="0.4"/>
    <x v="58"/>
    <x v="330"/>
    <n v="174"/>
    <x v="1"/>
  </r>
  <r>
    <x v="0"/>
    <n v="1185732"/>
    <x v="100"/>
    <x v="3"/>
    <x v="9"/>
    <s v="Minneapolis"/>
    <x v="3"/>
    <n v="0.4"/>
    <x v="43"/>
    <x v="128"/>
    <n v="210.00000000000003"/>
    <x v="5"/>
  </r>
  <r>
    <x v="0"/>
    <n v="1185732"/>
    <x v="100"/>
    <x v="3"/>
    <x v="9"/>
    <s v="Minneapolis"/>
    <x v="4"/>
    <n v="0.54999999999999993"/>
    <x v="36"/>
    <x v="179"/>
    <n v="206.24999999999997"/>
    <x v="1"/>
  </r>
  <r>
    <x v="0"/>
    <n v="1185732"/>
    <x v="100"/>
    <x v="3"/>
    <x v="9"/>
    <s v="Minneapolis"/>
    <x v="5"/>
    <n v="0.59999999999999987"/>
    <x v="38"/>
    <x v="331"/>
    <n v="607.49999999999989"/>
    <x v="4"/>
  </r>
  <r>
    <x v="0"/>
    <n v="1185732"/>
    <x v="101"/>
    <x v="3"/>
    <x v="9"/>
    <s v="Minneapolis"/>
    <x v="0"/>
    <n v="0.54999999999999993"/>
    <x v="34"/>
    <x v="332"/>
    <n v="914.37499999999989"/>
    <x v="5"/>
  </r>
  <r>
    <x v="0"/>
    <n v="1185732"/>
    <x v="101"/>
    <x v="3"/>
    <x v="9"/>
    <s v="Minneapolis"/>
    <x v="1"/>
    <n v="0.45"/>
    <x v="35"/>
    <x v="116"/>
    <n v="371.25"/>
    <x v="1"/>
  </r>
  <r>
    <x v="0"/>
    <n v="1185732"/>
    <x v="101"/>
    <x v="3"/>
    <x v="9"/>
    <s v="Minneapolis"/>
    <x v="2"/>
    <n v="0.45"/>
    <x v="38"/>
    <x v="177"/>
    <n v="303.75"/>
    <x v="1"/>
  </r>
  <r>
    <x v="0"/>
    <n v="1185732"/>
    <x v="101"/>
    <x v="3"/>
    <x v="9"/>
    <s v="Minneapolis"/>
    <x v="3"/>
    <n v="0.45"/>
    <x v="37"/>
    <x v="120"/>
    <n v="275.625"/>
    <x v="5"/>
  </r>
  <r>
    <x v="0"/>
    <n v="1185732"/>
    <x v="101"/>
    <x v="3"/>
    <x v="9"/>
    <s v="Minneapolis"/>
    <x v="4"/>
    <n v="0.54999999999999993"/>
    <x v="37"/>
    <x v="119"/>
    <n v="288.74999999999994"/>
    <x v="1"/>
  </r>
  <r>
    <x v="0"/>
    <n v="1185732"/>
    <x v="101"/>
    <x v="3"/>
    <x v="9"/>
    <s v="Minneapolis"/>
    <x v="5"/>
    <n v="0.59999999999999987"/>
    <x v="35"/>
    <x v="333"/>
    <n v="742.49999999999977"/>
    <x v="4"/>
  </r>
  <r>
    <x v="3"/>
    <n v="1189833"/>
    <x v="102"/>
    <x v="3"/>
    <x v="10"/>
    <s v="Billings"/>
    <x v="0"/>
    <n v="0.35"/>
    <x v="34"/>
    <x v="155"/>
    <n v="748.125"/>
    <x v="4"/>
  </r>
  <r>
    <x v="3"/>
    <n v="1189833"/>
    <x v="102"/>
    <x v="3"/>
    <x v="10"/>
    <s v="Billings"/>
    <x v="1"/>
    <n v="0.45"/>
    <x v="34"/>
    <x v="115"/>
    <n v="641.25"/>
    <x v="1"/>
  </r>
  <r>
    <x v="3"/>
    <n v="1189833"/>
    <x v="102"/>
    <x v="3"/>
    <x v="10"/>
    <s v="Billings"/>
    <x v="2"/>
    <n v="0.45"/>
    <x v="34"/>
    <x v="115"/>
    <n v="961.875"/>
    <x v="4"/>
  </r>
  <r>
    <x v="3"/>
    <n v="1189833"/>
    <x v="102"/>
    <x v="3"/>
    <x v="10"/>
    <s v="Billings"/>
    <x v="3"/>
    <n v="0.45"/>
    <x v="46"/>
    <x v="334"/>
    <n v="585"/>
    <x v="15"/>
  </r>
  <r>
    <x v="3"/>
    <n v="1189833"/>
    <x v="102"/>
    <x v="3"/>
    <x v="10"/>
    <s v="Billings"/>
    <x v="4"/>
    <n v="0.5"/>
    <x v="35"/>
    <x v="140"/>
    <n v="825.00000000000011"/>
    <x v="16"/>
  </r>
  <r>
    <x v="3"/>
    <n v="1189833"/>
    <x v="102"/>
    <x v="3"/>
    <x v="10"/>
    <s v="Billings"/>
    <x v="5"/>
    <n v="0.45"/>
    <x v="34"/>
    <x v="115"/>
    <n v="534.375"/>
    <x v="3"/>
  </r>
  <r>
    <x v="3"/>
    <n v="1189833"/>
    <x v="103"/>
    <x v="3"/>
    <x v="10"/>
    <s v="Billings"/>
    <x v="0"/>
    <n v="0.35"/>
    <x v="28"/>
    <x v="152"/>
    <n v="826.87499999999989"/>
    <x v="4"/>
  </r>
  <r>
    <x v="3"/>
    <n v="1189833"/>
    <x v="103"/>
    <x v="3"/>
    <x v="10"/>
    <s v="Billings"/>
    <x v="1"/>
    <n v="0.45"/>
    <x v="33"/>
    <x v="172"/>
    <n v="573.75"/>
    <x v="1"/>
  </r>
  <r>
    <x v="3"/>
    <n v="1189833"/>
    <x v="103"/>
    <x v="3"/>
    <x v="10"/>
    <s v="Billings"/>
    <x v="2"/>
    <n v="0.45"/>
    <x v="32"/>
    <x v="158"/>
    <n v="911.25"/>
    <x v="4"/>
  </r>
  <r>
    <x v="3"/>
    <n v="1189833"/>
    <x v="103"/>
    <x v="3"/>
    <x v="10"/>
    <s v="Billings"/>
    <x v="3"/>
    <n v="0.45"/>
    <x v="49"/>
    <x v="198"/>
    <n v="540"/>
    <x v="15"/>
  </r>
  <r>
    <x v="3"/>
    <n v="1189833"/>
    <x v="103"/>
    <x v="3"/>
    <x v="10"/>
    <s v="Billings"/>
    <x v="4"/>
    <n v="0.5"/>
    <x v="38"/>
    <x v="127"/>
    <n v="675.00000000000011"/>
    <x v="16"/>
  </r>
  <r>
    <x v="3"/>
    <n v="1189833"/>
    <x v="103"/>
    <x v="3"/>
    <x v="10"/>
    <s v="Billings"/>
    <x v="5"/>
    <n v="0.45"/>
    <x v="33"/>
    <x v="172"/>
    <n v="478.125"/>
    <x v="3"/>
  </r>
  <r>
    <x v="3"/>
    <n v="1189833"/>
    <x v="104"/>
    <x v="3"/>
    <x v="10"/>
    <s v="Billings"/>
    <x v="0"/>
    <n v="0.35"/>
    <x v="31"/>
    <x v="335"/>
    <n v="905.62499999999989"/>
    <x v="4"/>
  </r>
  <r>
    <x v="3"/>
    <n v="1189833"/>
    <x v="104"/>
    <x v="3"/>
    <x v="10"/>
    <s v="Billings"/>
    <x v="1"/>
    <n v="0.45"/>
    <x v="33"/>
    <x v="172"/>
    <n v="573.75"/>
    <x v="1"/>
  </r>
  <r>
    <x v="3"/>
    <n v="1189833"/>
    <x v="104"/>
    <x v="3"/>
    <x v="10"/>
    <s v="Billings"/>
    <x v="2"/>
    <n v="0.45"/>
    <x v="33"/>
    <x v="172"/>
    <n v="860.625"/>
    <x v="4"/>
  </r>
  <r>
    <x v="3"/>
    <n v="1189833"/>
    <x v="104"/>
    <x v="3"/>
    <x v="10"/>
    <s v="Billings"/>
    <x v="3"/>
    <n v="0.45"/>
    <x v="46"/>
    <x v="334"/>
    <n v="585"/>
    <x v="15"/>
  </r>
  <r>
    <x v="3"/>
    <n v="1189833"/>
    <x v="104"/>
    <x v="3"/>
    <x v="10"/>
    <s v="Billings"/>
    <x v="4"/>
    <n v="0.5"/>
    <x v="41"/>
    <x v="123"/>
    <n v="600.00000000000011"/>
    <x v="16"/>
  </r>
  <r>
    <x v="3"/>
    <n v="1189833"/>
    <x v="104"/>
    <x v="3"/>
    <x v="10"/>
    <s v="Billings"/>
    <x v="5"/>
    <n v="0.45"/>
    <x v="47"/>
    <x v="207"/>
    <n v="450"/>
    <x v="3"/>
  </r>
  <r>
    <x v="3"/>
    <n v="1189833"/>
    <x v="105"/>
    <x v="3"/>
    <x v="10"/>
    <s v="Billings"/>
    <x v="0"/>
    <n v="0.45"/>
    <x v="31"/>
    <x v="70"/>
    <n v="1164.375"/>
    <x v="4"/>
  </r>
  <r>
    <x v="3"/>
    <n v="1189833"/>
    <x v="105"/>
    <x v="3"/>
    <x v="10"/>
    <s v="Billings"/>
    <x v="1"/>
    <n v="0.45"/>
    <x v="48"/>
    <x v="153"/>
    <n v="506.25"/>
    <x v="1"/>
  </r>
  <r>
    <x v="3"/>
    <n v="1189833"/>
    <x v="105"/>
    <x v="3"/>
    <x v="10"/>
    <s v="Billings"/>
    <x v="2"/>
    <n v="0.45"/>
    <x v="47"/>
    <x v="207"/>
    <n v="810"/>
    <x v="4"/>
  </r>
  <r>
    <x v="3"/>
    <n v="1189833"/>
    <x v="105"/>
    <x v="3"/>
    <x v="10"/>
    <s v="Billings"/>
    <x v="3"/>
    <n v="0.4"/>
    <x v="49"/>
    <x v="147"/>
    <n v="479.99999999999994"/>
    <x v="15"/>
  </r>
  <r>
    <x v="3"/>
    <n v="1189833"/>
    <x v="105"/>
    <x v="3"/>
    <x v="10"/>
    <s v="Billings"/>
    <x v="4"/>
    <n v="0.45"/>
    <x v="41"/>
    <x v="124"/>
    <n v="540.00000000000011"/>
    <x v="16"/>
  </r>
  <r>
    <x v="3"/>
    <n v="1189833"/>
    <x v="105"/>
    <x v="3"/>
    <x v="10"/>
    <s v="Billings"/>
    <x v="5"/>
    <n v="0.6"/>
    <x v="48"/>
    <x v="39"/>
    <n v="562.5"/>
    <x v="3"/>
  </r>
  <r>
    <x v="3"/>
    <n v="1189833"/>
    <x v="106"/>
    <x v="3"/>
    <x v="10"/>
    <s v="Billings"/>
    <x v="0"/>
    <n v="0.4"/>
    <x v="31"/>
    <x v="336"/>
    <n v="1035"/>
    <x v="4"/>
  </r>
  <r>
    <x v="3"/>
    <n v="1189833"/>
    <x v="106"/>
    <x v="3"/>
    <x v="10"/>
    <s v="Billings"/>
    <x v="1"/>
    <n v="0.45"/>
    <x v="33"/>
    <x v="172"/>
    <n v="573.75"/>
    <x v="1"/>
  </r>
  <r>
    <x v="3"/>
    <n v="1189833"/>
    <x v="106"/>
    <x v="3"/>
    <x v="10"/>
    <s v="Billings"/>
    <x v="2"/>
    <n v="0.45"/>
    <x v="33"/>
    <x v="172"/>
    <n v="860.625"/>
    <x v="4"/>
  </r>
  <r>
    <x v="3"/>
    <n v="1189833"/>
    <x v="106"/>
    <x v="3"/>
    <x v="10"/>
    <s v="Billings"/>
    <x v="3"/>
    <n v="0.4"/>
    <x v="46"/>
    <x v="194"/>
    <n v="520"/>
    <x v="15"/>
  </r>
  <r>
    <x v="3"/>
    <n v="1189833"/>
    <x v="106"/>
    <x v="3"/>
    <x v="10"/>
    <s v="Billings"/>
    <x v="4"/>
    <n v="0.45"/>
    <x v="38"/>
    <x v="177"/>
    <n v="607.50000000000011"/>
    <x v="16"/>
  </r>
  <r>
    <x v="3"/>
    <n v="1189833"/>
    <x v="106"/>
    <x v="3"/>
    <x v="10"/>
    <s v="Billings"/>
    <x v="5"/>
    <n v="0.6"/>
    <x v="47"/>
    <x v="50"/>
    <n v="600"/>
    <x v="3"/>
  </r>
  <r>
    <x v="3"/>
    <n v="1189833"/>
    <x v="107"/>
    <x v="3"/>
    <x v="10"/>
    <s v="Billings"/>
    <x v="0"/>
    <n v="0.4"/>
    <x v="22"/>
    <x v="52"/>
    <n v="1215"/>
    <x v="4"/>
  </r>
  <r>
    <x v="3"/>
    <n v="1189833"/>
    <x v="107"/>
    <x v="3"/>
    <x v="10"/>
    <s v="Billings"/>
    <x v="1"/>
    <n v="0.45"/>
    <x v="28"/>
    <x v="45"/>
    <n v="708.75"/>
    <x v="1"/>
  </r>
  <r>
    <x v="3"/>
    <n v="1189833"/>
    <x v="107"/>
    <x v="3"/>
    <x v="10"/>
    <s v="Billings"/>
    <x v="2"/>
    <n v="0.45"/>
    <x v="21"/>
    <x v="111"/>
    <n v="1113.75"/>
    <x v="4"/>
  </r>
  <r>
    <x v="3"/>
    <n v="1189833"/>
    <x v="107"/>
    <x v="3"/>
    <x v="10"/>
    <s v="Billings"/>
    <x v="3"/>
    <n v="0.4"/>
    <x v="33"/>
    <x v="234"/>
    <n v="680"/>
    <x v="15"/>
  </r>
  <r>
    <x v="3"/>
    <n v="1189833"/>
    <x v="107"/>
    <x v="3"/>
    <x v="10"/>
    <s v="Billings"/>
    <x v="4"/>
    <n v="0.45"/>
    <x v="49"/>
    <x v="198"/>
    <n v="810.00000000000011"/>
    <x v="16"/>
  </r>
  <r>
    <x v="3"/>
    <n v="1189833"/>
    <x v="107"/>
    <x v="3"/>
    <x v="10"/>
    <s v="Billings"/>
    <x v="5"/>
    <n v="0.6"/>
    <x v="25"/>
    <x v="11"/>
    <n v="900"/>
    <x v="3"/>
  </r>
  <r>
    <x v="3"/>
    <n v="1189833"/>
    <x v="108"/>
    <x v="3"/>
    <x v="10"/>
    <s v="Billings"/>
    <x v="0"/>
    <n v="0.4"/>
    <x v="30"/>
    <x v="61"/>
    <n v="1350"/>
    <x v="4"/>
  </r>
  <r>
    <x v="3"/>
    <n v="1189833"/>
    <x v="108"/>
    <x v="3"/>
    <x v="10"/>
    <s v="Billings"/>
    <x v="1"/>
    <n v="0.45"/>
    <x v="25"/>
    <x v="52"/>
    <n v="810"/>
    <x v="1"/>
  </r>
  <r>
    <x v="3"/>
    <n v="1189833"/>
    <x v="108"/>
    <x v="3"/>
    <x v="10"/>
    <s v="Billings"/>
    <x v="2"/>
    <n v="0.45"/>
    <x v="21"/>
    <x v="111"/>
    <n v="1113.75"/>
    <x v="4"/>
  </r>
  <r>
    <x v="3"/>
    <n v="1189833"/>
    <x v="108"/>
    <x v="3"/>
    <x v="10"/>
    <s v="Billings"/>
    <x v="3"/>
    <n v="0.4"/>
    <x v="32"/>
    <x v="207"/>
    <n v="719.99999999999989"/>
    <x v="15"/>
  </r>
  <r>
    <x v="3"/>
    <n v="1189833"/>
    <x v="108"/>
    <x v="3"/>
    <x v="10"/>
    <s v="Billings"/>
    <x v="4"/>
    <n v="0.45"/>
    <x v="34"/>
    <x v="115"/>
    <n v="1282.5000000000002"/>
    <x v="16"/>
  </r>
  <r>
    <x v="3"/>
    <n v="1189833"/>
    <x v="108"/>
    <x v="3"/>
    <x v="10"/>
    <s v="Billings"/>
    <x v="5"/>
    <n v="0.6"/>
    <x v="34"/>
    <x v="175"/>
    <n v="712.5"/>
    <x v="3"/>
  </r>
  <r>
    <x v="3"/>
    <n v="1189833"/>
    <x v="109"/>
    <x v="3"/>
    <x v="10"/>
    <s v="Billings"/>
    <x v="0"/>
    <n v="0.45"/>
    <x v="22"/>
    <x v="112"/>
    <n v="1366.875"/>
    <x v="4"/>
  </r>
  <r>
    <x v="3"/>
    <n v="1189833"/>
    <x v="109"/>
    <x v="3"/>
    <x v="10"/>
    <s v="Billings"/>
    <x v="1"/>
    <n v="0.55000000000000004"/>
    <x v="23"/>
    <x v="337"/>
    <n v="1031.25"/>
    <x v="1"/>
  </r>
  <r>
    <x v="3"/>
    <n v="1189833"/>
    <x v="109"/>
    <x v="3"/>
    <x v="10"/>
    <s v="Billings"/>
    <x v="2"/>
    <n v="0.5"/>
    <x v="24"/>
    <x v="54"/>
    <n v="1125"/>
    <x v="4"/>
  </r>
  <r>
    <x v="3"/>
    <n v="1189833"/>
    <x v="109"/>
    <x v="3"/>
    <x v="10"/>
    <s v="Billings"/>
    <x v="3"/>
    <n v="0.45"/>
    <x v="33"/>
    <x v="172"/>
    <n v="764.99999999999989"/>
    <x v="15"/>
  </r>
  <r>
    <x v="3"/>
    <n v="1189833"/>
    <x v="109"/>
    <x v="3"/>
    <x v="10"/>
    <s v="Billings"/>
    <x v="4"/>
    <n v="0.54999999999999993"/>
    <x v="33"/>
    <x v="338"/>
    <n v="1402.5"/>
    <x v="16"/>
  </r>
  <r>
    <x v="3"/>
    <n v="1189833"/>
    <x v="109"/>
    <x v="3"/>
    <x v="10"/>
    <s v="Billings"/>
    <x v="5"/>
    <n v="0.6"/>
    <x v="47"/>
    <x v="50"/>
    <n v="600"/>
    <x v="3"/>
  </r>
  <r>
    <x v="3"/>
    <n v="1189833"/>
    <x v="110"/>
    <x v="3"/>
    <x v="10"/>
    <s v="Billings"/>
    <x v="0"/>
    <n v="0.45"/>
    <x v="25"/>
    <x v="52"/>
    <n v="1215"/>
    <x v="4"/>
  </r>
  <r>
    <x v="3"/>
    <n v="1189833"/>
    <x v="110"/>
    <x v="3"/>
    <x v="10"/>
    <s v="Billings"/>
    <x v="1"/>
    <n v="0.5"/>
    <x v="25"/>
    <x v="61"/>
    <n v="900"/>
    <x v="1"/>
  </r>
  <r>
    <x v="3"/>
    <n v="1189833"/>
    <x v="110"/>
    <x v="3"/>
    <x v="10"/>
    <s v="Billings"/>
    <x v="2"/>
    <n v="0.45"/>
    <x v="32"/>
    <x v="158"/>
    <n v="911.25"/>
    <x v="4"/>
  </r>
  <r>
    <x v="3"/>
    <n v="1189833"/>
    <x v="110"/>
    <x v="3"/>
    <x v="10"/>
    <s v="Billings"/>
    <x v="3"/>
    <n v="0.45"/>
    <x v="47"/>
    <x v="207"/>
    <n v="719.99999999999989"/>
    <x v="15"/>
  </r>
  <r>
    <x v="3"/>
    <n v="1189833"/>
    <x v="110"/>
    <x v="3"/>
    <x v="10"/>
    <s v="Billings"/>
    <x v="4"/>
    <n v="0.54999999999999993"/>
    <x v="47"/>
    <x v="208"/>
    <n v="1320"/>
    <x v="16"/>
  </r>
  <r>
    <x v="3"/>
    <n v="1189833"/>
    <x v="110"/>
    <x v="3"/>
    <x v="10"/>
    <s v="Billings"/>
    <x v="5"/>
    <n v="0.6"/>
    <x v="32"/>
    <x v="52"/>
    <n v="675"/>
    <x v="3"/>
  </r>
  <r>
    <x v="3"/>
    <n v="1189833"/>
    <x v="111"/>
    <x v="3"/>
    <x v="10"/>
    <s v="Billings"/>
    <x v="0"/>
    <n v="0.45"/>
    <x v="21"/>
    <x v="111"/>
    <n v="1113.75"/>
    <x v="4"/>
  </r>
  <r>
    <x v="3"/>
    <n v="1189833"/>
    <x v="111"/>
    <x v="3"/>
    <x v="10"/>
    <s v="Billings"/>
    <x v="1"/>
    <n v="0.5"/>
    <x v="21"/>
    <x v="80"/>
    <n v="825"/>
    <x v="1"/>
  </r>
  <r>
    <x v="3"/>
    <n v="1189833"/>
    <x v="111"/>
    <x v="3"/>
    <x v="10"/>
    <s v="Billings"/>
    <x v="2"/>
    <n v="0.45"/>
    <x v="47"/>
    <x v="207"/>
    <n v="810"/>
    <x v="4"/>
  </r>
  <r>
    <x v="3"/>
    <n v="1189833"/>
    <x v="111"/>
    <x v="3"/>
    <x v="10"/>
    <s v="Billings"/>
    <x v="3"/>
    <n v="0.45"/>
    <x v="48"/>
    <x v="153"/>
    <n v="675"/>
    <x v="15"/>
  </r>
  <r>
    <x v="3"/>
    <n v="1189833"/>
    <x v="111"/>
    <x v="3"/>
    <x v="10"/>
    <s v="Billings"/>
    <x v="4"/>
    <n v="0.54999999999999993"/>
    <x v="45"/>
    <x v="237"/>
    <n v="1155"/>
    <x v="16"/>
  </r>
  <r>
    <x v="3"/>
    <n v="1189833"/>
    <x v="111"/>
    <x v="3"/>
    <x v="10"/>
    <s v="Billings"/>
    <x v="5"/>
    <n v="0.6"/>
    <x v="47"/>
    <x v="50"/>
    <n v="600"/>
    <x v="3"/>
  </r>
  <r>
    <x v="3"/>
    <n v="1189833"/>
    <x v="112"/>
    <x v="3"/>
    <x v="10"/>
    <s v="Billings"/>
    <x v="0"/>
    <n v="0.4"/>
    <x v="31"/>
    <x v="336"/>
    <n v="1035"/>
    <x v="4"/>
  </r>
  <r>
    <x v="3"/>
    <n v="1189833"/>
    <x v="112"/>
    <x v="3"/>
    <x v="10"/>
    <s v="Billings"/>
    <x v="1"/>
    <n v="0.45000000000000007"/>
    <x v="31"/>
    <x v="339"/>
    <n v="776.25000000000011"/>
    <x v="1"/>
  </r>
  <r>
    <x v="3"/>
    <n v="1189833"/>
    <x v="112"/>
    <x v="3"/>
    <x v="10"/>
    <s v="Billings"/>
    <x v="2"/>
    <n v="0.4"/>
    <x v="33"/>
    <x v="234"/>
    <n v="765"/>
    <x v="4"/>
  </r>
  <r>
    <x v="3"/>
    <n v="1189833"/>
    <x v="112"/>
    <x v="3"/>
    <x v="10"/>
    <s v="Billings"/>
    <x v="3"/>
    <n v="0.4"/>
    <x v="33"/>
    <x v="234"/>
    <n v="680"/>
    <x v="15"/>
  </r>
  <r>
    <x v="3"/>
    <n v="1189833"/>
    <x v="112"/>
    <x v="3"/>
    <x v="10"/>
    <s v="Billings"/>
    <x v="4"/>
    <n v="0.54999999999999993"/>
    <x v="48"/>
    <x v="210"/>
    <n v="1237.5"/>
    <x v="16"/>
  </r>
  <r>
    <x v="3"/>
    <n v="1189833"/>
    <x v="112"/>
    <x v="3"/>
    <x v="10"/>
    <s v="Billings"/>
    <x v="5"/>
    <n v="0.6"/>
    <x v="34"/>
    <x v="175"/>
    <n v="712.5"/>
    <x v="3"/>
  </r>
  <r>
    <x v="3"/>
    <n v="1189833"/>
    <x v="113"/>
    <x v="3"/>
    <x v="10"/>
    <s v="Billings"/>
    <x v="0"/>
    <n v="0.45"/>
    <x v="22"/>
    <x v="112"/>
    <n v="1366.875"/>
    <x v="4"/>
  </r>
  <r>
    <x v="3"/>
    <n v="1189833"/>
    <x v="113"/>
    <x v="3"/>
    <x v="10"/>
    <s v="Billings"/>
    <x v="1"/>
    <n v="0.5"/>
    <x v="22"/>
    <x v="73"/>
    <n v="1012.5"/>
    <x v="1"/>
  </r>
  <r>
    <x v="3"/>
    <n v="1189833"/>
    <x v="113"/>
    <x v="3"/>
    <x v="10"/>
    <s v="Billings"/>
    <x v="2"/>
    <n v="0.45"/>
    <x v="34"/>
    <x v="115"/>
    <n v="961.875"/>
    <x v="4"/>
  </r>
  <r>
    <x v="3"/>
    <n v="1189833"/>
    <x v="113"/>
    <x v="3"/>
    <x v="10"/>
    <s v="Billings"/>
    <x v="3"/>
    <n v="0.45"/>
    <x v="34"/>
    <x v="115"/>
    <n v="854.99999999999989"/>
    <x v="15"/>
  </r>
  <r>
    <x v="3"/>
    <n v="1189833"/>
    <x v="113"/>
    <x v="3"/>
    <x v="10"/>
    <s v="Billings"/>
    <x v="4"/>
    <n v="0.54999999999999993"/>
    <x v="47"/>
    <x v="208"/>
    <n v="1320"/>
    <x v="16"/>
  </r>
  <r>
    <x v="3"/>
    <n v="1189833"/>
    <x v="113"/>
    <x v="3"/>
    <x v="10"/>
    <s v="Billings"/>
    <x v="5"/>
    <n v="0.6"/>
    <x v="24"/>
    <x v="61"/>
    <n v="750"/>
    <x v="3"/>
  </r>
  <r>
    <x v="1"/>
    <n v="1197831"/>
    <x v="114"/>
    <x v="1"/>
    <x v="11"/>
    <s v="Knoxville"/>
    <x v="0"/>
    <n v="0.2"/>
    <x v="20"/>
    <x v="340"/>
    <n v="489.99999999999994"/>
    <x v="2"/>
  </r>
  <r>
    <x v="1"/>
    <n v="1197831"/>
    <x v="114"/>
    <x v="1"/>
    <x v="11"/>
    <s v="Knoxville"/>
    <x v="1"/>
    <n v="0.3"/>
    <x v="20"/>
    <x v="193"/>
    <n v="735"/>
    <x v="2"/>
  </r>
  <r>
    <x v="1"/>
    <n v="1197831"/>
    <x v="114"/>
    <x v="1"/>
    <x v="11"/>
    <s v="Knoxville"/>
    <x v="2"/>
    <n v="0.3"/>
    <x v="24"/>
    <x v="146"/>
    <n v="525"/>
    <x v="2"/>
  </r>
  <r>
    <x v="1"/>
    <n v="1197831"/>
    <x v="114"/>
    <x v="1"/>
    <x v="11"/>
    <s v="Knoxville"/>
    <x v="3"/>
    <n v="0.35"/>
    <x v="24"/>
    <x v="157"/>
    <n v="787.5"/>
    <x v="4"/>
  </r>
  <r>
    <x v="1"/>
    <n v="1197831"/>
    <x v="114"/>
    <x v="1"/>
    <x v="11"/>
    <s v="Knoxville"/>
    <x v="4"/>
    <n v="0.4"/>
    <x v="45"/>
    <x v="340"/>
    <n v="420"/>
    <x v="1"/>
  </r>
  <r>
    <x v="1"/>
    <n v="1197831"/>
    <x v="114"/>
    <x v="1"/>
    <x v="11"/>
    <s v="Knoxville"/>
    <x v="5"/>
    <n v="0.35"/>
    <x v="24"/>
    <x v="157"/>
    <n v="875"/>
    <x v="0"/>
  </r>
  <r>
    <x v="1"/>
    <n v="1197831"/>
    <x v="67"/>
    <x v="1"/>
    <x v="11"/>
    <s v="Knoxville"/>
    <x v="0"/>
    <n v="0.25"/>
    <x v="26"/>
    <x v="132"/>
    <n v="568.75"/>
    <x v="2"/>
  </r>
  <r>
    <x v="1"/>
    <n v="1197831"/>
    <x v="67"/>
    <x v="1"/>
    <x v="11"/>
    <s v="Knoxville"/>
    <x v="1"/>
    <n v="0.35"/>
    <x v="23"/>
    <x v="46"/>
    <n v="765.625"/>
    <x v="2"/>
  </r>
  <r>
    <x v="1"/>
    <n v="1197831"/>
    <x v="67"/>
    <x v="1"/>
    <x v="11"/>
    <s v="Knoxville"/>
    <x v="2"/>
    <n v="0.35"/>
    <x v="32"/>
    <x v="151"/>
    <n v="551.25"/>
    <x v="2"/>
  </r>
  <r>
    <x v="1"/>
    <n v="1197831"/>
    <x v="67"/>
    <x v="1"/>
    <x v="11"/>
    <s v="Knoxville"/>
    <x v="3"/>
    <n v="0.35"/>
    <x v="47"/>
    <x v="340"/>
    <n v="630"/>
    <x v="4"/>
  </r>
  <r>
    <x v="1"/>
    <n v="1197831"/>
    <x v="67"/>
    <x v="1"/>
    <x v="11"/>
    <s v="Knoxville"/>
    <x v="4"/>
    <n v="0.4"/>
    <x v="35"/>
    <x v="130"/>
    <n v="330"/>
    <x v="1"/>
  </r>
  <r>
    <x v="1"/>
    <n v="1197831"/>
    <x v="67"/>
    <x v="1"/>
    <x v="11"/>
    <s v="Knoxville"/>
    <x v="5"/>
    <n v="0.35"/>
    <x v="34"/>
    <x v="155"/>
    <n v="831.25"/>
    <x v="0"/>
  </r>
  <r>
    <x v="1"/>
    <n v="1197831"/>
    <x v="115"/>
    <x v="1"/>
    <x v="11"/>
    <s v="Knoxville"/>
    <x v="0"/>
    <n v="0.3"/>
    <x v="26"/>
    <x v="212"/>
    <n v="779.99999999999989"/>
    <x v="15"/>
  </r>
  <r>
    <x v="1"/>
    <n v="1197831"/>
    <x v="115"/>
    <x v="1"/>
    <x v="11"/>
    <s v="Knoxville"/>
    <x v="1"/>
    <n v="0.4"/>
    <x v="26"/>
    <x v="51"/>
    <n v="1040"/>
    <x v="15"/>
  </r>
  <r>
    <x v="1"/>
    <n v="1197831"/>
    <x v="115"/>
    <x v="1"/>
    <x v="11"/>
    <s v="Knoxville"/>
    <x v="2"/>
    <n v="0.3"/>
    <x v="34"/>
    <x v="341"/>
    <n v="570"/>
    <x v="15"/>
  </r>
  <r>
    <x v="1"/>
    <n v="1197831"/>
    <x v="115"/>
    <x v="1"/>
    <x v="11"/>
    <s v="Knoxville"/>
    <x v="3"/>
    <n v="0.35000000000000003"/>
    <x v="48"/>
    <x v="342"/>
    <n v="656.25000000000011"/>
    <x v="0"/>
  </r>
  <r>
    <x v="1"/>
    <n v="1197831"/>
    <x v="115"/>
    <x v="1"/>
    <x v="11"/>
    <s v="Knoxville"/>
    <x v="4"/>
    <n v="0.4"/>
    <x v="35"/>
    <x v="130"/>
    <n v="385"/>
    <x v="2"/>
  </r>
  <r>
    <x v="1"/>
    <n v="1197831"/>
    <x v="115"/>
    <x v="1"/>
    <x v="11"/>
    <s v="Knoxville"/>
    <x v="5"/>
    <n v="0.35000000000000003"/>
    <x v="33"/>
    <x v="343"/>
    <n v="818.12500000000023"/>
    <x v="9"/>
  </r>
  <r>
    <x v="1"/>
    <n v="1197831"/>
    <x v="50"/>
    <x v="1"/>
    <x v="11"/>
    <s v="Knoxville"/>
    <x v="0"/>
    <n v="0.19999999999999998"/>
    <x v="22"/>
    <x v="198"/>
    <n v="540"/>
    <x v="15"/>
  </r>
  <r>
    <x v="1"/>
    <n v="1197831"/>
    <x v="50"/>
    <x v="1"/>
    <x v="11"/>
    <s v="Knoxville"/>
    <x v="1"/>
    <n v="0.25000000000000006"/>
    <x v="22"/>
    <x v="344"/>
    <n v="675.00000000000011"/>
    <x v="15"/>
  </r>
  <r>
    <x v="1"/>
    <n v="1197831"/>
    <x v="50"/>
    <x v="1"/>
    <x v="11"/>
    <s v="Knoxville"/>
    <x v="2"/>
    <n v="0.19999999999999996"/>
    <x v="24"/>
    <x v="329"/>
    <n v="399.99999999999989"/>
    <x v="15"/>
  </r>
  <r>
    <x v="1"/>
    <n v="1197831"/>
    <x v="50"/>
    <x v="1"/>
    <x v="11"/>
    <s v="Knoxville"/>
    <x v="3"/>
    <n v="0.25000000000000006"/>
    <x v="47"/>
    <x v="322"/>
    <n v="500.00000000000011"/>
    <x v="0"/>
  </r>
  <r>
    <x v="1"/>
    <n v="1197831"/>
    <x v="50"/>
    <x v="1"/>
    <x v="11"/>
    <s v="Knoxville"/>
    <x v="4"/>
    <n v="0.3"/>
    <x v="49"/>
    <x v="124"/>
    <n v="315"/>
    <x v="2"/>
  </r>
  <r>
    <x v="1"/>
    <n v="1197831"/>
    <x v="50"/>
    <x v="1"/>
    <x v="11"/>
    <s v="Knoxville"/>
    <x v="5"/>
    <n v="0.25000000000000006"/>
    <x v="31"/>
    <x v="345"/>
    <n v="790.62500000000023"/>
    <x v="9"/>
  </r>
  <r>
    <x v="1"/>
    <n v="1197831"/>
    <x v="70"/>
    <x v="1"/>
    <x v="11"/>
    <s v="Knoxville"/>
    <x v="0"/>
    <n v="0.14999999999999997"/>
    <x v="27"/>
    <x v="346"/>
    <n v="434.99999999999989"/>
    <x v="15"/>
  </r>
  <r>
    <x v="1"/>
    <n v="1197831"/>
    <x v="70"/>
    <x v="1"/>
    <x v="11"/>
    <s v="Knoxville"/>
    <x v="1"/>
    <n v="0.25000000000000006"/>
    <x v="30"/>
    <x v="347"/>
    <n v="750.00000000000011"/>
    <x v="15"/>
  </r>
  <r>
    <x v="1"/>
    <n v="1197831"/>
    <x v="70"/>
    <x v="1"/>
    <x v="11"/>
    <s v="Knoxville"/>
    <x v="2"/>
    <n v="0.19999999999999996"/>
    <x v="25"/>
    <x v="348"/>
    <n v="479.99999999999989"/>
    <x v="15"/>
  </r>
  <r>
    <x v="1"/>
    <n v="1197831"/>
    <x v="70"/>
    <x v="1"/>
    <x v="11"/>
    <s v="Knoxville"/>
    <x v="3"/>
    <n v="0.30000000000000004"/>
    <x v="28"/>
    <x v="160"/>
    <n v="787.50000000000011"/>
    <x v="0"/>
  </r>
  <r>
    <x v="1"/>
    <n v="1197831"/>
    <x v="70"/>
    <x v="1"/>
    <x v="11"/>
    <s v="Knoxville"/>
    <x v="4"/>
    <n v="0.45"/>
    <x v="33"/>
    <x v="172"/>
    <n v="669.375"/>
    <x v="2"/>
  </r>
  <r>
    <x v="1"/>
    <n v="1197831"/>
    <x v="70"/>
    <x v="1"/>
    <x v="11"/>
    <s v="Knoxville"/>
    <x v="5"/>
    <n v="0.4"/>
    <x v="29"/>
    <x v="349"/>
    <n v="1705.0000000000002"/>
    <x v="9"/>
  </r>
  <r>
    <x v="1"/>
    <n v="1197831"/>
    <x v="71"/>
    <x v="1"/>
    <x v="11"/>
    <s v="Knoxville"/>
    <x v="0"/>
    <n v="0.4"/>
    <x v="29"/>
    <x v="349"/>
    <n v="1240"/>
    <x v="15"/>
  </r>
  <r>
    <x v="1"/>
    <n v="1197831"/>
    <x v="71"/>
    <x v="1"/>
    <x v="11"/>
    <s v="Knoxville"/>
    <x v="1"/>
    <n v="0.45"/>
    <x v="29"/>
    <x v="290"/>
    <n v="1394.9999999999998"/>
    <x v="15"/>
  </r>
  <r>
    <x v="1"/>
    <n v="1197831"/>
    <x v="71"/>
    <x v="1"/>
    <x v="11"/>
    <s v="Knoxville"/>
    <x v="2"/>
    <n v="0.4"/>
    <x v="26"/>
    <x v="51"/>
    <n v="1040"/>
    <x v="15"/>
  </r>
  <r>
    <x v="1"/>
    <n v="1197831"/>
    <x v="71"/>
    <x v="1"/>
    <x v="11"/>
    <s v="Knoxville"/>
    <x v="3"/>
    <n v="0.4"/>
    <x v="25"/>
    <x v="50"/>
    <n v="1200"/>
    <x v="0"/>
  </r>
  <r>
    <x v="1"/>
    <n v="1197831"/>
    <x v="71"/>
    <x v="1"/>
    <x v="11"/>
    <s v="Knoxville"/>
    <x v="4"/>
    <n v="0.45"/>
    <x v="24"/>
    <x v="39"/>
    <n v="787.5"/>
    <x v="2"/>
  </r>
  <r>
    <x v="1"/>
    <n v="1197831"/>
    <x v="71"/>
    <x v="1"/>
    <x v="11"/>
    <s v="Knoxville"/>
    <x v="5"/>
    <n v="0.5"/>
    <x v="10"/>
    <x v="242"/>
    <n v="2406.25"/>
    <x v="9"/>
  </r>
  <r>
    <x v="1"/>
    <n v="1197831"/>
    <x v="116"/>
    <x v="1"/>
    <x v="11"/>
    <s v="Knoxville"/>
    <x v="0"/>
    <n v="0.4"/>
    <x v="6"/>
    <x v="211"/>
    <n v="1484.9999999999998"/>
    <x v="18"/>
  </r>
  <r>
    <x v="1"/>
    <n v="1197831"/>
    <x v="116"/>
    <x v="1"/>
    <x v="11"/>
    <s v="Knoxville"/>
    <x v="1"/>
    <n v="0.45"/>
    <x v="6"/>
    <x v="8"/>
    <n v="1670.6249999999998"/>
    <x v="18"/>
  </r>
  <r>
    <x v="1"/>
    <n v="1197831"/>
    <x v="116"/>
    <x v="1"/>
    <x v="11"/>
    <s v="Knoxville"/>
    <x v="2"/>
    <n v="0.4"/>
    <x v="18"/>
    <x v="87"/>
    <n v="1754.9999999999998"/>
    <x v="18"/>
  </r>
  <r>
    <x v="1"/>
    <n v="1197831"/>
    <x v="116"/>
    <x v="1"/>
    <x v="11"/>
    <s v="Knoxville"/>
    <x v="3"/>
    <n v="0.4"/>
    <x v="31"/>
    <x v="336"/>
    <n v="1265"/>
    <x v="9"/>
  </r>
  <r>
    <x v="1"/>
    <n v="1197831"/>
    <x v="116"/>
    <x v="1"/>
    <x v="11"/>
    <s v="Knoxville"/>
    <x v="4"/>
    <n v="0.45"/>
    <x v="21"/>
    <x v="111"/>
    <n v="989.99999999999989"/>
    <x v="15"/>
  </r>
  <r>
    <x v="1"/>
    <n v="1197831"/>
    <x v="116"/>
    <x v="1"/>
    <x v="11"/>
    <s v="Knoxville"/>
    <x v="5"/>
    <n v="0.54999999999999993"/>
    <x v="6"/>
    <x v="350"/>
    <n v="2722.5"/>
    <x v="16"/>
  </r>
  <r>
    <x v="1"/>
    <n v="1197831"/>
    <x v="117"/>
    <x v="1"/>
    <x v="11"/>
    <s v="Knoxville"/>
    <x v="0"/>
    <n v="0.45"/>
    <x v="29"/>
    <x v="290"/>
    <n v="1569.3749999999998"/>
    <x v="18"/>
  </r>
  <r>
    <x v="1"/>
    <n v="1197831"/>
    <x v="117"/>
    <x v="1"/>
    <x v="11"/>
    <s v="Knoxville"/>
    <x v="1"/>
    <n v="0.55000000000000004"/>
    <x v="29"/>
    <x v="100"/>
    <n v="1918.1249999999998"/>
    <x v="18"/>
  </r>
  <r>
    <x v="1"/>
    <n v="1197831"/>
    <x v="117"/>
    <x v="1"/>
    <x v="11"/>
    <s v="Knoxville"/>
    <x v="2"/>
    <n v="0.5"/>
    <x v="5"/>
    <x v="13"/>
    <n v="2137.5"/>
    <x v="18"/>
  </r>
  <r>
    <x v="1"/>
    <n v="1197831"/>
    <x v="117"/>
    <x v="1"/>
    <x v="11"/>
    <s v="Knoxville"/>
    <x v="3"/>
    <n v="0.45"/>
    <x v="34"/>
    <x v="115"/>
    <n v="1175.625"/>
    <x v="9"/>
  </r>
  <r>
    <x v="1"/>
    <n v="1197831"/>
    <x v="117"/>
    <x v="1"/>
    <x v="11"/>
    <s v="Knoxville"/>
    <x v="4"/>
    <n v="0.5"/>
    <x v="34"/>
    <x v="351"/>
    <n v="949.99999999999989"/>
    <x v="15"/>
  </r>
  <r>
    <x v="1"/>
    <n v="1197831"/>
    <x v="117"/>
    <x v="1"/>
    <x v="11"/>
    <s v="Knoxville"/>
    <x v="5"/>
    <n v="0.54999999999999993"/>
    <x v="27"/>
    <x v="352"/>
    <n v="2392.5"/>
    <x v="16"/>
  </r>
  <r>
    <x v="1"/>
    <n v="1197831"/>
    <x v="74"/>
    <x v="1"/>
    <x v="11"/>
    <s v="Knoxville"/>
    <x v="0"/>
    <n v="0.5"/>
    <x v="22"/>
    <x v="73"/>
    <n v="1518.7499999999998"/>
    <x v="18"/>
  </r>
  <r>
    <x v="1"/>
    <n v="1197831"/>
    <x v="74"/>
    <x v="1"/>
    <x v="11"/>
    <s v="Knoxville"/>
    <x v="1"/>
    <n v="0.5"/>
    <x v="23"/>
    <x v="66"/>
    <n v="1406.2499999999998"/>
    <x v="18"/>
  </r>
  <r>
    <x v="1"/>
    <n v="1197831"/>
    <x v="74"/>
    <x v="1"/>
    <x v="11"/>
    <s v="Knoxville"/>
    <x v="2"/>
    <n v="0.54999999999999993"/>
    <x v="22"/>
    <x v="353"/>
    <n v="1670.6249999999995"/>
    <x v="18"/>
  </r>
  <r>
    <x v="1"/>
    <n v="1197831"/>
    <x v="74"/>
    <x v="1"/>
    <x v="11"/>
    <s v="Knoxville"/>
    <x v="3"/>
    <n v="0.54999999999999993"/>
    <x v="47"/>
    <x v="208"/>
    <n v="1209.9999999999998"/>
    <x v="9"/>
  </r>
  <r>
    <x v="1"/>
    <n v="1197831"/>
    <x v="74"/>
    <x v="1"/>
    <x v="11"/>
    <s v="Knoxville"/>
    <x v="4"/>
    <n v="0.5"/>
    <x v="47"/>
    <x v="47"/>
    <n v="799.99999999999989"/>
    <x v="15"/>
  </r>
  <r>
    <x v="1"/>
    <n v="1197831"/>
    <x v="74"/>
    <x v="1"/>
    <x v="11"/>
    <s v="Knoxville"/>
    <x v="5"/>
    <n v="0.45"/>
    <x v="23"/>
    <x v="67"/>
    <n v="1687.5000000000002"/>
    <x v="16"/>
  </r>
  <r>
    <x v="1"/>
    <n v="1197831"/>
    <x v="75"/>
    <x v="1"/>
    <x v="11"/>
    <s v="Knoxville"/>
    <x v="0"/>
    <n v="0.35000000000000003"/>
    <x v="31"/>
    <x v="354"/>
    <n v="905.625"/>
    <x v="18"/>
  </r>
  <r>
    <x v="1"/>
    <n v="1197831"/>
    <x v="75"/>
    <x v="1"/>
    <x v="11"/>
    <s v="Knoxville"/>
    <x v="1"/>
    <n v="0.35000000000000003"/>
    <x v="31"/>
    <x v="354"/>
    <n v="905.625"/>
    <x v="18"/>
  </r>
  <r>
    <x v="1"/>
    <n v="1197831"/>
    <x v="75"/>
    <x v="1"/>
    <x v="11"/>
    <s v="Knoxville"/>
    <x v="2"/>
    <n v="0.4"/>
    <x v="28"/>
    <x v="193"/>
    <n v="944.99999999999989"/>
    <x v="18"/>
  </r>
  <r>
    <x v="1"/>
    <n v="1197831"/>
    <x v="75"/>
    <x v="1"/>
    <x v="11"/>
    <s v="Knoxville"/>
    <x v="3"/>
    <n v="0.4"/>
    <x v="48"/>
    <x v="146"/>
    <n v="825.00000000000011"/>
    <x v="9"/>
  </r>
  <r>
    <x v="1"/>
    <n v="1197831"/>
    <x v="75"/>
    <x v="1"/>
    <x v="11"/>
    <s v="Knoxville"/>
    <x v="4"/>
    <n v="0.35000000000000003"/>
    <x v="45"/>
    <x v="206"/>
    <n v="490.00000000000006"/>
    <x v="15"/>
  </r>
  <r>
    <x v="1"/>
    <n v="1197831"/>
    <x v="75"/>
    <x v="1"/>
    <x v="11"/>
    <s v="Knoxville"/>
    <x v="5"/>
    <n v="0.45"/>
    <x v="28"/>
    <x v="45"/>
    <n v="1417.5000000000002"/>
    <x v="16"/>
  </r>
  <r>
    <x v="1"/>
    <n v="1197831"/>
    <x v="56"/>
    <x v="1"/>
    <x v="11"/>
    <s v="Knoxville"/>
    <x v="0"/>
    <n v="0.30000000000000004"/>
    <x v="22"/>
    <x v="355"/>
    <n v="911.25"/>
    <x v="18"/>
  </r>
  <r>
    <x v="1"/>
    <n v="1197831"/>
    <x v="56"/>
    <x v="1"/>
    <x v="11"/>
    <s v="Knoxville"/>
    <x v="1"/>
    <n v="0.30000000000000004"/>
    <x v="22"/>
    <x v="355"/>
    <n v="911.25"/>
    <x v="18"/>
  </r>
  <r>
    <x v="1"/>
    <n v="1197831"/>
    <x v="56"/>
    <x v="1"/>
    <x v="11"/>
    <s v="Knoxville"/>
    <x v="2"/>
    <n v="0.55000000000000004"/>
    <x v="25"/>
    <x v="221"/>
    <n v="1485"/>
    <x v="18"/>
  </r>
  <r>
    <x v="1"/>
    <n v="1197831"/>
    <x v="56"/>
    <x v="1"/>
    <x v="11"/>
    <s v="Knoxville"/>
    <x v="3"/>
    <n v="0.55000000000000004"/>
    <x v="34"/>
    <x v="356"/>
    <n v="1436.8750000000002"/>
    <x v="9"/>
  </r>
  <r>
    <x v="1"/>
    <n v="1197831"/>
    <x v="56"/>
    <x v="1"/>
    <x v="11"/>
    <s v="Knoxville"/>
    <x v="4"/>
    <n v="0.54999999999999993"/>
    <x v="32"/>
    <x v="357"/>
    <n v="989.99999999999977"/>
    <x v="15"/>
  </r>
  <r>
    <x v="1"/>
    <n v="1197831"/>
    <x v="56"/>
    <x v="1"/>
    <x v="11"/>
    <s v="Knoxville"/>
    <x v="5"/>
    <n v="0.65"/>
    <x v="26"/>
    <x v="106"/>
    <n v="2535.0000000000005"/>
    <x v="16"/>
  </r>
  <r>
    <x v="1"/>
    <n v="1197831"/>
    <x v="57"/>
    <x v="1"/>
    <x v="11"/>
    <s v="Knoxville"/>
    <x v="0"/>
    <n v="0.54999999999999993"/>
    <x v="9"/>
    <x v="358"/>
    <n v="1979.9999999999993"/>
    <x v="18"/>
  </r>
  <r>
    <x v="1"/>
    <n v="1197831"/>
    <x v="57"/>
    <x v="1"/>
    <x v="11"/>
    <s v="Knoxville"/>
    <x v="1"/>
    <n v="0.54999999999999993"/>
    <x v="9"/>
    <x v="358"/>
    <n v="1979.9999999999993"/>
    <x v="18"/>
  </r>
  <r>
    <x v="1"/>
    <n v="1197831"/>
    <x v="57"/>
    <x v="1"/>
    <x v="11"/>
    <s v="Knoxville"/>
    <x v="2"/>
    <n v="0.6"/>
    <x v="20"/>
    <x v="81"/>
    <n v="1889.9999999999998"/>
    <x v="18"/>
  </r>
  <r>
    <x v="1"/>
    <n v="1197831"/>
    <x v="57"/>
    <x v="1"/>
    <x v="11"/>
    <s v="Knoxville"/>
    <x v="3"/>
    <n v="0.6"/>
    <x v="21"/>
    <x v="211"/>
    <n v="1815.0000000000002"/>
    <x v="9"/>
  </r>
  <r>
    <x v="1"/>
    <n v="1197831"/>
    <x v="57"/>
    <x v="1"/>
    <x v="11"/>
    <s v="Knoxville"/>
    <x v="4"/>
    <n v="0.54999999999999993"/>
    <x v="24"/>
    <x v="359"/>
    <n v="1099.9999999999998"/>
    <x v="15"/>
  </r>
  <r>
    <x v="1"/>
    <n v="1197831"/>
    <x v="57"/>
    <x v="1"/>
    <x v="11"/>
    <s v="Knoxville"/>
    <x v="5"/>
    <n v="0.65"/>
    <x v="30"/>
    <x v="64"/>
    <n v="2925.0000000000005"/>
    <x v="16"/>
  </r>
  <r>
    <x v="0"/>
    <n v="1185732"/>
    <x v="118"/>
    <x v="3"/>
    <x v="12"/>
    <s v="Omaha"/>
    <x v="0"/>
    <n v="0.35"/>
    <x v="33"/>
    <x v="156"/>
    <n v="595"/>
    <x v="8"/>
  </r>
  <r>
    <x v="0"/>
    <n v="1185732"/>
    <x v="118"/>
    <x v="3"/>
    <x v="12"/>
    <s v="Omaha"/>
    <x v="1"/>
    <n v="0.35"/>
    <x v="38"/>
    <x v="120"/>
    <n v="275.625"/>
    <x v="2"/>
  </r>
  <r>
    <x v="0"/>
    <n v="1185732"/>
    <x v="118"/>
    <x v="3"/>
    <x v="12"/>
    <s v="Omaha"/>
    <x v="2"/>
    <n v="0.25"/>
    <x v="38"/>
    <x v="180"/>
    <n v="196.875"/>
    <x v="2"/>
  </r>
  <r>
    <x v="0"/>
    <n v="1185732"/>
    <x v="118"/>
    <x v="3"/>
    <x v="12"/>
    <s v="Omaha"/>
    <x v="3"/>
    <n v="0.30000000000000004"/>
    <x v="42"/>
    <x v="312"/>
    <n v="90.000000000000014"/>
    <x v="8"/>
  </r>
  <r>
    <x v="0"/>
    <n v="1185732"/>
    <x v="118"/>
    <x v="3"/>
    <x v="12"/>
    <s v="Omaha"/>
    <x v="4"/>
    <n v="0.44999999999999996"/>
    <x v="36"/>
    <x v="180"/>
    <n v="196.875"/>
    <x v="2"/>
  </r>
  <r>
    <x v="0"/>
    <n v="1185732"/>
    <x v="118"/>
    <x v="3"/>
    <x v="12"/>
    <s v="Omaha"/>
    <x v="5"/>
    <n v="0.35"/>
    <x v="38"/>
    <x v="120"/>
    <n v="393.75"/>
    <x v="0"/>
  </r>
  <r>
    <x v="0"/>
    <n v="1185732"/>
    <x v="119"/>
    <x v="3"/>
    <x v="12"/>
    <s v="Omaha"/>
    <x v="0"/>
    <n v="0.35"/>
    <x v="34"/>
    <x v="155"/>
    <n v="665"/>
    <x v="8"/>
  </r>
  <r>
    <x v="0"/>
    <n v="1185732"/>
    <x v="119"/>
    <x v="3"/>
    <x v="12"/>
    <s v="Omaha"/>
    <x v="1"/>
    <n v="0.35"/>
    <x v="36"/>
    <x v="324"/>
    <n v="153.125"/>
    <x v="2"/>
  </r>
  <r>
    <x v="0"/>
    <n v="1185732"/>
    <x v="119"/>
    <x v="3"/>
    <x v="12"/>
    <s v="Omaha"/>
    <x v="2"/>
    <n v="0.25"/>
    <x v="37"/>
    <x v="324"/>
    <n v="153.125"/>
    <x v="2"/>
  </r>
  <r>
    <x v="0"/>
    <n v="1185732"/>
    <x v="119"/>
    <x v="3"/>
    <x v="12"/>
    <s v="Omaha"/>
    <x v="3"/>
    <n v="0.30000000000000004"/>
    <x v="51"/>
    <x v="360"/>
    <n v="60.000000000000014"/>
    <x v="8"/>
  </r>
  <r>
    <x v="0"/>
    <n v="1185732"/>
    <x v="119"/>
    <x v="3"/>
    <x v="12"/>
    <s v="Omaha"/>
    <x v="4"/>
    <n v="0.44999999999999996"/>
    <x v="36"/>
    <x v="180"/>
    <n v="196.875"/>
    <x v="2"/>
  </r>
  <r>
    <x v="0"/>
    <n v="1185732"/>
    <x v="119"/>
    <x v="3"/>
    <x v="12"/>
    <s v="Omaha"/>
    <x v="5"/>
    <n v="0.35"/>
    <x v="41"/>
    <x v="135"/>
    <n v="350"/>
    <x v="0"/>
  </r>
  <r>
    <x v="0"/>
    <n v="1185732"/>
    <x v="2"/>
    <x v="3"/>
    <x v="12"/>
    <s v="Omaha"/>
    <x v="0"/>
    <n v="0.4"/>
    <x v="59"/>
    <x v="361"/>
    <n v="672"/>
    <x v="8"/>
  </r>
  <r>
    <x v="0"/>
    <n v="1185732"/>
    <x v="2"/>
    <x v="3"/>
    <x v="12"/>
    <s v="Omaha"/>
    <x v="1"/>
    <n v="0.4"/>
    <x v="39"/>
    <x v="122"/>
    <n v="140"/>
    <x v="2"/>
  </r>
  <r>
    <x v="0"/>
    <n v="1185732"/>
    <x v="2"/>
    <x v="3"/>
    <x v="12"/>
    <s v="Omaha"/>
    <x v="2"/>
    <n v="0.30000000000000004"/>
    <x v="43"/>
    <x v="362"/>
    <n v="157.5"/>
    <x v="2"/>
  </r>
  <r>
    <x v="0"/>
    <n v="1185732"/>
    <x v="2"/>
    <x v="3"/>
    <x v="12"/>
    <s v="Omaha"/>
    <x v="3"/>
    <n v="0.35"/>
    <x v="60"/>
    <x v="363"/>
    <n v="0"/>
    <x v="8"/>
  </r>
  <r>
    <x v="0"/>
    <n v="1185732"/>
    <x v="2"/>
    <x v="3"/>
    <x v="12"/>
    <s v="Omaha"/>
    <x v="4"/>
    <n v="0.5"/>
    <x v="51"/>
    <x v="317"/>
    <n v="87.5"/>
    <x v="2"/>
  </r>
  <r>
    <x v="0"/>
    <n v="1185732"/>
    <x v="2"/>
    <x v="3"/>
    <x v="12"/>
    <s v="Omaha"/>
    <x v="5"/>
    <n v="0.4"/>
    <x v="43"/>
    <x v="128"/>
    <n v="300"/>
    <x v="0"/>
  </r>
  <r>
    <x v="0"/>
    <n v="1185732"/>
    <x v="3"/>
    <x v="3"/>
    <x v="12"/>
    <s v="Omaha"/>
    <x v="0"/>
    <n v="0.4"/>
    <x v="48"/>
    <x v="146"/>
    <n v="600"/>
    <x v="8"/>
  </r>
  <r>
    <x v="0"/>
    <n v="1185732"/>
    <x v="3"/>
    <x v="3"/>
    <x v="12"/>
    <s v="Omaha"/>
    <x v="1"/>
    <n v="0.35000000000000003"/>
    <x v="42"/>
    <x v="327"/>
    <n v="91.875"/>
    <x v="2"/>
  </r>
  <r>
    <x v="0"/>
    <n v="1185732"/>
    <x v="3"/>
    <x v="3"/>
    <x v="12"/>
    <s v="Omaha"/>
    <x v="2"/>
    <n v="0.25000000000000006"/>
    <x v="42"/>
    <x v="364"/>
    <n v="65.625"/>
    <x v="2"/>
  </r>
  <r>
    <x v="0"/>
    <n v="1185732"/>
    <x v="3"/>
    <x v="3"/>
    <x v="12"/>
    <s v="Omaha"/>
    <x v="3"/>
    <n v="0.3"/>
    <x v="60"/>
    <x v="363"/>
    <n v="0"/>
    <x v="8"/>
  </r>
  <r>
    <x v="0"/>
    <n v="1185732"/>
    <x v="3"/>
    <x v="3"/>
    <x v="12"/>
    <s v="Omaha"/>
    <x v="4"/>
    <n v="0.45"/>
    <x v="53"/>
    <x v="184"/>
    <n v="39.375"/>
    <x v="2"/>
  </r>
  <r>
    <x v="0"/>
    <n v="1185732"/>
    <x v="3"/>
    <x v="3"/>
    <x v="12"/>
    <s v="Omaha"/>
    <x v="5"/>
    <n v="0.35000000000000003"/>
    <x v="43"/>
    <x v="311"/>
    <n v="262.5"/>
    <x v="0"/>
  </r>
  <r>
    <x v="0"/>
    <n v="1185732"/>
    <x v="120"/>
    <x v="3"/>
    <x v="12"/>
    <s v="Omaha"/>
    <x v="0"/>
    <n v="0.45"/>
    <x v="59"/>
    <x v="365"/>
    <n v="756"/>
    <x v="8"/>
  </r>
  <r>
    <x v="0"/>
    <n v="1185732"/>
    <x v="120"/>
    <x v="3"/>
    <x v="12"/>
    <s v="Omaha"/>
    <x v="1"/>
    <n v="0.40000000000000008"/>
    <x v="36"/>
    <x v="366"/>
    <n v="175.00000000000003"/>
    <x v="2"/>
  </r>
  <r>
    <x v="0"/>
    <n v="1185732"/>
    <x v="120"/>
    <x v="3"/>
    <x v="12"/>
    <s v="Omaha"/>
    <x v="2"/>
    <n v="0.35000000000000003"/>
    <x v="39"/>
    <x v="367"/>
    <n v="122.50000000000001"/>
    <x v="2"/>
  </r>
  <r>
    <x v="0"/>
    <n v="1185732"/>
    <x v="120"/>
    <x v="3"/>
    <x v="12"/>
    <s v="Omaha"/>
    <x v="3"/>
    <n v="0.35000000000000003"/>
    <x v="53"/>
    <x v="368"/>
    <n v="35.000000000000007"/>
    <x v="8"/>
  </r>
  <r>
    <x v="0"/>
    <n v="1185732"/>
    <x v="120"/>
    <x v="3"/>
    <x v="12"/>
    <s v="Omaha"/>
    <x v="4"/>
    <n v="0.49999999999999994"/>
    <x v="51"/>
    <x v="369"/>
    <n v="87.499999999999986"/>
    <x v="2"/>
  </r>
  <r>
    <x v="0"/>
    <n v="1185732"/>
    <x v="120"/>
    <x v="3"/>
    <x v="12"/>
    <s v="Omaha"/>
    <x v="5"/>
    <n v="0.54999999999999993"/>
    <x v="43"/>
    <x v="370"/>
    <n v="412.49999999999994"/>
    <x v="0"/>
  </r>
  <r>
    <x v="0"/>
    <n v="1185732"/>
    <x v="121"/>
    <x v="3"/>
    <x v="12"/>
    <s v="Omaha"/>
    <x v="0"/>
    <n v="0.4"/>
    <x v="47"/>
    <x v="173"/>
    <n v="640"/>
    <x v="8"/>
  </r>
  <r>
    <x v="0"/>
    <n v="1185732"/>
    <x v="121"/>
    <x v="3"/>
    <x v="12"/>
    <s v="Omaha"/>
    <x v="1"/>
    <n v="0.35000000000000009"/>
    <x v="43"/>
    <x v="314"/>
    <n v="183.75000000000003"/>
    <x v="2"/>
  </r>
  <r>
    <x v="0"/>
    <n v="1185732"/>
    <x v="121"/>
    <x v="3"/>
    <x v="12"/>
    <s v="Omaha"/>
    <x v="2"/>
    <n v="0.30000000000000004"/>
    <x v="37"/>
    <x v="314"/>
    <n v="183.75000000000003"/>
    <x v="2"/>
  </r>
  <r>
    <x v="0"/>
    <n v="1185732"/>
    <x v="121"/>
    <x v="3"/>
    <x v="12"/>
    <s v="Omaha"/>
    <x v="3"/>
    <n v="0.30000000000000004"/>
    <x v="43"/>
    <x v="362"/>
    <n v="180.00000000000003"/>
    <x v="8"/>
  </r>
  <r>
    <x v="0"/>
    <n v="1185732"/>
    <x v="121"/>
    <x v="3"/>
    <x v="12"/>
    <s v="Omaha"/>
    <x v="4"/>
    <n v="0.45"/>
    <x v="43"/>
    <x v="321"/>
    <n v="236.24999999999997"/>
    <x v="2"/>
  </r>
  <r>
    <x v="0"/>
    <n v="1185732"/>
    <x v="121"/>
    <x v="3"/>
    <x v="12"/>
    <s v="Omaha"/>
    <x v="5"/>
    <n v="0.5"/>
    <x v="46"/>
    <x v="132"/>
    <n v="812.5"/>
    <x v="0"/>
  </r>
  <r>
    <x v="0"/>
    <n v="1185732"/>
    <x v="6"/>
    <x v="3"/>
    <x v="12"/>
    <s v="Omaha"/>
    <x v="0"/>
    <n v="0.45"/>
    <x v="21"/>
    <x v="111"/>
    <n v="990"/>
    <x v="8"/>
  </r>
  <r>
    <x v="0"/>
    <n v="1185732"/>
    <x v="6"/>
    <x v="3"/>
    <x v="12"/>
    <s v="Omaha"/>
    <x v="1"/>
    <n v="0.40000000000000008"/>
    <x v="49"/>
    <x v="200"/>
    <n v="420.00000000000006"/>
    <x v="2"/>
  </r>
  <r>
    <x v="0"/>
    <n v="1185732"/>
    <x v="6"/>
    <x v="3"/>
    <x v="12"/>
    <s v="Omaha"/>
    <x v="2"/>
    <n v="0.35000000000000003"/>
    <x v="38"/>
    <x v="121"/>
    <n v="275.625"/>
    <x v="2"/>
  </r>
  <r>
    <x v="0"/>
    <n v="1185732"/>
    <x v="6"/>
    <x v="3"/>
    <x v="12"/>
    <s v="Omaha"/>
    <x v="3"/>
    <n v="0.35000000000000003"/>
    <x v="37"/>
    <x v="181"/>
    <n v="245.00000000000006"/>
    <x v="8"/>
  </r>
  <r>
    <x v="0"/>
    <n v="1185732"/>
    <x v="6"/>
    <x v="3"/>
    <x v="12"/>
    <s v="Omaha"/>
    <x v="4"/>
    <n v="0.45"/>
    <x v="37"/>
    <x v="120"/>
    <n v="275.625"/>
    <x v="2"/>
  </r>
  <r>
    <x v="0"/>
    <n v="1185732"/>
    <x v="6"/>
    <x v="3"/>
    <x v="12"/>
    <s v="Omaha"/>
    <x v="5"/>
    <n v="0.5"/>
    <x v="45"/>
    <x v="157"/>
    <n v="875"/>
    <x v="0"/>
  </r>
  <r>
    <x v="0"/>
    <n v="1185732"/>
    <x v="7"/>
    <x v="3"/>
    <x v="12"/>
    <s v="Omaha"/>
    <x v="0"/>
    <n v="0.45"/>
    <x v="24"/>
    <x v="39"/>
    <n v="900"/>
    <x v="8"/>
  </r>
  <r>
    <x v="0"/>
    <n v="1185732"/>
    <x v="7"/>
    <x v="3"/>
    <x v="12"/>
    <s v="Omaha"/>
    <x v="1"/>
    <n v="0.45000000000000007"/>
    <x v="35"/>
    <x v="371"/>
    <n v="433.12500000000006"/>
    <x v="2"/>
  </r>
  <r>
    <x v="0"/>
    <n v="1185732"/>
    <x v="7"/>
    <x v="3"/>
    <x v="12"/>
    <s v="Omaha"/>
    <x v="2"/>
    <n v="0.4"/>
    <x v="41"/>
    <x v="134"/>
    <n v="280"/>
    <x v="2"/>
  </r>
  <r>
    <x v="0"/>
    <n v="1185732"/>
    <x v="7"/>
    <x v="3"/>
    <x v="12"/>
    <s v="Omaha"/>
    <x v="3"/>
    <n v="0.30000000000000004"/>
    <x v="36"/>
    <x v="372"/>
    <n v="150.00000000000003"/>
    <x v="8"/>
  </r>
  <r>
    <x v="0"/>
    <n v="1185732"/>
    <x v="7"/>
    <x v="3"/>
    <x v="12"/>
    <s v="Omaha"/>
    <x v="4"/>
    <n v="0.4"/>
    <x v="39"/>
    <x v="122"/>
    <n v="140"/>
    <x v="2"/>
  </r>
  <r>
    <x v="0"/>
    <n v="1185732"/>
    <x v="7"/>
    <x v="3"/>
    <x v="12"/>
    <s v="Omaha"/>
    <x v="5"/>
    <n v="0.45"/>
    <x v="35"/>
    <x v="116"/>
    <n v="618.75"/>
    <x v="0"/>
  </r>
  <r>
    <x v="0"/>
    <n v="1185732"/>
    <x v="122"/>
    <x v="3"/>
    <x v="12"/>
    <s v="Omaha"/>
    <x v="0"/>
    <n v="0.4"/>
    <x v="47"/>
    <x v="173"/>
    <n v="640"/>
    <x v="8"/>
  </r>
  <r>
    <x v="0"/>
    <n v="1185732"/>
    <x v="122"/>
    <x v="3"/>
    <x v="12"/>
    <s v="Omaha"/>
    <x v="1"/>
    <n v="0.35000000000000009"/>
    <x v="41"/>
    <x v="373"/>
    <n v="245.00000000000006"/>
    <x v="2"/>
  </r>
  <r>
    <x v="0"/>
    <n v="1185732"/>
    <x v="122"/>
    <x v="3"/>
    <x v="12"/>
    <s v="Omaha"/>
    <x v="2"/>
    <n v="0.2"/>
    <x v="39"/>
    <x v="182"/>
    <n v="70"/>
    <x v="2"/>
  </r>
  <r>
    <x v="0"/>
    <n v="1185732"/>
    <x v="122"/>
    <x v="3"/>
    <x v="12"/>
    <s v="Omaha"/>
    <x v="3"/>
    <n v="0.2"/>
    <x v="42"/>
    <x v="374"/>
    <n v="60"/>
    <x v="8"/>
  </r>
  <r>
    <x v="0"/>
    <n v="1185732"/>
    <x v="122"/>
    <x v="3"/>
    <x v="12"/>
    <s v="Omaha"/>
    <x v="4"/>
    <n v="0.3"/>
    <x v="42"/>
    <x v="375"/>
    <n v="78.75"/>
    <x v="2"/>
  </r>
  <r>
    <x v="0"/>
    <n v="1185732"/>
    <x v="122"/>
    <x v="3"/>
    <x v="12"/>
    <s v="Omaha"/>
    <x v="5"/>
    <n v="0.35000000000000003"/>
    <x v="43"/>
    <x v="311"/>
    <n v="262.5"/>
    <x v="0"/>
  </r>
  <r>
    <x v="0"/>
    <n v="1185732"/>
    <x v="123"/>
    <x v="3"/>
    <x v="12"/>
    <s v="Omaha"/>
    <x v="0"/>
    <n v="0.39999999999999997"/>
    <x v="46"/>
    <x v="194"/>
    <n v="520"/>
    <x v="8"/>
  </r>
  <r>
    <x v="0"/>
    <n v="1185732"/>
    <x v="123"/>
    <x v="3"/>
    <x v="12"/>
    <s v="Omaha"/>
    <x v="1"/>
    <n v="0.3"/>
    <x v="43"/>
    <x v="185"/>
    <n v="157.5"/>
    <x v="2"/>
  </r>
  <r>
    <x v="0"/>
    <n v="1185732"/>
    <x v="123"/>
    <x v="3"/>
    <x v="12"/>
    <s v="Omaha"/>
    <x v="2"/>
    <n v="0.3"/>
    <x v="51"/>
    <x v="374"/>
    <n v="52.5"/>
    <x v="2"/>
  </r>
  <r>
    <x v="0"/>
    <n v="1185732"/>
    <x v="123"/>
    <x v="3"/>
    <x v="12"/>
    <s v="Omaha"/>
    <x v="3"/>
    <n v="0.3"/>
    <x v="53"/>
    <x v="376"/>
    <n v="30"/>
    <x v="8"/>
  </r>
  <r>
    <x v="0"/>
    <n v="1185732"/>
    <x v="123"/>
    <x v="3"/>
    <x v="12"/>
    <s v="Omaha"/>
    <x v="4"/>
    <n v="0.39999999999999997"/>
    <x v="53"/>
    <x v="377"/>
    <n v="34.999999999999993"/>
    <x v="2"/>
  </r>
  <r>
    <x v="0"/>
    <n v="1185732"/>
    <x v="123"/>
    <x v="3"/>
    <x v="12"/>
    <s v="Omaha"/>
    <x v="5"/>
    <n v="0.4499999999999999"/>
    <x v="43"/>
    <x v="310"/>
    <n v="337.49999999999994"/>
    <x v="0"/>
  </r>
  <r>
    <x v="0"/>
    <n v="1185732"/>
    <x v="10"/>
    <x v="3"/>
    <x v="12"/>
    <s v="Omaha"/>
    <x v="0"/>
    <n v="0.4"/>
    <x v="49"/>
    <x v="147"/>
    <n v="480"/>
    <x v="8"/>
  </r>
  <r>
    <x v="0"/>
    <n v="1185732"/>
    <x v="10"/>
    <x v="3"/>
    <x v="12"/>
    <s v="Omaha"/>
    <x v="1"/>
    <n v="0.30000000000000004"/>
    <x v="43"/>
    <x v="362"/>
    <n v="157.5"/>
    <x v="2"/>
  </r>
  <r>
    <x v="0"/>
    <n v="1185732"/>
    <x v="10"/>
    <x v="3"/>
    <x v="12"/>
    <s v="Omaha"/>
    <x v="2"/>
    <n v="0.30000000000000004"/>
    <x v="61"/>
    <x v="378"/>
    <n v="99.750000000000014"/>
    <x v="2"/>
  </r>
  <r>
    <x v="0"/>
    <n v="1185732"/>
    <x v="10"/>
    <x v="3"/>
    <x v="12"/>
    <s v="Omaha"/>
    <x v="3"/>
    <n v="0.30000000000000004"/>
    <x v="36"/>
    <x v="372"/>
    <n v="150.00000000000003"/>
    <x v="8"/>
  </r>
  <r>
    <x v="0"/>
    <n v="1185732"/>
    <x v="10"/>
    <x v="3"/>
    <x v="12"/>
    <s v="Omaha"/>
    <x v="4"/>
    <n v="0.49999999999999994"/>
    <x v="39"/>
    <x v="379"/>
    <n v="174.99999999999997"/>
    <x v="2"/>
  </r>
  <r>
    <x v="0"/>
    <n v="1185732"/>
    <x v="10"/>
    <x v="3"/>
    <x v="12"/>
    <s v="Omaha"/>
    <x v="5"/>
    <n v="0.54999999999999982"/>
    <x v="41"/>
    <x v="380"/>
    <n v="549.99999999999977"/>
    <x v="0"/>
  </r>
  <r>
    <x v="0"/>
    <n v="1185732"/>
    <x v="11"/>
    <x v="3"/>
    <x v="12"/>
    <s v="Omaha"/>
    <x v="0"/>
    <n v="0.49999999999999994"/>
    <x v="32"/>
    <x v="381"/>
    <n v="899.99999999999989"/>
    <x v="8"/>
  </r>
  <r>
    <x v="0"/>
    <n v="1185732"/>
    <x v="11"/>
    <x v="3"/>
    <x v="12"/>
    <s v="Omaha"/>
    <x v="1"/>
    <n v="0.4"/>
    <x v="44"/>
    <x v="123"/>
    <n v="350"/>
    <x v="2"/>
  </r>
  <r>
    <x v="0"/>
    <n v="1185732"/>
    <x v="11"/>
    <x v="3"/>
    <x v="12"/>
    <s v="Omaha"/>
    <x v="2"/>
    <n v="0.4"/>
    <x v="41"/>
    <x v="134"/>
    <n v="280"/>
    <x v="2"/>
  </r>
  <r>
    <x v="0"/>
    <n v="1185732"/>
    <x v="11"/>
    <x v="3"/>
    <x v="12"/>
    <s v="Omaha"/>
    <x v="3"/>
    <n v="0.4"/>
    <x v="43"/>
    <x v="128"/>
    <n v="240"/>
    <x v="8"/>
  </r>
  <r>
    <x v="0"/>
    <n v="1185732"/>
    <x v="11"/>
    <x v="3"/>
    <x v="12"/>
    <s v="Omaha"/>
    <x v="4"/>
    <n v="0.49999999999999994"/>
    <x v="43"/>
    <x v="382"/>
    <n v="262.49999999999994"/>
    <x v="2"/>
  </r>
  <r>
    <x v="0"/>
    <n v="1185732"/>
    <x v="11"/>
    <x v="3"/>
    <x v="12"/>
    <s v="Omaha"/>
    <x v="5"/>
    <n v="0.54999999999999982"/>
    <x v="44"/>
    <x v="383"/>
    <n v="687.49999999999977"/>
    <x v="0"/>
  </r>
  <r>
    <x v="1"/>
    <n v="1197831"/>
    <x v="12"/>
    <x v="1"/>
    <x v="13"/>
    <s v="Birmingham"/>
    <x v="0"/>
    <n v="0.2"/>
    <x v="22"/>
    <x v="198"/>
    <n v="540"/>
    <x v="15"/>
  </r>
  <r>
    <x v="1"/>
    <n v="1197831"/>
    <x v="12"/>
    <x v="1"/>
    <x v="13"/>
    <s v="Birmingham"/>
    <x v="1"/>
    <n v="0.3"/>
    <x v="22"/>
    <x v="158"/>
    <n v="809.99999999999989"/>
    <x v="15"/>
  </r>
  <r>
    <x v="1"/>
    <n v="1197831"/>
    <x v="12"/>
    <x v="1"/>
    <x v="13"/>
    <s v="Birmingham"/>
    <x v="2"/>
    <n v="0.3"/>
    <x v="34"/>
    <x v="341"/>
    <n v="570"/>
    <x v="15"/>
  </r>
  <r>
    <x v="1"/>
    <n v="1197831"/>
    <x v="12"/>
    <x v="1"/>
    <x v="13"/>
    <s v="Birmingham"/>
    <x v="3"/>
    <n v="0.35"/>
    <x v="34"/>
    <x v="155"/>
    <n v="831.25"/>
    <x v="0"/>
  </r>
  <r>
    <x v="1"/>
    <n v="1197831"/>
    <x v="12"/>
    <x v="1"/>
    <x v="13"/>
    <s v="Birmingham"/>
    <x v="4"/>
    <n v="0.4"/>
    <x v="46"/>
    <x v="194"/>
    <n v="454.99999999999994"/>
    <x v="2"/>
  </r>
  <r>
    <x v="1"/>
    <n v="1197831"/>
    <x v="12"/>
    <x v="1"/>
    <x v="13"/>
    <s v="Birmingham"/>
    <x v="5"/>
    <n v="0.35"/>
    <x v="34"/>
    <x v="155"/>
    <n v="914.37500000000011"/>
    <x v="9"/>
  </r>
  <r>
    <x v="1"/>
    <n v="1197831"/>
    <x v="13"/>
    <x v="1"/>
    <x v="13"/>
    <s v="Birmingham"/>
    <x v="0"/>
    <n v="0.25"/>
    <x v="23"/>
    <x v="384"/>
    <n v="625"/>
    <x v="15"/>
  </r>
  <r>
    <x v="1"/>
    <n v="1197831"/>
    <x v="13"/>
    <x v="1"/>
    <x v="13"/>
    <s v="Birmingham"/>
    <x v="1"/>
    <n v="0.35"/>
    <x v="25"/>
    <x v="193"/>
    <n v="839.99999999999989"/>
    <x v="15"/>
  </r>
  <r>
    <x v="1"/>
    <n v="1197831"/>
    <x v="13"/>
    <x v="1"/>
    <x v="13"/>
    <s v="Birmingham"/>
    <x v="2"/>
    <n v="0.35"/>
    <x v="33"/>
    <x v="156"/>
    <n v="595"/>
    <x v="15"/>
  </r>
  <r>
    <x v="1"/>
    <n v="1197831"/>
    <x v="13"/>
    <x v="1"/>
    <x v="13"/>
    <s v="Birmingham"/>
    <x v="3"/>
    <n v="0.35"/>
    <x v="48"/>
    <x v="385"/>
    <n v="656.25"/>
    <x v="0"/>
  </r>
  <r>
    <x v="1"/>
    <n v="1197831"/>
    <x v="13"/>
    <x v="1"/>
    <x v="13"/>
    <s v="Birmingham"/>
    <x v="4"/>
    <n v="0.4"/>
    <x v="44"/>
    <x v="123"/>
    <n v="350"/>
    <x v="2"/>
  </r>
  <r>
    <x v="1"/>
    <n v="1197831"/>
    <x v="13"/>
    <x v="1"/>
    <x v="13"/>
    <s v="Birmingham"/>
    <x v="5"/>
    <n v="0.35"/>
    <x v="32"/>
    <x v="151"/>
    <n v="866.25000000000011"/>
    <x v="9"/>
  </r>
  <r>
    <x v="1"/>
    <n v="1197831"/>
    <x v="14"/>
    <x v="1"/>
    <x v="13"/>
    <s v="Birmingham"/>
    <x v="0"/>
    <n v="0.3"/>
    <x v="23"/>
    <x v="203"/>
    <n v="843.74999999999989"/>
    <x v="18"/>
  </r>
  <r>
    <x v="1"/>
    <n v="1197831"/>
    <x v="14"/>
    <x v="1"/>
    <x v="13"/>
    <s v="Birmingham"/>
    <x v="1"/>
    <n v="0.4"/>
    <x v="23"/>
    <x v="54"/>
    <n v="1125"/>
    <x v="18"/>
  </r>
  <r>
    <x v="1"/>
    <n v="1197831"/>
    <x v="14"/>
    <x v="1"/>
    <x v="13"/>
    <s v="Birmingham"/>
    <x v="2"/>
    <n v="0.3"/>
    <x v="32"/>
    <x v="198"/>
    <n v="607.49999999999989"/>
    <x v="18"/>
  </r>
  <r>
    <x v="1"/>
    <n v="1197831"/>
    <x v="14"/>
    <x v="1"/>
    <x v="13"/>
    <s v="Birmingham"/>
    <x v="3"/>
    <n v="0.35000000000000003"/>
    <x v="45"/>
    <x v="206"/>
    <n v="673.75000000000023"/>
    <x v="9"/>
  </r>
  <r>
    <x v="1"/>
    <n v="1197831"/>
    <x v="14"/>
    <x v="1"/>
    <x v="13"/>
    <s v="Birmingham"/>
    <x v="4"/>
    <n v="0.4"/>
    <x v="44"/>
    <x v="123"/>
    <n v="399.99999999999994"/>
    <x v="15"/>
  </r>
  <r>
    <x v="1"/>
    <n v="1197831"/>
    <x v="14"/>
    <x v="1"/>
    <x v="13"/>
    <s v="Birmingham"/>
    <x v="5"/>
    <n v="0.35000000000000003"/>
    <x v="47"/>
    <x v="159"/>
    <n v="840.00000000000023"/>
    <x v="16"/>
  </r>
  <r>
    <x v="1"/>
    <n v="1197831"/>
    <x v="15"/>
    <x v="1"/>
    <x v="13"/>
    <s v="Birmingham"/>
    <x v="0"/>
    <n v="0.19999999999999998"/>
    <x v="26"/>
    <x v="194"/>
    <n v="584.99999999999989"/>
    <x v="18"/>
  </r>
  <r>
    <x v="1"/>
    <n v="1197831"/>
    <x v="15"/>
    <x v="1"/>
    <x v="13"/>
    <s v="Birmingham"/>
    <x v="1"/>
    <n v="0.20000000000000007"/>
    <x v="26"/>
    <x v="386"/>
    <n v="585.00000000000011"/>
    <x v="18"/>
  </r>
  <r>
    <x v="1"/>
    <n v="1197831"/>
    <x v="15"/>
    <x v="1"/>
    <x v="13"/>
    <s v="Birmingham"/>
    <x v="2"/>
    <n v="0.14999999999999997"/>
    <x v="34"/>
    <x v="387"/>
    <n v="320.62499999999994"/>
    <x v="18"/>
  </r>
  <r>
    <x v="1"/>
    <n v="1197831"/>
    <x v="15"/>
    <x v="1"/>
    <x v="13"/>
    <s v="Birmingham"/>
    <x v="3"/>
    <n v="0.20000000000000007"/>
    <x v="48"/>
    <x v="388"/>
    <n v="412.50000000000017"/>
    <x v="9"/>
  </r>
  <r>
    <x v="1"/>
    <n v="1197831"/>
    <x v="15"/>
    <x v="1"/>
    <x v="13"/>
    <s v="Birmingham"/>
    <x v="4"/>
    <n v="0.25"/>
    <x v="35"/>
    <x v="389"/>
    <n v="275"/>
    <x v="15"/>
  </r>
  <r>
    <x v="1"/>
    <n v="1197831"/>
    <x v="15"/>
    <x v="1"/>
    <x v="13"/>
    <s v="Birmingham"/>
    <x v="5"/>
    <n v="0.20000000000000007"/>
    <x v="21"/>
    <x v="390"/>
    <n v="660.00000000000034"/>
    <x v="16"/>
  </r>
  <r>
    <x v="1"/>
    <n v="1197831"/>
    <x v="16"/>
    <x v="1"/>
    <x v="13"/>
    <s v="Birmingham"/>
    <x v="0"/>
    <n v="9.9999999999999964E-2"/>
    <x v="20"/>
    <x v="391"/>
    <n v="314.99999999999989"/>
    <x v="18"/>
  </r>
  <r>
    <x v="1"/>
    <n v="1197831"/>
    <x v="16"/>
    <x v="1"/>
    <x v="13"/>
    <s v="Birmingham"/>
    <x v="1"/>
    <n v="0.20000000000000007"/>
    <x v="27"/>
    <x v="392"/>
    <n v="652.50000000000011"/>
    <x v="18"/>
  </r>
  <r>
    <x v="1"/>
    <n v="1197831"/>
    <x v="16"/>
    <x v="1"/>
    <x v="13"/>
    <s v="Birmingham"/>
    <x v="2"/>
    <n v="0.14999999999999997"/>
    <x v="31"/>
    <x v="393"/>
    <n v="388.12499999999989"/>
    <x v="18"/>
  </r>
  <r>
    <x v="1"/>
    <n v="1197831"/>
    <x v="16"/>
    <x v="1"/>
    <x v="13"/>
    <s v="Birmingham"/>
    <x v="3"/>
    <n v="0.35000000000000003"/>
    <x v="24"/>
    <x v="191"/>
    <n v="962.50000000000023"/>
    <x v="9"/>
  </r>
  <r>
    <x v="1"/>
    <n v="1197831"/>
    <x v="16"/>
    <x v="1"/>
    <x v="13"/>
    <s v="Birmingham"/>
    <x v="4"/>
    <n v="0.5"/>
    <x v="47"/>
    <x v="47"/>
    <n v="799.99999999999989"/>
    <x v="15"/>
  </r>
  <r>
    <x v="1"/>
    <n v="1197831"/>
    <x v="16"/>
    <x v="1"/>
    <x v="13"/>
    <s v="Birmingham"/>
    <x v="5"/>
    <n v="0.45"/>
    <x v="30"/>
    <x v="73"/>
    <n v="2025.0000000000002"/>
    <x v="16"/>
  </r>
  <r>
    <x v="1"/>
    <n v="1197831"/>
    <x v="17"/>
    <x v="1"/>
    <x v="13"/>
    <s v="Birmingham"/>
    <x v="0"/>
    <n v="0.45"/>
    <x v="30"/>
    <x v="73"/>
    <n v="1518.7499999999998"/>
    <x v="18"/>
  </r>
  <r>
    <x v="1"/>
    <n v="1197831"/>
    <x v="17"/>
    <x v="1"/>
    <x v="13"/>
    <s v="Birmingham"/>
    <x v="1"/>
    <n v="0.5"/>
    <x v="30"/>
    <x v="69"/>
    <n v="1687.4999999999998"/>
    <x v="18"/>
  </r>
  <r>
    <x v="1"/>
    <n v="1197831"/>
    <x v="17"/>
    <x v="1"/>
    <x v="13"/>
    <s v="Birmingham"/>
    <x v="2"/>
    <n v="0.45"/>
    <x v="26"/>
    <x v="62"/>
    <n v="1316.2499999999998"/>
    <x v="18"/>
  </r>
  <r>
    <x v="1"/>
    <n v="1197831"/>
    <x v="17"/>
    <x v="1"/>
    <x v="13"/>
    <s v="Birmingham"/>
    <x v="3"/>
    <n v="0.45"/>
    <x v="25"/>
    <x v="52"/>
    <n v="1485.0000000000002"/>
    <x v="9"/>
  </r>
  <r>
    <x v="1"/>
    <n v="1197831"/>
    <x v="17"/>
    <x v="1"/>
    <x v="13"/>
    <s v="Birmingham"/>
    <x v="4"/>
    <n v="0.5"/>
    <x v="24"/>
    <x v="54"/>
    <n v="999.99999999999989"/>
    <x v="15"/>
  </r>
  <r>
    <x v="1"/>
    <n v="1197831"/>
    <x v="17"/>
    <x v="1"/>
    <x v="13"/>
    <s v="Birmingham"/>
    <x v="5"/>
    <n v="0.55000000000000004"/>
    <x v="10"/>
    <x v="30"/>
    <n v="2887.5000000000005"/>
    <x v="16"/>
  </r>
  <r>
    <x v="1"/>
    <n v="1197831"/>
    <x v="18"/>
    <x v="1"/>
    <x v="13"/>
    <s v="Birmingham"/>
    <x v="0"/>
    <n v="0.45"/>
    <x v="6"/>
    <x v="8"/>
    <n v="1856.2499999999998"/>
    <x v="21"/>
  </r>
  <r>
    <x v="1"/>
    <n v="1197831"/>
    <x v="18"/>
    <x v="1"/>
    <x v="13"/>
    <s v="Birmingham"/>
    <x v="1"/>
    <n v="0.5"/>
    <x v="6"/>
    <x v="71"/>
    <n v="2062.4999999999995"/>
    <x v="21"/>
  </r>
  <r>
    <x v="1"/>
    <n v="1197831"/>
    <x v="18"/>
    <x v="1"/>
    <x v="13"/>
    <s v="Birmingham"/>
    <x v="2"/>
    <n v="0.45"/>
    <x v="18"/>
    <x v="83"/>
    <n v="2193.7499999999995"/>
    <x v="21"/>
  </r>
  <r>
    <x v="1"/>
    <n v="1197831"/>
    <x v="18"/>
    <x v="1"/>
    <x v="13"/>
    <s v="Birmingham"/>
    <x v="3"/>
    <n v="0.45"/>
    <x v="31"/>
    <x v="70"/>
    <n v="1552.5000000000002"/>
    <x v="16"/>
  </r>
  <r>
    <x v="1"/>
    <n v="1197831"/>
    <x v="18"/>
    <x v="1"/>
    <x v="13"/>
    <s v="Birmingham"/>
    <x v="4"/>
    <n v="0.5"/>
    <x v="28"/>
    <x v="48"/>
    <n v="1181.2499999999998"/>
    <x v="18"/>
  </r>
  <r>
    <x v="1"/>
    <n v="1197831"/>
    <x v="18"/>
    <x v="1"/>
    <x v="13"/>
    <s v="Birmingham"/>
    <x v="5"/>
    <n v="0.6"/>
    <x v="9"/>
    <x v="213"/>
    <n v="3120.0000000000005"/>
    <x v="19"/>
  </r>
  <r>
    <x v="1"/>
    <n v="1197831"/>
    <x v="19"/>
    <x v="1"/>
    <x v="13"/>
    <s v="Birmingham"/>
    <x v="0"/>
    <n v="0.4"/>
    <x v="30"/>
    <x v="61"/>
    <n v="1499.9999999999998"/>
    <x v="21"/>
  </r>
  <r>
    <x v="1"/>
    <n v="1197831"/>
    <x v="19"/>
    <x v="1"/>
    <x v="13"/>
    <s v="Birmingham"/>
    <x v="1"/>
    <n v="0.55000000000000004"/>
    <x v="30"/>
    <x v="71"/>
    <n v="2062.4999999999995"/>
    <x v="21"/>
  </r>
  <r>
    <x v="1"/>
    <n v="1197831"/>
    <x v="19"/>
    <x v="1"/>
    <x v="13"/>
    <s v="Birmingham"/>
    <x v="2"/>
    <n v="0.55000000000000004"/>
    <x v="8"/>
    <x v="16"/>
    <n v="2543.7499999999995"/>
    <x v="21"/>
  </r>
  <r>
    <x v="1"/>
    <n v="1197831"/>
    <x v="19"/>
    <x v="1"/>
    <x v="13"/>
    <s v="Birmingham"/>
    <x v="3"/>
    <n v="0.5"/>
    <x v="33"/>
    <x v="43"/>
    <n v="1275.0000000000002"/>
    <x v="16"/>
  </r>
  <r>
    <x v="1"/>
    <n v="1197831"/>
    <x v="19"/>
    <x v="1"/>
    <x v="13"/>
    <s v="Birmingham"/>
    <x v="4"/>
    <n v="0.55000000000000004"/>
    <x v="33"/>
    <x v="256"/>
    <n v="1051.875"/>
    <x v="18"/>
  </r>
  <r>
    <x v="1"/>
    <n v="1197831"/>
    <x v="19"/>
    <x v="1"/>
    <x v="13"/>
    <s v="Birmingham"/>
    <x v="5"/>
    <n v="0.6"/>
    <x v="22"/>
    <x v="72"/>
    <n v="2632.5000000000005"/>
    <x v="19"/>
  </r>
  <r>
    <x v="1"/>
    <n v="1197831"/>
    <x v="20"/>
    <x v="1"/>
    <x v="13"/>
    <s v="Birmingham"/>
    <x v="0"/>
    <n v="0.55000000000000004"/>
    <x v="23"/>
    <x v="337"/>
    <n v="1718.75"/>
    <x v="21"/>
  </r>
  <r>
    <x v="1"/>
    <n v="1197831"/>
    <x v="20"/>
    <x v="1"/>
    <x v="13"/>
    <s v="Birmingham"/>
    <x v="1"/>
    <n v="0.55000000000000004"/>
    <x v="31"/>
    <x v="76"/>
    <n v="1581.25"/>
    <x v="21"/>
  </r>
  <r>
    <x v="1"/>
    <n v="1197831"/>
    <x v="20"/>
    <x v="1"/>
    <x v="13"/>
    <s v="Birmingham"/>
    <x v="2"/>
    <n v="0.6"/>
    <x v="23"/>
    <x v="69"/>
    <n v="1874.9999999999998"/>
    <x v="21"/>
  </r>
  <r>
    <x v="1"/>
    <n v="1197831"/>
    <x v="20"/>
    <x v="1"/>
    <x v="13"/>
    <s v="Birmingham"/>
    <x v="3"/>
    <n v="0.6"/>
    <x v="45"/>
    <x v="193"/>
    <n v="1260.0000000000002"/>
    <x v="16"/>
  </r>
  <r>
    <x v="1"/>
    <n v="1197831"/>
    <x v="20"/>
    <x v="1"/>
    <x v="13"/>
    <s v="Birmingham"/>
    <x v="4"/>
    <n v="0.45"/>
    <x v="45"/>
    <x v="151"/>
    <n v="708.74999999999989"/>
    <x v="18"/>
  </r>
  <r>
    <x v="1"/>
    <n v="1197831"/>
    <x v="20"/>
    <x v="1"/>
    <x v="13"/>
    <s v="Birmingham"/>
    <x v="5"/>
    <n v="0.4"/>
    <x v="31"/>
    <x v="336"/>
    <n v="1495.0000000000002"/>
    <x v="19"/>
  </r>
  <r>
    <x v="1"/>
    <n v="1197831"/>
    <x v="21"/>
    <x v="1"/>
    <x v="13"/>
    <s v="Birmingham"/>
    <x v="0"/>
    <n v="0.30000000000000004"/>
    <x v="28"/>
    <x v="160"/>
    <n v="787.5"/>
    <x v="21"/>
  </r>
  <r>
    <x v="1"/>
    <n v="1197831"/>
    <x v="21"/>
    <x v="1"/>
    <x v="13"/>
    <s v="Birmingham"/>
    <x v="1"/>
    <n v="0.30000000000000004"/>
    <x v="28"/>
    <x v="160"/>
    <n v="787.5"/>
    <x v="21"/>
  </r>
  <r>
    <x v="1"/>
    <n v="1197831"/>
    <x v="21"/>
    <x v="1"/>
    <x v="13"/>
    <s v="Birmingham"/>
    <x v="2"/>
    <n v="0.35000000000000003"/>
    <x v="34"/>
    <x v="394"/>
    <n v="831.25"/>
    <x v="21"/>
  </r>
  <r>
    <x v="1"/>
    <n v="1197831"/>
    <x v="21"/>
    <x v="1"/>
    <x v="13"/>
    <s v="Birmingham"/>
    <x v="3"/>
    <n v="0.35000000000000003"/>
    <x v="46"/>
    <x v="165"/>
    <n v="682.50000000000011"/>
    <x v="16"/>
  </r>
  <r>
    <x v="1"/>
    <n v="1197831"/>
    <x v="21"/>
    <x v="1"/>
    <x v="13"/>
    <s v="Birmingham"/>
    <x v="4"/>
    <n v="0.30000000000000004"/>
    <x v="49"/>
    <x v="395"/>
    <n v="405"/>
    <x v="18"/>
  </r>
  <r>
    <x v="1"/>
    <n v="1197831"/>
    <x v="21"/>
    <x v="1"/>
    <x v="13"/>
    <s v="Birmingham"/>
    <x v="5"/>
    <n v="0.4"/>
    <x v="34"/>
    <x v="235"/>
    <n v="1235.0000000000002"/>
    <x v="19"/>
  </r>
  <r>
    <x v="1"/>
    <n v="1197831"/>
    <x v="22"/>
    <x v="1"/>
    <x v="13"/>
    <s v="Birmingham"/>
    <x v="0"/>
    <n v="0.20000000000000004"/>
    <x v="23"/>
    <x v="396"/>
    <n v="625"/>
    <x v="21"/>
  </r>
  <r>
    <x v="1"/>
    <n v="1197831"/>
    <x v="22"/>
    <x v="1"/>
    <x v="13"/>
    <s v="Birmingham"/>
    <x v="1"/>
    <n v="0.20000000000000004"/>
    <x v="23"/>
    <x v="396"/>
    <n v="625"/>
    <x v="21"/>
  </r>
  <r>
    <x v="1"/>
    <n v="1197831"/>
    <x v="22"/>
    <x v="1"/>
    <x v="13"/>
    <s v="Birmingham"/>
    <x v="2"/>
    <n v="0.45000000000000007"/>
    <x v="31"/>
    <x v="339"/>
    <n v="1293.75"/>
    <x v="21"/>
  </r>
  <r>
    <x v="1"/>
    <n v="1197831"/>
    <x v="22"/>
    <x v="1"/>
    <x v="13"/>
    <s v="Birmingham"/>
    <x v="3"/>
    <n v="0.45000000000000007"/>
    <x v="32"/>
    <x v="355"/>
    <n v="1215.0000000000002"/>
    <x v="16"/>
  </r>
  <r>
    <x v="1"/>
    <n v="1197831"/>
    <x v="22"/>
    <x v="1"/>
    <x v="13"/>
    <s v="Birmingham"/>
    <x v="4"/>
    <n v="0.49999999999999994"/>
    <x v="33"/>
    <x v="397"/>
    <n v="956.24999999999966"/>
    <x v="18"/>
  </r>
  <r>
    <x v="1"/>
    <n v="1197831"/>
    <x v="22"/>
    <x v="1"/>
    <x v="13"/>
    <s v="Birmingham"/>
    <x v="5"/>
    <n v="0.6"/>
    <x v="23"/>
    <x v="69"/>
    <n v="2437.5000000000005"/>
    <x v="19"/>
  </r>
  <r>
    <x v="1"/>
    <n v="1197831"/>
    <x v="23"/>
    <x v="1"/>
    <x v="13"/>
    <s v="Birmingham"/>
    <x v="0"/>
    <n v="0.6"/>
    <x v="29"/>
    <x v="171"/>
    <n v="2324.9999999999995"/>
    <x v="21"/>
  </r>
  <r>
    <x v="1"/>
    <n v="1197831"/>
    <x v="23"/>
    <x v="1"/>
    <x v="13"/>
    <s v="Birmingham"/>
    <x v="1"/>
    <n v="0.6"/>
    <x v="29"/>
    <x v="171"/>
    <n v="2324.9999999999995"/>
    <x v="21"/>
  </r>
  <r>
    <x v="1"/>
    <n v="1197831"/>
    <x v="23"/>
    <x v="1"/>
    <x v="13"/>
    <s v="Birmingham"/>
    <x v="2"/>
    <n v="0.65"/>
    <x v="20"/>
    <x v="109"/>
    <n v="2274.9999999999995"/>
    <x v="21"/>
  </r>
  <r>
    <x v="1"/>
    <n v="1197831"/>
    <x v="23"/>
    <x v="1"/>
    <x v="13"/>
    <s v="Birmingham"/>
    <x v="3"/>
    <n v="0.65"/>
    <x v="21"/>
    <x v="88"/>
    <n v="2145.0000000000005"/>
    <x v="16"/>
  </r>
  <r>
    <x v="1"/>
    <n v="1197831"/>
    <x v="23"/>
    <x v="1"/>
    <x v="13"/>
    <s v="Birmingham"/>
    <x v="4"/>
    <n v="0.6"/>
    <x v="24"/>
    <x v="61"/>
    <n v="1349.9999999999998"/>
    <x v="18"/>
  </r>
  <r>
    <x v="1"/>
    <n v="1197831"/>
    <x v="23"/>
    <x v="1"/>
    <x v="13"/>
    <s v="Birmingham"/>
    <x v="5"/>
    <n v="0.70000000000000007"/>
    <x v="30"/>
    <x v="103"/>
    <n v="3412.5000000000014"/>
    <x v="19"/>
  </r>
  <r>
    <x v="0"/>
    <n v="1185732"/>
    <x v="124"/>
    <x v="0"/>
    <x v="14"/>
    <s v="Portland"/>
    <x v="0"/>
    <n v="0.4"/>
    <x v="32"/>
    <x v="207"/>
    <n v="630"/>
    <x v="2"/>
  </r>
  <r>
    <x v="0"/>
    <n v="1185732"/>
    <x v="124"/>
    <x v="0"/>
    <x v="14"/>
    <s v="Portland"/>
    <x v="1"/>
    <n v="0.4"/>
    <x v="44"/>
    <x v="123"/>
    <n v="350"/>
    <x v="2"/>
  </r>
  <r>
    <x v="0"/>
    <n v="1185732"/>
    <x v="124"/>
    <x v="0"/>
    <x v="14"/>
    <s v="Portland"/>
    <x v="2"/>
    <n v="0.30000000000000004"/>
    <x v="44"/>
    <x v="398"/>
    <n v="300"/>
    <x v="15"/>
  </r>
  <r>
    <x v="0"/>
    <n v="1185732"/>
    <x v="124"/>
    <x v="0"/>
    <x v="14"/>
    <s v="Portland"/>
    <x v="3"/>
    <n v="0.35"/>
    <x v="39"/>
    <x v="326"/>
    <n v="105"/>
    <x v="1"/>
  </r>
  <r>
    <x v="0"/>
    <n v="1185732"/>
    <x v="124"/>
    <x v="0"/>
    <x v="14"/>
    <s v="Portland"/>
    <x v="4"/>
    <n v="0.5"/>
    <x v="43"/>
    <x v="126"/>
    <n v="187.5"/>
    <x v="3"/>
  </r>
  <r>
    <x v="0"/>
    <n v="1185732"/>
    <x v="124"/>
    <x v="0"/>
    <x v="14"/>
    <s v="Portland"/>
    <x v="5"/>
    <n v="0.4"/>
    <x v="44"/>
    <x v="123"/>
    <n v="400"/>
    <x v="8"/>
  </r>
  <r>
    <x v="0"/>
    <n v="1185732"/>
    <x v="125"/>
    <x v="0"/>
    <x v="14"/>
    <s v="Portland"/>
    <x v="0"/>
    <n v="0.4"/>
    <x v="24"/>
    <x v="47"/>
    <n v="700"/>
    <x v="2"/>
  </r>
  <r>
    <x v="0"/>
    <n v="1185732"/>
    <x v="125"/>
    <x v="0"/>
    <x v="14"/>
    <s v="Portland"/>
    <x v="1"/>
    <n v="0.4"/>
    <x v="43"/>
    <x v="128"/>
    <n v="210"/>
    <x v="2"/>
  </r>
  <r>
    <x v="0"/>
    <n v="1185732"/>
    <x v="125"/>
    <x v="0"/>
    <x v="14"/>
    <s v="Portland"/>
    <x v="2"/>
    <n v="0.30000000000000004"/>
    <x v="41"/>
    <x v="399"/>
    <n v="240.00000000000003"/>
    <x v="15"/>
  </r>
  <r>
    <x v="0"/>
    <n v="1185732"/>
    <x v="125"/>
    <x v="0"/>
    <x v="14"/>
    <s v="Portland"/>
    <x v="3"/>
    <n v="0.35"/>
    <x v="42"/>
    <x v="327"/>
    <n v="78.75"/>
    <x v="1"/>
  </r>
  <r>
    <x v="0"/>
    <n v="1185732"/>
    <x v="125"/>
    <x v="0"/>
    <x v="14"/>
    <s v="Portland"/>
    <x v="4"/>
    <n v="0.5"/>
    <x v="43"/>
    <x v="126"/>
    <n v="187.5"/>
    <x v="3"/>
  </r>
  <r>
    <x v="0"/>
    <n v="1185732"/>
    <x v="125"/>
    <x v="0"/>
    <x v="14"/>
    <s v="Portland"/>
    <x v="5"/>
    <n v="0.4"/>
    <x v="44"/>
    <x v="123"/>
    <n v="400"/>
    <x v="8"/>
  </r>
  <r>
    <x v="0"/>
    <n v="1185732"/>
    <x v="126"/>
    <x v="0"/>
    <x v="14"/>
    <s v="Portland"/>
    <x v="0"/>
    <n v="0.4"/>
    <x v="54"/>
    <x v="400"/>
    <n v="658"/>
    <x v="2"/>
  </r>
  <r>
    <x v="0"/>
    <n v="1185732"/>
    <x v="126"/>
    <x v="0"/>
    <x v="14"/>
    <s v="Portland"/>
    <x v="1"/>
    <n v="0.4"/>
    <x v="37"/>
    <x v="135"/>
    <n v="244.99999999999997"/>
    <x v="2"/>
  </r>
  <r>
    <x v="0"/>
    <n v="1185732"/>
    <x v="126"/>
    <x v="0"/>
    <x v="14"/>
    <s v="Portland"/>
    <x v="2"/>
    <n v="0.30000000000000004"/>
    <x v="41"/>
    <x v="399"/>
    <n v="240.00000000000003"/>
    <x v="15"/>
  </r>
  <r>
    <x v="0"/>
    <n v="1185732"/>
    <x v="126"/>
    <x v="0"/>
    <x v="14"/>
    <s v="Portland"/>
    <x v="3"/>
    <n v="0.35"/>
    <x v="51"/>
    <x v="401"/>
    <n v="52.5"/>
    <x v="1"/>
  </r>
  <r>
    <x v="0"/>
    <n v="1185732"/>
    <x v="126"/>
    <x v="0"/>
    <x v="14"/>
    <s v="Portland"/>
    <x v="4"/>
    <n v="0.5"/>
    <x v="39"/>
    <x v="118"/>
    <n v="125"/>
    <x v="3"/>
  </r>
  <r>
    <x v="0"/>
    <n v="1185732"/>
    <x v="126"/>
    <x v="0"/>
    <x v="14"/>
    <s v="Portland"/>
    <x v="5"/>
    <n v="0.4"/>
    <x v="41"/>
    <x v="134"/>
    <n v="320"/>
    <x v="8"/>
  </r>
  <r>
    <x v="0"/>
    <n v="1185732"/>
    <x v="127"/>
    <x v="0"/>
    <x v="14"/>
    <s v="Portland"/>
    <x v="0"/>
    <n v="0.4"/>
    <x v="32"/>
    <x v="207"/>
    <n v="630"/>
    <x v="2"/>
  </r>
  <r>
    <x v="0"/>
    <n v="1185732"/>
    <x v="127"/>
    <x v="0"/>
    <x v="14"/>
    <s v="Portland"/>
    <x v="1"/>
    <n v="0.4"/>
    <x v="43"/>
    <x v="128"/>
    <n v="210"/>
    <x v="2"/>
  </r>
  <r>
    <x v="0"/>
    <n v="1185732"/>
    <x v="127"/>
    <x v="0"/>
    <x v="14"/>
    <s v="Portland"/>
    <x v="2"/>
    <n v="0.30000000000000004"/>
    <x v="43"/>
    <x v="362"/>
    <n v="180"/>
    <x v="15"/>
  </r>
  <r>
    <x v="0"/>
    <n v="1185732"/>
    <x v="127"/>
    <x v="0"/>
    <x v="14"/>
    <s v="Portland"/>
    <x v="3"/>
    <n v="0.35"/>
    <x v="42"/>
    <x v="327"/>
    <n v="78.75"/>
    <x v="1"/>
  </r>
  <r>
    <x v="0"/>
    <n v="1185732"/>
    <x v="127"/>
    <x v="0"/>
    <x v="14"/>
    <s v="Portland"/>
    <x v="4"/>
    <n v="0.5"/>
    <x v="42"/>
    <x v="316"/>
    <n v="93.75"/>
    <x v="3"/>
  </r>
  <r>
    <x v="0"/>
    <n v="1185732"/>
    <x v="127"/>
    <x v="0"/>
    <x v="14"/>
    <s v="Portland"/>
    <x v="5"/>
    <n v="0.4"/>
    <x v="38"/>
    <x v="124"/>
    <n v="360"/>
    <x v="8"/>
  </r>
  <r>
    <x v="0"/>
    <n v="1185732"/>
    <x v="128"/>
    <x v="0"/>
    <x v="14"/>
    <s v="Portland"/>
    <x v="0"/>
    <n v="0.54999999999999993"/>
    <x v="40"/>
    <x v="402"/>
    <n v="952.87499999999977"/>
    <x v="2"/>
  </r>
  <r>
    <x v="0"/>
    <n v="1185732"/>
    <x v="128"/>
    <x v="0"/>
    <x v="14"/>
    <s v="Portland"/>
    <x v="1"/>
    <n v="0.5"/>
    <x v="41"/>
    <x v="123"/>
    <n v="350"/>
    <x v="2"/>
  </r>
  <r>
    <x v="0"/>
    <n v="1185732"/>
    <x v="128"/>
    <x v="0"/>
    <x v="14"/>
    <s v="Portland"/>
    <x v="2"/>
    <n v="0.45"/>
    <x v="37"/>
    <x v="120"/>
    <n v="315"/>
    <x v="15"/>
  </r>
  <r>
    <x v="0"/>
    <n v="1185732"/>
    <x v="128"/>
    <x v="0"/>
    <x v="14"/>
    <s v="Portland"/>
    <x v="3"/>
    <n v="0.45"/>
    <x v="36"/>
    <x v="180"/>
    <n v="168.75"/>
    <x v="1"/>
  </r>
  <r>
    <x v="0"/>
    <n v="1185732"/>
    <x v="128"/>
    <x v="0"/>
    <x v="14"/>
    <s v="Portland"/>
    <x v="4"/>
    <n v="0.54999999999999993"/>
    <x v="43"/>
    <x v="370"/>
    <n v="206.24999999999997"/>
    <x v="3"/>
  </r>
  <r>
    <x v="0"/>
    <n v="1185732"/>
    <x v="128"/>
    <x v="0"/>
    <x v="14"/>
    <s v="Portland"/>
    <x v="5"/>
    <n v="0.6"/>
    <x v="35"/>
    <x v="240"/>
    <n v="660"/>
    <x v="8"/>
  </r>
  <r>
    <x v="0"/>
    <n v="1185732"/>
    <x v="129"/>
    <x v="0"/>
    <x v="14"/>
    <s v="Portland"/>
    <x v="0"/>
    <n v="0.54999999999999993"/>
    <x v="28"/>
    <x v="403"/>
    <n v="1010.6249999999998"/>
    <x v="2"/>
  </r>
  <r>
    <x v="0"/>
    <n v="1185732"/>
    <x v="129"/>
    <x v="0"/>
    <x v="14"/>
    <s v="Portland"/>
    <x v="1"/>
    <n v="0.5"/>
    <x v="35"/>
    <x v="140"/>
    <n v="481.24999999999994"/>
    <x v="2"/>
  </r>
  <r>
    <x v="0"/>
    <n v="1185732"/>
    <x v="129"/>
    <x v="0"/>
    <x v="14"/>
    <s v="Portland"/>
    <x v="2"/>
    <n v="0.45"/>
    <x v="41"/>
    <x v="124"/>
    <n v="359.99999999999994"/>
    <x v="15"/>
  </r>
  <r>
    <x v="0"/>
    <n v="1185732"/>
    <x v="129"/>
    <x v="0"/>
    <x v="14"/>
    <s v="Portland"/>
    <x v="3"/>
    <n v="0.45"/>
    <x v="37"/>
    <x v="120"/>
    <n v="236.25"/>
    <x v="1"/>
  </r>
  <r>
    <x v="0"/>
    <n v="1185732"/>
    <x v="129"/>
    <x v="0"/>
    <x v="14"/>
    <s v="Portland"/>
    <x v="4"/>
    <n v="0.54999999999999993"/>
    <x v="37"/>
    <x v="119"/>
    <n v="240.62499999999997"/>
    <x v="3"/>
  </r>
  <r>
    <x v="0"/>
    <n v="1185732"/>
    <x v="129"/>
    <x v="0"/>
    <x v="14"/>
    <s v="Portland"/>
    <x v="5"/>
    <n v="0.6"/>
    <x v="46"/>
    <x v="212"/>
    <n v="780"/>
    <x v="8"/>
  </r>
  <r>
    <x v="0"/>
    <n v="1185732"/>
    <x v="130"/>
    <x v="0"/>
    <x v="14"/>
    <s v="Portland"/>
    <x v="0"/>
    <n v="0.54999999999999993"/>
    <x v="21"/>
    <x v="404"/>
    <n v="1058.7499999999998"/>
    <x v="2"/>
  </r>
  <r>
    <x v="0"/>
    <n v="1185732"/>
    <x v="130"/>
    <x v="0"/>
    <x v="14"/>
    <s v="Portland"/>
    <x v="1"/>
    <n v="0.5"/>
    <x v="49"/>
    <x v="146"/>
    <n v="525"/>
    <x v="2"/>
  </r>
  <r>
    <x v="0"/>
    <n v="1185732"/>
    <x v="130"/>
    <x v="0"/>
    <x v="14"/>
    <s v="Portland"/>
    <x v="2"/>
    <n v="0.45"/>
    <x v="38"/>
    <x v="177"/>
    <n v="404.99999999999994"/>
    <x v="15"/>
  </r>
  <r>
    <x v="0"/>
    <n v="1185732"/>
    <x v="130"/>
    <x v="0"/>
    <x v="14"/>
    <s v="Portland"/>
    <x v="3"/>
    <n v="0.45"/>
    <x v="37"/>
    <x v="120"/>
    <n v="236.25"/>
    <x v="1"/>
  </r>
  <r>
    <x v="0"/>
    <n v="1185732"/>
    <x v="130"/>
    <x v="0"/>
    <x v="14"/>
    <s v="Portland"/>
    <x v="4"/>
    <n v="0.54999999999999993"/>
    <x v="41"/>
    <x v="405"/>
    <n v="274.99999999999994"/>
    <x v="3"/>
  </r>
  <r>
    <x v="0"/>
    <n v="1185732"/>
    <x v="130"/>
    <x v="0"/>
    <x v="14"/>
    <s v="Portland"/>
    <x v="5"/>
    <n v="0.6"/>
    <x v="48"/>
    <x v="39"/>
    <n v="900"/>
    <x v="8"/>
  </r>
  <r>
    <x v="0"/>
    <n v="1185732"/>
    <x v="131"/>
    <x v="0"/>
    <x v="14"/>
    <s v="Portland"/>
    <x v="0"/>
    <n v="0.54999999999999993"/>
    <x v="28"/>
    <x v="403"/>
    <n v="1010.6249999999998"/>
    <x v="2"/>
  </r>
  <r>
    <x v="0"/>
    <n v="1185732"/>
    <x v="131"/>
    <x v="0"/>
    <x v="14"/>
    <s v="Portland"/>
    <x v="1"/>
    <n v="0.5"/>
    <x v="49"/>
    <x v="146"/>
    <n v="525"/>
    <x v="2"/>
  </r>
  <r>
    <x v="0"/>
    <n v="1185732"/>
    <x v="131"/>
    <x v="0"/>
    <x v="14"/>
    <s v="Portland"/>
    <x v="2"/>
    <n v="0.45"/>
    <x v="38"/>
    <x v="177"/>
    <n v="404.99999999999994"/>
    <x v="15"/>
  </r>
  <r>
    <x v="0"/>
    <n v="1185732"/>
    <x v="131"/>
    <x v="0"/>
    <x v="14"/>
    <s v="Portland"/>
    <x v="3"/>
    <n v="0.45"/>
    <x v="37"/>
    <x v="120"/>
    <n v="236.25"/>
    <x v="1"/>
  </r>
  <r>
    <x v="0"/>
    <n v="1185732"/>
    <x v="131"/>
    <x v="0"/>
    <x v="14"/>
    <s v="Portland"/>
    <x v="4"/>
    <n v="0.54999999999999993"/>
    <x v="43"/>
    <x v="370"/>
    <n v="206.24999999999997"/>
    <x v="3"/>
  </r>
  <r>
    <x v="0"/>
    <n v="1185732"/>
    <x v="131"/>
    <x v="0"/>
    <x v="14"/>
    <s v="Portland"/>
    <x v="5"/>
    <n v="0.6"/>
    <x v="46"/>
    <x v="212"/>
    <n v="780"/>
    <x v="8"/>
  </r>
  <r>
    <x v="0"/>
    <n v="1185732"/>
    <x v="132"/>
    <x v="0"/>
    <x v="14"/>
    <s v="Portland"/>
    <x v="0"/>
    <n v="0.54999999999999993"/>
    <x v="32"/>
    <x v="357"/>
    <n v="866.24999999999977"/>
    <x v="2"/>
  </r>
  <r>
    <x v="0"/>
    <n v="1185732"/>
    <x v="132"/>
    <x v="0"/>
    <x v="14"/>
    <s v="Portland"/>
    <x v="1"/>
    <n v="0.5"/>
    <x v="44"/>
    <x v="142"/>
    <n v="437.5"/>
    <x v="2"/>
  </r>
  <r>
    <x v="0"/>
    <n v="1185732"/>
    <x v="132"/>
    <x v="0"/>
    <x v="14"/>
    <s v="Portland"/>
    <x v="2"/>
    <n v="0.45"/>
    <x v="43"/>
    <x v="321"/>
    <n v="270"/>
    <x v="15"/>
  </r>
  <r>
    <x v="0"/>
    <n v="1185732"/>
    <x v="132"/>
    <x v="0"/>
    <x v="14"/>
    <s v="Portland"/>
    <x v="3"/>
    <n v="0.45"/>
    <x v="36"/>
    <x v="180"/>
    <n v="168.75"/>
    <x v="1"/>
  </r>
  <r>
    <x v="0"/>
    <n v="1185732"/>
    <x v="132"/>
    <x v="0"/>
    <x v="14"/>
    <s v="Portland"/>
    <x v="4"/>
    <n v="0.54999999999999993"/>
    <x v="36"/>
    <x v="179"/>
    <n v="171.87499999999997"/>
    <x v="3"/>
  </r>
  <r>
    <x v="0"/>
    <n v="1185732"/>
    <x v="132"/>
    <x v="0"/>
    <x v="14"/>
    <s v="Portland"/>
    <x v="5"/>
    <n v="0.6"/>
    <x v="38"/>
    <x v="198"/>
    <n v="540"/>
    <x v="8"/>
  </r>
  <r>
    <x v="0"/>
    <n v="1185732"/>
    <x v="133"/>
    <x v="0"/>
    <x v="14"/>
    <s v="Portland"/>
    <x v="0"/>
    <n v="0.6"/>
    <x v="47"/>
    <x v="50"/>
    <n v="840"/>
    <x v="2"/>
  </r>
  <r>
    <x v="0"/>
    <n v="1185732"/>
    <x v="133"/>
    <x v="0"/>
    <x v="14"/>
    <s v="Portland"/>
    <x v="1"/>
    <n v="0.55000000000000004"/>
    <x v="38"/>
    <x v="116"/>
    <n v="433.125"/>
    <x v="2"/>
  </r>
  <r>
    <x v="0"/>
    <n v="1185732"/>
    <x v="133"/>
    <x v="0"/>
    <x v="14"/>
    <s v="Portland"/>
    <x v="2"/>
    <n v="0.55000000000000004"/>
    <x v="36"/>
    <x v="389"/>
    <n v="275"/>
    <x v="15"/>
  </r>
  <r>
    <x v="0"/>
    <n v="1185732"/>
    <x v="133"/>
    <x v="0"/>
    <x v="14"/>
    <s v="Portland"/>
    <x v="3"/>
    <n v="0.55000000000000004"/>
    <x v="39"/>
    <x v="189"/>
    <n v="165"/>
    <x v="1"/>
  </r>
  <r>
    <x v="0"/>
    <n v="1185732"/>
    <x v="133"/>
    <x v="0"/>
    <x v="14"/>
    <s v="Portland"/>
    <x v="4"/>
    <n v="0.65"/>
    <x v="39"/>
    <x v="406"/>
    <n v="162.5"/>
    <x v="3"/>
  </r>
  <r>
    <x v="0"/>
    <n v="1185732"/>
    <x v="133"/>
    <x v="0"/>
    <x v="14"/>
    <s v="Portland"/>
    <x v="5"/>
    <n v="0.7"/>
    <x v="38"/>
    <x v="151"/>
    <n v="630"/>
    <x v="8"/>
  </r>
  <r>
    <x v="0"/>
    <n v="1185732"/>
    <x v="134"/>
    <x v="0"/>
    <x v="14"/>
    <s v="Portland"/>
    <x v="0"/>
    <n v="0.65"/>
    <x v="48"/>
    <x v="239"/>
    <n v="853.125"/>
    <x v="2"/>
  </r>
  <r>
    <x v="0"/>
    <n v="1185732"/>
    <x v="134"/>
    <x v="0"/>
    <x v="14"/>
    <s v="Portland"/>
    <x v="1"/>
    <n v="0.55000000000000004"/>
    <x v="41"/>
    <x v="130"/>
    <n v="385"/>
    <x v="2"/>
  </r>
  <r>
    <x v="0"/>
    <n v="1185732"/>
    <x v="134"/>
    <x v="0"/>
    <x v="14"/>
    <s v="Portland"/>
    <x v="2"/>
    <n v="0.55000000000000004"/>
    <x v="50"/>
    <x v="407"/>
    <n v="428.99999999999994"/>
    <x v="15"/>
  </r>
  <r>
    <x v="0"/>
    <n v="1185732"/>
    <x v="134"/>
    <x v="0"/>
    <x v="14"/>
    <s v="Portland"/>
    <x v="3"/>
    <n v="0.55000000000000004"/>
    <x v="37"/>
    <x v="117"/>
    <n v="288.75"/>
    <x v="1"/>
  </r>
  <r>
    <x v="0"/>
    <n v="1185732"/>
    <x v="134"/>
    <x v="0"/>
    <x v="14"/>
    <s v="Portland"/>
    <x v="4"/>
    <n v="0.65"/>
    <x v="43"/>
    <x v="145"/>
    <n v="243.75"/>
    <x v="3"/>
  </r>
  <r>
    <x v="0"/>
    <n v="1185732"/>
    <x v="134"/>
    <x v="0"/>
    <x v="14"/>
    <s v="Portland"/>
    <x v="5"/>
    <n v="0.7"/>
    <x v="44"/>
    <x v="157"/>
    <n v="700"/>
    <x v="8"/>
  </r>
  <r>
    <x v="0"/>
    <n v="1185732"/>
    <x v="135"/>
    <x v="0"/>
    <x v="14"/>
    <s v="Portland"/>
    <x v="0"/>
    <n v="0.65"/>
    <x v="34"/>
    <x v="197"/>
    <n v="1080.625"/>
    <x v="2"/>
  </r>
  <r>
    <x v="0"/>
    <n v="1185732"/>
    <x v="135"/>
    <x v="0"/>
    <x v="14"/>
    <s v="Portland"/>
    <x v="1"/>
    <n v="0.55000000000000004"/>
    <x v="35"/>
    <x v="408"/>
    <n v="529.375"/>
    <x v="2"/>
  </r>
  <r>
    <x v="0"/>
    <n v="1185732"/>
    <x v="135"/>
    <x v="0"/>
    <x v="14"/>
    <s v="Portland"/>
    <x v="2"/>
    <n v="0.55000000000000004"/>
    <x v="44"/>
    <x v="140"/>
    <n v="550"/>
    <x v="15"/>
  </r>
  <r>
    <x v="0"/>
    <n v="1185732"/>
    <x v="135"/>
    <x v="0"/>
    <x v="14"/>
    <s v="Portland"/>
    <x v="3"/>
    <n v="0.55000000000000004"/>
    <x v="41"/>
    <x v="130"/>
    <n v="330"/>
    <x v="1"/>
  </r>
  <r>
    <x v="0"/>
    <n v="1185732"/>
    <x v="135"/>
    <x v="0"/>
    <x v="14"/>
    <s v="Portland"/>
    <x v="4"/>
    <n v="0.65"/>
    <x v="41"/>
    <x v="194"/>
    <n v="325"/>
    <x v="3"/>
  </r>
  <r>
    <x v="0"/>
    <n v="1185732"/>
    <x v="135"/>
    <x v="0"/>
    <x v="14"/>
    <s v="Portland"/>
    <x v="5"/>
    <n v="0.7"/>
    <x v="49"/>
    <x v="193"/>
    <n v="840"/>
    <x v="8"/>
  </r>
  <r>
    <x v="2"/>
    <n v="1128299"/>
    <x v="136"/>
    <x v="2"/>
    <x v="15"/>
    <s v="Anchorage"/>
    <x v="0"/>
    <n v="0.35000000000000003"/>
    <x v="48"/>
    <x v="342"/>
    <n v="328.12500000000006"/>
    <x v="3"/>
  </r>
  <r>
    <x v="2"/>
    <n v="1128299"/>
    <x v="136"/>
    <x v="2"/>
    <x v="15"/>
    <s v="Anchorage"/>
    <x v="1"/>
    <n v="0.45"/>
    <x v="48"/>
    <x v="153"/>
    <n v="337.5"/>
    <x v="6"/>
  </r>
  <r>
    <x v="2"/>
    <n v="1128299"/>
    <x v="136"/>
    <x v="2"/>
    <x v="15"/>
    <s v="Anchorage"/>
    <x v="2"/>
    <n v="0.45"/>
    <x v="48"/>
    <x v="153"/>
    <n v="421.875"/>
    <x v="3"/>
  </r>
  <r>
    <x v="2"/>
    <n v="1128299"/>
    <x v="136"/>
    <x v="2"/>
    <x v="15"/>
    <s v="Anchorage"/>
    <x v="3"/>
    <n v="0.45"/>
    <x v="38"/>
    <x v="177"/>
    <n v="253.125"/>
    <x v="3"/>
  </r>
  <r>
    <x v="2"/>
    <n v="1128299"/>
    <x v="136"/>
    <x v="2"/>
    <x v="15"/>
    <s v="Anchorage"/>
    <x v="4"/>
    <n v="0.5"/>
    <x v="37"/>
    <x v="131"/>
    <n v="131.25"/>
    <x v="11"/>
  </r>
  <r>
    <x v="2"/>
    <n v="1128299"/>
    <x v="136"/>
    <x v="2"/>
    <x v="15"/>
    <s v="Anchorage"/>
    <x v="5"/>
    <n v="0.45"/>
    <x v="33"/>
    <x v="172"/>
    <n v="765"/>
    <x v="8"/>
  </r>
  <r>
    <x v="2"/>
    <n v="1128299"/>
    <x v="79"/>
    <x v="2"/>
    <x v="15"/>
    <s v="Anchorage"/>
    <x v="0"/>
    <n v="0.35000000000000003"/>
    <x v="34"/>
    <x v="394"/>
    <n v="415.62500000000006"/>
    <x v="3"/>
  </r>
  <r>
    <x v="2"/>
    <n v="1128299"/>
    <x v="79"/>
    <x v="2"/>
    <x v="15"/>
    <s v="Anchorage"/>
    <x v="1"/>
    <n v="0.45"/>
    <x v="48"/>
    <x v="153"/>
    <n v="337.5"/>
    <x v="6"/>
  </r>
  <r>
    <x v="2"/>
    <n v="1128299"/>
    <x v="79"/>
    <x v="2"/>
    <x v="15"/>
    <s v="Anchorage"/>
    <x v="2"/>
    <n v="0.45"/>
    <x v="48"/>
    <x v="153"/>
    <n v="421.875"/>
    <x v="3"/>
  </r>
  <r>
    <x v="2"/>
    <n v="1128299"/>
    <x v="79"/>
    <x v="2"/>
    <x v="15"/>
    <s v="Anchorage"/>
    <x v="3"/>
    <n v="0.45"/>
    <x v="38"/>
    <x v="177"/>
    <n v="253.125"/>
    <x v="3"/>
  </r>
  <r>
    <x v="2"/>
    <n v="1128299"/>
    <x v="79"/>
    <x v="2"/>
    <x v="15"/>
    <s v="Anchorage"/>
    <x v="4"/>
    <n v="0.5"/>
    <x v="43"/>
    <x v="126"/>
    <n v="112.5"/>
    <x v="11"/>
  </r>
  <r>
    <x v="2"/>
    <n v="1128299"/>
    <x v="79"/>
    <x v="2"/>
    <x v="15"/>
    <s v="Anchorage"/>
    <x v="5"/>
    <n v="0.45"/>
    <x v="45"/>
    <x v="151"/>
    <n v="630"/>
    <x v="8"/>
  </r>
  <r>
    <x v="2"/>
    <n v="1128299"/>
    <x v="137"/>
    <x v="2"/>
    <x v="15"/>
    <s v="Anchorage"/>
    <x v="0"/>
    <n v="0.45"/>
    <x v="24"/>
    <x v="39"/>
    <n v="562.5"/>
    <x v="3"/>
  </r>
  <r>
    <x v="2"/>
    <n v="1128299"/>
    <x v="137"/>
    <x v="2"/>
    <x v="15"/>
    <s v="Anchorage"/>
    <x v="1"/>
    <n v="0.54999999999999993"/>
    <x v="45"/>
    <x v="237"/>
    <n v="385"/>
    <x v="6"/>
  </r>
  <r>
    <x v="2"/>
    <n v="1128299"/>
    <x v="137"/>
    <x v="2"/>
    <x v="15"/>
    <s v="Anchorage"/>
    <x v="2"/>
    <n v="0.59999999999999987"/>
    <x v="48"/>
    <x v="381"/>
    <n v="562.49999999999989"/>
    <x v="3"/>
  </r>
  <r>
    <x v="2"/>
    <n v="1128299"/>
    <x v="137"/>
    <x v="2"/>
    <x v="15"/>
    <s v="Anchorage"/>
    <x v="3"/>
    <n v="0.54999999999999993"/>
    <x v="35"/>
    <x v="409"/>
    <n v="378.12499999999994"/>
    <x v="3"/>
  </r>
  <r>
    <x v="2"/>
    <n v="1128299"/>
    <x v="137"/>
    <x v="2"/>
    <x v="15"/>
    <s v="Anchorage"/>
    <x v="4"/>
    <n v="0.6"/>
    <x v="36"/>
    <x v="126"/>
    <n v="112.5"/>
    <x v="11"/>
  </r>
  <r>
    <x v="2"/>
    <n v="1128299"/>
    <x v="137"/>
    <x v="2"/>
    <x v="15"/>
    <s v="Anchorage"/>
    <x v="5"/>
    <n v="0.54999999999999993"/>
    <x v="46"/>
    <x v="410"/>
    <n v="715"/>
    <x v="8"/>
  </r>
  <r>
    <x v="2"/>
    <n v="1128299"/>
    <x v="138"/>
    <x v="2"/>
    <x v="15"/>
    <s v="Anchorage"/>
    <x v="0"/>
    <n v="0.6"/>
    <x v="24"/>
    <x v="61"/>
    <n v="750"/>
    <x v="3"/>
  </r>
  <r>
    <x v="2"/>
    <n v="1128299"/>
    <x v="138"/>
    <x v="2"/>
    <x v="15"/>
    <s v="Anchorage"/>
    <x v="1"/>
    <n v="0.65"/>
    <x v="49"/>
    <x v="212"/>
    <n v="390"/>
    <x v="6"/>
  </r>
  <r>
    <x v="2"/>
    <n v="1128299"/>
    <x v="138"/>
    <x v="2"/>
    <x v="15"/>
    <s v="Anchorage"/>
    <x v="2"/>
    <n v="0.65"/>
    <x v="45"/>
    <x v="154"/>
    <n v="568.75"/>
    <x v="3"/>
  </r>
  <r>
    <x v="2"/>
    <n v="1128299"/>
    <x v="138"/>
    <x v="2"/>
    <x v="15"/>
    <s v="Anchorage"/>
    <x v="3"/>
    <n v="0.5"/>
    <x v="44"/>
    <x v="142"/>
    <n v="312.5"/>
    <x v="3"/>
  </r>
  <r>
    <x v="2"/>
    <n v="1128299"/>
    <x v="138"/>
    <x v="2"/>
    <x v="15"/>
    <s v="Anchorage"/>
    <x v="4"/>
    <n v="0.55000000000000004"/>
    <x v="43"/>
    <x v="188"/>
    <n v="123.75000000000001"/>
    <x v="11"/>
  </r>
  <r>
    <x v="2"/>
    <n v="1128299"/>
    <x v="138"/>
    <x v="2"/>
    <x v="15"/>
    <s v="Anchorage"/>
    <x v="5"/>
    <n v="0.70000000000000007"/>
    <x v="46"/>
    <x v="154"/>
    <n v="910"/>
    <x v="8"/>
  </r>
  <r>
    <x v="2"/>
    <n v="1128299"/>
    <x v="139"/>
    <x v="2"/>
    <x v="15"/>
    <s v="Anchorage"/>
    <x v="0"/>
    <n v="0.54999999999999993"/>
    <x v="28"/>
    <x v="403"/>
    <n v="721.87499999999989"/>
    <x v="3"/>
  </r>
  <r>
    <x v="2"/>
    <n v="1128299"/>
    <x v="139"/>
    <x v="2"/>
    <x v="15"/>
    <s v="Anchorage"/>
    <x v="1"/>
    <n v="0.6"/>
    <x v="48"/>
    <x v="39"/>
    <n v="450"/>
    <x v="6"/>
  </r>
  <r>
    <x v="2"/>
    <n v="1128299"/>
    <x v="139"/>
    <x v="2"/>
    <x v="15"/>
    <s v="Anchorage"/>
    <x v="2"/>
    <n v="0.6"/>
    <x v="48"/>
    <x v="39"/>
    <n v="562.5"/>
    <x v="3"/>
  </r>
  <r>
    <x v="2"/>
    <n v="1128299"/>
    <x v="139"/>
    <x v="2"/>
    <x v="15"/>
    <s v="Anchorage"/>
    <x v="3"/>
    <n v="0.54999999999999993"/>
    <x v="35"/>
    <x v="409"/>
    <n v="378.12499999999994"/>
    <x v="3"/>
  </r>
  <r>
    <x v="2"/>
    <n v="1128299"/>
    <x v="139"/>
    <x v="2"/>
    <x v="15"/>
    <s v="Anchorage"/>
    <x v="4"/>
    <n v="0.6"/>
    <x v="37"/>
    <x v="202"/>
    <n v="157.5"/>
    <x v="11"/>
  </r>
  <r>
    <x v="2"/>
    <n v="1128299"/>
    <x v="139"/>
    <x v="2"/>
    <x v="15"/>
    <s v="Anchorage"/>
    <x v="5"/>
    <n v="0.75"/>
    <x v="34"/>
    <x v="214"/>
    <n v="1425"/>
    <x v="8"/>
  </r>
  <r>
    <x v="2"/>
    <n v="1128299"/>
    <x v="83"/>
    <x v="2"/>
    <x v="15"/>
    <s v="Anchorage"/>
    <x v="0"/>
    <n v="0.7"/>
    <x v="27"/>
    <x v="411"/>
    <n v="1268.75"/>
    <x v="3"/>
  </r>
  <r>
    <x v="2"/>
    <n v="1128299"/>
    <x v="83"/>
    <x v="2"/>
    <x v="15"/>
    <s v="Anchorage"/>
    <x v="1"/>
    <n v="0.75"/>
    <x v="25"/>
    <x v="6"/>
    <n v="900"/>
    <x v="6"/>
  </r>
  <r>
    <x v="2"/>
    <n v="1128299"/>
    <x v="83"/>
    <x v="2"/>
    <x v="15"/>
    <s v="Anchorage"/>
    <x v="2"/>
    <n v="0.75"/>
    <x v="25"/>
    <x v="6"/>
    <n v="1125"/>
    <x v="3"/>
  </r>
  <r>
    <x v="2"/>
    <n v="1128299"/>
    <x v="83"/>
    <x v="2"/>
    <x v="15"/>
    <s v="Anchorage"/>
    <x v="3"/>
    <n v="0.75"/>
    <x v="34"/>
    <x v="214"/>
    <n v="890.625"/>
    <x v="3"/>
  </r>
  <r>
    <x v="2"/>
    <n v="1128299"/>
    <x v="83"/>
    <x v="2"/>
    <x v="15"/>
    <s v="Anchorage"/>
    <x v="4"/>
    <n v="0.85000000000000009"/>
    <x v="45"/>
    <x v="253"/>
    <n v="446.25000000000006"/>
    <x v="11"/>
  </r>
  <r>
    <x v="2"/>
    <n v="1128299"/>
    <x v="83"/>
    <x v="2"/>
    <x v="15"/>
    <s v="Anchorage"/>
    <x v="5"/>
    <n v="1"/>
    <x v="26"/>
    <x v="19"/>
    <n v="2600"/>
    <x v="8"/>
  </r>
  <r>
    <x v="2"/>
    <n v="1128299"/>
    <x v="140"/>
    <x v="2"/>
    <x v="15"/>
    <s v="Anchorage"/>
    <x v="0"/>
    <n v="0.8"/>
    <x v="9"/>
    <x v="412"/>
    <n v="1600"/>
    <x v="3"/>
  </r>
  <r>
    <x v="2"/>
    <n v="1128299"/>
    <x v="140"/>
    <x v="2"/>
    <x v="15"/>
    <s v="Anchorage"/>
    <x v="1"/>
    <n v="0.85000000000000009"/>
    <x v="26"/>
    <x v="413"/>
    <n v="1105.0000000000002"/>
    <x v="6"/>
  </r>
  <r>
    <x v="2"/>
    <n v="1128299"/>
    <x v="140"/>
    <x v="2"/>
    <x v="15"/>
    <s v="Anchorage"/>
    <x v="2"/>
    <n v="0.85000000000000009"/>
    <x v="25"/>
    <x v="414"/>
    <n v="1275.0000000000002"/>
    <x v="3"/>
  </r>
  <r>
    <x v="2"/>
    <n v="1128299"/>
    <x v="140"/>
    <x v="2"/>
    <x v="15"/>
    <s v="Anchorage"/>
    <x v="3"/>
    <n v="0.8"/>
    <x v="24"/>
    <x v="2"/>
    <n v="1000"/>
    <x v="3"/>
  </r>
  <r>
    <x v="2"/>
    <n v="1128299"/>
    <x v="140"/>
    <x v="2"/>
    <x v="15"/>
    <s v="Anchorage"/>
    <x v="4"/>
    <n v="0.85000000000000009"/>
    <x v="21"/>
    <x v="415"/>
    <n v="701.25000000000011"/>
    <x v="11"/>
  </r>
  <r>
    <x v="2"/>
    <n v="1128299"/>
    <x v="140"/>
    <x v="2"/>
    <x v="15"/>
    <s v="Anchorage"/>
    <x v="5"/>
    <n v="1"/>
    <x v="21"/>
    <x v="21"/>
    <n v="2200"/>
    <x v="8"/>
  </r>
  <r>
    <x v="2"/>
    <n v="1128299"/>
    <x v="141"/>
    <x v="2"/>
    <x v="15"/>
    <s v="Anchorage"/>
    <x v="0"/>
    <n v="0.85000000000000009"/>
    <x v="30"/>
    <x v="416"/>
    <n v="1593.7500000000002"/>
    <x v="3"/>
  </r>
  <r>
    <x v="2"/>
    <n v="1128299"/>
    <x v="141"/>
    <x v="2"/>
    <x v="15"/>
    <s v="Anchorage"/>
    <x v="1"/>
    <n v="0.75000000000000011"/>
    <x v="27"/>
    <x v="417"/>
    <n v="1087.5000000000002"/>
    <x v="6"/>
  </r>
  <r>
    <x v="2"/>
    <n v="1128299"/>
    <x v="141"/>
    <x v="2"/>
    <x v="15"/>
    <s v="Anchorage"/>
    <x v="2"/>
    <n v="0.70000000000000007"/>
    <x v="25"/>
    <x v="81"/>
    <n v="1050"/>
    <x v="3"/>
  </r>
  <r>
    <x v="2"/>
    <n v="1128299"/>
    <x v="141"/>
    <x v="2"/>
    <x v="15"/>
    <s v="Anchorage"/>
    <x v="3"/>
    <n v="0.70000000000000007"/>
    <x v="28"/>
    <x v="244"/>
    <n v="918.75000000000011"/>
    <x v="3"/>
  </r>
  <r>
    <x v="2"/>
    <n v="1128299"/>
    <x v="141"/>
    <x v="2"/>
    <x v="15"/>
    <s v="Anchorage"/>
    <x v="4"/>
    <n v="0.7"/>
    <x v="28"/>
    <x v="418"/>
    <n v="551.24999999999989"/>
    <x v="11"/>
  </r>
  <r>
    <x v="2"/>
    <n v="1128299"/>
    <x v="141"/>
    <x v="2"/>
    <x v="15"/>
    <s v="Anchorage"/>
    <x v="5"/>
    <n v="0.75"/>
    <x v="45"/>
    <x v="48"/>
    <n v="1050"/>
    <x v="8"/>
  </r>
  <r>
    <x v="2"/>
    <n v="1128299"/>
    <x v="142"/>
    <x v="2"/>
    <x v="15"/>
    <s v="Anchorage"/>
    <x v="0"/>
    <n v="0.65000000000000013"/>
    <x v="21"/>
    <x v="222"/>
    <n v="893.75000000000023"/>
    <x v="3"/>
  </r>
  <r>
    <x v="2"/>
    <n v="1128299"/>
    <x v="142"/>
    <x v="2"/>
    <x v="15"/>
    <s v="Anchorage"/>
    <x v="1"/>
    <n v="0.70000000000000018"/>
    <x v="21"/>
    <x v="419"/>
    <n v="770.00000000000023"/>
    <x v="6"/>
  </r>
  <r>
    <x v="2"/>
    <n v="1128299"/>
    <x v="142"/>
    <x v="2"/>
    <x v="15"/>
    <s v="Anchorage"/>
    <x v="2"/>
    <n v="0.65000000000000013"/>
    <x v="48"/>
    <x v="420"/>
    <n v="609.37500000000011"/>
    <x v="3"/>
  </r>
  <r>
    <x v="2"/>
    <n v="1128299"/>
    <x v="142"/>
    <x v="2"/>
    <x v="15"/>
    <s v="Anchorage"/>
    <x v="3"/>
    <n v="0.65000000000000013"/>
    <x v="46"/>
    <x v="421"/>
    <n v="528.12500000000011"/>
    <x v="3"/>
  </r>
  <r>
    <x v="2"/>
    <n v="1128299"/>
    <x v="142"/>
    <x v="2"/>
    <x v="15"/>
    <s v="Anchorage"/>
    <x v="4"/>
    <n v="0.75000000000000011"/>
    <x v="45"/>
    <x v="195"/>
    <n v="393.75000000000006"/>
    <x v="11"/>
  </r>
  <r>
    <x v="2"/>
    <n v="1128299"/>
    <x v="142"/>
    <x v="2"/>
    <x v="15"/>
    <s v="Anchorage"/>
    <x v="5"/>
    <n v="0.6"/>
    <x v="48"/>
    <x v="39"/>
    <n v="900"/>
    <x v="8"/>
  </r>
  <r>
    <x v="2"/>
    <n v="1128299"/>
    <x v="87"/>
    <x v="2"/>
    <x v="15"/>
    <s v="Anchorage"/>
    <x v="0"/>
    <n v="0.55000000000000004"/>
    <x v="34"/>
    <x v="356"/>
    <n v="653.125"/>
    <x v="3"/>
  </r>
  <r>
    <x v="2"/>
    <n v="1128299"/>
    <x v="87"/>
    <x v="2"/>
    <x v="15"/>
    <s v="Anchorage"/>
    <x v="1"/>
    <n v="0.65000000000000013"/>
    <x v="34"/>
    <x v="422"/>
    <n v="617.50000000000011"/>
    <x v="6"/>
  </r>
  <r>
    <x v="2"/>
    <n v="1128299"/>
    <x v="87"/>
    <x v="2"/>
    <x v="15"/>
    <s v="Anchorage"/>
    <x v="2"/>
    <n v="0.60000000000000009"/>
    <x v="49"/>
    <x v="166"/>
    <n v="450.00000000000006"/>
    <x v="3"/>
  </r>
  <r>
    <x v="2"/>
    <n v="1128299"/>
    <x v="87"/>
    <x v="2"/>
    <x v="15"/>
    <s v="Anchorage"/>
    <x v="3"/>
    <n v="0.55000000000000004"/>
    <x v="35"/>
    <x v="408"/>
    <n v="378.12500000000006"/>
    <x v="3"/>
  </r>
  <r>
    <x v="2"/>
    <n v="1128299"/>
    <x v="87"/>
    <x v="2"/>
    <x v="15"/>
    <s v="Anchorage"/>
    <x v="4"/>
    <n v="0.65"/>
    <x v="44"/>
    <x v="132"/>
    <n v="243.75"/>
    <x v="11"/>
  </r>
  <r>
    <x v="2"/>
    <n v="1128299"/>
    <x v="87"/>
    <x v="2"/>
    <x v="15"/>
    <s v="Anchorage"/>
    <x v="5"/>
    <n v="0.70000000000000007"/>
    <x v="49"/>
    <x v="193"/>
    <n v="840"/>
    <x v="8"/>
  </r>
  <r>
    <x v="2"/>
    <n v="1128299"/>
    <x v="143"/>
    <x v="2"/>
    <x v="15"/>
    <s v="Anchorage"/>
    <x v="0"/>
    <n v="0.55000000000000004"/>
    <x v="28"/>
    <x v="170"/>
    <n v="721.87500000000011"/>
    <x v="3"/>
  </r>
  <r>
    <x v="2"/>
    <n v="1128299"/>
    <x v="143"/>
    <x v="2"/>
    <x v="15"/>
    <s v="Anchorage"/>
    <x v="1"/>
    <n v="0.60000000000000009"/>
    <x v="25"/>
    <x v="215"/>
    <n v="720.00000000000011"/>
    <x v="6"/>
  </r>
  <r>
    <x v="2"/>
    <n v="1128299"/>
    <x v="143"/>
    <x v="2"/>
    <x v="15"/>
    <s v="Anchorage"/>
    <x v="2"/>
    <n v="0.55000000000000004"/>
    <x v="33"/>
    <x v="256"/>
    <n v="584.375"/>
    <x v="3"/>
  </r>
  <r>
    <x v="2"/>
    <n v="1128299"/>
    <x v="143"/>
    <x v="2"/>
    <x v="15"/>
    <s v="Anchorage"/>
    <x v="3"/>
    <n v="0.65000000000000013"/>
    <x v="47"/>
    <x v="251"/>
    <n v="650.00000000000011"/>
    <x v="3"/>
  </r>
  <r>
    <x v="2"/>
    <n v="1128299"/>
    <x v="143"/>
    <x v="2"/>
    <x v="15"/>
    <s v="Anchorage"/>
    <x v="4"/>
    <n v="0.85000000000000009"/>
    <x v="48"/>
    <x v="260"/>
    <n v="478.12500000000006"/>
    <x v="11"/>
  </r>
  <r>
    <x v="2"/>
    <n v="1128299"/>
    <x v="143"/>
    <x v="2"/>
    <x v="15"/>
    <s v="Anchorage"/>
    <x v="5"/>
    <n v="0.90000000000000013"/>
    <x v="24"/>
    <x v="276"/>
    <n v="1800.0000000000005"/>
    <x v="8"/>
  </r>
  <r>
    <x v="2"/>
    <n v="1128299"/>
    <x v="144"/>
    <x v="2"/>
    <x v="15"/>
    <s v="Anchorage"/>
    <x v="0"/>
    <n v="0.75000000000000011"/>
    <x v="20"/>
    <x v="103"/>
    <n v="1312.5000000000002"/>
    <x v="3"/>
  </r>
  <r>
    <x v="2"/>
    <n v="1128299"/>
    <x v="144"/>
    <x v="2"/>
    <x v="15"/>
    <s v="Anchorage"/>
    <x v="1"/>
    <n v="0.8500000000000002"/>
    <x v="20"/>
    <x v="423"/>
    <n v="1190.0000000000005"/>
    <x v="6"/>
  </r>
  <r>
    <x v="2"/>
    <n v="1128299"/>
    <x v="144"/>
    <x v="2"/>
    <x v="15"/>
    <s v="Anchorage"/>
    <x v="2"/>
    <n v="0.80000000000000016"/>
    <x v="24"/>
    <x v="257"/>
    <n v="1000.0000000000002"/>
    <x v="3"/>
  </r>
  <r>
    <x v="2"/>
    <n v="1128299"/>
    <x v="144"/>
    <x v="2"/>
    <x v="15"/>
    <s v="Anchorage"/>
    <x v="3"/>
    <n v="0.80000000000000016"/>
    <x v="24"/>
    <x v="257"/>
    <n v="1000.0000000000002"/>
    <x v="3"/>
  </r>
  <r>
    <x v="2"/>
    <n v="1128299"/>
    <x v="144"/>
    <x v="2"/>
    <x v="15"/>
    <s v="Anchorage"/>
    <x v="4"/>
    <n v="0.90000000000000013"/>
    <x v="33"/>
    <x v="281"/>
    <n v="573.75"/>
    <x v="11"/>
  </r>
  <r>
    <x v="2"/>
    <n v="1128299"/>
    <x v="144"/>
    <x v="2"/>
    <x v="15"/>
    <s v="Anchorage"/>
    <x v="5"/>
    <n v="0.95000000000000018"/>
    <x v="28"/>
    <x v="424"/>
    <n v="1995.0000000000005"/>
    <x v="8"/>
  </r>
  <r>
    <x v="2"/>
    <n v="1128299"/>
    <x v="102"/>
    <x v="2"/>
    <x v="16"/>
    <s v="Honolulu"/>
    <x v="0"/>
    <n v="0.4"/>
    <x v="33"/>
    <x v="234"/>
    <n v="510"/>
    <x v="1"/>
  </r>
  <r>
    <x v="2"/>
    <n v="1128299"/>
    <x v="102"/>
    <x v="2"/>
    <x v="16"/>
    <s v="Honolulu"/>
    <x v="1"/>
    <n v="0.5"/>
    <x v="33"/>
    <x v="43"/>
    <n v="531.25"/>
    <x v="3"/>
  </r>
  <r>
    <x v="2"/>
    <n v="1128299"/>
    <x v="102"/>
    <x v="2"/>
    <x v="16"/>
    <s v="Honolulu"/>
    <x v="2"/>
    <n v="0.5"/>
    <x v="33"/>
    <x v="43"/>
    <n v="637.5"/>
    <x v="1"/>
  </r>
  <r>
    <x v="2"/>
    <n v="1128299"/>
    <x v="102"/>
    <x v="2"/>
    <x v="16"/>
    <s v="Honolulu"/>
    <x v="3"/>
    <n v="0.5"/>
    <x v="35"/>
    <x v="140"/>
    <n v="412.5"/>
    <x v="1"/>
  </r>
  <r>
    <x v="2"/>
    <n v="1128299"/>
    <x v="102"/>
    <x v="2"/>
    <x v="16"/>
    <s v="Honolulu"/>
    <x v="4"/>
    <n v="0.55000000000000004"/>
    <x v="38"/>
    <x v="116"/>
    <n v="247.5"/>
    <x v="6"/>
  </r>
  <r>
    <x v="2"/>
    <n v="1128299"/>
    <x v="102"/>
    <x v="2"/>
    <x v="16"/>
    <s v="Honolulu"/>
    <x v="5"/>
    <n v="0.5"/>
    <x v="34"/>
    <x v="351"/>
    <n v="1068.75"/>
    <x v="4"/>
  </r>
  <r>
    <x v="2"/>
    <n v="1128299"/>
    <x v="103"/>
    <x v="2"/>
    <x v="16"/>
    <s v="Honolulu"/>
    <x v="0"/>
    <n v="0.4"/>
    <x v="28"/>
    <x v="193"/>
    <n v="630"/>
    <x v="1"/>
  </r>
  <r>
    <x v="2"/>
    <n v="1128299"/>
    <x v="103"/>
    <x v="2"/>
    <x v="16"/>
    <s v="Honolulu"/>
    <x v="1"/>
    <n v="0.5"/>
    <x v="33"/>
    <x v="43"/>
    <n v="531.25"/>
    <x v="3"/>
  </r>
  <r>
    <x v="2"/>
    <n v="1128299"/>
    <x v="103"/>
    <x v="2"/>
    <x v="16"/>
    <s v="Honolulu"/>
    <x v="2"/>
    <n v="0.5"/>
    <x v="33"/>
    <x v="43"/>
    <n v="637.5"/>
    <x v="1"/>
  </r>
  <r>
    <x v="2"/>
    <n v="1128299"/>
    <x v="103"/>
    <x v="2"/>
    <x v="16"/>
    <s v="Honolulu"/>
    <x v="3"/>
    <n v="0.5"/>
    <x v="35"/>
    <x v="140"/>
    <n v="412.5"/>
    <x v="1"/>
  </r>
  <r>
    <x v="2"/>
    <n v="1128299"/>
    <x v="103"/>
    <x v="2"/>
    <x v="16"/>
    <s v="Honolulu"/>
    <x v="4"/>
    <n v="0.55000000000000004"/>
    <x v="41"/>
    <x v="130"/>
    <n v="220"/>
    <x v="6"/>
  </r>
  <r>
    <x v="2"/>
    <n v="1128299"/>
    <x v="103"/>
    <x v="2"/>
    <x v="16"/>
    <s v="Honolulu"/>
    <x v="5"/>
    <n v="0.5"/>
    <x v="47"/>
    <x v="47"/>
    <n v="900"/>
    <x v="4"/>
  </r>
  <r>
    <x v="2"/>
    <n v="1128299"/>
    <x v="104"/>
    <x v="2"/>
    <x v="16"/>
    <s v="Honolulu"/>
    <x v="0"/>
    <n v="0.5"/>
    <x v="21"/>
    <x v="80"/>
    <n v="825"/>
    <x v="1"/>
  </r>
  <r>
    <x v="2"/>
    <n v="1128299"/>
    <x v="104"/>
    <x v="2"/>
    <x v="16"/>
    <s v="Honolulu"/>
    <x v="1"/>
    <n v="0.6"/>
    <x v="47"/>
    <x v="50"/>
    <n v="600"/>
    <x v="3"/>
  </r>
  <r>
    <x v="2"/>
    <n v="1128299"/>
    <x v="104"/>
    <x v="2"/>
    <x v="16"/>
    <s v="Honolulu"/>
    <x v="2"/>
    <n v="0.64999999999999991"/>
    <x v="33"/>
    <x v="261"/>
    <n v="828.74999999999989"/>
    <x v="1"/>
  </r>
  <r>
    <x v="2"/>
    <n v="1128299"/>
    <x v="104"/>
    <x v="2"/>
    <x v="16"/>
    <s v="Honolulu"/>
    <x v="3"/>
    <n v="0.6"/>
    <x v="46"/>
    <x v="212"/>
    <n v="585"/>
    <x v="1"/>
  </r>
  <r>
    <x v="2"/>
    <n v="1128299"/>
    <x v="104"/>
    <x v="2"/>
    <x v="16"/>
    <s v="Honolulu"/>
    <x v="4"/>
    <n v="0.65"/>
    <x v="37"/>
    <x v="165"/>
    <n v="227.5"/>
    <x v="6"/>
  </r>
  <r>
    <x v="2"/>
    <n v="1128299"/>
    <x v="104"/>
    <x v="2"/>
    <x v="16"/>
    <s v="Honolulu"/>
    <x v="5"/>
    <n v="0.6"/>
    <x v="48"/>
    <x v="39"/>
    <n v="1012.5"/>
    <x v="4"/>
  </r>
  <r>
    <x v="2"/>
    <n v="1128299"/>
    <x v="105"/>
    <x v="2"/>
    <x v="16"/>
    <s v="Honolulu"/>
    <x v="0"/>
    <n v="0.65"/>
    <x v="21"/>
    <x v="88"/>
    <n v="1072.5"/>
    <x v="1"/>
  </r>
  <r>
    <x v="2"/>
    <n v="1128299"/>
    <x v="105"/>
    <x v="2"/>
    <x v="16"/>
    <s v="Honolulu"/>
    <x v="1"/>
    <n v="0.70000000000000007"/>
    <x v="45"/>
    <x v="196"/>
    <n v="612.50000000000011"/>
    <x v="3"/>
  </r>
  <r>
    <x v="2"/>
    <n v="1128299"/>
    <x v="105"/>
    <x v="2"/>
    <x v="16"/>
    <s v="Honolulu"/>
    <x v="2"/>
    <n v="0.70000000000000007"/>
    <x v="47"/>
    <x v="219"/>
    <n v="840.00000000000011"/>
    <x v="1"/>
  </r>
  <r>
    <x v="2"/>
    <n v="1128299"/>
    <x v="105"/>
    <x v="2"/>
    <x v="16"/>
    <s v="Honolulu"/>
    <x v="3"/>
    <n v="0.55000000000000004"/>
    <x v="49"/>
    <x v="205"/>
    <n v="495.00000000000006"/>
    <x v="1"/>
  </r>
  <r>
    <x v="2"/>
    <n v="1128299"/>
    <x v="105"/>
    <x v="2"/>
    <x v="16"/>
    <s v="Honolulu"/>
    <x v="4"/>
    <n v="0.60000000000000009"/>
    <x v="41"/>
    <x v="200"/>
    <n v="240.00000000000006"/>
    <x v="6"/>
  </r>
  <r>
    <x v="2"/>
    <n v="1128299"/>
    <x v="105"/>
    <x v="2"/>
    <x v="16"/>
    <s v="Honolulu"/>
    <x v="5"/>
    <n v="0.75000000000000011"/>
    <x v="48"/>
    <x v="224"/>
    <n v="1265.6250000000002"/>
    <x v="4"/>
  </r>
  <r>
    <x v="2"/>
    <n v="1128299"/>
    <x v="106"/>
    <x v="2"/>
    <x v="16"/>
    <s v="Honolulu"/>
    <x v="0"/>
    <n v="0.6"/>
    <x v="31"/>
    <x v="425"/>
    <n v="1035"/>
    <x v="1"/>
  </r>
  <r>
    <x v="2"/>
    <n v="1128299"/>
    <x v="106"/>
    <x v="2"/>
    <x v="16"/>
    <s v="Honolulu"/>
    <x v="1"/>
    <n v="0.65"/>
    <x v="33"/>
    <x v="426"/>
    <n v="690.625"/>
    <x v="3"/>
  </r>
  <r>
    <x v="2"/>
    <n v="1128299"/>
    <x v="106"/>
    <x v="2"/>
    <x v="16"/>
    <s v="Honolulu"/>
    <x v="2"/>
    <n v="0.65"/>
    <x v="33"/>
    <x v="426"/>
    <n v="828.75"/>
    <x v="1"/>
  </r>
  <r>
    <x v="2"/>
    <n v="1128299"/>
    <x v="106"/>
    <x v="2"/>
    <x v="16"/>
    <s v="Honolulu"/>
    <x v="3"/>
    <n v="0.6"/>
    <x v="46"/>
    <x v="212"/>
    <n v="585"/>
    <x v="1"/>
  </r>
  <r>
    <x v="2"/>
    <n v="1128299"/>
    <x v="106"/>
    <x v="2"/>
    <x v="16"/>
    <s v="Honolulu"/>
    <x v="4"/>
    <n v="0.54999999999999993"/>
    <x v="38"/>
    <x v="427"/>
    <n v="247.49999999999997"/>
    <x v="6"/>
  </r>
  <r>
    <x v="2"/>
    <n v="1128299"/>
    <x v="106"/>
    <x v="2"/>
    <x v="16"/>
    <s v="Honolulu"/>
    <x v="5"/>
    <n v="0.7"/>
    <x v="31"/>
    <x v="428"/>
    <n v="1811.2499999999998"/>
    <x v="4"/>
  </r>
  <r>
    <x v="2"/>
    <n v="1128299"/>
    <x v="107"/>
    <x v="2"/>
    <x v="16"/>
    <s v="Honolulu"/>
    <x v="0"/>
    <n v="0.64999999999999991"/>
    <x v="6"/>
    <x v="429"/>
    <n v="1608.7499999999998"/>
    <x v="1"/>
  </r>
  <r>
    <x v="2"/>
    <n v="1128299"/>
    <x v="107"/>
    <x v="2"/>
    <x v="16"/>
    <s v="Honolulu"/>
    <x v="1"/>
    <n v="0.7"/>
    <x v="20"/>
    <x v="430"/>
    <n v="1225"/>
    <x v="3"/>
  </r>
  <r>
    <x v="2"/>
    <n v="1128299"/>
    <x v="107"/>
    <x v="2"/>
    <x v="16"/>
    <s v="Honolulu"/>
    <x v="2"/>
    <n v="0.85"/>
    <x v="20"/>
    <x v="307"/>
    <n v="1785"/>
    <x v="1"/>
  </r>
  <r>
    <x v="2"/>
    <n v="1128299"/>
    <x v="107"/>
    <x v="2"/>
    <x v="16"/>
    <s v="Honolulu"/>
    <x v="3"/>
    <n v="0.85"/>
    <x v="31"/>
    <x v="431"/>
    <n v="1466.25"/>
    <x v="1"/>
  </r>
  <r>
    <x v="2"/>
    <n v="1128299"/>
    <x v="107"/>
    <x v="2"/>
    <x v="16"/>
    <s v="Honolulu"/>
    <x v="4"/>
    <n v="0.95000000000000007"/>
    <x v="32"/>
    <x v="60"/>
    <n v="855"/>
    <x v="6"/>
  </r>
  <r>
    <x v="2"/>
    <n v="1128299"/>
    <x v="107"/>
    <x v="2"/>
    <x v="16"/>
    <s v="Honolulu"/>
    <x v="5"/>
    <n v="1.1000000000000001"/>
    <x v="30"/>
    <x v="432"/>
    <n v="3712.5"/>
    <x v="4"/>
  </r>
  <r>
    <x v="2"/>
    <n v="1128299"/>
    <x v="108"/>
    <x v="2"/>
    <x v="16"/>
    <s v="Honolulu"/>
    <x v="0"/>
    <n v="0.9"/>
    <x v="3"/>
    <x v="433"/>
    <n v="2430"/>
    <x v="1"/>
  </r>
  <r>
    <x v="2"/>
    <n v="1128299"/>
    <x v="108"/>
    <x v="2"/>
    <x v="16"/>
    <s v="Honolulu"/>
    <x v="1"/>
    <n v="0.95000000000000007"/>
    <x v="30"/>
    <x v="434"/>
    <n v="1781.2500000000002"/>
    <x v="3"/>
  </r>
  <r>
    <x v="2"/>
    <n v="1128299"/>
    <x v="108"/>
    <x v="2"/>
    <x v="16"/>
    <s v="Honolulu"/>
    <x v="2"/>
    <n v="0.95000000000000007"/>
    <x v="20"/>
    <x v="435"/>
    <n v="1995.0000000000002"/>
    <x v="1"/>
  </r>
  <r>
    <x v="2"/>
    <n v="1128299"/>
    <x v="108"/>
    <x v="2"/>
    <x v="16"/>
    <s v="Honolulu"/>
    <x v="3"/>
    <n v="0.9"/>
    <x v="25"/>
    <x v="4"/>
    <n v="1620"/>
    <x v="1"/>
  </r>
  <r>
    <x v="2"/>
    <n v="1128299"/>
    <x v="108"/>
    <x v="2"/>
    <x v="16"/>
    <s v="Honolulu"/>
    <x v="4"/>
    <n v="0.95000000000000007"/>
    <x v="26"/>
    <x v="436"/>
    <n v="1235"/>
    <x v="6"/>
  </r>
  <r>
    <x v="2"/>
    <n v="1128299"/>
    <x v="108"/>
    <x v="2"/>
    <x v="16"/>
    <s v="Honolulu"/>
    <x v="5"/>
    <n v="1.1000000000000001"/>
    <x v="26"/>
    <x v="437"/>
    <n v="3217.5000000000005"/>
    <x v="4"/>
  </r>
  <r>
    <x v="2"/>
    <n v="1128299"/>
    <x v="109"/>
    <x v="2"/>
    <x v="16"/>
    <s v="Honolulu"/>
    <x v="0"/>
    <n v="0.95000000000000007"/>
    <x v="2"/>
    <x v="438"/>
    <n v="2422.5"/>
    <x v="1"/>
  </r>
  <r>
    <x v="2"/>
    <n v="1128299"/>
    <x v="109"/>
    <x v="2"/>
    <x v="16"/>
    <s v="Honolulu"/>
    <x v="1"/>
    <n v="0.85000000000000009"/>
    <x v="6"/>
    <x v="439"/>
    <n v="1753.1250000000002"/>
    <x v="3"/>
  </r>
  <r>
    <x v="2"/>
    <n v="1128299"/>
    <x v="109"/>
    <x v="2"/>
    <x v="16"/>
    <s v="Honolulu"/>
    <x v="2"/>
    <n v="0.8"/>
    <x v="20"/>
    <x v="86"/>
    <n v="1680"/>
    <x v="1"/>
  </r>
  <r>
    <x v="2"/>
    <n v="1128299"/>
    <x v="109"/>
    <x v="2"/>
    <x v="16"/>
    <s v="Honolulu"/>
    <x v="3"/>
    <n v="0.8"/>
    <x v="34"/>
    <x v="7"/>
    <n v="1140"/>
    <x v="1"/>
  </r>
  <r>
    <x v="2"/>
    <n v="1128299"/>
    <x v="109"/>
    <x v="2"/>
    <x v="16"/>
    <s v="Honolulu"/>
    <x v="4"/>
    <n v="0.79999999999999993"/>
    <x v="34"/>
    <x v="440"/>
    <n v="760"/>
    <x v="6"/>
  </r>
  <r>
    <x v="2"/>
    <n v="1128299"/>
    <x v="109"/>
    <x v="2"/>
    <x v="16"/>
    <s v="Honolulu"/>
    <x v="5"/>
    <n v="0.85"/>
    <x v="49"/>
    <x v="141"/>
    <n v="1147.5"/>
    <x v="4"/>
  </r>
  <r>
    <x v="2"/>
    <n v="1128299"/>
    <x v="110"/>
    <x v="2"/>
    <x v="16"/>
    <s v="Honolulu"/>
    <x v="0"/>
    <n v="0.60000000000000009"/>
    <x v="24"/>
    <x v="252"/>
    <n v="900.00000000000011"/>
    <x v="1"/>
  </r>
  <r>
    <x v="2"/>
    <n v="1128299"/>
    <x v="110"/>
    <x v="2"/>
    <x v="16"/>
    <s v="Honolulu"/>
    <x v="1"/>
    <n v="0.65000000000000013"/>
    <x v="24"/>
    <x v="259"/>
    <n v="812.50000000000011"/>
    <x v="3"/>
  </r>
  <r>
    <x v="2"/>
    <n v="1128299"/>
    <x v="110"/>
    <x v="2"/>
    <x v="16"/>
    <s v="Honolulu"/>
    <x v="2"/>
    <n v="0.60000000000000009"/>
    <x v="49"/>
    <x v="166"/>
    <n v="540"/>
    <x v="1"/>
  </r>
  <r>
    <x v="2"/>
    <n v="1128299"/>
    <x v="110"/>
    <x v="2"/>
    <x v="16"/>
    <s v="Honolulu"/>
    <x v="3"/>
    <n v="0.60000000000000009"/>
    <x v="44"/>
    <x v="192"/>
    <n v="450.00000000000006"/>
    <x v="1"/>
  </r>
  <r>
    <x v="2"/>
    <n v="1128299"/>
    <x v="110"/>
    <x v="2"/>
    <x v="16"/>
    <s v="Honolulu"/>
    <x v="4"/>
    <n v="0.70000000000000007"/>
    <x v="35"/>
    <x v="136"/>
    <n v="385.00000000000006"/>
    <x v="6"/>
  </r>
  <r>
    <x v="2"/>
    <n v="1128299"/>
    <x v="110"/>
    <x v="2"/>
    <x v="16"/>
    <s v="Honolulu"/>
    <x v="5"/>
    <n v="0.54999999999999993"/>
    <x v="49"/>
    <x v="209"/>
    <n v="742.49999999999989"/>
    <x v="4"/>
  </r>
  <r>
    <x v="2"/>
    <n v="1128299"/>
    <x v="111"/>
    <x v="2"/>
    <x v="16"/>
    <s v="Honolulu"/>
    <x v="0"/>
    <n v="0.5"/>
    <x v="47"/>
    <x v="47"/>
    <n v="600"/>
    <x v="1"/>
  </r>
  <r>
    <x v="2"/>
    <n v="1128299"/>
    <x v="111"/>
    <x v="2"/>
    <x v="16"/>
    <s v="Honolulu"/>
    <x v="1"/>
    <n v="0.65000000000000013"/>
    <x v="31"/>
    <x v="226"/>
    <n v="934.37500000000023"/>
    <x v="3"/>
  </r>
  <r>
    <x v="2"/>
    <n v="1128299"/>
    <x v="111"/>
    <x v="2"/>
    <x v="16"/>
    <s v="Honolulu"/>
    <x v="2"/>
    <n v="0.60000000000000009"/>
    <x v="47"/>
    <x v="218"/>
    <n v="720.00000000000011"/>
    <x v="1"/>
  </r>
  <r>
    <x v="2"/>
    <n v="1128299"/>
    <x v="111"/>
    <x v="2"/>
    <x v="16"/>
    <s v="Honolulu"/>
    <x v="3"/>
    <n v="0.55000000000000004"/>
    <x v="48"/>
    <x v="138"/>
    <n v="618.75"/>
    <x v="1"/>
  </r>
  <r>
    <x v="2"/>
    <n v="1128299"/>
    <x v="111"/>
    <x v="2"/>
    <x v="16"/>
    <s v="Honolulu"/>
    <x v="4"/>
    <n v="0.65"/>
    <x v="45"/>
    <x v="154"/>
    <n v="455"/>
    <x v="6"/>
  </r>
  <r>
    <x v="2"/>
    <n v="1128299"/>
    <x v="111"/>
    <x v="2"/>
    <x v="16"/>
    <s v="Honolulu"/>
    <x v="5"/>
    <n v="0.70000000000000007"/>
    <x v="47"/>
    <x v="219"/>
    <n v="1260.0000000000002"/>
    <x v="4"/>
  </r>
  <r>
    <x v="2"/>
    <n v="1128299"/>
    <x v="112"/>
    <x v="2"/>
    <x v="16"/>
    <s v="Honolulu"/>
    <x v="0"/>
    <n v="0.55000000000000004"/>
    <x v="23"/>
    <x v="337"/>
    <n v="1031.25"/>
    <x v="1"/>
  </r>
  <r>
    <x v="2"/>
    <n v="1128299"/>
    <x v="112"/>
    <x v="2"/>
    <x v="16"/>
    <s v="Honolulu"/>
    <x v="1"/>
    <n v="0.60000000000000009"/>
    <x v="20"/>
    <x v="249"/>
    <n v="1050.0000000000002"/>
    <x v="3"/>
  </r>
  <r>
    <x v="2"/>
    <n v="1128299"/>
    <x v="112"/>
    <x v="2"/>
    <x v="16"/>
    <s v="Honolulu"/>
    <x v="2"/>
    <n v="0.55000000000000004"/>
    <x v="28"/>
    <x v="170"/>
    <n v="866.25000000000011"/>
    <x v="1"/>
  </r>
  <r>
    <x v="2"/>
    <n v="1128299"/>
    <x v="112"/>
    <x v="2"/>
    <x v="16"/>
    <s v="Honolulu"/>
    <x v="3"/>
    <n v="0.65000000000000013"/>
    <x v="24"/>
    <x v="259"/>
    <n v="975.00000000000011"/>
    <x v="1"/>
  </r>
  <r>
    <x v="2"/>
    <n v="1128299"/>
    <x v="112"/>
    <x v="2"/>
    <x v="16"/>
    <s v="Honolulu"/>
    <x v="4"/>
    <n v="0.85000000000000009"/>
    <x v="34"/>
    <x v="441"/>
    <n v="807.50000000000011"/>
    <x v="6"/>
  </r>
  <r>
    <x v="2"/>
    <n v="1128299"/>
    <x v="112"/>
    <x v="2"/>
    <x v="16"/>
    <s v="Honolulu"/>
    <x v="5"/>
    <n v="0.90000000000000013"/>
    <x v="25"/>
    <x v="296"/>
    <n v="2430.0000000000005"/>
    <x v="4"/>
  </r>
  <r>
    <x v="2"/>
    <n v="1128299"/>
    <x v="113"/>
    <x v="2"/>
    <x v="16"/>
    <s v="Honolulu"/>
    <x v="0"/>
    <n v="0.75000000000000011"/>
    <x v="9"/>
    <x v="272"/>
    <n v="1800.0000000000002"/>
    <x v="1"/>
  </r>
  <r>
    <x v="2"/>
    <n v="1128299"/>
    <x v="113"/>
    <x v="2"/>
    <x v="16"/>
    <s v="Honolulu"/>
    <x v="1"/>
    <n v="0.8500000000000002"/>
    <x v="9"/>
    <x v="442"/>
    <n v="1700.0000000000005"/>
    <x v="3"/>
  </r>
  <r>
    <x v="2"/>
    <n v="1128299"/>
    <x v="113"/>
    <x v="2"/>
    <x v="16"/>
    <s v="Honolulu"/>
    <x v="2"/>
    <n v="0.80000000000000016"/>
    <x v="25"/>
    <x v="443"/>
    <n v="1440.0000000000002"/>
    <x v="1"/>
  </r>
  <r>
    <x v="2"/>
    <n v="1128299"/>
    <x v="113"/>
    <x v="2"/>
    <x v="16"/>
    <s v="Honolulu"/>
    <x v="3"/>
    <n v="0.80000000000000016"/>
    <x v="25"/>
    <x v="443"/>
    <n v="1440.0000000000002"/>
    <x v="1"/>
  </r>
  <r>
    <x v="2"/>
    <n v="1128299"/>
    <x v="113"/>
    <x v="2"/>
    <x v="16"/>
    <s v="Honolulu"/>
    <x v="4"/>
    <n v="0.90000000000000013"/>
    <x v="28"/>
    <x v="444"/>
    <n v="945.00000000000023"/>
    <x v="6"/>
  </r>
  <r>
    <x v="2"/>
    <n v="1128299"/>
    <x v="113"/>
    <x v="2"/>
    <x v="16"/>
    <s v="Honolulu"/>
    <x v="5"/>
    <n v="0.95000000000000018"/>
    <x v="23"/>
    <x v="445"/>
    <n v="2671.8750000000005"/>
    <x v="4"/>
  </r>
  <r>
    <x v="0"/>
    <n v="1185732"/>
    <x v="78"/>
    <x v="4"/>
    <x v="8"/>
    <s v="Orlando"/>
    <x v="0"/>
    <n v="0.45"/>
    <x v="2"/>
    <x v="3"/>
    <n v="1721.25"/>
    <x v="4"/>
  </r>
  <r>
    <x v="0"/>
    <n v="1185732"/>
    <x v="78"/>
    <x v="4"/>
    <x v="8"/>
    <s v="Orlando"/>
    <x v="1"/>
    <n v="0.45"/>
    <x v="26"/>
    <x v="62"/>
    <n v="1023.7499999999999"/>
    <x v="2"/>
  </r>
  <r>
    <x v="0"/>
    <n v="1185732"/>
    <x v="78"/>
    <x v="4"/>
    <x v="8"/>
    <s v="Orlando"/>
    <x v="2"/>
    <n v="0.35000000000000003"/>
    <x v="26"/>
    <x v="154"/>
    <n v="568.75"/>
    <x v="3"/>
  </r>
  <r>
    <x v="0"/>
    <n v="1185732"/>
    <x v="78"/>
    <x v="4"/>
    <x v="8"/>
    <s v="Orlando"/>
    <x v="3"/>
    <n v="0.39999999999999997"/>
    <x v="24"/>
    <x v="236"/>
    <n v="599.99999999999989"/>
    <x v="1"/>
  </r>
  <r>
    <x v="0"/>
    <n v="1185732"/>
    <x v="78"/>
    <x v="4"/>
    <x v="8"/>
    <s v="Orlando"/>
    <x v="4"/>
    <n v="0.55000000000000004"/>
    <x v="21"/>
    <x v="446"/>
    <n v="1058.75"/>
    <x v="2"/>
  </r>
  <r>
    <x v="0"/>
    <n v="1185732"/>
    <x v="78"/>
    <x v="4"/>
    <x v="8"/>
    <s v="Orlando"/>
    <x v="5"/>
    <n v="0.45"/>
    <x v="26"/>
    <x v="62"/>
    <n v="1462.5"/>
    <x v="0"/>
  </r>
  <r>
    <x v="0"/>
    <n v="1185732"/>
    <x v="79"/>
    <x v="4"/>
    <x v="8"/>
    <s v="Orlando"/>
    <x v="0"/>
    <n v="0.45"/>
    <x v="3"/>
    <x v="72"/>
    <n v="1822.5"/>
    <x v="4"/>
  </r>
  <r>
    <x v="0"/>
    <n v="1185732"/>
    <x v="79"/>
    <x v="4"/>
    <x v="8"/>
    <s v="Orlando"/>
    <x v="1"/>
    <n v="0.45"/>
    <x v="21"/>
    <x v="111"/>
    <n v="866.25"/>
    <x v="2"/>
  </r>
  <r>
    <x v="0"/>
    <n v="1185732"/>
    <x v="79"/>
    <x v="4"/>
    <x v="8"/>
    <s v="Orlando"/>
    <x v="2"/>
    <n v="0.35000000000000003"/>
    <x v="25"/>
    <x v="193"/>
    <n v="525"/>
    <x v="3"/>
  </r>
  <r>
    <x v="0"/>
    <n v="1185732"/>
    <x v="79"/>
    <x v="4"/>
    <x v="8"/>
    <s v="Orlando"/>
    <x v="3"/>
    <n v="0.39999999999999997"/>
    <x v="34"/>
    <x v="447"/>
    <n v="569.99999999999989"/>
    <x v="1"/>
  </r>
  <r>
    <x v="0"/>
    <n v="1185732"/>
    <x v="79"/>
    <x v="4"/>
    <x v="8"/>
    <s v="Orlando"/>
    <x v="4"/>
    <n v="0.55000000000000004"/>
    <x v="21"/>
    <x v="446"/>
    <n v="1058.75"/>
    <x v="2"/>
  </r>
  <r>
    <x v="0"/>
    <n v="1185732"/>
    <x v="79"/>
    <x v="4"/>
    <x v="8"/>
    <s v="Orlando"/>
    <x v="5"/>
    <n v="0.45"/>
    <x v="26"/>
    <x v="62"/>
    <n v="1462.5"/>
    <x v="0"/>
  </r>
  <r>
    <x v="0"/>
    <n v="1185732"/>
    <x v="80"/>
    <x v="4"/>
    <x v="8"/>
    <s v="Orlando"/>
    <x v="0"/>
    <n v="0.45"/>
    <x v="62"/>
    <x v="448"/>
    <n v="1761.75"/>
    <x v="4"/>
  </r>
  <r>
    <x v="0"/>
    <n v="1185732"/>
    <x v="80"/>
    <x v="4"/>
    <x v="8"/>
    <s v="Orlando"/>
    <x v="1"/>
    <n v="0.45"/>
    <x v="21"/>
    <x v="111"/>
    <n v="866.25"/>
    <x v="2"/>
  </r>
  <r>
    <x v="0"/>
    <n v="1185732"/>
    <x v="80"/>
    <x v="4"/>
    <x v="8"/>
    <s v="Orlando"/>
    <x v="2"/>
    <n v="0.35000000000000003"/>
    <x v="31"/>
    <x v="354"/>
    <n v="503.12500000000006"/>
    <x v="3"/>
  </r>
  <r>
    <x v="0"/>
    <n v="1185732"/>
    <x v="80"/>
    <x v="4"/>
    <x v="8"/>
    <s v="Orlando"/>
    <x v="3"/>
    <n v="0.39999999999999997"/>
    <x v="33"/>
    <x v="449"/>
    <n v="509.99999999999989"/>
    <x v="1"/>
  </r>
  <r>
    <x v="0"/>
    <n v="1185732"/>
    <x v="80"/>
    <x v="4"/>
    <x v="8"/>
    <s v="Orlando"/>
    <x v="4"/>
    <n v="0.55000000000000004"/>
    <x v="34"/>
    <x v="356"/>
    <n v="914.37499999999989"/>
    <x v="2"/>
  </r>
  <r>
    <x v="0"/>
    <n v="1185732"/>
    <x v="80"/>
    <x v="4"/>
    <x v="8"/>
    <s v="Orlando"/>
    <x v="5"/>
    <n v="0.45"/>
    <x v="31"/>
    <x v="70"/>
    <n v="1293.75"/>
    <x v="0"/>
  </r>
  <r>
    <x v="0"/>
    <n v="1185732"/>
    <x v="81"/>
    <x v="4"/>
    <x v="8"/>
    <s v="Orlando"/>
    <x v="0"/>
    <n v="0.45"/>
    <x v="6"/>
    <x v="8"/>
    <n v="1670.625"/>
    <x v="4"/>
  </r>
  <r>
    <x v="0"/>
    <n v="1185732"/>
    <x v="81"/>
    <x v="4"/>
    <x v="8"/>
    <s v="Orlando"/>
    <x v="1"/>
    <n v="0.45"/>
    <x v="28"/>
    <x v="45"/>
    <n v="826.875"/>
    <x v="2"/>
  </r>
  <r>
    <x v="0"/>
    <n v="1185732"/>
    <x v="81"/>
    <x v="4"/>
    <x v="8"/>
    <s v="Orlando"/>
    <x v="2"/>
    <n v="0.35000000000000003"/>
    <x v="28"/>
    <x v="450"/>
    <n v="459.37500000000006"/>
    <x v="3"/>
  </r>
  <r>
    <x v="0"/>
    <n v="1185732"/>
    <x v="81"/>
    <x v="4"/>
    <x v="8"/>
    <s v="Orlando"/>
    <x v="3"/>
    <n v="0.39999999999999997"/>
    <x v="32"/>
    <x v="451"/>
    <n v="539.99999999999989"/>
    <x v="1"/>
  </r>
  <r>
    <x v="0"/>
    <n v="1185732"/>
    <x v="81"/>
    <x v="4"/>
    <x v="8"/>
    <s v="Orlando"/>
    <x v="4"/>
    <n v="0.55000000000000004"/>
    <x v="34"/>
    <x v="356"/>
    <n v="914.37499999999989"/>
    <x v="2"/>
  </r>
  <r>
    <x v="0"/>
    <n v="1185732"/>
    <x v="81"/>
    <x v="4"/>
    <x v="8"/>
    <s v="Orlando"/>
    <x v="5"/>
    <n v="0.45"/>
    <x v="25"/>
    <x v="52"/>
    <n v="1350"/>
    <x v="0"/>
  </r>
  <r>
    <x v="0"/>
    <n v="1185732"/>
    <x v="82"/>
    <x v="4"/>
    <x v="8"/>
    <s v="Orlando"/>
    <x v="0"/>
    <n v="0.55000000000000004"/>
    <x v="62"/>
    <x v="452"/>
    <n v="2153.25"/>
    <x v="4"/>
  </r>
  <r>
    <x v="0"/>
    <n v="1185732"/>
    <x v="82"/>
    <x v="4"/>
    <x v="8"/>
    <s v="Orlando"/>
    <x v="1"/>
    <n v="0.55000000000000004"/>
    <x v="31"/>
    <x v="76"/>
    <n v="1106.875"/>
    <x v="2"/>
  </r>
  <r>
    <x v="0"/>
    <n v="1185732"/>
    <x v="82"/>
    <x v="4"/>
    <x v="8"/>
    <s v="Orlando"/>
    <x v="2"/>
    <n v="0.5"/>
    <x v="21"/>
    <x v="80"/>
    <n v="687.5"/>
    <x v="3"/>
  </r>
  <r>
    <x v="0"/>
    <n v="1185732"/>
    <x v="82"/>
    <x v="4"/>
    <x v="8"/>
    <s v="Orlando"/>
    <x v="3"/>
    <n v="0.5"/>
    <x v="24"/>
    <x v="54"/>
    <n v="750"/>
    <x v="1"/>
  </r>
  <r>
    <x v="0"/>
    <n v="1185732"/>
    <x v="82"/>
    <x v="4"/>
    <x v="8"/>
    <s v="Orlando"/>
    <x v="4"/>
    <n v="0.6"/>
    <x v="28"/>
    <x v="40"/>
    <n v="1102.5"/>
    <x v="2"/>
  </r>
  <r>
    <x v="0"/>
    <n v="1185732"/>
    <x v="82"/>
    <x v="4"/>
    <x v="8"/>
    <s v="Orlando"/>
    <x v="5"/>
    <n v="0.65"/>
    <x v="23"/>
    <x v="113"/>
    <n v="2031.25"/>
    <x v="0"/>
  </r>
  <r>
    <x v="0"/>
    <n v="1185732"/>
    <x v="83"/>
    <x v="4"/>
    <x v="8"/>
    <s v="Orlando"/>
    <x v="0"/>
    <n v="0.6"/>
    <x v="10"/>
    <x v="18"/>
    <n v="2362.5"/>
    <x v="4"/>
  </r>
  <r>
    <x v="0"/>
    <n v="1185732"/>
    <x v="83"/>
    <x v="4"/>
    <x v="8"/>
    <s v="Orlando"/>
    <x v="1"/>
    <n v="0.55000000000000004"/>
    <x v="23"/>
    <x v="337"/>
    <n v="1203.125"/>
    <x v="2"/>
  </r>
  <r>
    <x v="0"/>
    <n v="1185732"/>
    <x v="83"/>
    <x v="4"/>
    <x v="8"/>
    <s v="Orlando"/>
    <x v="2"/>
    <n v="0.5"/>
    <x v="25"/>
    <x v="61"/>
    <n v="750"/>
    <x v="3"/>
  </r>
  <r>
    <x v="0"/>
    <n v="1185732"/>
    <x v="83"/>
    <x v="4"/>
    <x v="8"/>
    <s v="Orlando"/>
    <x v="3"/>
    <n v="0.5"/>
    <x v="31"/>
    <x v="79"/>
    <n v="862.5"/>
    <x v="1"/>
  </r>
  <r>
    <x v="0"/>
    <n v="1185732"/>
    <x v="83"/>
    <x v="4"/>
    <x v="8"/>
    <s v="Orlando"/>
    <x v="4"/>
    <n v="0.65"/>
    <x v="31"/>
    <x v="90"/>
    <n v="1308.125"/>
    <x v="2"/>
  </r>
  <r>
    <x v="0"/>
    <n v="1185732"/>
    <x v="83"/>
    <x v="4"/>
    <x v="8"/>
    <s v="Orlando"/>
    <x v="5"/>
    <n v="0.70000000000000007"/>
    <x v="27"/>
    <x v="246"/>
    <n v="2537.5000000000005"/>
    <x v="0"/>
  </r>
  <r>
    <x v="0"/>
    <n v="1185732"/>
    <x v="84"/>
    <x v="4"/>
    <x v="8"/>
    <s v="Orlando"/>
    <x v="0"/>
    <n v="0.65"/>
    <x v="5"/>
    <x v="436"/>
    <n v="2778.75"/>
    <x v="4"/>
  </r>
  <r>
    <x v="0"/>
    <n v="1185732"/>
    <x v="84"/>
    <x v="4"/>
    <x v="8"/>
    <s v="Orlando"/>
    <x v="1"/>
    <n v="0.60000000000000009"/>
    <x v="20"/>
    <x v="249"/>
    <n v="1470.0000000000002"/>
    <x v="2"/>
  </r>
  <r>
    <x v="0"/>
    <n v="1185732"/>
    <x v="84"/>
    <x v="4"/>
    <x v="8"/>
    <s v="Orlando"/>
    <x v="2"/>
    <n v="0.55000000000000004"/>
    <x v="23"/>
    <x v="337"/>
    <n v="859.37500000000011"/>
    <x v="3"/>
  </r>
  <r>
    <x v="0"/>
    <n v="1185732"/>
    <x v="84"/>
    <x v="4"/>
    <x v="8"/>
    <s v="Orlando"/>
    <x v="3"/>
    <n v="0.55000000000000004"/>
    <x v="31"/>
    <x v="76"/>
    <n v="948.75000000000011"/>
    <x v="1"/>
  </r>
  <r>
    <x v="0"/>
    <n v="1185732"/>
    <x v="84"/>
    <x v="4"/>
    <x v="8"/>
    <s v="Orlando"/>
    <x v="4"/>
    <n v="0.65"/>
    <x v="25"/>
    <x v="87"/>
    <n v="1365"/>
    <x v="2"/>
  </r>
  <r>
    <x v="0"/>
    <n v="1185732"/>
    <x v="84"/>
    <x v="4"/>
    <x v="8"/>
    <s v="Orlando"/>
    <x v="5"/>
    <n v="0.70000000000000007"/>
    <x v="29"/>
    <x v="102"/>
    <n v="2712.5000000000005"/>
    <x v="0"/>
  </r>
  <r>
    <x v="0"/>
    <n v="1185732"/>
    <x v="85"/>
    <x v="4"/>
    <x v="8"/>
    <s v="Orlando"/>
    <x v="0"/>
    <n v="0.65"/>
    <x v="8"/>
    <x v="453"/>
    <n v="2705.625"/>
    <x v="4"/>
  </r>
  <r>
    <x v="0"/>
    <n v="1185732"/>
    <x v="85"/>
    <x v="4"/>
    <x v="8"/>
    <s v="Orlando"/>
    <x v="1"/>
    <n v="0.60000000000000009"/>
    <x v="20"/>
    <x v="249"/>
    <n v="1470.0000000000002"/>
    <x v="2"/>
  </r>
  <r>
    <x v="0"/>
    <n v="1185732"/>
    <x v="85"/>
    <x v="4"/>
    <x v="8"/>
    <s v="Orlando"/>
    <x v="2"/>
    <n v="0.55000000000000004"/>
    <x v="23"/>
    <x v="337"/>
    <n v="859.37500000000011"/>
    <x v="3"/>
  </r>
  <r>
    <x v="0"/>
    <n v="1185732"/>
    <x v="85"/>
    <x v="4"/>
    <x v="8"/>
    <s v="Orlando"/>
    <x v="3"/>
    <n v="0.45"/>
    <x v="31"/>
    <x v="70"/>
    <n v="776.25"/>
    <x v="1"/>
  </r>
  <r>
    <x v="0"/>
    <n v="1185732"/>
    <x v="85"/>
    <x v="4"/>
    <x v="8"/>
    <s v="Orlando"/>
    <x v="4"/>
    <n v="0.55000000000000004"/>
    <x v="21"/>
    <x v="446"/>
    <n v="1058.75"/>
    <x v="2"/>
  </r>
  <r>
    <x v="0"/>
    <n v="1185732"/>
    <x v="85"/>
    <x v="4"/>
    <x v="8"/>
    <s v="Orlando"/>
    <x v="5"/>
    <n v="0.60000000000000009"/>
    <x v="27"/>
    <x v="454"/>
    <n v="2175.0000000000005"/>
    <x v="0"/>
  </r>
  <r>
    <x v="0"/>
    <n v="1185732"/>
    <x v="86"/>
    <x v="4"/>
    <x v="8"/>
    <s v="Orlando"/>
    <x v="0"/>
    <n v="0.55000000000000004"/>
    <x v="2"/>
    <x v="68"/>
    <n v="2103.75"/>
    <x v="4"/>
  </r>
  <r>
    <x v="0"/>
    <n v="1185732"/>
    <x v="86"/>
    <x v="4"/>
    <x v="8"/>
    <s v="Orlando"/>
    <x v="1"/>
    <n v="0.50000000000000011"/>
    <x v="26"/>
    <x v="455"/>
    <n v="1137.5000000000002"/>
    <x v="2"/>
  </r>
  <r>
    <x v="0"/>
    <n v="1185732"/>
    <x v="86"/>
    <x v="4"/>
    <x v="8"/>
    <s v="Orlando"/>
    <x v="2"/>
    <n v="0.45"/>
    <x v="21"/>
    <x v="111"/>
    <n v="618.75"/>
    <x v="3"/>
  </r>
  <r>
    <x v="0"/>
    <n v="1185732"/>
    <x v="86"/>
    <x v="4"/>
    <x v="8"/>
    <s v="Orlando"/>
    <x v="3"/>
    <n v="0.45"/>
    <x v="28"/>
    <x v="45"/>
    <n v="708.75"/>
    <x v="1"/>
  </r>
  <r>
    <x v="0"/>
    <n v="1185732"/>
    <x v="86"/>
    <x v="4"/>
    <x v="8"/>
    <s v="Orlando"/>
    <x v="4"/>
    <n v="0.55000000000000004"/>
    <x v="28"/>
    <x v="170"/>
    <n v="1010.6250000000001"/>
    <x v="2"/>
  </r>
  <r>
    <x v="0"/>
    <n v="1185732"/>
    <x v="86"/>
    <x v="4"/>
    <x v="8"/>
    <s v="Orlando"/>
    <x v="5"/>
    <n v="0.60000000000000009"/>
    <x v="23"/>
    <x v="232"/>
    <n v="1875.0000000000002"/>
    <x v="0"/>
  </r>
  <r>
    <x v="0"/>
    <n v="1185732"/>
    <x v="87"/>
    <x v="4"/>
    <x v="8"/>
    <s v="Orlando"/>
    <x v="0"/>
    <n v="0.60000000000000009"/>
    <x v="9"/>
    <x v="443"/>
    <n v="2160.0000000000005"/>
    <x v="4"/>
  </r>
  <r>
    <x v="0"/>
    <n v="1185732"/>
    <x v="87"/>
    <x v="4"/>
    <x v="8"/>
    <s v="Orlando"/>
    <x v="1"/>
    <n v="0.50000000000000011"/>
    <x v="23"/>
    <x v="456"/>
    <n v="1093.7500000000002"/>
    <x v="2"/>
  </r>
  <r>
    <x v="0"/>
    <n v="1185732"/>
    <x v="87"/>
    <x v="4"/>
    <x v="8"/>
    <s v="Orlando"/>
    <x v="2"/>
    <n v="0.50000000000000011"/>
    <x v="28"/>
    <x v="195"/>
    <n v="656.25000000000011"/>
    <x v="3"/>
  </r>
  <r>
    <x v="0"/>
    <n v="1185732"/>
    <x v="87"/>
    <x v="4"/>
    <x v="8"/>
    <s v="Orlando"/>
    <x v="3"/>
    <n v="0.50000000000000011"/>
    <x v="24"/>
    <x v="457"/>
    <n v="750.00000000000011"/>
    <x v="1"/>
  </r>
  <r>
    <x v="0"/>
    <n v="1185732"/>
    <x v="87"/>
    <x v="4"/>
    <x v="8"/>
    <s v="Orlando"/>
    <x v="4"/>
    <n v="0.60000000000000009"/>
    <x v="24"/>
    <x v="252"/>
    <n v="1050"/>
    <x v="2"/>
  </r>
  <r>
    <x v="0"/>
    <n v="1185732"/>
    <x v="87"/>
    <x v="4"/>
    <x v="8"/>
    <s v="Orlando"/>
    <x v="5"/>
    <n v="0.65"/>
    <x v="23"/>
    <x v="113"/>
    <n v="2031.25"/>
    <x v="0"/>
  </r>
  <r>
    <x v="0"/>
    <n v="1185732"/>
    <x v="88"/>
    <x v="4"/>
    <x v="8"/>
    <s v="Orlando"/>
    <x v="0"/>
    <n v="0.60000000000000009"/>
    <x v="29"/>
    <x v="458"/>
    <n v="2092.5000000000005"/>
    <x v="4"/>
  </r>
  <r>
    <x v="0"/>
    <n v="1185732"/>
    <x v="88"/>
    <x v="4"/>
    <x v="8"/>
    <s v="Orlando"/>
    <x v="1"/>
    <n v="0.50000000000000011"/>
    <x v="25"/>
    <x v="252"/>
    <n v="1050"/>
    <x v="2"/>
  </r>
  <r>
    <x v="0"/>
    <n v="1185732"/>
    <x v="88"/>
    <x v="4"/>
    <x v="8"/>
    <s v="Orlando"/>
    <x v="2"/>
    <n v="0.50000000000000011"/>
    <x v="63"/>
    <x v="459"/>
    <n v="681.25000000000011"/>
    <x v="3"/>
  </r>
  <r>
    <x v="0"/>
    <n v="1185732"/>
    <x v="88"/>
    <x v="4"/>
    <x v="8"/>
    <s v="Orlando"/>
    <x v="3"/>
    <n v="0.50000000000000011"/>
    <x v="31"/>
    <x v="460"/>
    <n v="862.50000000000011"/>
    <x v="1"/>
  </r>
  <r>
    <x v="0"/>
    <n v="1185732"/>
    <x v="88"/>
    <x v="4"/>
    <x v="8"/>
    <s v="Orlando"/>
    <x v="4"/>
    <n v="0.65"/>
    <x v="21"/>
    <x v="88"/>
    <n v="1251.25"/>
    <x v="2"/>
  </r>
  <r>
    <x v="0"/>
    <n v="1185732"/>
    <x v="88"/>
    <x v="4"/>
    <x v="8"/>
    <s v="Orlando"/>
    <x v="5"/>
    <n v="0.7"/>
    <x v="26"/>
    <x v="109"/>
    <n v="2275"/>
    <x v="0"/>
  </r>
  <r>
    <x v="0"/>
    <n v="1185732"/>
    <x v="89"/>
    <x v="4"/>
    <x v="8"/>
    <s v="Orlando"/>
    <x v="0"/>
    <n v="0.65"/>
    <x v="10"/>
    <x v="31"/>
    <n v="2559.375"/>
    <x v="4"/>
  </r>
  <r>
    <x v="0"/>
    <n v="1185732"/>
    <x v="89"/>
    <x v="4"/>
    <x v="8"/>
    <s v="Orlando"/>
    <x v="1"/>
    <n v="0.55000000000000004"/>
    <x v="22"/>
    <x v="105"/>
    <n v="1299.375"/>
    <x v="2"/>
  </r>
  <r>
    <x v="0"/>
    <n v="1185732"/>
    <x v="89"/>
    <x v="4"/>
    <x v="8"/>
    <s v="Orlando"/>
    <x v="2"/>
    <n v="0.55000000000000004"/>
    <x v="23"/>
    <x v="337"/>
    <n v="859.37500000000011"/>
    <x v="3"/>
  </r>
  <r>
    <x v="0"/>
    <n v="1185732"/>
    <x v="89"/>
    <x v="4"/>
    <x v="8"/>
    <s v="Orlando"/>
    <x v="3"/>
    <n v="0.55000000000000004"/>
    <x v="31"/>
    <x v="76"/>
    <n v="948.75000000000011"/>
    <x v="1"/>
  </r>
  <r>
    <x v="0"/>
    <n v="1185732"/>
    <x v="89"/>
    <x v="4"/>
    <x v="8"/>
    <s v="Orlando"/>
    <x v="4"/>
    <n v="0.65"/>
    <x v="31"/>
    <x v="90"/>
    <n v="1308.125"/>
    <x v="2"/>
  </r>
  <r>
    <x v="0"/>
    <n v="1185732"/>
    <x v="89"/>
    <x v="4"/>
    <x v="8"/>
    <s v="Orlando"/>
    <x v="5"/>
    <n v="0.7"/>
    <x v="22"/>
    <x v="176"/>
    <n v="2362.5"/>
    <x v="0"/>
  </r>
  <r>
    <x v="0"/>
    <n v="1185732"/>
    <x v="0"/>
    <x v="0"/>
    <x v="0"/>
    <s v="Albany"/>
    <x v="0"/>
    <n v="0.4"/>
    <x v="9"/>
    <x v="55"/>
    <n v="1600"/>
    <x v="0"/>
  </r>
  <r>
    <x v="0"/>
    <n v="1185732"/>
    <x v="0"/>
    <x v="0"/>
    <x v="0"/>
    <s v="Albany"/>
    <x v="1"/>
    <n v="0.4"/>
    <x v="25"/>
    <x v="50"/>
    <n v="720"/>
    <x v="1"/>
  </r>
  <r>
    <x v="0"/>
    <n v="1185732"/>
    <x v="0"/>
    <x v="0"/>
    <x v="0"/>
    <s v="Albany"/>
    <x v="2"/>
    <n v="0.30000000000000004"/>
    <x v="25"/>
    <x v="166"/>
    <n v="630"/>
    <x v="2"/>
  </r>
  <r>
    <x v="0"/>
    <n v="1185732"/>
    <x v="0"/>
    <x v="0"/>
    <x v="0"/>
    <s v="Albany"/>
    <x v="3"/>
    <n v="0.35"/>
    <x v="32"/>
    <x v="151"/>
    <n v="551.25"/>
    <x v="2"/>
  </r>
  <r>
    <x v="0"/>
    <n v="1185732"/>
    <x v="0"/>
    <x v="0"/>
    <x v="0"/>
    <s v="Albany"/>
    <x v="4"/>
    <n v="0.5"/>
    <x v="24"/>
    <x v="54"/>
    <n v="750"/>
    <x v="1"/>
  </r>
  <r>
    <x v="0"/>
    <n v="1185732"/>
    <x v="0"/>
    <x v="0"/>
    <x v="0"/>
    <s v="Albany"/>
    <x v="5"/>
    <n v="0.4"/>
    <x v="25"/>
    <x v="50"/>
    <n v="600"/>
    <x v="3"/>
  </r>
  <r>
    <x v="0"/>
    <n v="1185732"/>
    <x v="1"/>
    <x v="0"/>
    <x v="0"/>
    <s v="Albany"/>
    <x v="0"/>
    <n v="0.4"/>
    <x v="2"/>
    <x v="461"/>
    <n v="1700"/>
    <x v="0"/>
  </r>
  <r>
    <x v="0"/>
    <n v="1185732"/>
    <x v="1"/>
    <x v="0"/>
    <x v="0"/>
    <s v="Albany"/>
    <x v="1"/>
    <n v="0.4"/>
    <x v="24"/>
    <x v="47"/>
    <n v="600"/>
    <x v="1"/>
  </r>
  <r>
    <x v="0"/>
    <n v="1185732"/>
    <x v="1"/>
    <x v="0"/>
    <x v="0"/>
    <s v="Albany"/>
    <x v="2"/>
    <n v="0.30000000000000004"/>
    <x v="21"/>
    <x v="205"/>
    <n v="577.5"/>
    <x v="2"/>
  </r>
  <r>
    <x v="0"/>
    <n v="1185732"/>
    <x v="1"/>
    <x v="0"/>
    <x v="0"/>
    <s v="Albany"/>
    <x v="3"/>
    <n v="0.35"/>
    <x v="33"/>
    <x v="156"/>
    <n v="520.625"/>
    <x v="2"/>
  </r>
  <r>
    <x v="0"/>
    <n v="1185732"/>
    <x v="1"/>
    <x v="0"/>
    <x v="0"/>
    <s v="Albany"/>
    <x v="4"/>
    <n v="0.5"/>
    <x v="24"/>
    <x v="54"/>
    <n v="750"/>
    <x v="1"/>
  </r>
  <r>
    <x v="0"/>
    <n v="1185732"/>
    <x v="1"/>
    <x v="0"/>
    <x v="0"/>
    <s v="Albany"/>
    <x v="5"/>
    <n v="0.4"/>
    <x v="25"/>
    <x v="50"/>
    <n v="600"/>
    <x v="3"/>
  </r>
  <r>
    <x v="0"/>
    <n v="1185732"/>
    <x v="2"/>
    <x v="0"/>
    <x v="0"/>
    <s v="Albany"/>
    <x v="0"/>
    <n v="0.4"/>
    <x v="64"/>
    <x v="462"/>
    <n v="1640"/>
    <x v="0"/>
  </r>
  <r>
    <x v="0"/>
    <n v="1185732"/>
    <x v="2"/>
    <x v="0"/>
    <x v="0"/>
    <s v="Albany"/>
    <x v="1"/>
    <n v="0.4"/>
    <x v="28"/>
    <x v="193"/>
    <n v="630"/>
    <x v="1"/>
  </r>
  <r>
    <x v="0"/>
    <n v="1185732"/>
    <x v="2"/>
    <x v="0"/>
    <x v="0"/>
    <s v="Albany"/>
    <x v="2"/>
    <n v="0.30000000000000004"/>
    <x v="21"/>
    <x v="205"/>
    <n v="577.5"/>
    <x v="2"/>
  </r>
  <r>
    <x v="0"/>
    <n v="1185732"/>
    <x v="2"/>
    <x v="0"/>
    <x v="0"/>
    <s v="Albany"/>
    <x v="3"/>
    <n v="0.35"/>
    <x v="47"/>
    <x v="340"/>
    <n v="489.99999999999994"/>
    <x v="2"/>
  </r>
  <r>
    <x v="0"/>
    <n v="1185732"/>
    <x v="2"/>
    <x v="0"/>
    <x v="0"/>
    <s v="Albany"/>
    <x v="4"/>
    <n v="0.5"/>
    <x v="32"/>
    <x v="39"/>
    <n v="675"/>
    <x v="1"/>
  </r>
  <r>
    <x v="0"/>
    <n v="1185732"/>
    <x v="2"/>
    <x v="0"/>
    <x v="0"/>
    <s v="Albany"/>
    <x v="5"/>
    <n v="0.4"/>
    <x v="21"/>
    <x v="42"/>
    <n v="550"/>
    <x v="3"/>
  </r>
  <r>
    <x v="0"/>
    <n v="1185732"/>
    <x v="3"/>
    <x v="0"/>
    <x v="0"/>
    <s v="Albany"/>
    <x v="0"/>
    <n v="0.4"/>
    <x v="9"/>
    <x v="55"/>
    <n v="1600"/>
    <x v="0"/>
  </r>
  <r>
    <x v="0"/>
    <n v="1185732"/>
    <x v="3"/>
    <x v="0"/>
    <x v="0"/>
    <s v="Albany"/>
    <x v="1"/>
    <n v="0.4"/>
    <x v="24"/>
    <x v="47"/>
    <n v="600"/>
    <x v="1"/>
  </r>
  <r>
    <x v="0"/>
    <n v="1185732"/>
    <x v="3"/>
    <x v="0"/>
    <x v="0"/>
    <s v="Albany"/>
    <x v="2"/>
    <n v="0.30000000000000004"/>
    <x v="24"/>
    <x v="192"/>
    <n v="525"/>
    <x v="2"/>
  </r>
  <r>
    <x v="0"/>
    <n v="1185732"/>
    <x v="3"/>
    <x v="0"/>
    <x v="0"/>
    <s v="Albany"/>
    <x v="3"/>
    <n v="0.35"/>
    <x v="33"/>
    <x v="156"/>
    <n v="520.625"/>
    <x v="2"/>
  </r>
  <r>
    <x v="0"/>
    <n v="1185732"/>
    <x v="3"/>
    <x v="0"/>
    <x v="0"/>
    <s v="Albany"/>
    <x v="4"/>
    <n v="0.5"/>
    <x v="33"/>
    <x v="43"/>
    <n v="637.5"/>
    <x v="1"/>
  </r>
  <r>
    <x v="0"/>
    <n v="1185732"/>
    <x v="3"/>
    <x v="0"/>
    <x v="0"/>
    <s v="Albany"/>
    <x v="5"/>
    <n v="0.4"/>
    <x v="21"/>
    <x v="42"/>
    <n v="550"/>
    <x v="3"/>
  </r>
  <r>
    <x v="0"/>
    <n v="1185732"/>
    <x v="4"/>
    <x v="0"/>
    <x v="0"/>
    <s v="Albany"/>
    <x v="0"/>
    <n v="0.5"/>
    <x v="64"/>
    <x v="463"/>
    <n v="2050"/>
    <x v="0"/>
  </r>
  <r>
    <x v="0"/>
    <n v="1185732"/>
    <x v="4"/>
    <x v="0"/>
    <x v="0"/>
    <s v="Albany"/>
    <x v="1"/>
    <n v="0.45000000000000007"/>
    <x v="28"/>
    <x v="464"/>
    <n v="708.75000000000011"/>
    <x v="1"/>
  </r>
  <r>
    <x v="0"/>
    <n v="1185732"/>
    <x v="4"/>
    <x v="0"/>
    <x v="0"/>
    <s v="Albany"/>
    <x v="2"/>
    <n v="0.4"/>
    <x v="24"/>
    <x v="47"/>
    <n v="700"/>
    <x v="2"/>
  </r>
  <r>
    <x v="0"/>
    <n v="1185732"/>
    <x v="4"/>
    <x v="0"/>
    <x v="0"/>
    <s v="Albany"/>
    <x v="3"/>
    <n v="0.4"/>
    <x v="32"/>
    <x v="207"/>
    <n v="630"/>
    <x v="2"/>
  </r>
  <r>
    <x v="0"/>
    <n v="1185732"/>
    <x v="4"/>
    <x v="0"/>
    <x v="0"/>
    <s v="Albany"/>
    <x v="4"/>
    <n v="0.5"/>
    <x v="34"/>
    <x v="351"/>
    <n v="712.5"/>
    <x v="1"/>
  </r>
  <r>
    <x v="0"/>
    <n v="1185732"/>
    <x v="4"/>
    <x v="0"/>
    <x v="0"/>
    <s v="Albany"/>
    <x v="5"/>
    <n v="0.55000000000000004"/>
    <x v="25"/>
    <x v="221"/>
    <n v="825.00000000000011"/>
    <x v="3"/>
  </r>
  <r>
    <x v="0"/>
    <n v="1185732"/>
    <x v="5"/>
    <x v="0"/>
    <x v="0"/>
    <s v="Albany"/>
    <x v="0"/>
    <n v="0.5"/>
    <x v="2"/>
    <x v="17"/>
    <n v="2125"/>
    <x v="0"/>
  </r>
  <r>
    <x v="0"/>
    <n v="1185732"/>
    <x v="5"/>
    <x v="0"/>
    <x v="0"/>
    <s v="Albany"/>
    <x v="1"/>
    <n v="0.45000000000000007"/>
    <x v="25"/>
    <x v="217"/>
    <n v="810.00000000000011"/>
    <x v="1"/>
  </r>
  <r>
    <x v="0"/>
    <n v="1185732"/>
    <x v="5"/>
    <x v="0"/>
    <x v="0"/>
    <s v="Albany"/>
    <x v="2"/>
    <n v="0.4"/>
    <x v="28"/>
    <x v="193"/>
    <n v="735"/>
    <x v="2"/>
  </r>
  <r>
    <x v="0"/>
    <n v="1185732"/>
    <x v="5"/>
    <x v="0"/>
    <x v="0"/>
    <s v="Albany"/>
    <x v="3"/>
    <n v="0.4"/>
    <x v="24"/>
    <x v="47"/>
    <n v="700"/>
    <x v="2"/>
  </r>
  <r>
    <x v="0"/>
    <n v="1185732"/>
    <x v="5"/>
    <x v="0"/>
    <x v="0"/>
    <s v="Albany"/>
    <x v="4"/>
    <n v="0.5"/>
    <x v="24"/>
    <x v="54"/>
    <n v="750"/>
    <x v="1"/>
  </r>
  <r>
    <x v="0"/>
    <n v="1185732"/>
    <x v="5"/>
    <x v="0"/>
    <x v="0"/>
    <s v="Albany"/>
    <x v="5"/>
    <n v="0.55000000000000004"/>
    <x v="26"/>
    <x v="465"/>
    <n v="893.75000000000011"/>
    <x v="3"/>
  </r>
  <r>
    <x v="0"/>
    <n v="1185732"/>
    <x v="6"/>
    <x v="0"/>
    <x v="0"/>
    <s v="Albany"/>
    <x v="0"/>
    <n v="0.5"/>
    <x v="10"/>
    <x v="242"/>
    <n v="2187.5"/>
    <x v="0"/>
  </r>
  <r>
    <x v="0"/>
    <n v="1185732"/>
    <x v="6"/>
    <x v="0"/>
    <x v="0"/>
    <s v="Albany"/>
    <x v="1"/>
    <n v="0.45000000000000007"/>
    <x v="23"/>
    <x v="224"/>
    <n v="843.75000000000011"/>
    <x v="1"/>
  </r>
  <r>
    <x v="0"/>
    <n v="1185732"/>
    <x v="6"/>
    <x v="0"/>
    <x v="0"/>
    <s v="Albany"/>
    <x v="2"/>
    <n v="0.4"/>
    <x v="21"/>
    <x v="42"/>
    <n v="770"/>
    <x v="2"/>
  </r>
  <r>
    <x v="0"/>
    <n v="1185732"/>
    <x v="6"/>
    <x v="0"/>
    <x v="0"/>
    <s v="Albany"/>
    <x v="3"/>
    <n v="0.4"/>
    <x v="24"/>
    <x v="47"/>
    <n v="700"/>
    <x v="2"/>
  </r>
  <r>
    <x v="0"/>
    <n v="1185732"/>
    <x v="6"/>
    <x v="0"/>
    <x v="0"/>
    <s v="Albany"/>
    <x v="4"/>
    <n v="0.5"/>
    <x v="28"/>
    <x v="48"/>
    <n v="787.5"/>
    <x v="1"/>
  </r>
  <r>
    <x v="0"/>
    <n v="1185732"/>
    <x v="6"/>
    <x v="0"/>
    <x v="0"/>
    <s v="Albany"/>
    <x v="5"/>
    <n v="0.55000000000000004"/>
    <x v="20"/>
    <x v="104"/>
    <n v="962.50000000000011"/>
    <x v="3"/>
  </r>
  <r>
    <x v="0"/>
    <n v="1185732"/>
    <x v="7"/>
    <x v="0"/>
    <x v="0"/>
    <s v="Albany"/>
    <x v="0"/>
    <n v="0.5"/>
    <x v="2"/>
    <x v="17"/>
    <n v="2125"/>
    <x v="0"/>
  </r>
  <r>
    <x v="0"/>
    <n v="1185732"/>
    <x v="7"/>
    <x v="0"/>
    <x v="0"/>
    <s v="Albany"/>
    <x v="1"/>
    <n v="0.45000000000000007"/>
    <x v="23"/>
    <x v="224"/>
    <n v="843.75000000000011"/>
    <x v="1"/>
  </r>
  <r>
    <x v="0"/>
    <n v="1185732"/>
    <x v="7"/>
    <x v="0"/>
    <x v="0"/>
    <s v="Albany"/>
    <x v="2"/>
    <n v="0.4"/>
    <x v="21"/>
    <x v="42"/>
    <n v="770"/>
    <x v="2"/>
  </r>
  <r>
    <x v="0"/>
    <n v="1185732"/>
    <x v="7"/>
    <x v="0"/>
    <x v="0"/>
    <s v="Albany"/>
    <x v="3"/>
    <n v="0.4"/>
    <x v="28"/>
    <x v="193"/>
    <n v="735"/>
    <x v="2"/>
  </r>
  <r>
    <x v="0"/>
    <n v="1185732"/>
    <x v="7"/>
    <x v="0"/>
    <x v="0"/>
    <s v="Albany"/>
    <x v="4"/>
    <n v="0.5"/>
    <x v="24"/>
    <x v="54"/>
    <n v="750"/>
    <x v="1"/>
  </r>
  <r>
    <x v="0"/>
    <n v="1185732"/>
    <x v="7"/>
    <x v="0"/>
    <x v="0"/>
    <s v="Albany"/>
    <x v="5"/>
    <n v="0.55000000000000004"/>
    <x v="22"/>
    <x v="105"/>
    <n v="928.12500000000011"/>
    <x v="3"/>
  </r>
  <r>
    <x v="0"/>
    <n v="1185732"/>
    <x v="8"/>
    <x v="0"/>
    <x v="0"/>
    <s v="Albany"/>
    <x v="0"/>
    <n v="0.5"/>
    <x v="9"/>
    <x v="2"/>
    <n v="2000"/>
    <x v="0"/>
  </r>
  <r>
    <x v="0"/>
    <n v="1185732"/>
    <x v="8"/>
    <x v="0"/>
    <x v="0"/>
    <s v="Albany"/>
    <x v="1"/>
    <n v="0.45000000000000007"/>
    <x v="25"/>
    <x v="217"/>
    <n v="810.00000000000011"/>
    <x v="1"/>
  </r>
  <r>
    <x v="0"/>
    <n v="1185732"/>
    <x v="8"/>
    <x v="0"/>
    <x v="0"/>
    <s v="Albany"/>
    <x v="2"/>
    <n v="0.4"/>
    <x v="28"/>
    <x v="193"/>
    <n v="735"/>
    <x v="2"/>
  </r>
  <r>
    <x v="0"/>
    <n v="1185732"/>
    <x v="8"/>
    <x v="0"/>
    <x v="0"/>
    <s v="Albany"/>
    <x v="3"/>
    <n v="0.4"/>
    <x v="24"/>
    <x v="47"/>
    <n v="700"/>
    <x v="2"/>
  </r>
  <r>
    <x v="0"/>
    <n v="1185732"/>
    <x v="8"/>
    <x v="0"/>
    <x v="0"/>
    <s v="Albany"/>
    <x v="4"/>
    <n v="0.5"/>
    <x v="24"/>
    <x v="54"/>
    <n v="750"/>
    <x v="1"/>
  </r>
  <r>
    <x v="0"/>
    <n v="1185732"/>
    <x v="8"/>
    <x v="0"/>
    <x v="0"/>
    <s v="Albany"/>
    <x v="5"/>
    <n v="0.55000000000000004"/>
    <x v="25"/>
    <x v="221"/>
    <n v="825.00000000000011"/>
    <x v="3"/>
  </r>
  <r>
    <x v="0"/>
    <n v="1185732"/>
    <x v="9"/>
    <x v="0"/>
    <x v="0"/>
    <s v="Albany"/>
    <x v="0"/>
    <n v="0.55000000000000004"/>
    <x v="29"/>
    <x v="100"/>
    <n v="2131.25"/>
    <x v="0"/>
  </r>
  <r>
    <x v="0"/>
    <n v="1185732"/>
    <x v="9"/>
    <x v="0"/>
    <x v="0"/>
    <s v="Albany"/>
    <x v="1"/>
    <n v="0.45000000000000007"/>
    <x v="25"/>
    <x v="217"/>
    <n v="810.00000000000011"/>
    <x v="1"/>
  </r>
  <r>
    <x v="0"/>
    <n v="1185732"/>
    <x v="9"/>
    <x v="0"/>
    <x v="0"/>
    <s v="Albany"/>
    <x v="2"/>
    <n v="0.45000000000000007"/>
    <x v="24"/>
    <x v="223"/>
    <n v="787.50000000000011"/>
    <x v="2"/>
  </r>
  <r>
    <x v="0"/>
    <n v="1185732"/>
    <x v="9"/>
    <x v="0"/>
    <x v="0"/>
    <s v="Albany"/>
    <x v="3"/>
    <n v="0.45000000000000007"/>
    <x v="34"/>
    <x v="466"/>
    <n v="748.12500000000011"/>
    <x v="2"/>
  </r>
  <r>
    <x v="0"/>
    <n v="1185732"/>
    <x v="9"/>
    <x v="0"/>
    <x v="0"/>
    <s v="Albany"/>
    <x v="4"/>
    <n v="0.55000000000000004"/>
    <x v="34"/>
    <x v="356"/>
    <n v="783.75"/>
    <x v="1"/>
  </r>
  <r>
    <x v="0"/>
    <n v="1185732"/>
    <x v="9"/>
    <x v="0"/>
    <x v="0"/>
    <s v="Albany"/>
    <x v="5"/>
    <n v="0.6"/>
    <x v="25"/>
    <x v="11"/>
    <n v="900"/>
    <x v="3"/>
  </r>
  <r>
    <x v="0"/>
    <n v="1185732"/>
    <x v="10"/>
    <x v="0"/>
    <x v="0"/>
    <s v="Albany"/>
    <x v="0"/>
    <n v="0.55000000000000004"/>
    <x v="30"/>
    <x v="71"/>
    <n v="2062.5"/>
    <x v="0"/>
  </r>
  <r>
    <x v="0"/>
    <n v="1185732"/>
    <x v="10"/>
    <x v="0"/>
    <x v="0"/>
    <s v="Albany"/>
    <x v="1"/>
    <n v="0.45000000000000007"/>
    <x v="31"/>
    <x v="339"/>
    <n v="776.25000000000011"/>
    <x v="1"/>
  </r>
  <r>
    <x v="0"/>
    <n v="1185732"/>
    <x v="10"/>
    <x v="0"/>
    <x v="0"/>
    <s v="Albany"/>
    <x v="2"/>
    <n v="0.45000000000000007"/>
    <x v="65"/>
    <x v="467"/>
    <n v="819.00000000000011"/>
    <x v="2"/>
  </r>
  <r>
    <x v="0"/>
    <n v="1185732"/>
    <x v="10"/>
    <x v="0"/>
    <x v="0"/>
    <s v="Albany"/>
    <x v="3"/>
    <n v="0.45000000000000007"/>
    <x v="24"/>
    <x v="223"/>
    <n v="787.50000000000011"/>
    <x v="2"/>
  </r>
  <r>
    <x v="0"/>
    <n v="1185732"/>
    <x v="10"/>
    <x v="0"/>
    <x v="0"/>
    <s v="Albany"/>
    <x v="4"/>
    <n v="0.55000000000000004"/>
    <x v="34"/>
    <x v="356"/>
    <n v="783.75"/>
    <x v="1"/>
  </r>
  <r>
    <x v="0"/>
    <n v="1185732"/>
    <x v="10"/>
    <x v="0"/>
    <x v="0"/>
    <s v="Albany"/>
    <x v="5"/>
    <n v="0.6"/>
    <x v="31"/>
    <x v="425"/>
    <n v="862.5"/>
    <x v="3"/>
  </r>
  <r>
    <x v="0"/>
    <n v="1185732"/>
    <x v="11"/>
    <x v="0"/>
    <x v="0"/>
    <s v="Albany"/>
    <x v="0"/>
    <n v="0.55000000000000004"/>
    <x v="9"/>
    <x v="63"/>
    <n v="2200"/>
    <x v="0"/>
  </r>
  <r>
    <x v="0"/>
    <n v="1185732"/>
    <x v="11"/>
    <x v="0"/>
    <x v="0"/>
    <s v="Albany"/>
    <x v="1"/>
    <n v="0.45000000000000007"/>
    <x v="25"/>
    <x v="217"/>
    <n v="810.00000000000011"/>
    <x v="1"/>
  </r>
  <r>
    <x v="0"/>
    <n v="1185732"/>
    <x v="11"/>
    <x v="0"/>
    <x v="0"/>
    <s v="Albany"/>
    <x v="2"/>
    <n v="0.45000000000000007"/>
    <x v="21"/>
    <x v="468"/>
    <n v="866.25000000000011"/>
    <x v="2"/>
  </r>
  <r>
    <x v="0"/>
    <n v="1185732"/>
    <x v="11"/>
    <x v="0"/>
    <x v="0"/>
    <s v="Albany"/>
    <x v="3"/>
    <n v="0.45000000000000007"/>
    <x v="24"/>
    <x v="223"/>
    <n v="787.50000000000011"/>
    <x v="2"/>
  </r>
  <r>
    <x v="0"/>
    <n v="1185732"/>
    <x v="11"/>
    <x v="0"/>
    <x v="0"/>
    <s v="Albany"/>
    <x v="4"/>
    <n v="0.55000000000000004"/>
    <x v="24"/>
    <x v="80"/>
    <n v="825"/>
    <x v="1"/>
  </r>
  <r>
    <x v="0"/>
    <n v="1185732"/>
    <x v="11"/>
    <x v="0"/>
    <x v="0"/>
    <s v="Albany"/>
    <x v="5"/>
    <n v="0.6"/>
    <x v="25"/>
    <x v="11"/>
    <n v="900"/>
    <x v="3"/>
  </r>
  <r>
    <x v="2"/>
    <n v="1128299"/>
    <x v="145"/>
    <x v="2"/>
    <x v="17"/>
    <s v="Cheyenne"/>
    <x v="0"/>
    <n v="0.30000000000000004"/>
    <x v="45"/>
    <x v="187"/>
    <n v="367.50000000000006"/>
    <x v="2"/>
  </r>
  <r>
    <x v="2"/>
    <n v="1128299"/>
    <x v="145"/>
    <x v="2"/>
    <x v="17"/>
    <s v="Cheyenne"/>
    <x v="1"/>
    <n v="0.4"/>
    <x v="45"/>
    <x v="340"/>
    <n v="489.99999999999994"/>
    <x v="2"/>
  </r>
  <r>
    <x v="2"/>
    <n v="1128299"/>
    <x v="145"/>
    <x v="2"/>
    <x v="17"/>
    <s v="Cheyenne"/>
    <x v="2"/>
    <n v="0.4"/>
    <x v="45"/>
    <x v="340"/>
    <n v="489.99999999999994"/>
    <x v="2"/>
  </r>
  <r>
    <x v="2"/>
    <n v="1128299"/>
    <x v="145"/>
    <x v="2"/>
    <x v="17"/>
    <s v="Cheyenne"/>
    <x v="3"/>
    <n v="0.4"/>
    <x v="41"/>
    <x v="134"/>
    <n v="280"/>
    <x v="2"/>
  </r>
  <r>
    <x v="2"/>
    <n v="1128299"/>
    <x v="145"/>
    <x v="2"/>
    <x v="17"/>
    <s v="Cheyenne"/>
    <x v="4"/>
    <n v="0.45000000000000007"/>
    <x v="43"/>
    <x v="318"/>
    <n v="270.00000000000006"/>
    <x v="8"/>
  </r>
  <r>
    <x v="2"/>
    <n v="1128299"/>
    <x v="145"/>
    <x v="2"/>
    <x v="17"/>
    <s v="Cheyenne"/>
    <x v="5"/>
    <n v="0.4"/>
    <x v="47"/>
    <x v="173"/>
    <n v="480"/>
    <x v="1"/>
  </r>
  <r>
    <x v="2"/>
    <n v="1128299"/>
    <x v="146"/>
    <x v="2"/>
    <x v="17"/>
    <s v="Cheyenne"/>
    <x v="0"/>
    <n v="0.30000000000000004"/>
    <x v="32"/>
    <x v="139"/>
    <n v="472.50000000000006"/>
    <x v="2"/>
  </r>
  <r>
    <x v="2"/>
    <n v="1128299"/>
    <x v="146"/>
    <x v="2"/>
    <x v="17"/>
    <s v="Cheyenne"/>
    <x v="1"/>
    <n v="0.4"/>
    <x v="45"/>
    <x v="340"/>
    <n v="489.99999999999994"/>
    <x v="2"/>
  </r>
  <r>
    <x v="2"/>
    <n v="1128299"/>
    <x v="146"/>
    <x v="2"/>
    <x v="17"/>
    <s v="Cheyenne"/>
    <x v="2"/>
    <n v="0.4"/>
    <x v="45"/>
    <x v="340"/>
    <n v="489.99999999999994"/>
    <x v="2"/>
  </r>
  <r>
    <x v="2"/>
    <n v="1128299"/>
    <x v="146"/>
    <x v="2"/>
    <x v="17"/>
    <s v="Cheyenne"/>
    <x v="3"/>
    <n v="0.4"/>
    <x v="41"/>
    <x v="134"/>
    <n v="280"/>
    <x v="2"/>
  </r>
  <r>
    <x v="2"/>
    <n v="1128299"/>
    <x v="146"/>
    <x v="2"/>
    <x v="17"/>
    <s v="Cheyenne"/>
    <x v="4"/>
    <n v="0.45000000000000007"/>
    <x v="36"/>
    <x v="469"/>
    <n v="225.00000000000006"/>
    <x v="8"/>
  </r>
  <r>
    <x v="2"/>
    <n v="1128299"/>
    <x v="146"/>
    <x v="2"/>
    <x v="17"/>
    <s v="Cheyenne"/>
    <x v="5"/>
    <n v="0.4"/>
    <x v="46"/>
    <x v="194"/>
    <n v="390"/>
    <x v="1"/>
  </r>
  <r>
    <x v="2"/>
    <n v="1128299"/>
    <x v="147"/>
    <x v="2"/>
    <x v="17"/>
    <s v="Cheyenne"/>
    <x v="0"/>
    <n v="0.4"/>
    <x v="34"/>
    <x v="235"/>
    <n v="665"/>
    <x v="2"/>
  </r>
  <r>
    <x v="2"/>
    <n v="1128299"/>
    <x v="147"/>
    <x v="2"/>
    <x v="17"/>
    <s v="Cheyenne"/>
    <x v="1"/>
    <n v="0.5"/>
    <x v="46"/>
    <x v="132"/>
    <n v="568.75"/>
    <x v="2"/>
  </r>
  <r>
    <x v="2"/>
    <n v="1128299"/>
    <x v="147"/>
    <x v="2"/>
    <x v="17"/>
    <s v="Cheyenne"/>
    <x v="2"/>
    <n v="0.54999999999999993"/>
    <x v="45"/>
    <x v="237"/>
    <n v="673.74999999999989"/>
    <x v="2"/>
  </r>
  <r>
    <x v="2"/>
    <n v="1128299"/>
    <x v="147"/>
    <x v="2"/>
    <x v="17"/>
    <s v="Cheyenne"/>
    <x v="3"/>
    <n v="0.5"/>
    <x v="44"/>
    <x v="142"/>
    <n v="437.5"/>
    <x v="2"/>
  </r>
  <r>
    <x v="2"/>
    <n v="1128299"/>
    <x v="147"/>
    <x v="2"/>
    <x v="17"/>
    <s v="Cheyenne"/>
    <x v="4"/>
    <n v="0.55000000000000004"/>
    <x v="39"/>
    <x v="189"/>
    <n v="220"/>
    <x v="8"/>
  </r>
  <r>
    <x v="2"/>
    <n v="1128299"/>
    <x v="147"/>
    <x v="2"/>
    <x v="17"/>
    <s v="Cheyenne"/>
    <x v="5"/>
    <n v="0.5"/>
    <x v="49"/>
    <x v="146"/>
    <n v="450"/>
    <x v="1"/>
  </r>
  <r>
    <x v="2"/>
    <n v="1128299"/>
    <x v="148"/>
    <x v="2"/>
    <x v="17"/>
    <s v="Cheyenne"/>
    <x v="0"/>
    <n v="0.55000000000000004"/>
    <x v="34"/>
    <x v="356"/>
    <n v="914.37499999999989"/>
    <x v="2"/>
  </r>
  <r>
    <x v="2"/>
    <n v="1128299"/>
    <x v="148"/>
    <x v="2"/>
    <x v="17"/>
    <s v="Cheyenne"/>
    <x v="1"/>
    <n v="0.60000000000000009"/>
    <x v="35"/>
    <x v="205"/>
    <n v="577.5"/>
    <x v="2"/>
  </r>
  <r>
    <x v="2"/>
    <n v="1128299"/>
    <x v="148"/>
    <x v="2"/>
    <x v="17"/>
    <s v="Cheyenne"/>
    <x v="2"/>
    <n v="0.60000000000000009"/>
    <x v="46"/>
    <x v="470"/>
    <n v="682.5"/>
    <x v="2"/>
  </r>
  <r>
    <x v="2"/>
    <n v="1128299"/>
    <x v="148"/>
    <x v="2"/>
    <x v="17"/>
    <s v="Cheyenne"/>
    <x v="3"/>
    <n v="0.45000000000000007"/>
    <x v="38"/>
    <x v="471"/>
    <n v="354.375"/>
    <x v="2"/>
  </r>
  <r>
    <x v="2"/>
    <n v="1128299"/>
    <x v="148"/>
    <x v="2"/>
    <x v="17"/>
    <s v="Cheyenne"/>
    <x v="4"/>
    <n v="0.50000000000000011"/>
    <x v="36"/>
    <x v="472"/>
    <n v="250.00000000000006"/>
    <x v="8"/>
  </r>
  <r>
    <x v="2"/>
    <n v="1128299"/>
    <x v="148"/>
    <x v="2"/>
    <x v="17"/>
    <s v="Cheyenne"/>
    <x v="5"/>
    <n v="0.65000000000000013"/>
    <x v="49"/>
    <x v="473"/>
    <n v="585.00000000000011"/>
    <x v="1"/>
  </r>
  <r>
    <x v="2"/>
    <n v="1128299"/>
    <x v="149"/>
    <x v="2"/>
    <x v="17"/>
    <s v="Cheyenne"/>
    <x v="0"/>
    <n v="0.5"/>
    <x v="24"/>
    <x v="54"/>
    <n v="875"/>
    <x v="2"/>
  </r>
  <r>
    <x v="2"/>
    <n v="1128299"/>
    <x v="149"/>
    <x v="2"/>
    <x v="17"/>
    <s v="Cheyenne"/>
    <x v="1"/>
    <n v="0.55000000000000004"/>
    <x v="45"/>
    <x v="136"/>
    <n v="673.75"/>
    <x v="2"/>
  </r>
  <r>
    <x v="2"/>
    <n v="1128299"/>
    <x v="149"/>
    <x v="2"/>
    <x v="17"/>
    <s v="Cheyenne"/>
    <x v="2"/>
    <n v="0.55000000000000004"/>
    <x v="45"/>
    <x v="136"/>
    <n v="673.75"/>
    <x v="2"/>
  </r>
  <r>
    <x v="2"/>
    <n v="1128299"/>
    <x v="149"/>
    <x v="2"/>
    <x v="17"/>
    <s v="Cheyenne"/>
    <x v="3"/>
    <n v="0.5"/>
    <x v="35"/>
    <x v="140"/>
    <n v="481.24999999999994"/>
    <x v="2"/>
  </r>
  <r>
    <x v="2"/>
    <n v="1128299"/>
    <x v="149"/>
    <x v="2"/>
    <x v="17"/>
    <s v="Cheyenne"/>
    <x v="4"/>
    <n v="0.44999999999999996"/>
    <x v="37"/>
    <x v="474"/>
    <n v="315"/>
    <x v="8"/>
  </r>
  <r>
    <x v="2"/>
    <n v="1128299"/>
    <x v="149"/>
    <x v="2"/>
    <x v="17"/>
    <s v="Cheyenne"/>
    <x v="5"/>
    <n v="0.6"/>
    <x v="28"/>
    <x v="40"/>
    <n v="945"/>
    <x v="1"/>
  </r>
  <r>
    <x v="2"/>
    <n v="1128299"/>
    <x v="150"/>
    <x v="2"/>
    <x v="17"/>
    <s v="Cheyenne"/>
    <x v="0"/>
    <n v="0.54999999999999993"/>
    <x v="29"/>
    <x v="475"/>
    <n v="1491.8749999999995"/>
    <x v="2"/>
  </r>
  <r>
    <x v="2"/>
    <n v="1128299"/>
    <x v="150"/>
    <x v="2"/>
    <x v="17"/>
    <s v="Cheyenne"/>
    <x v="1"/>
    <n v="0.64999999999999991"/>
    <x v="26"/>
    <x v="476"/>
    <n v="1478.7499999999995"/>
    <x v="2"/>
  </r>
  <r>
    <x v="2"/>
    <n v="1128299"/>
    <x v="150"/>
    <x v="2"/>
    <x v="17"/>
    <s v="Cheyenne"/>
    <x v="2"/>
    <n v="0.79999999999999993"/>
    <x v="26"/>
    <x v="97"/>
    <n v="1819.9999999999998"/>
    <x v="2"/>
  </r>
  <r>
    <x v="2"/>
    <n v="1128299"/>
    <x v="150"/>
    <x v="2"/>
    <x v="17"/>
    <s v="Cheyenne"/>
    <x v="3"/>
    <n v="0.79999999999999993"/>
    <x v="28"/>
    <x v="81"/>
    <n v="1470"/>
    <x v="2"/>
  </r>
  <r>
    <x v="2"/>
    <n v="1128299"/>
    <x v="150"/>
    <x v="2"/>
    <x v="17"/>
    <s v="Cheyenne"/>
    <x v="4"/>
    <n v="0.9"/>
    <x v="47"/>
    <x v="11"/>
    <n v="1440"/>
    <x v="8"/>
  </r>
  <r>
    <x v="2"/>
    <n v="1128299"/>
    <x v="150"/>
    <x v="2"/>
    <x v="17"/>
    <s v="Cheyenne"/>
    <x v="5"/>
    <n v="1.05"/>
    <x v="20"/>
    <x v="477"/>
    <n v="2205"/>
    <x v="1"/>
  </r>
  <r>
    <x v="2"/>
    <n v="1128299"/>
    <x v="151"/>
    <x v="2"/>
    <x v="17"/>
    <s v="Cheyenne"/>
    <x v="0"/>
    <n v="0.85"/>
    <x v="2"/>
    <x v="478"/>
    <n v="2528.75"/>
    <x v="2"/>
  </r>
  <r>
    <x v="2"/>
    <n v="1128299"/>
    <x v="151"/>
    <x v="2"/>
    <x v="17"/>
    <s v="Cheyenne"/>
    <x v="1"/>
    <n v="0.9"/>
    <x v="20"/>
    <x v="479"/>
    <n v="2205"/>
    <x v="2"/>
  </r>
  <r>
    <x v="2"/>
    <n v="1128299"/>
    <x v="151"/>
    <x v="2"/>
    <x v="17"/>
    <s v="Cheyenne"/>
    <x v="2"/>
    <n v="0.9"/>
    <x v="26"/>
    <x v="38"/>
    <n v="2047.4999999999998"/>
    <x v="2"/>
  </r>
  <r>
    <x v="2"/>
    <n v="1128299"/>
    <x v="151"/>
    <x v="2"/>
    <x v="17"/>
    <s v="Cheyenne"/>
    <x v="3"/>
    <n v="0.85"/>
    <x v="21"/>
    <x v="68"/>
    <n v="1636.25"/>
    <x v="2"/>
  </r>
  <r>
    <x v="2"/>
    <n v="1128299"/>
    <x v="151"/>
    <x v="2"/>
    <x v="17"/>
    <s v="Cheyenne"/>
    <x v="4"/>
    <n v="0.9"/>
    <x v="25"/>
    <x v="4"/>
    <n v="2160"/>
    <x v="8"/>
  </r>
  <r>
    <x v="2"/>
    <n v="1128299"/>
    <x v="151"/>
    <x v="2"/>
    <x v="17"/>
    <s v="Cheyenne"/>
    <x v="5"/>
    <n v="1.05"/>
    <x v="25"/>
    <x v="479"/>
    <n v="1890"/>
    <x v="1"/>
  </r>
  <r>
    <x v="2"/>
    <n v="1128299"/>
    <x v="152"/>
    <x v="2"/>
    <x v="17"/>
    <s v="Cheyenne"/>
    <x v="0"/>
    <n v="0.9"/>
    <x v="9"/>
    <x v="28"/>
    <n v="2520"/>
    <x v="2"/>
  </r>
  <r>
    <x v="2"/>
    <n v="1128299"/>
    <x v="152"/>
    <x v="2"/>
    <x v="17"/>
    <s v="Cheyenne"/>
    <x v="1"/>
    <n v="0.8"/>
    <x v="29"/>
    <x v="94"/>
    <n v="2170"/>
    <x v="2"/>
  </r>
  <r>
    <x v="2"/>
    <n v="1128299"/>
    <x v="152"/>
    <x v="2"/>
    <x v="17"/>
    <s v="Cheyenne"/>
    <x v="2"/>
    <n v="0.70000000000000007"/>
    <x v="26"/>
    <x v="109"/>
    <n v="1592.5"/>
    <x v="2"/>
  </r>
  <r>
    <x v="2"/>
    <n v="1128299"/>
    <x v="152"/>
    <x v="2"/>
    <x v="17"/>
    <s v="Cheyenne"/>
    <x v="3"/>
    <n v="0.70000000000000007"/>
    <x v="33"/>
    <x v="253"/>
    <n v="1041.25"/>
    <x v="2"/>
  </r>
  <r>
    <x v="2"/>
    <n v="1128299"/>
    <x v="152"/>
    <x v="2"/>
    <x v="17"/>
    <s v="Cheyenne"/>
    <x v="4"/>
    <n v="0.7"/>
    <x v="33"/>
    <x v="44"/>
    <n v="1190"/>
    <x v="8"/>
  </r>
  <r>
    <x v="2"/>
    <n v="1128299"/>
    <x v="152"/>
    <x v="2"/>
    <x v="17"/>
    <s v="Cheyenne"/>
    <x v="5"/>
    <n v="0.75"/>
    <x v="44"/>
    <x v="203"/>
    <n v="562.5"/>
    <x v="1"/>
  </r>
  <r>
    <x v="2"/>
    <n v="1128299"/>
    <x v="153"/>
    <x v="2"/>
    <x v="17"/>
    <s v="Cheyenne"/>
    <x v="0"/>
    <n v="0.50000000000000011"/>
    <x v="32"/>
    <x v="223"/>
    <n v="787.50000000000011"/>
    <x v="2"/>
  </r>
  <r>
    <x v="2"/>
    <n v="1128299"/>
    <x v="153"/>
    <x v="2"/>
    <x v="17"/>
    <s v="Cheyenne"/>
    <x v="1"/>
    <n v="0.55000000000000016"/>
    <x v="32"/>
    <x v="480"/>
    <n v="866.25000000000023"/>
    <x v="2"/>
  </r>
  <r>
    <x v="2"/>
    <n v="1128299"/>
    <x v="153"/>
    <x v="2"/>
    <x v="17"/>
    <s v="Cheyenne"/>
    <x v="2"/>
    <n v="0.50000000000000011"/>
    <x v="44"/>
    <x v="396"/>
    <n v="437.50000000000006"/>
    <x v="2"/>
  </r>
  <r>
    <x v="2"/>
    <n v="1128299"/>
    <x v="153"/>
    <x v="2"/>
    <x v="17"/>
    <s v="Cheyenne"/>
    <x v="3"/>
    <n v="0.50000000000000011"/>
    <x v="41"/>
    <x v="322"/>
    <n v="350.00000000000006"/>
    <x v="2"/>
  </r>
  <r>
    <x v="2"/>
    <n v="1128299"/>
    <x v="153"/>
    <x v="2"/>
    <x v="17"/>
    <s v="Cheyenne"/>
    <x v="4"/>
    <n v="0.60000000000000009"/>
    <x v="38"/>
    <x v="139"/>
    <n v="540.00000000000011"/>
    <x v="8"/>
  </r>
  <r>
    <x v="2"/>
    <n v="1128299"/>
    <x v="153"/>
    <x v="2"/>
    <x v="17"/>
    <s v="Cheyenne"/>
    <x v="5"/>
    <n v="0.44999999999999996"/>
    <x v="44"/>
    <x v="127"/>
    <n v="337.5"/>
    <x v="1"/>
  </r>
  <r>
    <x v="2"/>
    <n v="1128299"/>
    <x v="154"/>
    <x v="2"/>
    <x v="17"/>
    <s v="Cheyenne"/>
    <x v="0"/>
    <n v="0.4"/>
    <x v="45"/>
    <x v="340"/>
    <n v="489.99999999999994"/>
    <x v="2"/>
  </r>
  <r>
    <x v="2"/>
    <n v="1128299"/>
    <x v="154"/>
    <x v="2"/>
    <x v="17"/>
    <s v="Cheyenne"/>
    <x v="1"/>
    <n v="0.55000000000000016"/>
    <x v="28"/>
    <x v="481"/>
    <n v="1010.6250000000002"/>
    <x v="2"/>
  </r>
  <r>
    <x v="2"/>
    <n v="1128299"/>
    <x v="154"/>
    <x v="2"/>
    <x v="17"/>
    <s v="Cheyenne"/>
    <x v="2"/>
    <n v="0.50000000000000011"/>
    <x v="45"/>
    <x v="482"/>
    <n v="612.50000000000011"/>
    <x v="2"/>
  </r>
  <r>
    <x v="2"/>
    <n v="1128299"/>
    <x v="154"/>
    <x v="2"/>
    <x v="17"/>
    <s v="Cheyenne"/>
    <x v="3"/>
    <n v="0.45000000000000007"/>
    <x v="46"/>
    <x v="137"/>
    <n v="511.87500000000006"/>
    <x v="2"/>
  </r>
  <r>
    <x v="2"/>
    <n v="1128299"/>
    <x v="154"/>
    <x v="2"/>
    <x v="17"/>
    <s v="Cheyenne"/>
    <x v="4"/>
    <n v="0.55000000000000004"/>
    <x v="49"/>
    <x v="205"/>
    <n v="660.00000000000011"/>
    <x v="8"/>
  </r>
  <r>
    <x v="2"/>
    <n v="1128299"/>
    <x v="154"/>
    <x v="2"/>
    <x v="17"/>
    <s v="Cheyenne"/>
    <x v="5"/>
    <n v="0.60000000000000009"/>
    <x v="45"/>
    <x v="162"/>
    <n v="630.00000000000011"/>
    <x v="1"/>
  </r>
  <r>
    <x v="2"/>
    <n v="1128299"/>
    <x v="155"/>
    <x v="2"/>
    <x v="17"/>
    <s v="Cheyenne"/>
    <x v="0"/>
    <n v="0.45000000000000007"/>
    <x v="31"/>
    <x v="339"/>
    <n v="905.62500000000011"/>
    <x v="2"/>
  </r>
  <r>
    <x v="2"/>
    <n v="1128299"/>
    <x v="155"/>
    <x v="2"/>
    <x v="17"/>
    <s v="Cheyenne"/>
    <x v="1"/>
    <n v="0.50000000000000011"/>
    <x v="26"/>
    <x v="455"/>
    <n v="1137.5000000000002"/>
    <x v="2"/>
  </r>
  <r>
    <x v="2"/>
    <n v="1128299"/>
    <x v="155"/>
    <x v="2"/>
    <x v="17"/>
    <s v="Cheyenne"/>
    <x v="2"/>
    <n v="0.45000000000000007"/>
    <x v="34"/>
    <x v="466"/>
    <n v="748.12500000000011"/>
    <x v="2"/>
  </r>
  <r>
    <x v="2"/>
    <n v="1128299"/>
    <x v="155"/>
    <x v="2"/>
    <x v="17"/>
    <s v="Cheyenne"/>
    <x v="3"/>
    <n v="0.55000000000000016"/>
    <x v="32"/>
    <x v="480"/>
    <n v="866.25000000000023"/>
    <x v="2"/>
  </r>
  <r>
    <x v="2"/>
    <n v="1128299"/>
    <x v="155"/>
    <x v="2"/>
    <x v="17"/>
    <s v="Cheyenne"/>
    <x v="4"/>
    <n v="0.75000000000000011"/>
    <x v="33"/>
    <x v="260"/>
    <n v="1275.0000000000002"/>
    <x v="8"/>
  </r>
  <r>
    <x v="2"/>
    <n v="1128299"/>
    <x v="155"/>
    <x v="2"/>
    <x v="17"/>
    <s v="Cheyenne"/>
    <x v="5"/>
    <n v="0.80000000000000016"/>
    <x v="21"/>
    <x v="284"/>
    <n v="1320.0000000000002"/>
    <x v="1"/>
  </r>
  <r>
    <x v="2"/>
    <n v="1128299"/>
    <x v="156"/>
    <x v="2"/>
    <x v="17"/>
    <s v="Cheyenne"/>
    <x v="0"/>
    <n v="0.65000000000000013"/>
    <x v="30"/>
    <x v="483"/>
    <n v="1706.2500000000002"/>
    <x v="2"/>
  </r>
  <r>
    <x v="2"/>
    <n v="1128299"/>
    <x v="156"/>
    <x v="2"/>
    <x v="17"/>
    <s v="Cheyenne"/>
    <x v="1"/>
    <n v="0.75000000000000022"/>
    <x v="30"/>
    <x v="484"/>
    <n v="1968.7500000000005"/>
    <x v="2"/>
  </r>
  <r>
    <x v="2"/>
    <n v="1128299"/>
    <x v="156"/>
    <x v="2"/>
    <x v="17"/>
    <s v="Cheyenne"/>
    <x v="2"/>
    <n v="0.70000000000000018"/>
    <x v="21"/>
    <x v="419"/>
    <n v="1347.5000000000002"/>
    <x v="2"/>
  </r>
  <r>
    <x v="2"/>
    <n v="1128299"/>
    <x v="156"/>
    <x v="2"/>
    <x v="17"/>
    <s v="Cheyenne"/>
    <x v="3"/>
    <n v="0.70000000000000018"/>
    <x v="21"/>
    <x v="419"/>
    <n v="1347.5000000000002"/>
    <x v="2"/>
  </r>
  <r>
    <x v="2"/>
    <n v="1128299"/>
    <x v="156"/>
    <x v="2"/>
    <x v="17"/>
    <s v="Cheyenne"/>
    <x v="4"/>
    <n v="0.80000000000000016"/>
    <x v="34"/>
    <x v="485"/>
    <n v="1520.0000000000005"/>
    <x v="8"/>
  </r>
  <r>
    <x v="2"/>
    <n v="1128299"/>
    <x v="156"/>
    <x v="2"/>
    <x v="17"/>
    <s v="Cheyenne"/>
    <x v="5"/>
    <n v="0.8500000000000002"/>
    <x v="31"/>
    <x v="269"/>
    <n v="1466.2500000000002"/>
    <x v="1"/>
  </r>
  <r>
    <x v="0"/>
    <n v="1185732"/>
    <x v="157"/>
    <x v="4"/>
    <x v="18"/>
    <s v="Richmond"/>
    <x v="0"/>
    <n v="0.35"/>
    <x v="30"/>
    <x v="48"/>
    <n v="1312.5"/>
    <x v="0"/>
  </r>
  <r>
    <x v="0"/>
    <n v="1185732"/>
    <x v="157"/>
    <x v="4"/>
    <x v="18"/>
    <s v="Richmond"/>
    <x v="1"/>
    <n v="0.35"/>
    <x v="21"/>
    <x v="237"/>
    <n v="769.99999999999989"/>
    <x v="15"/>
  </r>
  <r>
    <x v="0"/>
    <n v="1185732"/>
    <x v="157"/>
    <x v="4"/>
    <x v="18"/>
    <s v="Richmond"/>
    <x v="2"/>
    <n v="0.25"/>
    <x v="21"/>
    <x v="140"/>
    <n v="412.5"/>
    <x v="1"/>
  </r>
  <r>
    <x v="0"/>
    <n v="1185732"/>
    <x v="157"/>
    <x v="4"/>
    <x v="18"/>
    <s v="Richmond"/>
    <x v="3"/>
    <n v="0.29999999999999993"/>
    <x v="47"/>
    <x v="348"/>
    <n v="419.99999999999989"/>
    <x v="2"/>
  </r>
  <r>
    <x v="0"/>
    <n v="1185732"/>
    <x v="157"/>
    <x v="4"/>
    <x v="18"/>
    <s v="Richmond"/>
    <x v="4"/>
    <n v="0.45000000000000007"/>
    <x v="32"/>
    <x v="355"/>
    <n v="810"/>
    <x v="15"/>
  </r>
  <r>
    <x v="0"/>
    <n v="1185732"/>
    <x v="157"/>
    <x v="4"/>
    <x v="18"/>
    <s v="Richmond"/>
    <x v="5"/>
    <n v="0.35"/>
    <x v="21"/>
    <x v="237"/>
    <n v="1058.75"/>
    <x v="9"/>
  </r>
  <r>
    <x v="0"/>
    <n v="1185732"/>
    <x v="103"/>
    <x v="4"/>
    <x v="18"/>
    <s v="Richmond"/>
    <x v="0"/>
    <n v="0.35"/>
    <x v="9"/>
    <x v="59"/>
    <n v="1400"/>
    <x v="0"/>
  </r>
  <r>
    <x v="0"/>
    <n v="1185732"/>
    <x v="103"/>
    <x v="4"/>
    <x v="18"/>
    <s v="Richmond"/>
    <x v="1"/>
    <n v="0.35"/>
    <x v="32"/>
    <x v="151"/>
    <n v="630"/>
    <x v="15"/>
  </r>
  <r>
    <x v="0"/>
    <n v="1185732"/>
    <x v="103"/>
    <x v="4"/>
    <x v="18"/>
    <s v="Richmond"/>
    <x v="2"/>
    <n v="0.25"/>
    <x v="24"/>
    <x v="142"/>
    <n v="375"/>
    <x v="1"/>
  </r>
  <r>
    <x v="0"/>
    <n v="1185732"/>
    <x v="103"/>
    <x v="4"/>
    <x v="18"/>
    <s v="Richmond"/>
    <x v="3"/>
    <n v="0.29999999999999993"/>
    <x v="48"/>
    <x v="486"/>
    <n v="393.74999999999989"/>
    <x v="2"/>
  </r>
  <r>
    <x v="0"/>
    <n v="1185732"/>
    <x v="103"/>
    <x v="4"/>
    <x v="18"/>
    <s v="Richmond"/>
    <x v="4"/>
    <n v="0.45000000000000007"/>
    <x v="32"/>
    <x v="355"/>
    <n v="810"/>
    <x v="15"/>
  </r>
  <r>
    <x v="0"/>
    <n v="1185732"/>
    <x v="103"/>
    <x v="4"/>
    <x v="18"/>
    <s v="Richmond"/>
    <x v="5"/>
    <n v="0.35"/>
    <x v="21"/>
    <x v="237"/>
    <n v="1058.75"/>
    <x v="9"/>
  </r>
  <r>
    <x v="0"/>
    <n v="1185732"/>
    <x v="158"/>
    <x v="4"/>
    <x v="18"/>
    <s v="Richmond"/>
    <x v="0"/>
    <n v="0.35"/>
    <x v="66"/>
    <x v="487"/>
    <n v="1347.5"/>
    <x v="0"/>
  </r>
  <r>
    <x v="0"/>
    <n v="1185732"/>
    <x v="158"/>
    <x v="4"/>
    <x v="18"/>
    <s v="Richmond"/>
    <x v="1"/>
    <n v="0.35"/>
    <x v="32"/>
    <x v="151"/>
    <n v="630"/>
    <x v="15"/>
  </r>
  <r>
    <x v="0"/>
    <n v="1185732"/>
    <x v="158"/>
    <x v="4"/>
    <x v="18"/>
    <s v="Richmond"/>
    <x v="2"/>
    <n v="0.25"/>
    <x v="34"/>
    <x v="488"/>
    <n v="356.25"/>
    <x v="1"/>
  </r>
  <r>
    <x v="0"/>
    <n v="1185732"/>
    <x v="158"/>
    <x v="4"/>
    <x v="18"/>
    <s v="Richmond"/>
    <x v="3"/>
    <n v="0.29999999999999993"/>
    <x v="46"/>
    <x v="489"/>
    <n v="341.24999999999989"/>
    <x v="2"/>
  </r>
  <r>
    <x v="0"/>
    <n v="1185732"/>
    <x v="158"/>
    <x v="4"/>
    <x v="18"/>
    <s v="Richmond"/>
    <x v="4"/>
    <n v="0.45000000000000007"/>
    <x v="48"/>
    <x v="490"/>
    <n v="675"/>
    <x v="15"/>
  </r>
  <r>
    <x v="0"/>
    <n v="1185732"/>
    <x v="158"/>
    <x v="4"/>
    <x v="18"/>
    <s v="Richmond"/>
    <x v="5"/>
    <n v="0.35"/>
    <x v="34"/>
    <x v="155"/>
    <n v="914.37500000000011"/>
    <x v="9"/>
  </r>
  <r>
    <x v="0"/>
    <n v="1185732"/>
    <x v="159"/>
    <x v="4"/>
    <x v="18"/>
    <s v="Richmond"/>
    <x v="0"/>
    <n v="0.35"/>
    <x v="27"/>
    <x v="53"/>
    <n v="1268.75"/>
    <x v="0"/>
  </r>
  <r>
    <x v="0"/>
    <n v="1185732"/>
    <x v="159"/>
    <x v="4"/>
    <x v="18"/>
    <s v="Richmond"/>
    <x v="1"/>
    <n v="0.4"/>
    <x v="33"/>
    <x v="234"/>
    <n v="680"/>
    <x v="15"/>
  </r>
  <r>
    <x v="0"/>
    <n v="1185732"/>
    <x v="159"/>
    <x v="4"/>
    <x v="18"/>
    <s v="Richmond"/>
    <x v="2"/>
    <n v="0.30000000000000004"/>
    <x v="32"/>
    <x v="139"/>
    <n v="405.00000000000006"/>
    <x v="1"/>
  </r>
  <r>
    <x v="0"/>
    <n v="1185732"/>
    <x v="159"/>
    <x v="4"/>
    <x v="18"/>
    <s v="Richmond"/>
    <x v="3"/>
    <n v="0.35"/>
    <x v="48"/>
    <x v="385"/>
    <n v="459.37499999999994"/>
    <x v="2"/>
  </r>
  <r>
    <x v="0"/>
    <n v="1185732"/>
    <x v="159"/>
    <x v="4"/>
    <x v="18"/>
    <s v="Richmond"/>
    <x v="4"/>
    <n v="0.5"/>
    <x v="47"/>
    <x v="47"/>
    <n v="799.99999999999989"/>
    <x v="15"/>
  </r>
  <r>
    <x v="0"/>
    <n v="1185732"/>
    <x v="159"/>
    <x v="4"/>
    <x v="18"/>
    <s v="Richmond"/>
    <x v="5"/>
    <n v="0.4"/>
    <x v="28"/>
    <x v="193"/>
    <n v="1155"/>
    <x v="9"/>
  </r>
  <r>
    <x v="0"/>
    <n v="1185732"/>
    <x v="160"/>
    <x v="4"/>
    <x v="18"/>
    <s v="Richmond"/>
    <x v="0"/>
    <n v="0.5"/>
    <x v="67"/>
    <x v="491"/>
    <n v="1987.5"/>
    <x v="0"/>
  </r>
  <r>
    <x v="0"/>
    <n v="1185732"/>
    <x v="160"/>
    <x v="4"/>
    <x v="18"/>
    <s v="Richmond"/>
    <x v="1"/>
    <n v="0.5"/>
    <x v="24"/>
    <x v="54"/>
    <n v="999.99999999999989"/>
    <x v="15"/>
  </r>
  <r>
    <x v="0"/>
    <n v="1185732"/>
    <x v="160"/>
    <x v="4"/>
    <x v="18"/>
    <s v="Richmond"/>
    <x v="2"/>
    <n v="0.45"/>
    <x v="34"/>
    <x v="115"/>
    <n v="641.25"/>
    <x v="1"/>
  </r>
  <r>
    <x v="0"/>
    <n v="1185732"/>
    <x v="160"/>
    <x v="4"/>
    <x v="18"/>
    <s v="Richmond"/>
    <x v="3"/>
    <n v="0.45"/>
    <x v="32"/>
    <x v="158"/>
    <n v="708.75"/>
    <x v="2"/>
  </r>
  <r>
    <x v="0"/>
    <n v="1185732"/>
    <x v="160"/>
    <x v="4"/>
    <x v="18"/>
    <s v="Richmond"/>
    <x v="4"/>
    <n v="0.54999999999999993"/>
    <x v="34"/>
    <x v="332"/>
    <n v="1044.9999999999998"/>
    <x v="15"/>
  </r>
  <r>
    <x v="0"/>
    <n v="1185732"/>
    <x v="160"/>
    <x v="4"/>
    <x v="18"/>
    <s v="Richmond"/>
    <x v="5"/>
    <n v="0.6"/>
    <x v="31"/>
    <x v="425"/>
    <n v="1897.5000000000002"/>
    <x v="9"/>
  </r>
  <r>
    <x v="0"/>
    <n v="1185732"/>
    <x v="107"/>
    <x v="4"/>
    <x v="18"/>
    <s v="Richmond"/>
    <x v="0"/>
    <n v="0.54999999999999993"/>
    <x v="6"/>
    <x v="350"/>
    <n v="2268.7499999999995"/>
    <x v="0"/>
  </r>
  <r>
    <x v="0"/>
    <n v="1185732"/>
    <x v="107"/>
    <x v="4"/>
    <x v="18"/>
    <s v="Richmond"/>
    <x v="1"/>
    <n v="0.5"/>
    <x v="31"/>
    <x v="79"/>
    <n v="1150"/>
    <x v="15"/>
  </r>
  <r>
    <x v="0"/>
    <n v="1185732"/>
    <x v="107"/>
    <x v="4"/>
    <x v="18"/>
    <s v="Richmond"/>
    <x v="2"/>
    <n v="0.45"/>
    <x v="21"/>
    <x v="111"/>
    <n v="742.5"/>
    <x v="1"/>
  </r>
  <r>
    <x v="0"/>
    <n v="1185732"/>
    <x v="107"/>
    <x v="4"/>
    <x v="18"/>
    <s v="Richmond"/>
    <x v="3"/>
    <n v="0.45"/>
    <x v="28"/>
    <x v="45"/>
    <n v="826.875"/>
    <x v="2"/>
  </r>
  <r>
    <x v="0"/>
    <n v="1185732"/>
    <x v="107"/>
    <x v="4"/>
    <x v="18"/>
    <s v="Richmond"/>
    <x v="4"/>
    <n v="0.6"/>
    <x v="28"/>
    <x v="40"/>
    <n v="1260"/>
    <x v="15"/>
  </r>
  <r>
    <x v="0"/>
    <n v="1185732"/>
    <x v="107"/>
    <x v="4"/>
    <x v="18"/>
    <s v="Richmond"/>
    <x v="5"/>
    <n v="0.65"/>
    <x v="22"/>
    <x v="83"/>
    <n v="2413.125"/>
    <x v="9"/>
  </r>
  <r>
    <x v="0"/>
    <n v="1185732"/>
    <x v="161"/>
    <x v="4"/>
    <x v="18"/>
    <s v="Richmond"/>
    <x v="0"/>
    <n v="0.6"/>
    <x v="3"/>
    <x v="4"/>
    <n v="2700"/>
    <x v="0"/>
  </r>
  <r>
    <x v="0"/>
    <n v="1185732"/>
    <x v="161"/>
    <x v="4"/>
    <x v="18"/>
    <s v="Richmond"/>
    <x v="1"/>
    <n v="0.55000000000000004"/>
    <x v="26"/>
    <x v="465"/>
    <n v="1430"/>
    <x v="15"/>
  </r>
  <r>
    <x v="0"/>
    <n v="1185732"/>
    <x v="161"/>
    <x v="4"/>
    <x v="18"/>
    <s v="Richmond"/>
    <x v="2"/>
    <n v="0.5"/>
    <x v="31"/>
    <x v="79"/>
    <n v="862.5"/>
    <x v="1"/>
  </r>
  <r>
    <x v="0"/>
    <n v="1185732"/>
    <x v="161"/>
    <x v="4"/>
    <x v="18"/>
    <s v="Richmond"/>
    <x v="3"/>
    <n v="0.5"/>
    <x v="28"/>
    <x v="48"/>
    <n v="918.74999999999989"/>
    <x v="2"/>
  </r>
  <r>
    <x v="0"/>
    <n v="1185732"/>
    <x v="161"/>
    <x v="4"/>
    <x v="18"/>
    <s v="Richmond"/>
    <x v="4"/>
    <n v="0.6"/>
    <x v="21"/>
    <x v="211"/>
    <n v="1320"/>
    <x v="15"/>
  </r>
  <r>
    <x v="0"/>
    <n v="1185732"/>
    <x v="161"/>
    <x v="4"/>
    <x v="18"/>
    <s v="Richmond"/>
    <x v="5"/>
    <n v="0.65"/>
    <x v="27"/>
    <x v="84"/>
    <n v="2591.875"/>
    <x v="9"/>
  </r>
  <r>
    <x v="0"/>
    <n v="1185732"/>
    <x v="162"/>
    <x v="4"/>
    <x v="18"/>
    <s v="Richmond"/>
    <x v="0"/>
    <n v="0.6"/>
    <x v="10"/>
    <x v="18"/>
    <n v="2625"/>
    <x v="0"/>
  </r>
  <r>
    <x v="0"/>
    <n v="1185732"/>
    <x v="162"/>
    <x v="4"/>
    <x v="18"/>
    <s v="Richmond"/>
    <x v="1"/>
    <n v="0.55000000000000004"/>
    <x v="26"/>
    <x v="465"/>
    <n v="1430"/>
    <x v="15"/>
  </r>
  <r>
    <x v="0"/>
    <n v="1185732"/>
    <x v="162"/>
    <x v="4"/>
    <x v="18"/>
    <s v="Richmond"/>
    <x v="2"/>
    <n v="0.45000000000000007"/>
    <x v="31"/>
    <x v="339"/>
    <n v="776.25000000000011"/>
    <x v="1"/>
  </r>
  <r>
    <x v="0"/>
    <n v="1185732"/>
    <x v="162"/>
    <x v="4"/>
    <x v="18"/>
    <s v="Richmond"/>
    <x v="3"/>
    <n v="0.35"/>
    <x v="28"/>
    <x v="152"/>
    <n v="643.12499999999989"/>
    <x v="2"/>
  </r>
  <r>
    <x v="0"/>
    <n v="1185732"/>
    <x v="162"/>
    <x v="4"/>
    <x v="18"/>
    <s v="Richmond"/>
    <x v="4"/>
    <n v="0.45000000000000007"/>
    <x v="24"/>
    <x v="223"/>
    <n v="900.00000000000011"/>
    <x v="15"/>
  </r>
  <r>
    <x v="0"/>
    <n v="1185732"/>
    <x v="162"/>
    <x v="4"/>
    <x v="18"/>
    <s v="Richmond"/>
    <x v="5"/>
    <n v="0.50000000000000011"/>
    <x v="22"/>
    <x v="492"/>
    <n v="1856.2500000000007"/>
    <x v="9"/>
  </r>
  <r>
    <x v="0"/>
    <n v="1185732"/>
    <x v="163"/>
    <x v="4"/>
    <x v="18"/>
    <s v="Richmond"/>
    <x v="0"/>
    <n v="0.45000000000000007"/>
    <x v="9"/>
    <x v="215"/>
    <n v="1800.0000000000002"/>
    <x v="0"/>
  </r>
  <r>
    <x v="0"/>
    <n v="1185732"/>
    <x v="163"/>
    <x v="4"/>
    <x v="18"/>
    <s v="Richmond"/>
    <x v="1"/>
    <n v="0.40000000000000013"/>
    <x v="25"/>
    <x v="493"/>
    <n v="960.00000000000023"/>
    <x v="15"/>
  </r>
  <r>
    <x v="0"/>
    <n v="1185732"/>
    <x v="163"/>
    <x v="4"/>
    <x v="18"/>
    <s v="Richmond"/>
    <x v="2"/>
    <n v="0.35"/>
    <x v="24"/>
    <x v="157"/>
    <n v="525"/>
    <x v="1"/>
  </r>
  <r>
    <x v="0"/>
    <n v="1185732"/>
    <x v="163"/>
    <x v="4"/>
    <x v="18"/>
    <s v="Richmond"/>
    <x v="3"/>
    <n v="0.35"/>
    <x v="34"/>
    <x v="155"/>
    <n v="581.875"/>
    <x v="2"/>
  </r>
  <r>
    <x v="0"/>
    <n v="1185732"/>
    <x v="163"/>
    <x v="4"/>
    <x v="18"/>
    <s v="Richmond"/>
    <x v="4"/>
    <n v="0.45000000000000007"/>
    <x v="34"/>
    <x v="466"/>
    <n v="855.00000000000011"/>
    <x v="15"/>
  </r>
  <r>
    <x v="0"/>
    <n v="1185732"/>
    <x v="163"/>
    <x v="4"/>
    <x v="18"/>
    <s v="Richmond"/>
    <x v="5"/>
    <n v="0.50000000000000011"/>
    <x v="31"/>
    <x v="460"/>
    <n v="1581.2500000000005"/>
    <x v="9"/>
  </r>
  <r>
    <x v="0"/>
    <n v="1185732"/>
    <x v="111"/>
    <x v="4"/>
    <x v="18"/>
    <s v="Richmond"/>
    <x v="0"/>
    <n v="0.50000000000000011"/>
    <x v="30"/>
    <x v="494"/>
    <n v="1875.0000000000005"/>
    <x v="0"/>
  </r>
  <r>
    <x v="0"/>
    <n v="1185732"/>
    <x v="111"/>
    <x v="4"/>
    <x v="18"/>
    <s v="Richmond"/>
    <x v="1"/>
    <n v="0.40000000000000013"/>
    <x v="31"/>
    <x v="495"/>
    <n v="920.00000000000034"/>
    <x v="15"/>
  </r>
  <r>
    <x v="0"/>
    <n v="1185732"/>
    <x v="111"/>
    <x v="4"/>
    <x v="18"/>
    <s v="Richmond"/>
    <x v="2"/>
    <n v="0.40000000000000013"/>
    <x v="33"/>
    <x v="496"/>
    <n v="510.00000000000011"/>
    <x v="1"/>
  </r>
  <r>
    <x v="0"/>
    <n v="1185732"/>
    <x v="111"/>
    <x v="4"/>
    <x v="18"/>
    <s v="Richmond"/>
    <x v="3"/>
    <n v="0.40000000000000013"/>
    <x v="47"/>
    <x v="497"/>
    <n v="560.00000000000011"/>
    <x v="2"/>
  </r>
  <r>
    <x v="0"/>
    <n v="1185732"/>
    <x v="111"/>
    <x v="4"/>
    <x v="18"/>
    <s v="Richmond"/>
    <x v="4"/>
    <n v="0.50000000000000011"/>
    <x v="47"/>
    <x v="498"/>
    <n v="800.00000000000011"/>
    <x v="15"/>
  </r>
  <r>
    <x v="0"/>
    <n v="1185732"/>
    <x v="111"/>
    <x v="4"/>
    <x v="18"/>
    <s v="Richmond"/>
    <x v="5"/>
    <n v="0.55000000000000004"/>
    <x v="28"/>
    <x v="170"/>
    <n v="1588.1250000000005"/>
    <x v="9"/>
  </r>
  <r>
    <x v="0"/>
    <n v="1185732"/>
    <x v="164"/>
    <x v="4"/>
    <x v="18"/>
    <s v="Richmond"/>
    <x v="0"/>
    <n v="0.50000000000000011"/>
    <x v="22"/>
    <x v="492"/>
    <n v="1687.5000000000005"/>
    <x v="0"/>
  </r>
  <r>
    <x v="0"/>
    <n v="1185732"/>
    <x v="164"/>
    <x v="4"/>
    <x v="18"/>
    <s v="Richmond"/>
    <x v="1"/>
    <n v="0.45000000000000012"/>
    <x v="24"/>
    <x v="223"/>
    <n v="900.00000000000011"/>
    <x v="15"/>
  </r>
  <r>
    <x v="0"/>
    <n v="1185732"/>
    <x v="164"/>
    <x v="4"/>
    <x v="18"/>
    <s v="Richmond"/>
    <x v="2"/>
    <n v="0.45000000000000012"/>
    <x v="52"/>
    <x v="499"/>
    <n v="600.75000000000011"/>
    <x v="1"/>
  </r>
  <r>
    <x v="0"/>
    <n v="1185732"/>
    <x v="164"/>
    <x v="4"/>
    <x v="18"/>
    <s v="Richmond"/>
    <x v="3"/>
    <n v="0.45000000000000012"/>
    <x v="34"/>
    <x v="466"/>
    <n v="748.12500000000011"/>
    <x v="2"/>
  </r>
  <r>
    <x v="0"/>
    <n v="1185732"/>
    <x v="164"/>
    <x v="4"/>
    <x v="18"/>
    <s v="Richmond"/>
    <x v="4"/>
    <n v="0.6"/>
    <x v="32"/>
    <x v="52"/>
    <n v="1080"/>
    <x v="15"/>
  </r>
  <r>
    <x v="0"/>
    <n v="1185732"/>
    <x v="164"/>
    <x v="4"/>
    <x v="18"/>
    <s v="Richmond"/>
    <x v="5"/>
    <n v="0.64999999999999991"/>
    <x v="23"/>
    <x v="500"/>
    <n v="2234.375"/>
    <x v="9"/>
  </r>
  <r>
    <x v="0"/>
    <n v="1185732"/>
    <x v="165"/>
    <x v="4"/>
    <x v="18"/>
    <s v="Richmond"/>
    <x v="0"/>
    <n v="0.6"/>
    <x v="2"/>
    <x v="12"/>
    <n v="2550"/>
    <x v="0"/>
  </r>
  <r>
    <x v="0"/>
    <n v="1185732"/>
    <x v="165"/>
    <x v="4"/>
    <x v="18"/>
    <s v="Richmond"/>
    <x v="1"/>
    <n v="0.5"/>
    <x v="26"/>
    <x v="82"/>
    <n v="1300"/>
    <x v="15"/>
  </r>
  <r>
    <x v="0"/>
    <n v="1185732"/>
    <x v="165"/>
    <x v="4"/>
    <x v="18"/>
    <s v="Richmond"/>
    <x v="2"/>
    <n v="0.5"/>
    <x v="25"/>
    <x v="61"/>
    <n v="900"/>
    <x v="1"/>
  </r>
  <r>
    <x v="0"/>
    <n v="1185732"/>
    <x v="165"/>
    <x v="4"/>
    <x v="18"/>
    <s v="Richmond"/>
    <x v="3"/>
    <n v="0.5"/>
    <x v="21"/>
    <x v="80"/>
    <n v="962.49999999999989"/>
    <x v="2"/>
  </r>
  <r>
    <x v="0"/>
    <n v="1185732"/>
    <x v="165"/>
    <x v="4"/>
    <x v="18"/>
    <s v="Richmond"/>
    <x v="4"/>
    <n v="0.6"/>
    <x v="21"/>
    <x v="211"/>
    <n v="1320"/>
    <x v="15"/>
  </r>
  <r>
    <x v="0"/>
    <n v="1185732"/>
    <x v="165"/>
    <x v="4"/>
    <x v="18"/>
    <s v="Richmond"/>
    <x v="5"/>
    <n v="0.64999999999999991"/>
    <x v="26"/>
    <x v="476"/>
    <n v="2323.7499999999995"/>
    <x v="9"/>
  </r>
  <r>
    <x v="0"/>
    <n v="1185732"/>
    <x v="166"/>
    <x v="3"/>
    <x v="19"/>
    <s v="Detroit"/>
    <x v="0"/>
    <n v="0.3"/>
    <x v="23"/>
    <x v="203"/>
    <n v="750"/>
    <x v="8"/>
  </r>
  <r>
    <x v="0"/>
    <n v="1185732"/>
    <x v="166"/>
    <x v="3"/>
    <x v="19"/>
    <s v="Detroit"/>
    <x v="1"/>
    <n v="0.3"/>
    <x v="33"/>
    <x v="233"/>
    <n v="446.25"/>
    <x v="2"/>
  </r>
  <r>
    <x v="0"/>
    <n v="1185732"/>
    <x v="166"/>
    <x v="3"/>
    <x v="19"/>
    <s v="Detroit"/>
    <x v="2"/>
    <n v="0.2"/>
    <x v="33"/>
    <x v="501"/>
    <n v="297.5"/>
    <x v="2"/>
  </r>
  <r>
    <x v="0"/>
    <n v="1185732"/>
    <x v="166"/>
    <x v="3"/>
    <x v="19"/>
    <s v="Detroit"/>
    <x v="3"/>
    <n v="0.25000000000000006"/>
    <x v="35"/>
    <x v="502"/>
    <n v="275.00000000000006"/>
    <x v="8"/>
  </r>
  <r>
    <x v="0"/>
    <n v="1185732"/>
    <x v="166"/>
    <x v="3"/>
    <x v="19"/>
    <s v="Detroit"/>
    <x v="4"/>
    <n v="0.39999999999999997"/>
    <x v="46"/>
    <x v="194"/>
    <n v="454.99999999999994"/>
    <x v="2"/>
  </r>
  <r>
    <x v="0"/>
    <n v="1185732"/>
    <x v="166"/>
    <x v="3"/>
    <x v="19"/>
    <s v="Detroit"/>
    <x v="5"/>
    <n v="0.3"/>
    <x v="33"/>
    <x v="233"/>
    <n v="637.5"/>
    <x v="0"/>
  </r>
  <r>
    <x v="0"/>
    <n v="1185732"/>
    <x v="167"/>
    <x v="3"/>
    <x v="19"/>
    <s v="Detroit"/>
    <x v="0"/>
    <n v="0.3"/>
    <x v="22"/>
    <x v="158"/>
    <n v="810"/>
    <x v="8"/>
  </r>
  <r>
    <x v="0"/>
    <n v="1185732"/>
    <x v="167"/>
    <x v="3"/>
    <x v="19"/>
    <s v="Detroit"/>
    <x v="1"/>
    <n v="0.3"/>
    <x v="46"/>
    <x v="145"/>
    <n v="341.25"/>
    <x v="2"/>
  </r>
  <r>
    <x v="0"/>
    <n v="1185732"/>
    <x v="167"/>
    <x v="3"/>
    <x v="19"/>
    <s v="Detroit"/>
    <x v="2"/>
    <n v="0.2"/>
    <x v="48"/>
    <x v="126"/>
    <n v="262.5"/>
    <x v="2"/>
  </r>
  <r>
    <x v="0"/>
    <n v="1185732"/>
    <x v="167"/>
    <x v="3"/>
    <x v="19"/>
    <s v="Detroit"/>
    <x v="3"/>
    <n v="0.25000000000000006"/>
    <x v="44"/>
    <x v="472"/>
    <n v="250.00000000000006"/>
    <x v="8"/>
  </r>
  <r>
    <x v="0"/>
    <n v="1185732"/>
    <x v="167"/>
    <x v="3"/>
    <x v="19"/>
    <s v="Detroit"/>
    <x v="4"/>
    <n v="0.39999999999999997"/>
    <x v="46"/>
    <x v="194"/>
    <n v="454.99999999999994"/>
    <x v="2"/>
  </r>
  <r>
    <x v="0"/>
    <n v="1185732"/>
    <x v="167"/>
    <x v="3"/>
    <x v="19"/>
    <s v="Detroit"/>
    <x v="5"/>
    <n v="0.3"/>
    <x v="47"/>
    <x v="147"/>
    <n v="600"/>
    <x v="0"/>
  </r>
  <r>
    <x v="0"/>
    <n v="1185732"/>
    <x v="126"/>
    <x v="3"/>
    <x v="19"/>
    <s v="Detroit"/>
    <x v="0"/>
    <n v="0.35000000000000003"/>
    <x v="68"/>
    <x v="503"/>
    <n v="868"/>
    <x v="8"/>
  </r>
  <r>
    <x v="0"/>
    <n v="1185732"/>
    <x v="126"/>
    <x v="3"/>
    <x v="19"/>
    <s v="Detroit"/>
    <x v="1"/>
    <n v="0.35000000000000003"/>
    <x v="49"/>
    <x v="202"/>
    <n v="367.5"/>
    <x v="2"/>
  </r>
  <r>
    <x v="0"/>
    <n v="1185732"/>
    <x v="126"/>
    <x v="3"/>
    <x v="19"/>
    <s v="Detroit"/>
    <x v="2"/>
    <n v="0.25000000000000006"/>
    <x v="45"/>
    <x v="504"/>
    <n v="306.25000000000006"/>
    <x v="2"/>
  </r>
  <r>
    <x v="0"/>
    <n v="1185732"/>
    <x v="126"/>
    <x v="3"/>
    <x v="19"/>
    <s v="Detroit"/>
    <x v="3"/>
    <n v="0.3"/>
    <x v="41"/>
    <x v="128"/>
    <n v="240"/>
    <x v="8"/>
  </r>
  <r>
    <x v="0"/>
    <n v="1185732"/>
    <x v="126"/>
    <x v="3"/>
    <x v="19"/>
    <s v="Detroit"/>
    <x v="4"/>
    <n v="0.45"/>
    <x v="44"/>
    <x v="127"/>
    <n v="393.75"/>
    <x v="2"/>
  </r>
  <r>
    <x v="0"/>
    <n v="1185732"/>
    <x v="126"/>
    <x v="3"/>
    <x v="19"/>
    <s v="Detroit"/>
    <x v="5"/>
    <n v="0.35000000000000003"/>
    <x v="45"/>
    <x v="206"/>
    <n v="612.50000000000011"/>
    <x v="0"/>
  </r>
  <r>
    <x v="0"/>
    <n v="1185732"/>
    <x v="127"/>
    <x v="3"/>
    <x v="19"/>
    <s v="Detroit"/>
    <x v="0"/>
    <n v="0.35000000000000003"/>
    <x v="31"/>
    <x v="354"/>
    <n v="805.00000000000011"/>
    <x v="8"/>
  </r>
  <r>
    <x v="0"/>
    <n v="1185732"/>
    <x v="127"/>
    <x v="3"/>
    <x v="19"/>
    <s v="Detroit"/>
    <x v="1"/>
    <n v="0.30000000000000004"/>
    <x v="35"/>
    <x v="188"/>
    <n v="288.75"/>
    <x v="2"/>
  </r>
  <r>
    <x v="0"/>
    <n v="1185732"/>
    <x v="127"/>
    <x v="3"/>
    <x v="19"/>
    <s v="Detroit"/>
    <x v="2"/>
    <n v="0.20000000000000007"/>
    <x v="35"/>
    <x v="505"/>
    <n v="192.50000000000006"/>
    <x v="2"/>
  </r>
  <r>
    <x v="0"/>
    <n v="1185732"/>
    <x v="127"/>
    <x v="3"/>
    <x v="19"/>
    <s v="Detroit"/>
    <x v="3"/>
    <n v="0.25"/>
    <x v="41"/>
    <x v="118"/>
    <n v="200"/>
    <x v="8"/>
  </r>
  <r>
    <x v="0"/>
    <n v="1185732"/>
    <x v="127"/>
    <x v="3"/>
    <x v="19"/>
    <s v="Detroit"/>
    <x v="4"/>
    <n v="0.4"/>
    <x v="38"/>
    <x v="124"/>
    <n v="315"/>
    <x v="2"/>
  </r>
  <r>
    <x v="0"/>
    <n v="1185732"/>
    <x v="127"/>
    <x v="3"/>
    <x v="19"/>
    <s v="Detroit"/>
    <x v="5"/>
    <n v="0.30000000000000004"/>
    <x v="45"/>
    <x v="187"/>
    <n v="525.00000000000011"/>
    <x v="0"/>
  </r>
  <r>
    <x v="0"/>
    <n v="1185732"/>
    <x v="168"/>
    <x v="3"/>
    <x v="19"/>
    <s v="Detroit"/>
    <x v="0"/>
    <n v="0.4"/>
    <x v="68"/>
    <x v="506"/>
    <n v="992"/>
    <x v="8"/>
  </r>
  <r>
    <x v="0"/>
    <n v="1185732"/>
    <x v="168"/>
    <x v="3"/>
    <x v="19"/>
    <s v="Detroit"/>
    <x v="1"/>
    <n v="0.35000000000000009"/>
    <x v="46"/>
    <x v="507"/>
    <n v="398.12500000000006"/>
    <x v="2"/>
  </r>
  <r>
    <x v="0"/>
    <n v="1185732"/>
    <x v="168"/>
    <x v="3"/>
    <x v="19"/>
    <s v="Detroit"/>
    <x v="2"/>
    <n v="0.30000000000000004"/>
    <x v="49"/>
    <x v="395"/>
    <n v="315"/>
    <x v="2"/>
  </r>
  <r>
    <x v="0"/>
    <n v="1185732"/>
    <x v="168"/>
    <x v="3"/>
    <x v="19"/>
    <s v="Detroit"/>
    <x v="3"/>
    <n v="0.30000000000000004"/>
    <x v="38"/>
    <x v="318"/>
    <n v="270.00000000000006"/>
    <x v="8"/>
  </r>
  <r>
    <x v="0"/>
    <n v="1185732"/>
    <x v="168"/>
    <x v="3"/>
    <x v="19"/>
    <s v="Detroit"/>
    <x v="4"/>
    <n v="0.44999999999999996"/>
    <x v="44"/>
    <x v="127"/>
    <n v="393.75"/>
    <x v="2"/>
  </r>
  <r>
    <x v="0"/>
    <n v="1185732"/>
    <x v="168"/>
    <x v="3"/>
    <x v="19"/>
    <s v="Detroit"/>
    <x v="5"/>
    <n v="0.49999999999999994"/>
    <x v="45"/>
    <x v="508"/>
    <n v="874.99999999999989"/>
    <x v="0"/>
  </r>
  <r>
    <x v="0"/>
    <n v="1185732"/>
    <x v="169"/>
    <x v="3"/>
    <x v="19"/>
    <s v="Detroit"/>
    <x v="0"/>
    <n v="0.35000000000000003"/>
    <x v="25"/>
    <x v="193"/>
    <n v="840"/>
    <x v="8"/>
  </r>
  <r>
    <x v="0"/>
    <n v="1185732"/>
    <x v="169"/>
    <x v="3"/>
    <x v="19"/>
    <s v="Detroit"/>
    <x v="1"/>
    <n v="0.3000000000000001"/>
    <x v="45"/>
    <x v="509"/>
    <n v="367.50000000000011"/>
    <x v="2"/>
  </r>
  <r>
    <x v="0"/>
    <n v="1185732"/>
    <x v="169"/>
    <x v="3"/>
    <x v="19"/>
    <s v="Detroit"/>
    <x v="2"/>
    <n v="0.25000000000000006"/>
    <x v="48"/>
    <x v="510"/>
    <n v="328.12500000000006"/>
    <x v="2"/>
  </r>
  <r>
    <x v="0"/>
    <n v="1185732"/>
    <x v="169"/>
    <x v="3"/>
    <x v="19"/>
    <s v="Detroit"/>
    <x v="3"/>
    <n v="0.25000000000000006"/>
    <x v="45"/>
    <x v="504"/>
    <n v="350.00000000000011"/>
    <x v="8"/>
  </r>
  <r>
    <x v="0"/>
    <n v="1185732"/>
    <x v="169"/>
    <x v="3"/>
    <x v="19"/>
    <s v="Detroit"/>
    <x v="4"/>
    <n v="0.4"/>
    <x v="45"/>
    <x v="340"/>
    <n v="489.99999999999994"/>
    <x v="2"/>
  </r>
  <r>
    <x v="0"/>
    <n v="1185732"/>
    <x v="169"/>
    <x v="3"/>
    <x v="19"/>
    <s v="Detroit"/>
    <x v="5"/>
    <n v="0.45"/>
    <x v="28"/>
    <x v="45"/>
    <n v="1181.25"/>
    <x v="0"/>
  </r>
  <r>
    <x v="0"/>
    <n v="1185732"/>
    <x v="130"/>
    <x v="3"/>
    <x v="19"/>
    <s v="Detroit"/>
    <x v="0"/>
    <n v="0.4"/>
    <x v="30"/>
    <x v="61"/>
    <n v="1200"/>
    <x v="8"/>
  </r>
  <r>
    <x v="0"/>
    <n v="1185732"/>
    <x v="130"/>
    <x v="3"/>
    <x v="19"/>
    <s v="Detroit"/>
    <x v="1"/>
    <n v="0.35000000000000009"/>
    <x v="24"/>
    <x v="482"/>
    <n v="612.50000000000011"/>
    <x v="2"/>
  </r>
  <r>
    <x v="0"/>
    <n v="1185732"/>
    <x v="130"/>
    <x v="3"/>
    <x v="19"/>
    <s v="Detroit"/>
    <x v="2"/>
    <n v="0.30000000000000004"/>
    <x v="33"/>
    <x v="164"/>
    <n v="446.25000000000006"/>
    <x v="2"/>
  </r>
  <r>
    <x v="0"/>
    <n v="1185732"/>
    <x v="130"/>
    <x v="3"/>
    <x v="19"/>
    <s v="Detroit"/>
    <x v="3"/>
    <n v="0.30000000000000004"/>
    <x v="48"/>
    <x v="133"/>
    <n v="450.00000000000011"/>
    <x v="8"/>
  </r>
  <r>
    <x v="0"/>
    <n v="1185732"/>
    <x v="130"/>
    <x v="3"/>
    <x v="19"/>
    <s v="Detroit"/>
    <x v="4"/>
    <n v="0.4"/>
    <x v="48"/>
    <x v="146"/>
    <n v="525"/>
    <x v="2"/>
  </r>
  <r>
    <x v="0"/>
    <n v="1185732"/>
    <x v="130"/>
    <x v="3"/>
    <x v="19"/>
    <s v="Detroit"/>
    <x v="5"/>
    <n v="0.45"/>
    <x v="21"/>
    <x v="111"/>
    <n v="1237.5"/>
    <x v="0"/>
  </r>
  <r>
    <x v="0"/>
    <n v="1185732"/>
    <x v="131"/>
    <x v="3"/>
    <x v="19"/>
    <s v="Detroit"/>
    <x v="0"/>
    <n v="0.4"/>
    <x v="20"/>
    <x v="59"/>
    <n v="1120"/>
    <x v="8"/>
  </r>
  <r>
    <x v="0"/>
    <n v="1185732"/>
    <x v="131"/>
    <x v="3"/>
    <x v="19"/>
    <s v="Detroit"/>
    <x v="1"/>
    <n v="0.40000000000000008"/>
    <x v="34"/>
    <x v="511"/>
    <n v="665.00000000000011"/>
    <x v="2"/>
  </r>
  <r>
    <x v="0"/>
    <n v="1185732"/>
    <x v="131"/>
    <x v="3"/>
    <x v="19"/>
    <s v="Detroit"/>
    <x v="2"/>
    <n v="0.35000000000000003"/>
    <x v="47"/>
    <x v="159"/>
    <n v="490.00000000000006"/>
    <x v="2"/>
  </r>
  <r>
    <x v="0"/>
    <n v="1185732"/>
    <x v="131"/>
    <x v="3"/>
    <x v="19"/>
    <s v="Detroit"/>
    <x v="3"/>
    <n v="0.25000000000000006"/>
    <x v="46"/>
    <x v="512"/>
    <n v="325.00000000000011"/>
    <x v="8"/>
  </r>
  <r>
    <x v="0"/>
    <n v="1185732"/>
    <x v="131"/>
    <x v="3"/>
    <x v="19"/>
    <s v="Detroit"/>
    <x v="4"/>
    <n v="0.35000000000000003"/>
    <x v="49"/>
    <x v="202"/>
    <n v="367.5"/>
    <x v="2"/>
  </r>
  <r>
    <x v="0"/>
    <n v="1185732"/>
    <x v="131"/>
    <x v="3"/>
    <x v="19"/>
    <s v="Detroit"/>
    <x v="5"/>
    <n v="0.4"/>
    <x v="34"/>
    <x v="235"/>
    <n v="950"/>
    <x v="0"/>
  </r>
  <r>
    <x v="0"/>
    <n v="1185732"/>
    <x v="170"/>
    <x v="3"/>
    <x v="19"/>
    <s v="Detroit"/>
    <x v="0"/>
    <n v="0.35000000000000003"/>
    <x v="25"/>
    <x v="193"/>
    <n v="840"/>
    <x v="8"/>
  </r>
  <r>
    <x v="0"/>
    <n v="1185732"/>
    <x v="170"/>
    <x v="3"/>
    <x v="19"/>
    <s v="Detroit"/>
    <x v="1"/>
    <n v="0.3000000000000001"/>
    <x v="47"/>
    <x v="513"/>
    <n v="420.00000000000011"/>
    <x v="2"/>
  </r>
  <r>
    <x v="0"/>
    <n v="1185732"/>
    <x v="170"/>
    <x v="3"/>
    <x v="19"/>
    <s v="Detroit"/>
    <x v="2"/>
    <n v="0.15000000000000002"/>
    <x v="49"/>
    <x v="362"/>
    <n v="157.5"/>
    <x v="2"/>
  </r>
  <r>
    <x v="0"/>
    <n v="1185732"/>
    <x v="170"/>
    <x v="3"/>
    <x v="19"/>
    <s v="Detroit"/>
    <x v="3"/>
    <n v="0.15000000000000002"/>
    <x v="35"/>
    <x v="514"/>
    <n v="165.00000000000003"/>
    <x v="8"/>
  </r>
  <r>
    <x v="0"/>
    <n v="1185732"/>
    <x v="170"/>
    <x v="3"/>
    <x v="19"/>
    <s v="Detroit"/>
    <x v="4"/>
    <n v="0.25"/>
    <x v="35"/>
    <x v="389"/>
    <n v="240.62499999999997"/>
    <x v="2"/>
  </r>
  <r>
    <x v="0"/>
    <n v="1185732"/>
    <x v="170"/>
    <x v="3"/>
    <x v="19"/>
    <s v="Detroit"/>
    <x v="5"/>
    <n v="0.30000000000000004"/>
    <x v="45"/>
    <x v="187"/>
    <n v="525.00000000000011"/>
    <x v="0"/>
  </r>
  <r>
    <x v="0"/>
    <n v="1185732"/>
    <x v="171"/>
    <x v="3"/>
    <x v="19"/>
    <s v="Detroit"/>
    <x v="0"/>
    <n v="0.35"/>
    <x v="28"/>
    <x v="152"/>
    <n v="735"/>
    <x v="8"/>
  </r>
  <r>
    <x v="0"/>
    <n v="1185732"/>
    <x v="171"/>
    <x v="3"/>
    <x v="19"/>
    <s v="Detroit"/>
    <x v="1"/>
    <n v="0.25"/>
    <x v="45"/>
    <x v="131"/>
    <n v="306.25"/>
    <x v="2"/>
  </r>
  <r>
    <x v="0"/>
    <n v="1185732"/>
    <x v="171"/>
    <x v="3"/>
    <x v="19"/>
    <s v="Detroit"/>
    <x v="2"/>
    <n v="0.25"/>
    <x v="44"/>
    <x v="143"/>
    <n v="218.75"/>
    <x v="2"/>
  </r>
  <r>
    <x v="0"/>
    <n v="1185732"/>
    <x v="171"/>
    <x v="3"/>
    <x v="19"/>
    <s v="Detroit"/>
    <x v="3"/>
    <n v="0.25"/>
    <x v="38"/>
    <x v="180"/>
    <n v="225"/>
    <x v="8"/>
  </r>
  <r>
    <x v="0"/>
    <n v="1185732"/>
    <x v="171"/>
    <x v="3"/>
    <x v="19"/>
    <s v="Detroit"/>
    <x v="4"/>
    <n v="0.35"/>
    <x v="38"/>
    <x v="120"/>
    <n v="275.625"/>
    <x v="2"/>
  </r>
  <r>
    <x v="0"/>
    <n v="1185732"/>
    <x v="171"/>
    <x v="3"/>
    <x v="19"/>
    <s v="Detroit"/>
    <x v="5"/>
    <n v="0.39999999999999991"/>
    <x v="45"/>
    <x v="161"/>
    <n v="699.99999999999989"/>
    <x v="0"/>
  </r>
  <r>
    <x v="0"/>
    <n v="1185732"/>
    <x v="134"/>
    <x v="3"/>
    <x v="19"/>
    <s v="Detroit"/>
    <x v="0"/>
    <n v="0.35000000000000003"/>
    <x v="24"/>
    <x v="191"/>
    <n v="700.00000000000011"/>
    <x v="8"/>
  </r>
  <r>
    <x v="0"/>
    <n v="1185732"/>
    <x v="134"/>
    <x v="3"/>
    <x v="19"/>
    <s v="Detroit"/>
    <x v="1"/>
    <n v="0.25000000000000006"/>
    <x v="45"/>
    <x v="504"/>
    <n v="306.25000000000006"/>
    <x v="2"/>
  </r>
  <r>
    <x v="0"/>
    <n v="1185732"/>
    <x v="134"/>
    <x v="3"/>
    <x v="19"/>
    <s v="Detroit"/>
    <x v="2"/>
    <n v="0.25000000000000006"/>
    <x v="69"/>
    <x v="515"/>
    <n v="258.125"/>
    <x v="2"/>
  </r>
  <r>
    <x v="0"/>
    <n v="1185732"/>
    <x v="134"/>
    <x v="3"/>
    <x v="19"/>
    <s v="Detroit"/>
    <x v="3"/>
    <n v="0.25000000000000006"/>
    <x v="46"/>
    <x v="512"/>
    <n v="325.00000000000011"/>
    <x v="8"/>
  </r>
  <r>
    <x v="0"/>
    <n v="1185732"/>
    <x v="134"/>
    <x v="3"/>
    <x v="19"/>
    <s v="Detroit"/>
    <x v="4"/>
    <n v="0.44999999999999996"/>
    <x v="49"/>
    <x v="331"/>
    <n v="472.49999999999989"/>
    <x v="2"/>
  </r>
  <r>
    <x v="0"/>
    <n v="1185732"/>
    <x v="134"/>
    <x v="3"/>
    <x v="19"/>
    <s v="Detroit"/>
    <x v="5"/>
    <n v="0.49999999999999983"/>
    <x v="47"/>
    <x v="516"/>
    <n v="999.99999999999966"/>
    <x v="0"/>
  </r>
  <r>
    <x v="0"/>
    <n v="1185732"/>
    <x v="135"/>
    <x v="3"/>
    <x v="19"/>
    <s v="Detroit"/>
    <x v="0"/>
    <n v="0.44999999999999996"/>
    <x v="26"/>
    <x v="517"/>
    <n v="1169.9999999999998"/>
    <x v="8"/>
  </r>
  <r>
    <x v="0"/>
    <n v="1185732"/>
    <x v="135"/>
    <x v="3"/>
    <x v="19"/>
    <s v="Detroit"/>
    <x v="1"/>
    <n v="0.35000000000000003"/>
    <x v="32"/>
    <x v="160"/>
    <n v="551.25"/>
    <x v="2"/>
  </r>
  <r>
    <x v="0"/>
    <n v="1185732"/>
    <x v="135"/>
    <x v="3"/>
    <x v="19"/>
    <s v="Detroit"/>
    <x v="2"/>
    <n v="0.35000000000000003"/>
    <x v="47"/>
    <x v="159"/>
    <n v="490.00000000000006"/>
    <x v="2"/>
  </r>
  <r>
    <x v="0"/>
    <n v="1185732"/>
    <x v="135"/>
    <x v="3"/>
    <x v="19"/>
    <s v="Detroit"/>
    <x v="3"/>
    <n v="0.35000000000000003"/>
    <x v="45"/>
    <x v="206"/>
    <n v="490.00000000000011"/>
    <x v="8"/>
  </r>
  <r>
    <x v="0"/>
    <n v="1185732"/>
    <x v="135"/>
    <x v="3"/>
    <x v="19"/>
    <s v="Detroit"/>
    <x v="4"/>
    <n v="0.44999999999999996"/>
    <x v="45"/>
    <x v="518"/>
    <n v="551.24999999999989"/>
    <x v="2"/>
  </r>
  <r>
    <x v="0"/>
    <n v="1185732"/>
    <x v="135"/>
    <x v="3"/>
    <x v="19"/>
    <s v="Detroit"/>
    <x v="5"/>
    <n v="0.49999999999999983"/>
    <x v="32"/>
    <x v="519"/>
    <n v="1124.9999999999995"/>
    <x v="0"/>
  </r>
  <r>
    <x v="0"/>
    <n v="1185732"/>
    <x v="118"/>
    <x v="3"/>
    <x v="20"/>
    <s v="St. Louis"/>
    <x v="0"/>
    <n v="0.25"/>
    <x v="22"/>
    <x v="153"/>
    <n v="675"/>
    <x v="8"/>
  </r>
  <r>
    <x v="0"/>
    <n v="1185732"/>
    <x v="118"/>
    <x v="3"/>
    <x v="20"/>
    <s v="St. Louis"/>
    <x v="1"/>
    <n v="0.25"/>
    <x v="34"/>
    <x v="488"/>
    <n v="415.625"/>
    <x v="2"/>
  </r>
  <r>
    <x v="0"/>
    <n v="1185732"/>
    <x v="118"/>
    <x v="3"/>
    <x v="20"/>
    <s v="St. Louis"/>
    <x v="2"/>
    <n v="0.15000000000000002"/>
    <x v="34"/>
    <x v="520"/>
    <n v="249.37500000000003"/>
    <x v="2"/>
  </r>
  <r>
    <x v="0"/>
    <n v="1185732"/>
    <x v="118"/>
    <x v="3"/>
    <x v="20"/>
    <s v="St. Louis"/>
    <x v="3"/>
    <n v="0.20000000000000007"/>
    <x v="46"/>
    <x v="521"/>
    <n v="260.00000000000011"/>
    <x v="8"/>
  </r>
  <r>
    <x v="0"/>
    <n v="1185732"/>
    <x v="118"/>
    <x v="3"/>
    <x v="20"/>
    <s v="St. Louis"/>
    <x v="4"/>
    <n v="0.35"/>
    <x v="48"/>
    <x v="385"/>
    <n v="459.37499999999994"/>
    <x v="2"/>
  </r>
  <r>
    <x v="0"/>
    <n v="1185732"/>
    <x v="118"/>
    <x v="3"/>
    <x v="20"/>
    <s v="St. Louis"/>
    <x v="5"/>
    <n v="0.25"/>
    <x v="34"/>
    <x v="488"/>
    <n v="593.75"/>
    <x v="0"/>
  </r>
  <r>
    <x v="0"/>
    <n v="1185732"/>
    <x v="119"/>
    <x v="3"/>
    <x v="20"/>
    <s v="St. Louis"/>
    <x v="0"/>
    <n v="0.25"/>
    <x v="27"/>
    <x v="522"/>
    <n v="725"/>
    <x v="8"/>
  </r>
  <r>
    <x v="0"/>
    <n v="1185732"/>
    <x v="119"/>
    <x v="3"/>
    <x v="20"/>
    <s v="St. Louis"/>
    <x v="1"/>
    <n v="0.25"/>
    <x v="48"/>
    <x v="523"/>
    <n v="328.125"/>
    <x v="2"/>
  </r>
  <r>
    <x v="0"/>
    <n v="1185732"/>
    <x v="119"/>
    <x v="3"/>
    <x v="20"/>
    <s v="St. Louis"/>
    <x v="2"/>
    <n v="0.15000000000000002"/>
    <x v="33"/>
    <x v="524"/>
    <n v="223.12500000000003"/>
    <x v="2"/>
  </r>
  <r>
    <x v="0"/>
    <n v="1185732"/>
    <x v="119"/>
    <x v="3"/>
    <x v="20"/>
    <s v="St. Louis"/>
    <x v="3"/>
    <n v="0.20000000000000007"/>
    <x v="49"/>
    <x v="525"/>
    <n v="240.00000000000011"/>
    <x v="8"/>
  </r>
  <r>
    <x v="0"/>
    <n v="1185732"/>
    <x v="119"/>
    <x v="3"/>
    <x v="20"/>
    <s v="St. Louis"/>
    <x v="4"/>
    <n v="0.35"/>
    <x v="48"/>
    <x v="385"/>
    <n v="459.37499999999994"/>
    <x v="2"/>
  </r>
  <r>
    <x v="0"/>
    <n v="1185732"/>
    <x v="119"/>
    <x v="3"/>
    <x v="20"/>
    <s v="St. Louis"/>
    <x v="5"/>
    <n v="0.25"/>
    <x v="32"/>
    <x v="127"/>
    <n v="562.5"/>
    <x v="0"/>
  </r>
  <r>
    <x v="0"/>
    <n v="1185732"/>
    <x v="2"/>
    <x v="3"/>
    <x v="20"/>
    <s v="St. Louis"/>
    <x v="0"/>
    <n v="0.30000000000000004"/>
    <x v="70"/>
    <x v="526"/>
    <n v="804.00000000000011"/>
    <x v="8"/>
  </r>
  <r>
    <x v="0"/>
    <n v="1185732"/>
    <x v="2"/>
    <x v="3"/>
    <x v="20"/>
    <s v="St. Louis"/>
    <x v="1"/>
    <n v="0.30000000000000004"/>
    <x v="45"/>
    <x v="187"/>
    <n v="367.50000000000006"/>
    <x v="2"/>
  </r>
  <r>
    <x v="0"/>
    <n v="1185732"/>
    <x v="2"/>
    <x v="3"/>
    <x v="20"/>
    <s v="St. Louis"/>
    <x v="2"/>
    <n v="0.20000000000000007"/>
    <x v="47"/>
    <x v="527"/>
    <n v="280.00000000000006"/>
    <x v="2"/>
  </r>
  <r>
    <x v="0"/>
    <n v="1185732"/>
    <x v="2"/>
    <x v="3"/>
    <x v="20"/>
    <s v="St. Louis"/>
    <x v="3"/>
    <n v="0.25"/>
    <x v="44"/>
    <x v="143"/>
    <n v="250"/>
    <x v="8"/>
  </r>
  <r>
    <x v="0"/>
    <n v="1185732"/>
    <x v="2"/>
    <x v="3"/>
    <x v="20"/>
    <s v="St. Louis"/>
    <x v="4"/>
    <n v="0.4"/>
    <x v="49"/>
    <x v="147"/>
    <n v="420"/>
    <x v="2"/>
  </r>
  <r>
    <x v="0"/>
    <n v="1185732"/>
    <x v="2"/>
    <x v="3"/>
    <x v="20"/>
    <s v="St. Louis"/>
    <x v="5"/>
    <n v="0.30000000000000004"/>
    <x v="47"/>
    <x v="200"/>
    <n v="600.00000000000011"/>
    <x v="0"/>
  </r>
  <r>
    <x v="0"/>
    <n v="1185732"/>
    <x v="3"/>
    <x v="3"/>
    <x v="20"/>
    <s v="St. Louis"/>
    <x v="0"/>
    <n v="0.30000000000000004"/>
    <x v="23"/>
    <x v="528"/>
    <n v="750.00000000000011"/>
    <x v="8"/>
  </r>
  <r>
    <x v="0"/>
    <n v="1185732"/>
    <x v="3"/>
    <x v="3"/>
    <x v="20"/>
    <s v="St. Louis"/>
    <x v="1"/>
    <n v="0.25000000000000006"/>
    <x v="46"/>
    <x v="512"/>
    <n v="284.37500000000006"/>
    <x v="2"/>
  </r>
  <r>
    <x v="0"/>
    <n v="1185732"/>
    <x v="3"/>
    <x v="3"/>
    <x v="20"/>
    <s v="St. Louis"/>
    <x v="2"/>
    <n v="0.15000000000000008"/>
    <x v="46"/>
    <x v="529"/>
    <n v="170.62500000000006"/>
    <x v="2"/>
  </r>
  <r>
    <x v="0"/>
    <n v="1185732"/>
    <x v="3"/>
    <x v="3"/>
    <x v="20"/>
    <s v="St. Louis"/>
    <x v="3"/>
    <n v="0.2"/>
    <x v="44"/>
    <x v="118"/>
    <n v="200"/>
    <x v="8"/>
  </r>
  <r>
    <x v="0"/>
    <n v="1185732"/>
    <x v="3"/>
    <x v="3"/>
    <x v="20"/>
    <s v="St. Louis"/>
    <x v="4"/>
    <n v="0.35000000000000003"/>
    <x v="35"/>
    <x v="117"/>
    <n v="336.875"/>
    <x v="2"/>
  </r>
  <r>
    <x v="0"/>
    <n v="1185732"/>
    <x v="3"/>
    <x v="3"/>
    <x v="20"/>
    <s v="St. Louis"/>
    <x v="5"/>
    <n v="0.25000000000000006"/>
    <x v="47"/>
    <x v="322"/>
    <n v="500.00000000000011"/>
    <x v="0"/>
  </r>
  <r>
    <x v="0"/>
    <n v="1185732"/>
    <x v="120"/>
    <x v="3"/>
    <x v="20"/>
    <s v="St. Louis"/>
    <x v="0"/>
    <n v="0.35000000000000003"/>
    <x v="70"/>
    <x v="530"/>
    <n v="938"/>
    <x v="8"/>
  </r>
  <r>
    <x v="0"/>
    <n v="1185732"/>
    <x v="120"/>
    <x v="3"/>
    <x v="20"/>
    <s v="St. Louis"/>
    <x v="1"/>
    <n v="0.3000000000000001"/>
    <x v="48"/>
    <x v="531"/>
    <n v="393.75000000000011"/>
    <x v="2"/>
  </r>
  <r>
    <x v="0"/>
    <n v="1185732"/>
    <x v="120"/>
    <x v="3"/>
    <x v="20"/>
    <s v="St. Louis"/>
    <x v="2"/>
    <n v="0.25000000000000006"/>
    <x v="45"/>
    <x v="504"/>
    <n v="306.25000000000006"/>
    <x v="2"/>
  </r>
  <r>
    <x v="0"/>
    <n v="1185732"/>
    <x v="120"/>
    <x v="3"/>
    <x v="20"/>
    <s v="St. Louis"/>
    <x v="3"/>
    <n v="0.25000000000000006"/>
    <x v="35"/>
    <x v="502"/>
    <n v="275.00000000000006"/>
    <x v="8"/>
  </r>
  <r>
    <x v="0"/>
    <n v="1185732"/>
    <x v="120"/>
    <x v="3"/>
    <x v="20"/>
    <s v="St. Louis"/>
    <x v="4"/>
    <n v="0.39999999999999997"/>
    <x v="49"/>
    <x v="147"/>
    <n v="420"/>
    <x v="2"/>
  </r>
  <r>
    <x v="0"/>
    <n v="1185732"/>
    <x v="120"/>
    <x v="3"/>
    <x v="20"/>
    <s v="St. Louis"/>
    <x v="5"/>
    <n v="0.44999999999999996"/>
    <x v="47"/>
    <x v="451"/>
    <n v="899.99999999999989"/>
    <x v="0"/>
  </r>
  <r>
    <x v="0"/>
    <n v="1185732"/>
    <x v="121"/>
    <x v="3"/>
    <x v="20"/>
    <s v="St. Louis"/>
    <x v="0"/>
    <n v="0.30000000000000004"/>
    <x v="26"/>
    <x v="470"/>
    <n v="780.00000000000011"/>
    <x v="8"/>
  </r>
  <r>
    <x v="0"/>
    <n v="1185732"/>
    <x v="121"/>
    <x v="3"/>
    <x v="20"/>
    <s v="St. Louis"/>
    <x v="1"/>
    <n v="0.25000000000000011"/>
    <x v="47"/>
    <x v="532"/>
    <n v="350.00000000000011"/>
    <x v="2"/>
  </r>
  <r>
    <x v="0"/>
    <n v="1185732"/>
    <x v="121"/>
    <x v="3"/>
    <x v="20"/>
    <s v="St. Louis"/>
    <x v="2"/>
    <n v="0.20000000000000007"/>
    <x v="33"/>
    <x v="533"/>
    <n v="297.50000000000006"/>
    <x v="2"/>
  </r>
  <r>
    <x v="0"/>
    <n v="1185732"/>
    <x v="121"/>
    <x v="3"/>
    <x v="20"/>
    <s v="St. Louis"/>
    <x v="3"/>
    <n v="0.20000000000000007"/>
    <x v="47"/>
    <x v="527"/>
    <n v="320.00000000000011"/>
    <x v="8"/>
  </r>
  <r>
    <x v="0"/>
    <n v="1185732"/>
    <x v="121"/>
    <x v="3"/>
    <x v="20"/>
    <s v="St. Louis"/>
    <x v="4"/>
    <n v="0.35000000000000003"/>
    <x v="47"/>
    <x v="159"/>
    <n v="490.00000000000006"/>
    <x v="2"/>
  </r>
  <r>
    <x v="0"/>
    <n v="1185732"/>
    <x v="121"/>
    <x v="3"/>
    <x v="20"/>
    <s v="St. Louis"/>
    <x v="5"/>
    <n v="0.4"/>
    <x v="31"/>
    <x v="336"/>
    <n v="1150"/>
    <x v="0"/>
  </r>
  <r>
    <x v="0"/>
    <n v="1185732"/>
    <x v="6"/>
    <x v="3"/>
    <x v="20"/>
    <s v="St. Louis"/>
    <x v="0"/>
    <n v="0.35000000000000003"/>
    <x v="9"/>
    <x v="219"/>
    <n v="1120.0000000000002"/>
    <x v="8"/>
  </r>
  <r>
    <x v="0"/>
    <n v="1185732"/>
    <x v="6"/>
    <x v="3"/>
    <x v="20"/>
    <s v="St. Louis"/>
    <x v="1"/>
    <n v="0.3000000000000001"/>
    <x v="21"/>
    <x v="534"/>
    <n v="577.50000000000011"/>
    <x v="2"/>
  </r>
  <r>
    <x v="0"/>
    <n v="1185732"/>
    <x v="6"/>
    <x v="3"/>
    <x v="20"/>
    <s v="St. Louis"/>
    <x v="2"/>
    <n v="0.25000000000000006"/>
    <x v="34"/>
    <x v="535"/>
    <n v="415.62500000000006"/>
    <x v="2"/>
  </r>
  <r>
    <x v="0"/>
    <n v="1185732"/>
    <x v="6"/>
    <x v="3"/>
    <x v="20"/>
    <s v="St. Louis"/>
    <x v="3"/>
    <n v="0.25000000000000006"/>
    <x v="33"/>
    <x v="536"/>
    <n v="425.00000000000011"/>
    <x v="8"/>
  </r>
  <r>
    <x v="0"/>
    <n v="1185732"/>
    <x v="6"/>
    <x v="3"/>
    <x v="20"/>
    <s v="St. Louis"/>
    <x v="4"/>
    <n v="0.35000000000000003"/>
    <x v="33"/>
    <x v="343"/>
    <n v="520.625"/>
    <x v="2"/>
  </r>
  <r>
    <x v="0"/>
    <n v="1185732"/>
    <x v="6"/>
    <x v="3"/>
    <x v="20"/>
    <s v="St. Louis"/>
    <x v="5"/>
    <n v="0.4"/>
    <x v="25"/>
    <x v="50"/>
    <n v="1200"/>
    <x v="0"/>
  </r>
  <r>
    <x v="0"/>
    <n v="1185732"/>
    <x v="7"/>
    <x v="3"/>
    <x v="20"/>
    <s v="St. Louis"/>
    <x v="0"/>
    <n v="0.35000000000000003"/>
    <x v="30"/>
    <x v="195"/>
    <n v="1050.0000000000002"/>
    <x v="8"/>
  </r>
  <r>
    <x v="0"/>
    <n v="1185732"/>
    <x v="7"/>
    <x v="3"/>
    <x v="20"/>
    <s v="St. Louis"/>
    <x v="1"/>
    <n v="0.35000000000000009"/>
    <x v="28"/>
    <x v="537"/>
    <n v="643.12500000000011"/>
    <x v="2"/>
  </r>
  <r>
    <x v="0"/>
    <n v="1185732"/>
    <x v="7"/>
    <x v="3"/>
    <x v="20"/>
    <s v="St. Louis"/>
    <x v="2"/>
    <n v="0.30000000000000004"/>
    <x v="32"/>
    <x v="139"/>
    <n v="472.50000000000006"/>
    <x v="2"/>
  </r>
  <r>
    <x v="0"/>
    <n v="1185732"/>
    <x v="7"/>
    <x v="3"/>
    <x v="20"/>
    <s v="St. Louis"/>
    <x v="3"/>
    <n v="0.20000000000000007"/>
    <x v="48"/>
    <x v="388"/>
    <n v="300.00000000000011"/>
    <x v="8"/>
  </r>
  <r>
    <x v="0"/>
    <n v="1185732"/>
    <x v="7"/>
    <x v="3"/>
    <x v="20"/>
    <s v="St. Louis"/>
    <x v="4"/>
    <n v="0.30000000000000004"/>
    <x v="45"/>
    <x v="187"/>
    <n v="367.50000000000006"/>
    <x v="2"/>
  </r>
  <r>
    <x v="0"/>
    <n v="1185732"/>
    <x v="7"/>
    <x v="3"/>
    <x v="20"/>
    <s v="St. Louis"/>
    <x v="5"/>
    <n v="0.35000000000000003"/>
    <x v="28"/>
    <x v="450"/>
    <n v="918.75000000000011"/>
    <x v="0"/>
  </r>
  <r>
    <x v="0"/>
    <n v="1185732"/>
    <x v="122"/>
    <x v="3"/>
    <x v="20"/>
    <s v="St. Louis"/>
    <x v="0"/>
    <n v="0.30000000000000004"/>
    <x v="26"/>
    <x v="470"/>
    <n v="780.00000000000011"/>
    <x v="8"/>
  </r>
  <r>
    <x v="0"/>
    <n v="1185732"/>
    <x v="122"/>
    <x v="3"/>
    <x v="20"/>
    <s v="St. Louis"/>
    <x v="1"/>
    <n v="0.25000000000000011"/>
    <x v="32"/>
    <x v="531"/>
    <n v="393.75000000000011"/>
    <x v="2"/>
  </r>
  <r>
    <x v="0"/>
    <n v="1185732"/>
    <x v="122"/>
    <x v="3"/>
    <x v="20"/>
    <s v="St. Louis"/>
    <x v="2"/>
    <n v="0.10000000000000002"/>
    <x v="45"/>
    <x v="367"/>
    <n v="122.50000000000001"/>
    <x v="2"/>
  </r>
  <r>
    <x v="0"/>
    <n v="1185732"/>
    <x v="122"/>
    <x v="3"/>
    <x v="20"/>
    <s v="St. Louis"/>
    <x v="3"/>
    <n v="0.10000000000000002"/>
    <x v="46"/>
    <x v="538"/>
    <n v="130.00000000000003"/>
    <x v="8"/>
  </r>
  <r>
    <x v="0"/>
    <n v="1185732"/>
    <x v="122"/>
    <x v="3"/>
    <x v="20"/>
    <s v="St. Louis"/>
    <x v="4"/>
    <n v="0.2"/>
    <x v="46"/>
    <x v="406"/>
    <n v="227.49999999999997"/>
    <x v="2"/>
  </r>
  <r>
    <x v="0"/>
    <n v="1185732"/>
    <x v="122"/>
    <x v="3"/>
    <x v="20"/>
    <s v="St. Louis"/>
    <x v="5"/>
    <n v="0.25000000000000006"/>
    <x v="47"/>
    <x v="322"/>
    <n v="500.00000000000011"/>
    <x v="0"/>
  </r>
  <r>
    <x v="0"/>
    <n v="1185732"/>
    <x v="123"/>
    <x v="3"/>
    <x v="20"/>
    <s v="St. Louis"/>
    <x v="0"/>
    <n v="0.3"/>
    <x v="31"/>
    <x v="539"/>
    <n v="690"/>
    <x v="8"/>
  </r>
  <r>
    <x v="0"/>
    <n v="1185732"/>
    <x v="123"/>
    <x v="3"/>
    <x v="20"/>
    <s v="St. Louis"/>
    <x v="1"/>
    <n v="0.2"/>
    <x v="47"/>
    <x v="134"/>
    <n v="280"/>
    <x v="2"/>
  </r>
  <r>
    <x v="0"/>
    <n v="1185732"/>
    <x v="123"/>
    <x v="3"/>
    <x v="20"/>
    <s v="St. Louis"/>
    <x v="2"/>
    <n v="0.2"/>
    <x v="49"/>
    <x v="128"/>
    <n v="210"/>
    <x v="2"/>
  </r>
  <r>
    <x v="0"/>
    <n v="1185732"/>
    <x v="123"/>
    <x v="3"/>
    <x v="20"/>
    <s v="St. Louis"/>
    <x v="3"/>
    <n v="0.2"/>
    <x v="35"/>
    <x v="189"/>
    <n v="220"/>
    <x v="8"/>
  </r>
  <r>
    <x v="0"/>
    <n v="1185732"/>
    <x v="123"/>
    <x v="3"/>
    <x v="20"/>
    <s v="St. Louis"/>
    <x v="4"/>
    <n v="0.3"/>
    <x v="35"/>
    <x v="540"/>
    <n v="288.75"/>
    <x v="2"/>
  </r>
  <r>
    <x v="0"/>
    <n v="1185732"/>
    <x v="123"/>
    <x v="3"/>
    <x v="20"/>
    <s v="St. Louis"/>
    <x v="5"/>
    <n v="0.34999999999999992"/>
    <x v="47"/>
    <x v="161"/>
    <n v="699.99999999999989"/>
    <x v="0"/>
  </r>
  <r>
    <x v="0"/>
    <n v="1185732"/>
    <x v="10"/>
    <x v="3"/>
    <x v="20"/>
    <s v="St. Louis"/>
    <x v="0"/>
    <n v="0.30000000000000004"/>
    <x v="21"/>
    <x v="205"/>
    <n v="660.00000000000011"/>
    <x v="8"/>
  </r>
  <r>
    <x v="0"/>
    <n v="1185732"/>
    <x v="10"/>
    <x v="3"/>
    <x v="20"/>
    <s v="St. Louis"/>
    <x v="1"/>
    <n v="0.20000000000000007"/>
    <x v="47"/>
    <x v="527"/>
    <n v="280.00000000000006"/>
    <x v="2"/>
  </r>
  <r>
    <x v="0"/>
    <n v="1185732"/>
    <x v="10"/>
    <x v="3"/>
    <x v="20"/>
    <s v="St. Louis"/>
    <x v="2"/>
    <n v="0.20000000000000007"/>
    <x v="71"/>
    <x v="541"/>
    <n v="241.50000000000006"/>
    <x v="2"/>
  </r>
  <r>
    <x v="0"/>
    <n v="1185732"/>
    <x v="10"/>
    <x v="3"/>
    <x v="20"/>
    <s v="St. Louis"/>
    <x v="3"/>
    <n v="0.20000000000000007"/>
    <x v="48"/>
    <x v="388"/>
    <n v="300.00000000000011"/>
    <x v="8"/>
  </r>
  <r>
    <x v="0"/>
    <n v="1185732"/>
    <x v="10"/>
    <x v="3"/>
    <x v="20"/>
    <s v="St. Louis"/>
    <x v="4"/>
    <n v="0.39999999999999997"/>
    <x v="45"/>
    <x v="161"/>
    <n v="489.99999999999989"/>
    <x v="2"/>
  </r>
  <r>
    <x v="0"/>
    <n v="1185732"/>
    <x v="10"/>
    <x v="3"/>
    <x v="20"/>
    <s v="St. Louis"/>
    <x v="5"/>
    <n v="0.44999999999999984"/>
    <x v="32"/>
    <x v="542"/>
    <n v="1012.4999999999997"/>
    <x v="0"/>
  </r>
  <r>
    <x v="0"/>
    <n v="1185732"/>
    <x v="11"/>
    <x v="3"/>
    <x v="20"/>
    <s v="St. Louis"/>
    <x v="0"/>
    <n v="0.39999999999999997"/>
    <x v="20"/>
    <x v="287"/>
    <n v="1119.9999999999998"/>
    <x v="8"/>
  </r>
  <r>
    <x v="0"/>
    <n v="1185732"/>
    <x v="11"/>
    <x v="3"/>
    <x v="20"/>
    <s v="St. Louis"/>
    <x v="1"/>
    <n v="0.30000000000000004"/>
    <x v="24"/>
    <x v="192"/>
    <n v="525"/>
    <x v="2"/>
  </r>
  <r>
    <x v="0"/>
    <n v="1185732"/>
    <x v="11"/>
    <x v="3"/>
    <x v="20"/>
    <s v="St. Louis"/>
    <x v="2"/>
    <n v="0.30000000000000004"/>
    <x v="32"/>
    <x v="139"/>
    <n v="472.50000000000006"/>
    <x v="2"/>
  </r>
  <r>
    <x v="0"/>
    <n v="1185732"/>
    <x v="11"/>
    <x v="3"/>
    <x v="20"/>
    <s v="St. Louis"/>
    <x v="3"/>
    <n v="0.30000000000000004"/>
    <x v="47"/>
    <x v="200"/>
    <n v="480.00000000000011"/>
    <x v="8"/>
  </r>
  <r>
    <x v="0"/>
    <n v="1185732"/>
    <x v="11"/>
    <x v="3"/>
    <x v="20"/>
    <s v="St. Louis"/>
    <x v="4"/>
    <n v="0.39999999999999997"/>
    <x v="47"/>
    <x v="543"/>
    <n v="559.99999999999989"/>
    <x v="2"/>
  </r>
  <r>
    <x v="0"/>
    <n v="1185732"/>
    <x v="11"/>
    <x v="3"/>
    <x v="20"/>
    <s v="St. Louis"/>
    <x v="5"/>
    <n v="0.44999999999999984"/>
    <x v="24"/>
    <x v="519"/>
    <n v="1124.9999999999995"/>
    <x v="0"/>
  </r>
  <r>
    <x v="2"/>
    <n v="1128299"/>
    <x v="145"/>
    <x v="2"/>
    <x v="21"/>
    <s v="Salt Lake City"/>
    <x v="0"/>
    <n v="0.30000000000000004"/>
    <x v="45"/>
    <x v="187"/>
    <n v="367.50000000000006"/>
    <x v="2"/>
  </r>
  <r>
    <x v="2"/>
    <n v="1128299"/>
    <x v="145"/>
    <x v="2"/>
    <x v="21"/>
    <s v="Salt Lake City"/>
    <x v="1"/>
    <n v="0.4"/>
    <x v="45"/>
    <x v="340"/>
    <n v="489.99999999999994"/>
    <x v="2"/>
  </r>
  <r>
    <x v="2"/>
    <n v="1128299"/>
    <x v="145"/>
    <x v="2"/>
    <x v="21"/>
    <s v="Salt Lake City"/>
    <x v="2"/>
    <n v="0.4"/>
    <x v="45"/>
    <x v="340"/>
    <n v="489.99999999999994"/>
    <x v="2"/>
  </r>
  <r>
    <x v="2"/>
    <n v="1128299"/>
    <x v="145"/>
    <x v="2"/>
    <x v="21"/>
    <s v="Salt Lake City"/>
    <x v="3"/>
    <n v="0.4"/>
    <x v="41"/>
    <x v="134"/>
    <n v="280"/>
    <x v="2"/>
  </r>
  <r>
    <x v="2"/>
    <n v="1128299"/>
    <x v="145"/>
    <x v="2"/>
    <x v="21"/>
    <s v="Salt Lake City"/>
    <x v="4"/>
    <n v="0.45000000000000007"/>
    <x v="43"/>
    <x v="318"/>
    <n v="270.00000000000006"/>
    <x v="8"/>
  </r>
  <r>
    <x v="2"/>
    <n v="1128299"/>
    <x v="145"/>
    <x v="2"/>
    <x v="21"/>
    <s v="Salt Lake City"/>
    <x v="5"/>
    <n v="0.4"/>
    <x v="47"/>
    <x v="173"/>
    <n v="480"/>
    <x v="1"/>
  </r>
  <r>
    <x v="2"/>
    <n v="1128299"/>
    <x v="146"/>
    <x v="2"/>
    <x v="21"/>
    <s v="Salt Lake City"/>
    <x v="0"/>
    <n v="0.30000000000000004"/>
    <x v="32"/>
    <x v="139"/>
    <n v="472.50000000000006"/>
    <x v="2"/>
  </r>
  <r>
    <x v="2"/>
    <n v="1128299"/>
    <x v="146"/>
    <x v="2"/>
    <x v="21"/>
    <s v="Salt Lake City"/>
    <x v="1"/>
    <n v="0.4"/>
    <x v="45"/>
    <x v="340"/>
    <n v="489.99999999999994"/>
    <x v="2"/>
  </r>
  <r>
    <x v="2"/>
    <n v="1128299"/>
    <x v="146"/>
    <x v="2"/>
    <x v="21"/>
    <s v="Salt Lake City"/>
    <x v="2"/>
    <n v="0.4"/>
    <x v="45"/>
    <x v="340"/>
    <n v="489.99999999999994"/>
    <x v="2"/>
  </r>
  <r>
    <x v="2"/>
    <n v="1128299"/>
    <x v="146"/>
    <x v="2"/>
    <x v="21"/>
    <s v="Salt Lake City"/>
    <x v="3"/>
    <n v="0.4"/>
    <x v="41"/>
    <x v="134"/>
    <n v="280"/>
    <x v="2"/>
  </r>
  <r>
    <x v="2"/>
    <n v="1128299"/>
    <x v="146"/>
    <x v="2"/>
    <x v="21"/>
    <s v="Salt Lake City"/>
    <x v="4"/>
    <n v="0.45000000000000007"/>
    <x v="36"/>
    <x v="469"/>
    <n v="225.00000000000006"/>
    <x v="8"/>
  </r>
  <r>
    <x v="2"/>
    <n v="1128299"/>
    <x v="146"/>
    <x v="2"/>
    <x v="21"/>
    <s v="Salt Lake City"/>
    <x v="5"/>
    <n v="0.4"/>
    <x v="46"/>
    <x v="194"/>
    <n v="390"/>
    <x v="1"/>
  </r>
  <r>
    <x v="2"/>
    <n v="1128299"/>
    <x v="147"/>
    <x v="2"/>
    <x v="21"/>
    <s v="Salt Lake City"/>
    <x v="0"/>
    <n v="0.4"/>
    <x v="34"/>
    <x v="235"/>
    <n v="665"/>
    <x v="2"/>
  </r>
  <r>
    <x v="2"/>
    <n v="1128299"/>
    <x v="147"/>
    <x v="2"/>
    <x v="21"/>
    <s v="Salt Lake City"/>
    <x v="1"/>
    <n v="0.5"/>
    <x v="46"/>
    <x v="132"/>
    <n v="568.75"/>
    <x v="2"/>
  </r>
  <r>
    <x v="2"/>
    <n v="1128299"/>
    <x v="147"/>
    <x v="2"/>
    <x v="21"/>
    <s v="Salt Lake City"/>
    <x v="2"/>
    <n v="0.54999999999999993"/>
    <x v="45"/>
    <x v="237"/>
    <n v="673.74999999999989"/>
    <x v="2"/>
  </r>
  <r>
    <x v="2"/>
    <n v="1128299"/>
    <x v="147"/>
    <x v="2"/>
    <x v="21"/>
    <s v="Salt Lake City"/>
    <x v="3"/>
    <n v="0.5"/>
    <x v="44"/>
    <x v="142"/>
    <n v="437.5"/>
    <x v="2"/>
  </r>
  <r>
    <x v="2"/>
    <n v="1128299"/>
    <x v="147"/>
    <x v="2"/>
    <x v="21"/>
    <s v="Salt Lake City"/>
    <x v="4"/>
    <n v="0.55000000000000004"/>
    <x v="39"/>
    <x v="189"/>
    <n v="220"/>
    <x v="8"/>
  </r>
  <r>
    <x v="2"/>
    <n v="1128299"/>
    <x v="147"/>
    <x v="2"/>
    <x v="21"/>
    <s v="Salt Lake City"/>
    <x v="5"/>
    <n v="0.5"/>
    <x v="49"/>
    <x v="146"/>
    <n v="450"/>
    <x v="1"/>
  </r>
  <r>
    <x v="2"/>
    <n v="1128299"/>
    <x v="148"/>
    <x v="2"/>
    <x v="21"/>
    <s v="Salt Lake City"/>
    <x v="0"/>
    <n v="0.55000000000000004"/>
    <x v="34"/>
    <x v="356"/>
    <n v="914.37499999999989"/>
    <x v="2"/>
  </r>
  <r>
    <x v="2"/>
    <n v="1128299"/>
    <x v="148"/>
    <x v="2"/>
    <x v="21"/>
    <s v="Salt Lake City"/>
    <x v="1"/>
    <n v="0.60000000000000009"/>
    <x v="35"/>
    <x v="205"/>
    <n v="577.5"/>
    <x v="2"/>
  </r>
  <r>
    <x v="2"/>
    <n v="1128299"/>
    <x v="148"/>
    <x v="2"/>
    <x v="21"/>
    <s v="Salt Lake City"/>
    <x v="2"/>
    <n v="0.60000000000000009"/>
    <x v="46"/>
    <x v="470"/>
    <n v="682.5"/>
    <x v="2"/>
  </r>
  <r>
    <x v="2"/>
    <n v="1128299"/>
    <x v="148"/>
    <x v="2"/>
    <x v="21"/>
    <s v="Salt Lake City"/>
    <x v="3"/>
    <n v="0.45000000000000007"/>
    <x v="38"/>
    <x v="471"/>
    <n v="354.375"/>
    <x v="2"/>
  </r>
  <r>
    <x v="2"/>
    <n v="1128299"/>
    <x v="148"/>
    <x v="2"/>
    <x v="21"/>
    <s v="Salt Lake City"/>
    <x v="4"/>
    <n v="0.50000000000000011"/>
    <x v="36"/>
    <x v="472"/>
    <n v="250.00000000000006"/>
    <x v="8"/>
  </r>
  <r>
    <x v="2"/>
    <n v="1128299"/>
    <x v="148"/>
    <x v="2"/>
    <x v="21"/>
    <s v="Salt Lake City"/>
    <x v="5"/>
    <n v="0.65000000000000013"/>
    <x v="49"/>
    <x v="473"/>
    <n v="585.00000000000011"/>
    <x v="1"/>
  </r>
  <r>
    <x v="2"/>
    <n v="1128299"/>
    <x v="149"/>
    <x v="2"/>
    <x v="21"/>
    <s v="Salt Lake City"/>
    <x v="0"/>
    <n v="0.5"/>
    <x v="24"/>
    <x v="54"/>
    <n v="875"/>
    <x v="2"/>
  </r>
  <r>
    <x v="2"/>
    <n v="1128299"/>
    <x v="149"/>
    <x v="2"/>
    <x v="21"/>
    <s v="Salt Lake City"/>
    <x v="1"/>
    <n v="0.55000000000000004"/>
    <x v="45"/>
    <x v="136"/>
    <n v="673.75"/>
    <x v="2"/>
  </r>
  <r>
    <x v="2"/>
    <n v="1128299"/>
    <x v="149"/>
    <x v="2"/>
    <x v="21"/>
    <s v="Salt Lake City"/>
    <x v="2"/>
    <n v="0.55000000000000004"/>
    <x v="45"/>
    <x v="136"/>
    <n v="673.75"/>
    <x v="2"/>
  </r>
  <r>
    <x v="2"/>
    <n v="1128299"/>
    <x v="149"/>
    <x v="2"/>
    <x v="21"/>
    <s v="Salt Lake City"/>
    <x v="3"/>
    <n v="0.5"/>
    <x v="35"/>
    <x v="140"/>
    <n v="481.24999999999994"/>
    <x v="2"/>
  </r>
  <r>
    <x v="2"/>
    <n v="1128299"/>
    <x v="149"/>
    <x v="2"/>
    <x v="21"/>
    <s v="Salt Lake City"/>
    <x v="4"/>
    <n v="0.44999999999999996"/>
    <x v="37"/>
    <x v="474"/>
    <n v="315"/>
    <x v="8"/>
  </r>
  <r>
    <x v="2"/>
    <n v="1128299"/>
    <x v="149"/>
    <x v="2"/>
    <x v="21"/>
    <s v="Salt Lake City"/>
    <x v="5"/>
    <n v="0.6"/>
    <x v="28"/>
    <x v="40"/>
    <n v="945"/>
    <x v="1"/>
  </r>
  <r>
    <x v="2"/>
    <n v="1128299"/>
    <x v="150"/>
    <x v="2"/>
    <x v="21"/>
    <s v="Salt Lake City"/>
    <x v="0"/>
    <n v="0.54999999999999993"/>
    <x v="29"/>
    <x v="475"/>
    <n v="1491.8749999999995"/>
    <x v="2"/>
  </r>
  <r>
    <x v="2"/>
    <n v="1128299"/>
    <x v="150"/>
    <x v="2"/>
    <x v="21"/>
    <s v="Salt Lake City"/>
    <x v="1"/>
    <n v="0.64999999999999991"/>
    <x v="26"/>
    <x v="476"/>
    <n v="1478.7499999999995"/>
    <x v="2"/>
  </r>
  <r>
    <x v="2"/>
    <n v="1128299"/>
    <x v="150"/>
    <x v="2"/>
    <x v="21"/>
    <s v="Salt Lake City"/>
    <x v="2"/>
    <n v="0.79999999999999993"/>
    <x v="26"/>
    <x v="97"/>
    <n v="1819.9999999999998"/>
    <x v="2"/>
  </r>
  <r>
    <x v="2"/>
    <n v="1128299"/>
    <x v="150"/>
    <x v="2"/>
    <x v="21"/>
    <s v="Salt Lake City"/>
    <x v="3"/>
    <n v="0.79999999999999993"/>
    <x v="28"/>
    <x v="81"/>
    <n v="1470"/>
    <x v="2"/>
  </r>
  <r>
    <x v="2"/>
    <n v="1128299"/>
    <x v="150"/>
    <x v="2"/>
    <x v="21"/>
    <s v="Salt Lake City"/>
    <x v="4"/>
    <n v="0.9"/>
    <x v="47"/>
    <x v="11"/>
    <n v="1440"/>
    <x v="8"/>
  </r>
  <r>
    <x v="2"/>
    <n v="1128299"/>
    <x v="150"/>
    <x v="2"/>
    <x v="21"/>
    <s v="Salt Lake City"/>
    <x v="5"/>
    <n v="1.05"/>
    <x v="20"/>
    <x v="477"/>
    <n v="2205"/>
    <x v="1"/>
  </r>
  <r>
    <x v="2"/>
    <n v="1128299"/>
    <x v="151"/>
    <x v="2"/>
    <x v="21"/>
    <s v="Salt Lake City"/>
    <x v="0"/>
    <n v="0.85"/>
    <x v="2"/>
    <x v="478"/>
    <n v="2528.75"/>
    <x v="2"/>
  </r>
  <r>
    <x v="2"/>
    <n v="1128299"/>
    <x v="151"/>
    <x v="2"/>
    <x v="21"/>
    <s v="Salt Lake City"/>
    <x v="1"/>
    <n v="0.9"/>
    <x v="20"/>
    <x v="479"/>
    <n v="2205"/>
    <x v="2"/>
  </r>
  <r>
    <x v="2"/>
    <n v="1128299"/>
    <x v="151"/>
    <x v="2"/>
    <x v="21"/>
    <s v="Salt Lake City"/>
    <x v="2"/>
    <n v="0.9"/>
    <x v="26"/>
    <x v="38"/>
    <n v="2047.4999999999998"/>
    <x v="2"/>
  </r>
  <r>
    <x v="2"/>
    <n v="1128299"/>
    <x v="151"/>
    <x v="2"/>
    <x v="21"/>
    <s v="Salt Lake City"/>
    <x v="3"/>
    <n v="0.85"/>
    <x v="21"/>
    <x v="68"/>
    <n v="1636.25"/>
    <x v="2"/>
  </r>
  <r>
    <x v="2"/>
    <n v="1128299"/>
    <x v="151"/>
    <x v="2"/>
    <x v="21"/>
    <s v="Salt Lake City"/>
    <x v="4"/>
    <n v="0.9"/>
    <x v="25"/>
    <x v="4"/>
    <n v="2160"/>
    <x v="8"/>
  </r>
  <r>
    <x v="2"/>
    <n v="1128299"/>
    <x v="151"/>
    <x v="2"/>
    <x v="21"/>
    <s v="Salt Lake City"/>
    <x v="5"/>
    <n v="1.05"/>
    <x v="25"/>
    <x v="479"/>
    <n v="1890"/>
    <x v="1"/>
  </r>
  <r>
    <x v="2"/>
    <n v="1128299"/>
    <x v="152"/>
    <x v="2"/>
    <x v="21"/>
    <s v="Salt Lake City"/>
    <x v="0"/>
    <n v="0.9"/>
    <x v="9"/>
    <x v="28"/>
    <n v="2520"/>
    <x v="2"/>
  </r>
  <r>
    <x v="2"/>
    <n v="1128299"/>
    <x v="152"/>
    <x v="2"/>
    <x v="21"/>
    <s v="Salt Lake City"/>
    <x v="1"/>
    <n v="0.8"/>
    <x v="29"/>
    <x v="94"/>
    <n v="2170"/>
    <x v="2"/>
  </r>
  <r>
    <x v="2"/>
    <n v="1128299"/>
    <x v="152"/>
    <x v="2"/>
    <x v="21"/>
    <s v="Salt Lake City"/>
    <x v="2"/>
    <n v="0.70000000000000007"/>
    <x v="26"/>
    <x v="109"/>
    <n v="1592.5"/>
    <x v="2"/>
  </r>
  <r>
    <x v="2"/>
    <n v="1128299"/>
    <x v="152"/>
    <x v="2"/>
    <x v="21"/>
    <s v="Salt Lake City"/>
    <x v="3"/>
    <n v="0.70000000000000007"/>
    <x v="33"/>
    <x v="253"/>
    <n v="1041.25"/>
    <x v="2"/>
  </r>
  <r>
    <x v="2"/>
    <n v="1128299"/>
    <x v="152"/>
    <x v="2"/>
    <x v="21"/>
    <s v="Salt Lake City"/>
    <x v="4"/>
    <n v="0.7"/>
    <x v="33"/>
    <x v="44"/>
    <n v="1190"/>
    <x v="8"/>
  </r>
  <r>
    <x v="2"/>
    <n v="1128299"/>
    <x v="152"/>
    <x v="2"/>
    <x v="21"/>
    <s v="Salt Lake City"/>
    <x v="5"/>
    <n v="0.75"/>
    <x v="44"/>
    <x v="203"/>
    <n v="562.5"/>
    <x v="1"/>
  </r>
  <r>
    <x v="2"/>
    <n v="1128299"/>
    <x v="153"/>
    <x v="2"/>
    <x v="21"/>
    <s v="Salt Lake City"/>
    <x v="0"/>
    <n v="0.50000000000000011"/>
    <x v="32"/>
    <x v="223"/>
    <n v="787.50000000000011"/>
    <x v="2"/>
  </r>
  <r>
    <x v="2"/>
    <n v="1128299"/>
    <x v="153"/>
    <x v="2"/>
    <x v="21"/>
    <s v="Salt Lake City"/>
    <x v="1"/>
    <n v="0.55000000000000016"/>
    <x v="32"/>
    <x v="480"/>
    <n v="866.25000000000023"/>
    <x v="2"/>
  </r>
  <r>
    <x v="2"/>
    <n v="1128299"/>
    <x v="153"/>
    <x v="2"/>
    <x v="21"/>
    <s v="Salt Lake City"/>
    <x v="2"/>
    <n v="0.50000000000000011"/>
    <x v="44"/>
    <x v="396"/>
    <n v="437.50000000000006"/>
    <x v="2"/>
  </r>
  <r>
    <x v="2"/>
    <n v="1128299"/>
    <x v="153"/>
    <x v="2"/>
    <x v="21"/>
    <s v="Salt Lake City"/>
    <x v="3"/>
    <n v="0.50000000000000011"/>
    <x v="41"/>
    <x v="322"/>
    <n v="350.00000000000006"/>
    <x v="2"/>
  </r>
  <r>
    <x v="2"/>
    <n v="1128299"/>
    <x v="153"/>
    <x v="2"/>
    <x v="21"/>
    <s v="Salt Lake City"/>
    <x v="4"/>
    <n v="0.60000000000000009"/>
    <x v="38"/>
    <x v="139"/>
    <n v="540.00000000000011"/>
    <x v="8"/>
  </r>
  <r>
    <x v="2"/>
    <n v="1128299"/>
    <x v="153"/>
    <x v="2"/>
    <x v="21"/>
    <s v="Salt Lake City"/>
    <x v="5"/>
    <n v="0.44999999999999996"/>
    <x v="44"/>
    <x v="127"/>
    <n v="337.5"/>
    <x v="1"/>
  </r>
  <r>
    <x v="2"/>
    <n v="1128299"/>
    <x v="154"/>
    <x v="2"/>
    <x v="21"/>
    <s v="Salt Lake City"/>
    <x v="0"/>
    <n v="0.4"/>
    <x v="45"/>
    <x v="340"/>
    <n v="489.99999999999994"/>
    <x v="2"/>
  </r>
  <r>
    <x v="2"/>
    <n v="1128299"/>
    <x v="154"/>
    <x v="2"/>
    <x v="21"/>
    <s v="Salt Lake City"/>
    <x v="1"/>
    <n v="0.55000000000000016"/>
    <x v="28"/>
    <x v="481"/>
    <n v="1010.6250000000002"/>
    <x v="2"/>
  </r>
  <r>
    <x v="2"/>
    <n v="1128299"/>
    <x v="154"/>
    <x v="2"/>
    <x v="21"/>
    <s v="Salt Lake City"/>
    <x v="2"/>
    <n v="0.50000000000000011"/>
    <x v="45"/>
    <x v="482"/>
    <n v="612.50000000000011"/>
    <x v="2"/>
  </r>
  <r>
    <x v="2"/>
    <n v="1128299"/>
    <x v="154"/>
    <x v="2"/>
    <x v="21"/>
    <s v="Salt Lake City"/>
    <x v="3"/>
    <n v="0.45000000000000007"/>
    <x v="46"/>
    <x v="137"/>
    <n v="511.87500000000006"/>
    <x v="2"/>
  </r>
  <r>
    <x v="2"/>
    <n v="1128299"/>
    <x v="154"/>
    <x v="2"/>
    <x v="21"/>
    <s v="Salt Lake City"/>
    <x v="4"/>
    <n v="0.55000000000000004"/>
    <x v="49"/>
    <x v="205"/>
    <n v="660.00000000000011"/>
    <x v="8"/>
  </r>
  <r>
    <x v="2"/>
    <n v="1128299"/>
    <x v="154"/>
    <x v="2"/>
    <x v="21"/>
    <s v="Salt Lake City"/>
    <x v="5"/>
    <n v="0.60000000000000009"/>
    <x v="45"/>
    <x v="162"/>
    <n v="630.00000000000011"/>
    <x v="1"/>
  </r>
  <r>
    <x v="2"/>
    <n v="1128299"/>
    <x v="155"/>
    <x v="2"/>
    <x v="21"/>
    <s v="Salt Lake City"/>
    <x v="0"/>
    <n v="0.45000000000000007"/>
    <x v="31"/>
    <x v="339"/>
    <n v="905.62500000000011"/>
    <x v="2"/>
  </r>
  <r>
    <x v="2"/>
    <n v="1128299"/>
    <x v="155"/>
    <x v="2"/>
    <x v="21"/>
    <s v="Salt Lake City"/>
    <x v="1"/>
    <n v="0.50000000000000011"/>
    <x v="26"/>
    <x v="455"/>
    <n v="1137.5000000000002"/>
    <x v="2"/>
  </r>
  <r>
    <x v="2"/>
    <n v="1128299"/>
    <x v="155"/>
    <x v="2"/>
    <x v="21"/>
    <s v="Salt Lake City"/>
    <x v="2"/>
    <n v="0.45000000000000007"/>
    <x v="34"/>
    <x v="466"/>
    <n v="748.12500000000011"/>
    <x v="2"/>
  </r>
  <r>
    <x v="2"/>
    <n v="1128299"/>
    <x v="155"/>
    <x v="2"/>
    <x v="21"/>
    <s v="Salt Lake City"/>
    <x v="3"/>
    <n v="0.55000000000000016"/>
    <x v="32"/>
    <x v="480"/>
    <n v="866.25000000000023"/>
    <x v="2"/>
  </r>
  <r>
    <x v="2"/>
    <n v="1128299"/>
    <x v="155"/>
    <x v="2"/>
    <x v="21"/>
    <s v="Salt Lake City"/>
    <x v="4"/>
    <n v="0.75000000000000011"/>
    <x v="33"/>
    <x v="260"/>
    <n v="1275.0000000000002"/>
    <x v="8"/>
  </r>
  <r>
    <x v="2"/>
    <n v="1128299"/>
    <x v="155"/>
    <x v="2"/>
    <x v="21"/>
    <s v="Salt Lake City"/>
    <x v="5"/>
    <n v="0.80000000000000016"/>
    <x v="21"/>
    <x v="284"/>
    <n v="1320.0000000000002"/>
    <x v="1"/>
  </r>
  <r>
    <x v="2"/>
    <n v="1128299"/>
    <x v="156"/>
    <x v="2"/>
    <x v="21"/>
    <s v="Salt Lake City"/>
    <x v="0"/>
    <n v="0.65000000000000013"/>
    <x v="30"/>
    <x v="483"/>
    <n v="1706.2500000000002"/>
    <x v="2"/>
  </r>
  <r>
    <x v="2"/>
    <n v="1128299"/>
    <x v="156"/>
    <x v="2"/>
    <x v="21"/>
    <s v="Salt Lake City"/>
    <x v="1"/>
    <n v="0.75000000000000022"/>
    <x v="30"/>
    <x v="484"/>
    <n v="1968.7500000000005"/>
    <x v="2"/>
  </r>
  <r>
    <x v="2"/>
    <n v="1128299"/>
    <x v="156"/>
    <x v="2"/>
    <x v="21"/>
    <s v="Salt Lake City"/>
    <x v="2"/>
    <n v="0.70000000000000018"/>
    <x v="21"/>
    <x v="419"/>
    <n v="1347.5000000000002"/>
    <x v="2"/>
  </r>
  <r>
    <x v="2"/>
    <n v="1128299"/>
    <x v="156"/>
    <x v="2"/>
    <x v="21"/>
    <s v="Salt Lake City"/>
    <x v="3"/>
    <n v="0.70000000000000018"/>
    <x v="21"/>
    <x v="419"/>
    <n v="1347.5000000000002"/>
    <x v="2"/>
  </r>
  <r>
    <x v="2"/>
    <n v="1128299"/>
    <x v="156"/>
    <x v="2"/>
    <x v="21"/>
    <s v="Salt Lake City"/>
    <x v="4"/>
    <n v="0.80000000000000016"/>
    <x v="34"/>
    <x v="485"/>
    <n v="1520.0000000000005"/>
    <x v="8"/>
  </r>
  <r>
    <x v="2"/>
    <n v="1128299"/>
    <x v="156"/>
    <x v="2"/>
    <x v="21"/>
    <s v="Salt Lake City"/>
    <x v="5"/>
    <n v="0.8500000000000002"/>
    <x v="31"/>
    <x v="269"/>
    <n v="1466.2500000000002"/>
    <x v="1"/>
  </r>
  <r>
    <x v="2"/>
    <n v="1128299"/>
    <x v="102"/>
    <x v="2"/>
    <x v="22"/>
    <s v="Portland"/>
    <x v="0"/>
    <n v="0.35000000000000003"/>
    <x v="47"/>
    <x v="159"/>
    <n v="560"/>
    <x v="15"/>
  </r>
  <r>
    <x v="2"/>
    <n v="1128299"/>
    <x v="102"/>
    <x v="2"/>
    <x v="22"/>
    <s v="Portland"/>
    <x v="1"/>
    <n v="0.45"/>
    <x v="47"/>
    <x v="207"/>
    <n v="719.99999999999989"/>
    <x v="15"/>
  </r>
  <r>
    <x v="2"/>
    <n v="1128299"/>
    <x v="102"/>
    <x v="2"/>
    <x v="22"/>
    <s v="Portland"/>
    <x v="2"/>
    <n v="0.45"/>
    <x v="47"/>
    <x v="207"/>
    <n v="719.99999999999989"/>
    <x v="15"/>
  </r>
  <r>
    <x v="2"/>
    <n v="1128299"/>
    <x v="102"/>
    <x v="2"/>
    <x v="22"/>
    <s v="Portland"/>
    <x v="3"/>
    <n v="0.45"/>
    <x v="44"/>
    <x v="127"/>
    <n v="449.99999999999994"/>
    <x v="15"/>
  </r>
  <r>
    <x v="2"/>
    <n v="1128299"/>
    <x v="102"/>
    <x v="2"/>
    <x v="22"/>
    <s v="Portland"/>
    <x v="4"/>
    <n v="0.50000000000000011"/>
    <x v="41"/>
    <x v="322"/>
    <n v="450.00000000000011"/>
    <x v="4"/>
  </r>
  <r>
    <x v="2"/>
    <n v="1128299"/>
    <x v="102"/>
    <x v="2"/>
    <x v="22"/>
    <s v="Portland"/>
    <x v="5"/>
    <n v="0.45"/>
    <x v="32"/>
    <x v="158"/>
    <n v="708.75"/>
    <x v="2"/>
  </r>
  <r>
    <x v="2"/>
    <n v="1128299"/>
    <x v="103"/>
    <x v="2"/>
    <x v="22"/>
    <s v="Portland"/>
    <x v="0"/>
    <n v="0.35000000000000003"/>
    <x v="24"/>
    <x v="191"/>
    <n v="700"/>
    <x v="15"/>
  </r>
  <r>
    <x v="2"/>
    <n v="1128299"/>
    <x v="103"/>
    <x v="2"/>
    <x v="22"/>
    <s v="Portland"/>
    <x v="1"/>
    <n v="0.45"/>
    <x v="47"/>
    <x v="207"/>
    <n v="719.99999999999989"/>
    <x v="15"/>
  </r>
  <r>
    <x v="2"/>
    <n v="1128299"/>
    <x v="103"/>
    <x v="2"/>
    <x v="22"/>
    <s v="Portland"/>
    <x v="2"/>
    <n v="0.45"/>
    <x v="47"/>
    <x v="207"/>
    <n v="719.99999999999989"/>
    <x v="15"/>
  </r>
  <r>
    <x v="2"/>
    <n v="1128299"/>
    <x v="103"/>
    <x v="2"/>
    <x v="22"/>
    <s v="Portland"/>
    <x v="3"/>
    <n v="0.45"/>
    <x v="44"/>
    <x v="127"/>
    <n v="449.99999999999994"/>
    <x v="15"/>
  </r>
  <r>
    <x v="2"/>
    <n v="1128299"/>
    <x v="103"/>
    <x v="2"/>
    <x v="22"/>
    <s v="Portland"/>
    <x v="4"/>
    <n v="0.50000000000000011"/>
    <x v="37"/>
    <x v="504"/>
    <n v="393.75000000000011"/>
    <x v="4"/>
  </r>
  <r>
    <x v="2"/>
    <n v="1128299"/>
    <x v="103"/>
    <x v="2"/>
    <x v="22"/>
    <s v="Portland"/>
    <x v="5"/>
    <n v="0.45"/>
    <x v="48"/>
    <x v="153"/>
    <n v="590.625"/>
    <x v="2"/>
  </r>
  <r>
    <x v="2"/>
    <n v="1128299"/>
    <x v="104"/>
    <x v="2"/>
    <x v="22"/>
    <s v="Portland"/>
    <x v="0"/>
    <n v="0.45"/>
    <x v="28"/>
    <x v="45"/>
    <n v="944.99999999999989"/>
    <x v="15"/>
  </r>
  <r>
    <x v="2"/>
    <n v="1128299"/>
    <x v="104"/>
    <x v="2"/>
    <x v="22"/>
    <s v="Portland"/>
    <x v="1"/>
    <n v="0.55000000000000004"/>
    <x v="48"/>
    <x v="138"/>
    <n v="824.99999999999989"/>
    <x v="15"/>
  </r>
  <r>
    <x v="2"/>
    <n v="1128299"/>
    <x v="104"/>
    <x v="2"/>
    <x v="22"/>
    <s v="Portland"/>
    <x v="2"/>
    <n v="0.6"/>
    <x v="47"/>
    <x v="50"/>
    <n v="959.99999999999989"/>
    <x v="15"/>
  </r>
  <r>
    <x v="2"/>
    <n v="1128299"/>
    <x v="104"/>
    <x v="2"/>
    <x v="22"/>
    <s v="Portland"/>
    <x v="3"/>
    <n v="0.55000000000000004"/>
    <x v="49"/>
    <x v="205"/>
    <n v="660"/>
    <x v="15"/>
  </r>
  <r>
    <x v="2"/>
    <n v="1128299"/>
    <x v="104"/>
    <x v="2"/>
    <x v="22"/>
    <s v="Portland"/>
    <x v="4"/>
    <n v="0.60000000000000009"/>
    <x v="43"/>
    <x v="395"/>
    <n v="405.00000000000006"/>
    <x v="4"/>
  </r>
  <r>
    <x v="2"/>
    <n v="1128299"/>
    <x v="104"/>
    <x v="2"/>
    <x v="22"/>
    <s v="Portland"/>
    <x v="5"/>
    <n v="0.45"/>
    <x v="45"/>
    <x v="151"/>
    <n v="551.25"/>
    <x v="2"/>
  </r>
  <r>
    <x v="2"/>
    <n v="1128299"/>
    <x v="105"/>
    <x v="2"/>
    <x v="22"/>
    <s v="Portland"/>
    <x v="0"/>
    <n v="0.5"/>
    <x v="28"/>
    <x v="48"/>
    <n v="1050"/>
    <x v="15"/>
  </r>
  <r>
    <x v="2"/>
    <n v="1128299"/>
    <x v="105"/>
    <x v="2"/>
    <x v="22"/>
    <s v="Portland"/>
    <x v="1"/>
    <n v="0.55000000000000004"/>
    <x v="46"/>
    <x v="255"/>
    <n v="715"/>
    <x v="15"/>
  </r>
  <r>
    <x v="2"/>
    <n v="1128299"/>
    <x v="105"/>
    <x v="2"/>
    <x v="22"/>
    <s v="Portland"/>
    <x v="2"/>
    <n v="0.55000000000000004"/>
    <x v="48"/>
    <x v="138"/>
    <n v="824.99999999999989"/>
    <x v="15"/>
  </r>
  <r>
    <x v="2"/>
    <n v="1128299"/>
    <x v="105"/>
    <x v="2"/>
    <x v="22"/>
    <s v="Portland"/>
    <x v="3"/>
    <n v="0.40000000000000008"/>
    <x v="35"/>
    <x v="544"/>
    <n v="440.00000000000006"/>
    <x v="15"/>
  </r>
  <r>
    <x v="2"/>
    <n v="1128299"/>
    <x v="105"/>
    <x v="2"/>
    <x v="22"/>
    <s v="Portland"/>
    <x v="4"/>
    <n v="0.45000000000000012"/>
    <x v="37"/>
    <x v="545"/>
    <n v="354.37500000000011"/>
    <x v="4"/>
  </r>
  <r>
    <x v="2"/>
    <n v="1128299"/>
    <x v="105"/>
    <x v="2"/>
    <x v="22"/>
    <s v="Portland"/>
    <x v="5"/>
    <n v="0.60000000000000009"/>
    <x v="45"/>
    <x v="162"/>
    <n v="735.00000000000011"/>
    <x v="2"/>
  </r>
  <r>
    <x v="2"/>
    <n v="1128299"/>
    <x v="106"/>
    <x v="2"/>
    <x v="22"/>
    <s v="Portland"/>
    <x v="0"/>
    <n v="0.45"/>
    <x v="21"/>
    <x v="111"/>
    <n v="989.99999999999989"/>
    <x v="15"/>
  </r>
  <r>
    <x v="2"/>
    <n v="1128299"/>
    <x v="106"/>
    <x v="2"/>
    <x v="22"/>
    <s v="Portland"/>
    <x v="1"/>
    <n v="0.5"/>
    <x v="47"/>
    <x v="47"/>
    <n v="799.99999999999989"/>
    <x v="15"/>
  </r>
  <r>
    <x v="2"/>
    <n v="1128299"/>
    <x v="106"/>
    <x v="2"/>
    <x v="22"/>
    <s v="Portland"/>
    <x v="2"/>
    <n v="0.5"/>
    <x v="47"/>
    <x v="47"/>
    <n v="799.99999999999989"/>
    <x v="15"/>
  </r>
  <r>
    <x v="2"/>
    <n v="1128299"/>
    <x v="106"/>
    <x v="2"/>
    <x v="22"/>
    <s v="Portland"/>
    <x v="3"/>
    <n v="0.45"/>
    <x v="46"/>
    <x v="334"/>
    <n v="585"/>
    <x v="15"/>
  </r>
  <r>
    <x v="2"/>
    <n v="1128299"/>
    <x v="106"/>
    <x v="2"/>
    <x v="22"/>
    <s v="Portland"/>
    <x v="4"/>
    <n v="0.39999999999999997"/>
    <x v="38"/>
    <x v="546"/>
    <n v="404.99999999999994"/>
    <x v="4"/>
  </r>
  <r>
    <x v="2"/>
    <n v="1128299"/>
    <x v="106"/>
    <x v="2"/>
    <x v="22"/>
    <s v="Portland"/>
    <x v="5"/>
    <n v="0.65"/>
    <x v="31"/>
    <x v="90"/>
    <n v="1308.125"/>
    <x v="2"/>
  </r>
  <r>
    <x v="2"/>
    <n v="1128299"/>
    <x v="107"/>
    <x v="2"/>
    <x v="22"/>
    <s v="Portland"/>
    <x v="0"/>
    <n v="0.6"/>
    <x v="6"/>
    <x v="14"/>
    <n v="1979.9999999999998"/>
    <x v="15"/>
  </r>
  <r>
    <x v="2"/>
    <n v="1128299"/>
    <x v="107"/>
    <x v="2"/>
    <x v="22"/>
    <s v="Portland"/>
    <x v="1"/>
    <n v="0.7"/>
    <x v="20"/>
    <x v="430"/>
    <n v="1959.9999999999998"/>
    <x v="15"/>
  </r>
  <r>
    <x v="2"/>
    <n v="1128299"/>
    <x v="107"/>
    <x v="2"/>
    <x v="22"/>
    <s v="Portland"/>
    <x v="2"/>
    <n v="0.85"/>
    <x v="20"/>
    <x v="307"/>
    <n v="2380"/>
    <x v="15"/>
  </r>
  <r>
    <x v="2"/>
    <n v="1128299"/>
    <x v="107"/>
    <x v="2"/>
    <x v="22"/>
    <s v="Portland"/>
    <x v="3"/>
    <n v="0.85"/>
    <x v="31"/>
    <x v="431"/>
    <n v="1954.9999999999998"/>
    <x v="15"/>
  </r>
  <r>
    <x v="2"/>
    <n v="1128299"/>
    <x v="107"/>
    <x v="2"/>
    <x v="22"/>
    <s v="Portland"/>
    <x v="4"/>
    <n v="0.95000000000000007"/>
    <x v="32"/>
    <x v="60"/>
    <n v="1923.75"/>
    <x v="4"/>
  </r>
  <r>
    <x v="2"/>
    <n v="1128299"/>
    <x v="107"/>
    <x v="2"/>
    <x v="22"/>
    <s v="Portland"/>
    <x v="5"/>
    <n v="1.1000000000000001"/>
    <x v="30"/>
    <x v="432"/>
    <n v="2887.5"/>
    <x v="2"/>
  </r>
  <r>
    <x v="2"/>
    <n v="1128299"/>
    <x v="108"/>
    <x v="2"/>
    <x v="22"/>
    <s v="Portland"/>
    <x v="0"/>
    <n v="0.9"/>
    <x v="3"/>
    <x v="433"/>
    <n v="3239.9999999999995"/>
    <x v="15"/>
  </r>
  <r>
    <x v="2"/>
    <n v="1128299"/>
    <x v="108"/>
    <x v="2"/>
    <x v="22"/>
    <s v="Portland"/>
    <x v="1"/>
    <n v="0.95000000000000007"/>
    <x v="30"/>
    <x v="434"/>
    <n v="2850"/>
    <x v="15"/>
  </r>
  <r>
    <x v="2"/>
    <n v="1128299"/>
    <x v="108"/>
    <x v="2"/>
    <x v="22"/>
    <s v="Portland"/>
    <x v="2"/>
    <n v="0.95000000000000007"/>
    <x v="20"/>
    <x v="435"/>
    <n v="2660"/>
    <x v="15"/>
  </r>
  <r>
    <x v="2"/>
    <n v="1128299"/>
    <x v="108"/>
    <x v="2"/>
    <x v="22"/>
    <s v="Portland"/>
    <x v="3"/>
    <n v="0.9"/>
    <x v="25"/>
    <x v="4"/>
    <n v="2160"/>
    <x v="15"/>
  </r>
  <r>
    <x v="2"/>
    <n v="1128299"/>
    <x v="108"/>
    <x v="2"/>
    <x v="22"/>
    <s v="Portland"/>
    <x v="4"/>
    <n v="0.95000000000000007"/>
    <x v="26"/>
    <x v="436"/>
    <n v="2778.75"/>
    <x v="4"/>
  </r>
  <r>
    <x v="2"/>
    <n v="1128299"/>
    <x v="108"/>
    <x v="2"/>
    <x v="22"/>
    <s v="Portland"/>
    <x v="5"/>
    <n v="1.1000000000000001"/>
    <x v="26"/>
    <x v="437"/>
    <n v="2502.5"/>
    <x v="2"/>
  </r>
  <r>
    <x v="2"/>
    <n v="1128299"/>
    <x v="109"/>
    <x v="2"/>
    <x v="22"/>
    <s v="Portland"/>
    <x v="0"/>
    <n v="0.95000000000000007"/>
    <x v="2"/>
    <x v="438"/>
    <n v="3230"/>
    <x v="15"/>
  </r>
  <r>
    <x v="2"/>
    <n v="1128299"/>
    <x v="109"/>
    <x v="2"/>
    <x v="22"/>
    <s v="Portland"/>
    <x v="1"/>
    <n v="0.85000000000000009"/>
    <x v="6"/>
    <x v="439"/>
    <n v="2805"/>
    <x v="15"/>
  </r>
  <r>
    <x v="2"/>
    <n v="1128299"/>
    <x v="109"/>
    <x v="2"/>
    <x v="22"/>
    <s v="Portland"/>
    <x v="2"/>
    <n v="0.75000000000000011"/>
    <x v="20"/>
    <x v="103"/>
    <n v="2100"/>
    <x v="15"/>
  </r>
  <r>
    <x v="2"/>
    <n v="1128299"/>
    <x v="109"/>
    <x v="2"/>
    <x v="22"/>
    <s v="Portland"/>
    <x v="3"/>
    <n v="0.75000000000000011"/>
    <x v="34"/>
    <x v="228"/>
    <n v="1425"/>
    <x v="15"/>
  </r>
  <r>
    <x v="2"/>
    <n v="1128299"/>
    <x v="109"/>
    <x v="2"/>
    <x v="22"/>
    <s v="Portland"/>
    <x v="4"/>
    <n v="0.64999999999999991"/>
    <x v="34"/>
    <x v="547"/>
    <n v="1389.3749999999998"/>
    <x v="4"/>
  </r>
  <r>
    <x v="2"/>
    <n v="1128299"/>
    <x v="109"/>
    <x v="2"/>
    <x v="22"/>
    <s v="Portland"/>
    <x v="5"/>
    <n v="0.7"/>
    <x v="49"/>
    <x v="193"/>
    <n v="735"/>
    <x v="2"/>
  </r>
  <r>
    <x v="2"/>
    <n v="1128299"/>
    <x v="110"/>
    <x v="2"/>
    <x v="22"/>
    <s v="Portland"/>
    <x v="0"/>
    <n v="0.45000000000000012"/>
    <x v="24"/>
    <x v="223"/>
    <n v="900.00000000000011"/>
    <x v="15"/>
  </r>
  <r>
    <x v="2"/>
    <n v="1128299"/>
    <x v="110"/>
    <x v="2"/>
    <x v="22"/>
    <s v="Portland"/>
    <x v="1"/>
    <n v="0.50000000000000011"/>
    <x v="24"/>
    <x v="457"/>
    <n v="1000.0000000000001"/>
    <x v="15"/>
  </r>
  <r>
    <x v="2"/>
    <n v="1128299"/>
    <x v="110"/>
    <x v="2"/>
    <x v="22"/>
    <s v="Portland"/>
    <x v="2"/>
    <n v="0.45000000000000012"/>
    <x v="49"/>
    <x v="548"/>
    <n v="540.00000000000011"/>
    <x v="15"/>
  </r>
  <r>
    <x v="2"/>
    <n v="1128299"/>
    <x v="110"/>
    <x v="2"/>
    <x v="22"/>
    <s v="Portland"/>
    <x v="3"/>
    <n v="0.45000000000000012"/>
    <x v="44"/>
    <x v="133"/>
    <n v="450.00000000000006"/>
    <x v="15"/>
  </r>
  <r>
    <x v="2"/>
    <n v="1128299"/>
    <x v="110"/>
    <x v="2"/>
    <x v="22"/>
    <s v="Portland"/>
    <x v="4"/>
    <n v="0.55000000000000004"/>
    <x v="35"/>
    <x v="408"/>
    <n v="680.62500000000011"/>
    <x v="4"/>
  </r>
  <r>
    <x v="2"/>
    <n v="1128299"/>
    <x v="110"/>
    <x v="2"/>
    <x v="22"/>
    <s v="Portland"/>
    <x v="5"/>
    <n v="0.39999999999999997"/>
    <x v="49"/>
    <x v="147"/>
    <n v="420"/>
    <x v="2"/>
  </r>
  <r>
    <x v="2"/>
    <n v="1128299"/>
    <x v="111"/>
    <x v="2"/>
    <x v="22"/>
    <s v="Portland"/>
    <x v="0"/>
    <n v="0.35000000000000003"/>
    <x v="47"/>
    <x v="159"/>
    <n v="560"/>
    <x v="15"/>
  </r>
  <r>
    <x v="2"/>
    <n v="1128299"/>
    <x v="111"/>
    <x v="2"/>
    <x v="22"/>
    <s v="Portland"/>
    <x v="1"/>
    <n v="0.50000000000000011"/>
    <x v="31"/>
    <x v="460"/>
    <n v="1150"/>
    <x v="15"/>
  </r>
  <r>
    <x v="2"/>
    <n v="1128299"/>
    <x v="111"/>
    <x v="2"/>
    <x v="22"/>
    <s v="Portland"/>
    <x v="2"/>
    <n v="0.45000000000000012"/>
    <x v="47"/>
    <x v="549"/>
    <n v="720.00000000000011"/>
    <x v="15"/>
  </r>
  <r>
    <x v="2"/>
    <n v="1128299"/>
    <x v="111"/>
    <x v="2"/>
    <x v="22"/>
    <s v="Portland"/>
    <x v="3"/>
    <n v="0.40000000000000008"/>
    <x v="48"/>
    <x v="192"/>
    <n v="600"/>
    <x v="15"/>
  </r>
  <r>
    <x v="2"/>
    <n v="1128299"/>
    <x v="111"/>
    <x v="2"/>
    <x v="22"/>
    <s v="Portland"/>
    <x v="4"/>
    <n v="0.5"/>
    <x v="45"/>
    <x v="157"/>
    <n v="787.5"/>
    <x v="4"/>
  </r>
  <r>
    <x v="2"/>
    <n v="1128299"/>
    <x v="111"/>
    <x v="2"/>
    <x v="22"/>
    <s v="Portland"/>
    <x v="5"/>
    <n v="0.55000000000000004"/>
    <x v="47"/>
    <x v="42"/>
    <n v="770"/>
    <x v="2"/>
  </r>
  <r>
    <x v="2"/>
    <n v="1128299"/>
    <x v="112"/>
    <x v="2"/>
    <x v="22"/>
    <s v="Portland"/>
    <x v="0"/>
    <n v="0.40000000000000008"/>
    <x v="23"/>
    <x v="457"/>
    <n v="1000.0000000000001"/>
    <x v="15"/>
  </r>
  <r>
    <x v="2"/>
    <n v="1128299"/>
    <x v="112"/>
    <x v="2"/>
    <x v="22"/>
    <s v="Portland"/>
    <x v="1"/>
    <n v="0.45000000000000012"/>
    <x v="20"/>
    <x v="277"/>
    <n v="1260.0000000000002"/>
    <x v="15"/>
  </r>
  <r>
    <x v="2"/>
    <n v="1128299"/>
    <x v="112"/>
    <x v="2"/>
    <x v="22"/>
    <s v="Portland"/>
    <x v="2"/>
    <n v="0.40000000000000008"/>
    <x v="28"/>
    <x v="162"/>
    <n v="840.00000000000011"/>
    <x v="15"/>
  </r>
  <r>
    <x v="2"/>
    <n v="1128299"/>
    <x v="112"/>
    <x v="2"/>
    <x v="22"/>
    <s v="Portland"/>
    <x v="3"/>
    <n v="0.50000000000000011"/>
    <x v="24"/>
    <x v="457"/>
    <n v="1000.0000000000001"/>
    <x v="15"/>
  </r>
  <r>
    <x v="2"/>
    <n v="1128299"/>
    <x v="112"/>
    <x v="2"/>
    <x v="22"/>
    <s v="Portland"/>
    <x v="4"/>
    <n v="0.70000000000000007"/>
    <x v="34"/>
    <x v="204"/>
    <n v="1496.2500000000002"/>
    <x v="4"/>
  </r>
  <r>
    <x v="2"/>
    <n v="1128299"/>
    <x v="112"/>
    <x v="2"/>
    <x v="22"/>
    <s v="Portland"/>
    <x v="5"/>
    <n v="0.8500000000000002"/>
    <x v="25"/>
    <x v="414"/>
    <n v="1785.0000000000002"/>
    <x v="2"/>
  </r>
  <r>
    <x v="2"/>
    <n v="1128299"/>
    <x v="113"/>
    <x v="2"/>
    <x v="22"/>
    <s v="Portland"/>
    <x v="0"/>
    <n v="0.70000000000000018"/>
    <x v="9"/>
    <x v="550"/>
    <n v="2240.0000000000005"/>
    <x v="15"/>
  </r>
  <r>
    <x v="2"/>
    <n v="1128299"/>
    <x v="113"/>
    <x v="2"/>
    <x v="22"/>
    <s v="Portland"/>
    <x v="1"/>
    <n v="0.80000000000000027"/>
    <x v="9"/>
    <x v="551"/>
    <n v="2560.0000000000005"/>
    <x v="15"/>
  </r>
  <r>
    <x v="2"/>
    <n v="1128299"/>
    <x v="113"/>
    <x v="2"/>
    <x v="22"/>
    <s v="Portland"/>
    <x v="2"/>
    <n v="0.75000000000000022"/>
    <x v="25"/>
    <x v="276"/>
    <n v="1800.0000000000002"/>
    <x v="15"/>
  </r>
  <r>
    <x v="2"/>
    <n v="1128299"/>
    <x v="113"/>
    <x v="2"/>
    <x v="22"/>
    <s v="Portland"/>
    <x v="3"/>
    <n v="0.75000000000000022"/>
    <x v="25"/>
    <x v="276"/>
    <n v="1800.0000000000002"/>
    <x v="15"/>
  </r>
  <r>
    <x v="2"/>
    <n v="1128299"/>
    <x v="113"/>
    <x v="2"/>
    <x v="22"/>
    <s v="Portland"/>
    <x v="4"/>
    <n v="0.8500000000000002"/>
    <x v="28"/>
    <x v="245"/>
    <n v="2008.1250000000005"/>
    <x v="4"/>
  </r>
  <r>
    <x v="2"/>
    <n v="1128299"/>
    <x v="113"/>
    <x v="2"/>
    <x v="22"/>
    <s v="Portland"/>
    <x v="5"/>
    <n v="0.90000000000000024"/>
    <x v="23"/>
    <x v="484"/>
    <n v="1968.7500000000005"/>
    <x v="2"/>
  </r>
  <r>
    <x v="1"/>
    <n v="1197831"/>
    <x v="58"/>
    <x v="1"/>
    <x v="23"/>
    <s v="New Orleans"/>
    <x v="0"/>
    <n v="0.2"/>
    <x v="22"/>
    <x v="198"/>
    <n v="405"/>
    <x v="1"/>
  </r>
  <r>
    <x v="1"/>
    <n v="1197831"/>
    <x v="58"/>
    <x v="1"/>
    <x v="23"/>
    <s v="New Orleans"/>
    <x v="1"/>
    <n v="0.3"/>
    <x v="22"/>
    <x v="158"/>
    <n v="607.5"/>
    <x v="1"/>
  </r>
  <r>
    <x v="1"/>
    <n v="1197831"/>
    <x v="58"/>
    <x v="1"/>
    <x v="23"/>
    <s v="New Orleans"/>
    <x v="2"/>
    <n v="0.3"/>
    <x v="34"/>
    <x v="341"/>
    <n v="427.5"/>
    <x v="1"/>
  </r>
  <r>
    <x v="1"/>
    <n v="1197831"/>
    <x v="58"/>
    <x v="1"/>
    <x v="23"/>
    <s v="New Orleans"/>
    <x v="3"/>
    <n v="0.35"/>
    <x v="34"/>
    <x v="155"/>
    <n v="665"/>
    <x v="8"/>
  </r>
  <r>
    <x v="1"/>
    <n v="1197831"/>
    <x v="58"/>
    <x v="1"/>
    <x v="23"/>
    <s v="New Orleans"/>
    <x v="4"/>
    <n v="0.4"/>
    <x v="46"/>
    <x v="194"/>
    <n v="325"/>
    <x v="3"/>
  </r>
  <r>
    <x v="1"/>
    <n v="1197831"/>
    <x v="58"/>
    <x v="1"/>
    <x v="23"/>
    <s v="New Orleans"/>
    <x v="5"/>
    <n v="0.35"/>
    <x v="34"/>
    <x v="155"/>
    <n v="748.125"/>
    <x v="4"/>
  </r>
  <r>
    <x v="1"/>
    <n v="1197831"/>
    <x v="172"/>
    <x v="1"/>
    <x v="23"/>
    <s v="New Orleans"/>
    <x v="0"/>
    <n v="0.25"/>
    <x v="23"/>
    <x v="384"/>
    <n v="468.75"/>
    <x v="1"/>
  </r>
  <r>
    <x v="1"/>
    <n v="1197831"/>
    <x v="172"/>
    <x v="1"/>
    <x v="23"/>
    <s v="New Orleans"/>
    <x v="1"/>
    <n v="0.35"/>
    <x v="25"/>
    <x v="193"/>
    <n v="630"/>
    <x v="1"/>
  </r>
  <r>
    <x v="1"/>
    <n v="1197831"/>
    <x v="172"/>
    <x v="1"/>
    <x v="23"/>
    <s v="New Orleans"/>
    <x v="2"/>
    <n v="0.35"/>
    <x v="33"/>
    <x v="156"/>
    <n v="446.25"/>
    <x v="1"/>
  </r>
  <r>
    <x v="1"/>
    <n v="1197831"/>
    <x v="172"/>
    <x v="1"/>
    <x v="23"/>
    <s v="New Orleans"/>
    <x v="3"/>
    <n v="0.35"/>
    <x v="48"/>
    <x v="385"/>
    <n v="525"/>
    <x v="8"/>
  </r>
  <r>
    <x v="1"/>
    <n v="1197831"/>
    <x v="172"/>
    <x v="1"/>
    <x v="23"/>
    <s v="New Orleans"/>
    <x v="4"/>
    <n v="0.4"/>
    <x v="44"/>
    <x v="123"/>
    <n v="250"/>
    <x v="3"/>
  </r>
  <r>
    <x v="1"/>
    <n v="1197831"/>
    <x v="172"/>
    <x v="1"/>
    <x v="23"/>
    <s v="New Orleans"/>
    <x v="5"/>
    <n v="0.35"/>
    <x v="32"/>
    <x v="151"/>
    <n v="708.75"/>
    <x v="4"/>
  </r>
  <r>
    <x v="1"/>
    <n v="1197831"/>
    <x v="173"/>
    <x v="1"/>
    <x v="23"/>
    <s v="New Orleans"/>
    <x v="0"/>
    <n v="0.3"/>
    <x v="23"/>
    <x v="203"/>
    <n v="656.25"/>
    <x v="2"/>
  </r>
  <r>
    <x v="1"/>
    <n v="1197831"/>
    <x v="173"/>
    <x v="1"/>
    <x v="23"/>
    <s v="New Orleans"/>
    <x v="1"/>
    <n v="0.4"/>
    <x v="23"/>
    <x v="54"/>
    <n v="875"/>
    <x v="2"/>
  </r>
  <r>
    <x v="1"/>
    <n v="1197831"/>
    <x v="173"/>
    <x v="1"/>
    <x v="23"/>
    <s v="New Orleans"/>
    <x v="2"/>
    <n v="0.3"/>
    <x v="32"/>
    <x v="198"/>
    <n v="472.49999999999994"/>
    <x v="2"/>
  </r>
  <r>
    <x v="1"/>
    <n v="1197831"/>
    <x v="173"/>
    <x v="1"/>
    <x v="23"/>
    <s v="New Orleans"/>
    <x v="3"/>
    <n v="0.35000000000000003"/>
    <x v="45"/>
    <x v="206"/>
    <n v="551.25000000000011"/>
    <x v="4"/>
  </r>
  <r>
    <x v="1"/>
    <n v="1197831"/>
    <x v="173"/>
    <x v="1"/>
    <x v="23"/>
    <s v="New Orleans"/>
    <x v="4"/>
    <n v="0.4"/>
    <x v="44"/>
    <x v="123"/>
    <n v="300"/>
    <x v="1"/>
  </r>
  <r>
    <x v="1"/>
    <n v="1197831"/>
    <x v="173"/>
    <x v="1"/>
    <x v="23"/>
    <s v="New Orleans"/>
    <x v="5"/>
    <n v="0.35000000000000003"/>
    <x v="47"/>
    <x v="159"/>
    <n v="700.00000000000011"/>
    <x v="0"/>
  </r>
  <r>
    <x v="1"/>
    <n v="1197831"/>
    <x v="60"/>
    <x v="1"/>
    <x v="23"/>
    <s v="New Orleans"/>
    <x v="0"/>
    <n v="0.19999999999999998"/>
    <x v="26"/>
    <x v="194"/>
    <n v="454.99999999999994"/>
    <x v="2"/>
  </r>
  <r>
    <x v="1"/>
    <n v="1197831"/>
    <x v="60"/>
    <x v="1"/>
    <x v="23"/>
    <s v="New Orleans"/>
    <x v="1"/>
    <n v="0.30000000000000004"/>
    <x v="26"/>
    <x v="470"/>
    <n v="682.5"/>
    <x v="2"/>
  </r>
  <r>
    <x v="1"/>
    <n v="1197831"/>
    <x v="60"/>
    <x v="1"/>
    <x v="23"/>
    <s v="New Orleans"/>
    <x v="2"/>
    <n v="0.24999999999999997"/>
    <x v="34"/>
    <x v="552"/>
    <n v="415.62499999999989"/>
    <x v="2"/>
  </r>
  <r>
    <x v="1"/>
    <n v="1197831"/>
    <x v="60"/>
    <x v="1"/>
    <x v="23"/>
    <s v="New Orleans"/>
    <x v="3"/>
    <n v="0.30000000000000004"/>
    <x v="48"/>
    <x v="133"/>
    <n v="506.25000000000011"/>
    <x v="4"/>
  </r>
  <r>
    <x v="1"/>
    <n v="1197831"/>
    <x v="60"/>
    <x v="1"/>
    <x v="23"/>
    <s v="New Orleans"/>
    <x v="4"/>
    <n v="0.35"/>
    <x v="35"/>
    <x v="119"/>
    <n v="288.74999999999994"/>
    <x v="1"/>
  </r>
  <r>
    <x v="1"/>
    <n v="1197831"/>
    <x v="60"/>
    <x v="1"/>
    <x v="23"/>
    <s v="New Orleans"/>
    <x v="5"/>
    <n v="0.30000000000000004"/>
    <x v="21"/>
    <x v="205"/>
    <n v="825.00000000000011"/>
    <x v="0"/>
  </r>
  <r>
    <x v="1"/>
    <n v="1197831"/>
    <x v="174"/>
    <x v="1"/>
    <x v="23"/>
    <s v="New Orleans"/>
    <x v="0"/>
    <n v="0.19999999999999998"/>
    <x v="20"/>
    <x v="161"/>
    <n v="489.99999999999989"/>
    <x v="2"/>
  </r>
  <r>
    <x v="1"/>
    <n v="1197831"/>
    <x v="174"/>
    <x v="1"/>
    <x v="23"/>
    <s v="New Orleans"/>
    <x v="1"/>
    <n v="0.30000000000000004"/>
    <x v="27"/>
    <x v="553"/>
    <n v="761.25000000000011"/>
    <x v="2"/>
  </r>
  <r>
    <x v="1"/>
    <n v="1197831"/>
    <x v="174"/>
    <x v="1"/>
    <x v="23"/>
    <s v="New Orleans"/>
    <x v="2"/>
    <n v="0.24999999999999997"/>
    <x v="31"/>
    <x v="554"/>
    <n v="503.12499999999989"/>
    <x v="2"/>
  </r>
  <r>
    <x v="1"/>
    <n v="1197831"/>
    <x v="174"/>
    <x v="1"/>
    <x v="23"/>
    <s v="New Orleans"/>
    <x v="3"/>
    <n v="0.35000000000000003"/>
    <x v="24"/>
    <x v="191"/>
    <n v="787.50000000000011"/>
    <x v="4"/>
  </r>
  <r>
    <x v="1"/>
    <n v="1197831"/>
    <x v="174"/>
    <x v="1"/>
    <x v="23"/>
    <s v="New Orleans"/>
    <x v="4"/>
    <n v="0.5"/>
    <x v="47"/>
    <x v="47"/>
    <n v="600"/>
    <x v="1"/>
  </r>
  <r>
    <x v="1"/>
    <n v="1197831"/>
    <x v="174"/>
    <x v="1"/>
    <x v="23"/>
    <s v="New Orleans"/>
    <x v="5"/>
    <n v="0.45"/>
    <x v="30"/>
    <x v="73"/>
    <n v="1687.5"/>
    <x v="0"/>
  </r>
  <r>
    <x v="1"/>
    <n v="1197831"/>
    <x v="175"/>
    <x v="1"/>
    <x v="23"/>
    <s v="New Orleans"/>
    <x v="0"/>
    <n v="0.45"/>
    <x v="30"/>
    <x v="73"/>
    <n v="1181.25"/>
    <x v="2"/>
  </r>
  <r>
    <x v="1"/>
    <n v="1197831"/>
    <x v="175"/>
    <x v="1"/>
    <x v="23"/>
    <s v="New Orleans"/>
    <x v="1"/>
    <n v="0.5"/>
    <x v="30"/>
    <x v="69"/>
    <n v="1312.5"/>
    <x v="2"/>
  </r>
  <r>
    <x v="1"/>
    <n v="1197831"/>
    <x v="175"/>
    <x v="1"/>
    <x v="23"/>
    <s v="New Orleans"/>
    <x v="2"/>
    <n v="0.5"/>
    <x v="25"/>
    <x v="61"/>
    <n v="1050"/>
    <x v="2"/>
  </r>
  <r>
    <x v="1"/>
    <n v="1197831"/>
    <x v="175"/>
    <x v="1"/>
    <x v="23"/>
    <s v="New Orleans"/>
    <x v="3"/>
    <n v="0.5"/>
    <x v="21"/>
    <x v="80"/>
    <n v="1237.5"/>
    <x v="4"/>
  </r>
  <r>
    <x v="1"/>
    <n v="1197831"/>
    <x v="175"/>
    <x v="1"/>
    <x v="23"/>
    <s v="New Orleans"/>
    <x v="4"/>
    <n v="0.55000000000000004"/>
    <x v="32"/>
    <x v="111"/>
    <n v="742.5"/>
    <x v="1"/>
  </r>
  <r>
    <x v="1"/>
    <n v="1197831"/>
    <x v="175"/>
    <x v="1"/>
    <x v="23"/>
    <s v="New Orleans"/>
    <x v="5"/>
    <n v="0.60000000000000009"/>
    <x v="6"/>
    <x v="301"/>
    <n v="2475.0000000000005"/>
    <x v="0"/>
  </r>
  <r>
    <x v="1"/>
    <n v="1197831"/>
    <x v="176"/>
    <x v="1"/>
    <x v="23"/>
    <s v="New Orleans"/>
    <x v="0"/>
    <n v="0.5"/>
    <x v="29"/>
    <x v="75"/>
    <n v="1549.9999999999998"/>
    <x v="15"/>
  </r>
  <r>
    <x v="1"/>
    <n v="1197831"/>
    <x v="176"/>
    <x v="1"/>
    <x v="23"/>
    <s v="New Orleans"/>
    <x v="1"/>
    <n v="0.55000000000000004"/>
    <x v="29"/>
    <x v="100"/>
    <n v="1704.9999999999998"/>
    <x v="15"/>
  </r>
  <r>
    <x v="1"/>
    <n v="1197831"/>
    <x v="176"/>
    <x v="1"/>
    <x v="23"/>
    <s v="New Orleans"/>
    <x v="2"/>
    <n v="0.5"/>
    <x v="8"/>
    <x v="10"/>
    <n v="1849.9999999999998"/>
    <x v="15"/>
  </r>
  <r>
    <x v="1"/>
    <n v="1197831"/>
    <x v="176"/>
    <x v="1"/>
    <x v="23"/>
    <s v="New Orleans"/>
    <x v="3"/>
    <n v="0.5"/>
    <x v="28"/>
    <x v="48"/>
    <n v="1312.5"/>
    <x v="0"/>
  </r>
  <r>
    <x v="1"/>
    <n v="1197831"/>
    <x v="176"/>
    <x v="1"/>
    <x v="23"/>
    <s v="New Orleans"/>
    <x v="4"/>
    <n v="0.55000000000000004"/>
    <x v="28"/>
    <x v="170"/>
    <n v="1010.6250000000001"/>
    <x v="2"/>
  </r>
  <r>
    <x v="1"/>
    <n v="1197831"/>
    <x v="176"/>
    <x v="1"/>
    <x v="23"/>
    <s v="New Orleans"/>
    <x v="5"/>
    <n v="0.65"/>
    <x v="9"/>
    <x v="97"/>
    <n v="2860.0000000000005"/>
    <x v="9"/>
  </r>
  <r>
    <x v="1"/>
    <n v="1197831"/>
    <x v="177"/>
    <x v="1"/>
    <x v="23"/>
    <s v="New Orleans"/>
    <x v="0"/>
    <n v="0.5"/>
    <x v="30"/>
    <x v="69"/>
    <n v="1499.9999999999998"/>
    <x v="15"/>
  </r>
  <r>
    <x v="1"/>
    <n v="1197831"/>
    <x v="177"/>
    <x v="1"/>
    <x v="23"/>
    <s v="New Orleans"/>
    <x v="1"/>
    <n v="0.55000000000000004"/>
    <x v="30"/>
    <x v="71"/>
    <n v="1649.9999999999998"/>
    <x v="15"/>
  </r>
  <r>
    <x v="1"/>
    <n v="1197831"/>
    <x v="177"/>
    <x v="1"/>
    <x v="23"/>
    <s v="New Orleans"/>
    <x v="2"/>
    <n v="0.5"/>
    <x v="8"/>
    <x v="10"/>
    <n v="1849.9999999999998"/>
    <x v="15"/>
  </r>
  <r>
    <x v="1"/>
    <n v="1197831"/>
    <x v="177"/>
    <x v="1"/>
    <x v="23"/>
    <s v="New Orleans"/>
    <x v="3"/>
    <n v="0.5"/>
    <x v="34"/>
    <x v="351"/>
    <n v="1187.5"/>
    <x v="0"/>
  </r>
  <r>
    <x v="1"/>
    <n v="1197831"/>
    <x v="177"/>
    <x v="1"/>
    <x v="23"/>
    <s v="New Orleans"/>
    <x v="4"/>
    <n v="0.55000000000000004"/>
    <x v="34"/>
    <x v="356"/>
    <n v="914.37499999999989"/>
    <x v="2"/>
  </r>
  <r>
    <x v="1"/>
    <n v="1197831"/>
    <x v="177"/>
    <x v="1"/>
    <x v="23"/>
    <s v="New Orleans"/>
    <x v="5"/>
    <n v="0.6"/>
    <x v="27"/>
    <x v="92"/>
    <n v="2392.5"/>
    <x v="9"/>
  </r>
  <r>
    <x v="1"/>
    <n v="1197831"/>
    <x v="178"/>
    <x v="1"/>
    <x v="23"/>
    <s v="New Orleans"/>
    <x v="0"/>
    <n v="0.55000000000000004"/>
    <x v="22"/>
    <x v="105"/>
    <n v="1485"/>
    <x v="15"/>
  </r>
  <r>
    <x v="1"/>
    <n v="1197831"/>
    <x v="178"/>
    <x v="1"/>
    <x v="23"/>
    <s v="New Orleans"/>
    <x v="1"/>
    <n v="0.55000000000000004"/>
    <x v="23"/>
    <x v="337"/>
    <n v="1375"/>
    <x v="15"/>
  </r>
  <r>
    <x v="1"/>
    <n v="1197831"/>
    <x v="178"/>
    <x v="1"/>
    <x v="23"/>
    <s v="New Orleans"/>
    <x v="2"/>
    <n v="0.6"/>
    <x v="22"/>
    <x v="72"/>
    <n v="1619.9999999999998"/>
    <x v="15"/>
  </r>
  <r>
    <x v="1"/>
    <n v="1197831"/>
    <x v="178"/>
    <x v="1"/>
    <x v="23"/>
    <s v="New Orleans"/>
    <x v="3"/>
    <n v="0.6"/>
    <x v="47"/>
    <x v="50"/>
    <n v="1200"/>
    <x v="0"/>
  </r>
  <r>
    <x v="1"/>
    <n v="1197831"/>
    <x v="178"/>
    <x v="1"/>
    <x v="23"/>
    <s v="New Orleans"/>
    <x v="4"/>
    <n v="0.55000000000000004"/>
    <x v="47"/>
    <x v="42"/>
    <n v="770"/>
    <x v="2"/>
  </r>
  <r>
    <x v="1"/>
    <n v="1197831"/>
    <x v="178"/>
    <x v="1"/>
    <x v="23"/>
    <s v="New Orleans"/>
    <x v="5"/>
    <n v="0.5"/>
    <x v="23"/>
    <x v="66"/>
    <n v="1718.7500000000002"/>
    <x v="9"/>
  </r>
  <r>
    <x v="1"/>
    <n v="1197831"/>
    <x v="179"/>
    <x v="1"/>
    <x v="23"/>
    <s v="New Orleans"/>
    <x v="0"/>
    <n v="0.4"/>
    <x v="31"/>
    <x v="336"/>
    <n v="919.99999999999989"/>
    <x v="15"/>
  </r>
  <r>
    <x v="1"/>
    <n v="1197831"/>
    <x v="179"/>
    <x v="1"/>
    <x v="23"/>
    <s v="New Orleans"/>
    <x v="1"/>
    <n v="0.4"/>
    <x v="31"/>
    <x v="336"/>
    <n v="919.99999999999989"/>
    <x v="15"/>
  </r>
  <r>
    <x v="1"/>
    <n v="1197831"/>
    <x v="179"/>
    <x v="1"/>
    <x v="23"/>
    <s v="New Orleans"/>
    <x v="2"/>
    <n v="0.45"/>
    <x v="28"/>
    <x v="45"/>
    <n v="944.99999999999989"/>
    <x v="15"/>
  </r>
  <r>
    <x v="1"/>
    <n v="1197831"/>
    <x v="179"/>
    <x v="1"/>
    <x v="23"/>
    <s v="New Orleans"/>
    <x v="3"/>
    <n v="0.45"/>
    <x v="48"/>
    <x v="153"/>
    <n v="843.75"/>
    <x v="0"/>
  </r>
  <r>
    <x v="1"/>
    <n v="1197831"/>
    <x v="179"/>
    <x v="1"/>
    <x v="23"/>
    <s v="New Orleans"/>
    <x v="4"/>
    <n v="0.35000000000000003"/>
    <x v="45"/>
    <x v="206"/>
    <n v="428.75000000000006"/>
    <x v="2"/>
  </r>
  <r>
    <x v="1"/>
    <n v="1197831"/>
    <x v="179"/>
    <x v="1"/>
    <x v="23"/>
    <s v="New Orleans"/>
    <x v="5"/>
    <n v="0.45"/>
    <x v="28"/>
    <x v="45"/>
    <n v="1299.375"/>
    <x v="9"/>
  </r>
  <r>
    <x v="1"/>
    <n v="1197831"/>
    <x v="64"/>
    <x v="1"/>
    <x v="23"/>
    <s v="New Orleans"/>
    <x v="0"/>
    <n v="0.35000000000000003"/>
    <x v="22"/>
    <x v="45"/>
    <n v="944.99999999999989"/>
    <x v="15"/>
  </r>
  <r>
    <x v="1"/>
    <n v="1197831"/>
    <x v="64"/>
    <x v="1"/>
    <x v="23"/>
    <s v="New Orleans"/>
    <x v="1"/>
    <n v="0.35000000000000003"/>
    <x v="22"/>
    <x v="45"/>
    <n v="944.99999999999989"/>
    <x v="15"/>
  </r>
  <r>
    <x v="1"/>
    <n v="1197831"/>
    <x v="64"/>
    <x v="1"/>
    <x v="23"/>
    <s v="New Orleans"/>
    <x v="2"/>
    <n v="0.6"/>
    <x v="25"/>
    <x v="11"/>
    <n v="1439.9999999999998"/>
    <x v="15"/>
  </r>
  <r>
    <x v="1"/>
    <n v="1197831"/>
    <x v="64"/>
    <x v="1"/>
    <x v="23"/>
    <s v="New Orleans"/>
    <x v="3"/>
    <n v="0.6"/>
    <x v="32"/>
    <x v="52"/>
    <n v="1350"/>
    <x v="0"/>
  </r>
  <r>
    <x v="1"/>
    <n v="1197831"/>
    <x v="64"/>
    <x v="1"/>
    <x v="23"/>
    <s v="New Orleans"/>
    <x v="4"/>
    <n v="0.54999999999999993"/>
    <x v="33"/>
    <x v="338"/>
    <n v="818.12499999999977"/>
    <x v="2"/>
  </r>
  <r>
    <x v="1"/>
    <n v="1197831"/>
    <x v="64"/>
    <x v="1"/>
    <x v="23"/>
    <s v="New Orleans"/>
    <x v="5"/>
    <n v="0.65"/>
    <x v="23"/>
    <x v="113"/>
    <n v="2234.375"/>
    <x v="9"/>
  </r>
  <r>
    <x v="1"/>
    <n v="1197831"/>
    <x v="65"/>
    <x v="1"/>
    <x v="23"/>
    <s v="New Orleans"/>
    <x v="0"/>
    <n v="0.54999999999999993"/>
    <x v="29"/>
    <x v="475"/>
    <n v="1704.9999999999995"/>
    <x v="15"/>
  </r>
  <r>
    <x v="1"/>
    <n v="1197831"/>
    <x v="65"/>
    <x v="1"/>
    <x v="23"/>
    <s v="New Orleans"/>
    <x v="1"/>
    <n v="0.54999999999999993"/>
    <x v="29"/>
    <x v="475"/>
    <n v="1704.9999999999995"/>
    <x v="15"/>
  </r>
  <r>
    <x v="1"/>
    <n v="1197831"/>
    <x v="65"/>
    <x v="1"/>
    <x v="23"/>
    <s v="New Orleans"/>
    <x v="2"/>
    <n v="0.6"/>
    <x v="22"/>
    <x v="72"/>
    <n v="1619.9999999999998"/>
    <x v="15"/>
  </r>
  <r>
    <x v="1"/>
    <n v="1197831"/>
    <x v="65"/>
    <x v="1"/>
    <x v="23"/>
    <s v="New Orleans"/>
    <x v="3"/>
    <n v="0.6"/>
    <x v="28"/>
    <x v="40"/>
    <n v="1575"/>
    <x v="0"/>
  </r>
  <r>
    <x v="1"/>
    <n v="1197831"/>
    <x v="65"/>
    <x v="1"/>
    <x v="23"/>
    <s v="New Orleans"/>
    <x v="4"/>
    <n v="0.54999999999999993"/>
    <x v="34"/>
    <x v="332"/>
    <n v="914.37499999999977"/>
    <x v="2"/>
  </r>
  <r>
    <x v="1"/>
    <n v="1197831"/>
    <x v="65"/>
    <x v="1"/>
    <x v="23"/>
    <s v="New Orleans"/>
    <x v="5"/>
    <n v="0.65"/>
    <x v="27"/>
    <x v="84"/>
    <n v="2591.875"/>
    <x v="9"/>
  </r>
  <r>
    <x v="2"/>
    <n v="1128299"/>
    <x v="180"/>
    <x v="2"/>
    <x v="24"/>
    <s v="Boise"/>
    <x v="0"/>
    <n v="0.29999999999999993"/>
    <x v="33"/>
    <x v="555"/>
    <n v="446.24999999999989"/>
    <x v="2"/>
  </r>
  <r>
    <x v="2"/>
    <n v="1128299"/>
    <x v="180"/>
    <x v="2"/>
    <x v="24"/>
    <s v="Boise"/>
    <x v="1"/>
    <n v="0.4"/>
    <x v="33"/>
    <x v="234"/>
    <n v="680"/>
    <x v="8"/>
  </r>
  <r>
    <x v="2"/>
    <n v="1128299"/>
    <x v="180"/>
    <x v="2"/>
    <x v="24"/>
    <s v="Boise"/>
    <x v="2"/>
    <n v="0.4"/>
    <x v="33"/>
    <x v="234"/>
    <n v="595"/>
    <x v="2"/>
  </r>
  <r>
    <x v="2"/>
    <n v="1128299"/>
    <x v="180"/>
    <x v="2"/>
    <x v="24"/>
    <s v="Boise"/>
    <x v="3"/>
    <n v="0.4"/>
    <x v="35"/>
    <x v="130"/>
    <n v="385"/>
    <x v="2"/>
  </r>
  <r>
    <x v="2"/>
    <n v="1128299"/>
    <x v="180"/>
    <x v="2"/>
    <x v="24"/>
    <s v="Boise"/>
    <x v="4"/>
    <n v="0.45000000000000007"/>
    <x v="38"/>
    <x v="471"/>
    <n v="303.75"/>
    <x v="1"/>
  </r>
  <r>
    <x v="2"/>
    <n v="1128299"/>
    <x v="180"/>
    <x v="2"/>
    <x v="24"/>
    <s v="Boise"/>
    <x v="5"/>
    <n v="0.4"/>
    <x v="33"/>
    <x v="234"/>
    <n v="425"/>
    <x v="3"/>
  </r>
  <r>
    <x v="2"/>
    <n v="1128299"/>
    <x v="181"/>
    <x v="2"/>
    <x v="24"/>
    <s v="Boise"/>
    <x v="0"/>
    <n v="0.29999999999999993"/>
    <x v="34"/>
    <x v="556"/>
    <n v="498.74999999999989"/>
    <x v="2"/>
  </r>
  <r>
    <x v="2"/>
    <n v="1128299"/>
    <x v="181"/>
    <x v="2"/>
    <x v="24"/>
    <s v="Boise"/>
    <x v="1"/>
    <n v="0.4"/>
    <x v="48"/>
    <x v="146"/>
    <n v="600"/>
    <x v="8"/>
  </r>
  <r>
    <x v="2"/>
    <n v="1128299"/>
    <x v="181"/>
    <x v="2"/>
    <x v="24"/>
    <s v="Boise"/>
    <x v="2"/>
    <n v="0.4"/>
    <x v="48"/>
    <x v="146"/>
    <n v="525"/>
    <x v="2"/>
  </r>
  <r>
    <x v="2"/>
    <n v="1128299"/>
    <x v="181"/>
    <x v="2"/>
    <x v="24"/>
    <s v="Boise"/>
    <x v="3"/>
    <n v="0.4"/>
    <x v="38"/>
    <x v="124"/>
    <n v="315"/>
    <x v="2"/>
  </r>
  <r>
    <x v="2"/>
    <n v="1128299"/>
    <x v="181"/>
    <x v="2"/>
    <x v="24"/>
    <s v="Boise"/>
    <x v="4"/>
    <n v="0.45000000000000007"/>
    <x v="43"/>
    <x v="318"/>
    <n v="202.50000000000003"/>
    <x v="1"/>
  </r>
  <r>
    <x v="2"/>
    <n v="1128299"/>
    <x v="181"/>
    <x v="2"/>
    <x v="24"/>
    <s v="Boise"/>
    <x v="5"/>
    <n v="0.4"/>
    <x v="45"/>
    <x v="340"/>
    <n v="350"/>
    <x v="3"/>
  </r>
  <r>
    <x v="2"/>
    <n v="1128299"/>
    <x v="182"/>
    <x v="2"/>
    <x v="24"/>
    <s v="Boise"/>
    <x v="0"/>
    <n v="0.4"/>
    <x v="24"/>
    <x v="47"/>
    <n v="700"/>
    <x v="2"/>
  </r>
  <r>
    <x v="2"/>
    <n v="1128299"/>
    <x v="182"/>
    <x v="2"/>
    <x v="24"/>
    <s v="Boise"/>
    <x v="1"/>
    <n v="0.5"/>
    <x v="45"/>
    <x v="157"/>
    <n v="700"/>
    <x v="8"/>
  </r>
  <r>
    <x v="2"/>
    <n v="1128299"/>
    <x v="182"/>
    <x v="2"/>
    <x v="24"/>
    <s v="Boise"/>
    <x v="2"/>
    <n v="0.5"/>
    <x v="45"/>
    <x v="157"/>
    <n v="612.5"/>
    <x v="2"/>
  </r>
  <r>
    <x v="2"/>
    <n v="1128299"/>
    <x v="182"/>
    <x v="2"/>
    <x v="24"/>
    <s v="Boise"/>
    <x v="3"/>
    <n v="0.5"/>
    <x v="38"/>
    <x v="127"/>
    <n v="393.75"/>
    <x v="2"/>
  </r>
  <r>
    <x v="2"/>
    <n v="1128299"/>
    <x v="182"/>
    <x v="2"/>
    <x v="24"/>
    <s v="Boise"/>
    <x v="4"/>
    <n v="0.55000000000000004"/>
    <x v="36"/>
    <x v="389"/>
    <n v="206.25"/>
    <x v="1"/>
  </r>
  <r>
    <x v="2"/>
    <n v="1128299"/>
    <x v="182"/>
    <x v="2"/>
    <x v="24"/>
    <s v="Boise"/>
    <x v="5"/>
    <n v="0.5"/>
    <x v="46"/>
    <x v="132"/>
    <n v="406.25"/>
    <x v="3"/>
  </r>
  <r>
    <x v="2"/>
    <n v="1128299"/>
    <x v="183"/>
    <x v="2"/>
    <x v="24"/>
    <s v="Boise"/>
    <x v="0"/>
    <n v="0.5"/>
    <x v="24"/>
    <x v="54"/>
    <n v="875"/>
    <x v="2"/>
  </r>
  <r>
    <x v="2"/>
    <n v="1128299"/>
    <x v="183"/>
    <x v="2"/>
    <x v="24"/>
    <s v="Boise"/>
    <x v="1"/>
    <n v="0.55000000000000004"/>
    <x v="49"/>
    <x v="205"/>
    <n v="660.00000000000011"/>
    <x v="8"/>
  </r>
  <r>
    <x v="2"/>
    <n v="1128299"/>
    <x v="183"/>
    <x v="2"/>
    <x v="24"/>
    <s v="Boise"/>
    <x v="2"/>
    <n v="0.55000000000000004"/>
    <x v="45"/>
    <x v="136"/>
    <n v="673.75"/>
    <x v="2"/>
  </r>
  <r>
    <x v="2"/>
    <n v="1128299"/>
    <x v="183"/>
    <x v="2"/>
    <x v="24"/>
    <s v="Boise"/>
    <x v="3"/>
    <n v="0.5"/>
    <x v="44"/>
    <x v="142"/>
    <n v="437.5"/>
    <x v="2"/>
  </r>
  <r>
    <x v="2"/>
    <n v="1128299"/>
    <x v="183"/>
    <x v="2"/>
    <x v="24"/>
    <s v="Boise"/>
    <x v="4"/>
    <n v="0.55000000000000004"/>
    <x v="43"/>
    <x v="188"/>
    <n v="247.50000000000003"/>
    <x v="1"/>
  </r>
  <r>
    <x v="2"/>
    <n v="1128299"/>
    <x v="183"/>
    <x v="2"/>
    <x v="24"/>
    <s v="Boise"/>
    <x v="5"/>
    <n v="0.70000000000000007"/>
    <x v="46"/>
    <x v="154"/>
    <n v="568.75"/>
    <x v="3"/>
  </r>
  <r>
    <x v="2"/>
    <n v="1128299"/>
    <x v="184"/>
    <x v="2"/>
    <x v="24"/>
    <s v="Boise"/>
    <x v="0"/>
    <n v="0.5"/>
    <x v="28"/>
    <x v="48"/>
    <n v="918.74999999999989"/>
    <x v="2"/>
  </r>
  <r>
    <x v="2"/>
    <n v="1128299"/>
    <x v="184"/>
    <x v="2"/>
    <x v="24"/>
    <s v="Boise"/>
    <x v="1"/>
    <n v="0.55000000000000004"/>
    <x v="48"/>
    <x v="138"/>
    <n v="825"/>
    <x v="8"/>
  </r>
  <r>
    <x v="2"/>
    <n v="1128299"/>
    <x v="184"/>
    <x v="2"/>
    <x v="24"/>
    <s v="Boise"/>
    <x v="2"/>
    <n v="0.55000000000000004"/>
    <x v="47"/>
    <x v="42"/>
    <n v="770"/>
    <x v="2"/>
  </r>
  <r>
    <x v="2"/>
    <n v="1128299"/>
    <x v="184"/>
    <x v="2"/>
    <x v="24"/>
    <s v="Boise"/>
    <x v="3"/>
    <n v="0.5"/>
    <x v="49"/>
    <x v="146"/>
    <n v="525"/>
    <x v="2"/>
  </r>
  <r>
    <x v="2"/>
    <n v="1128299"/>
    <x v="184"/>
    <x v="2"/>
    <x v="24"/>
    <s v="Boise"/>
    <x v="4"/>
    <n v="0.55000000000000004"/>
    <x v="41"/>
    <x v="130"/>
    <n v="330"/>
    <x v="1"/>
  </r>
  <r>
    <x v="2"/>
    <n v="1128299"/>
    <x v="184"/>
    <x v="2"/>
    <x v="24"/>
    <s v="Boise"/>
    <x v="5"/>
    <n v="0.70000000000000007"/>
    <x v="48"/>
    <x v="195"/>
    <n v="656.25000000000011"/>
    <x v="3"/>
  </r>
  <r>
    <x v="2"/>
    <n v="1128299"/>
    <x v="185"/>
    <x v="2"/>
    <x v="24"/>
    <s v="Boise"/>
    <x v="0"/>
    <n v="0.5"/>
    <x v="23"/>
    <x v="66"/>
    <n v="1093.75"/>
    <x v="2"/>
  </r>
  <r>
    <x v="2"/>
    <n v="1128299"/>
    <x v="185"/>
    <x v="2"/>
    <x v="24"/>
    <s v="Boise"/>
    <x v="1"/>
    <n v="0.55000000000000004"/>
    <x v="34"/>
    <x v="356"/>
    <n v="1045"/>
    <x v="8"/>
  </r>
  <r>
    <x v="2"/>
    <n v="1128299"/>
    <x v="185"/>
    <x v="2"/>
    <x v="24"/>
    <s v="Boise"/>
    <x v="2"/>
    <n v="0.55000000000000004"/>
    <x v="34"/>
    <x v="356"/>
    <n v="914.37499999999989"/>
    <x v="2"/>
  </r>
  <r>
    <x v="2"/>
    <n v="1128299"/>
    <x v="185"/>
    <x v="2"/>
    <x v="24"/>
    <s v="Boise"/>
    <x v="3"/>
    <n v="0.5"/>
    <x v="45"/>
    <x v="157"/>
    <n v="612.5"/>
    <x v="2"/>
  </r>
  <r>
    <x v="2"/>
    <n v="1128299"/>
    <x v="185"/>
    <x v="2"/>
    <x v="24"/>
    <s v="Boise"/>
    <x v="4"/>
    <n v="0.55000000000000004"/>
    <x v="38"/>
    <x v="116"/>
    <n v="371.25"/>
    <x v="1"/>
  </r>
  <r>
    <x v="2"/>
    <n v="1128299"/>
    <x v="185"/>
    <x v="2"/>
    <x v="24"/>
    <s v="Boise"/>
    <x v="5"/>
    <n v="0.70000000000000007"/>
    <x v="28"/>
    <x v="244"/>
    <n v="918.75000000000011"/>
    <x v="3"/>
  </r>
  <r>
    <x v="2"/>
    <n v="1128299"/>
    <x v="186"/>
    <x v="2"/>
    <x v="24"/>
    <s v="Boise"/>
    <x v="0"/>
    <n v="0.5"/>
    <x v="22"/>
    <x v="73"/>
    <n v="1181.25"/>
    <x v="2"/>
  </r>
  <r>
    <x v="2"/>
    <n v="1128299"/>
    <x v="186"/>
    <x v="2"/>
    <x v="24"/>
    <s v="Boise"/>
    <x v="1"/>
    <n v="0.55000000000000004"/>
    <x v="28"/>
    <x v="170"/>
    <n v="1155.0000000000002"/>
    <x v="8"/>
  </r>
  <r>
    <x v="2"/>
    <n v="1128299"/>
    <x v="186"/>
    <x v="2"/>
    <x v="24"/>
    <s v="Boise"/>
    <x v="2"/>
    <n v="0.55000000000000004"/>
    <x v="34"/>
    <x v="356"/>
    <n v="914.37499999999989"/>
    <x v="2"/>
  </r>
  <r>
    <x v="2"/>
    <n v="1128299"/>
    <x v="186"/>
    <x v="2"/>
    <x v="24"/>
    <s v="Boise"/>
    <x v="3"/>
    <n v="0.5"/>
    <x v="48"/>
    <x v="203"/>
    <n v="656.25"/>
    <x v="2"/>
  </r>
  <r>
    <x v="2"/>
    <n v="1128299"/>
    <x v="186"/>
    <x v="2"/>
    <x v="24"/>
    <s v="Boise"/>
    <x v="4"/>
    <n v="0.55000000000000004"/>
    <x v="33"/>
    <x v="256"/>
    <n v="701.25"/>
    <x v="1"/>
  </r>
  <r>
    <x v="2"/>
    <n v="1128299"/>
    <x v="186"/>
    <x v="2"/>
    <x v="24"/>
    <s v="Boise"/>
    <x v="5"/>
    <n v="0.70000000000000007"/>
    <x v="33"/>
    <x v="253"/>
    <n v="743.75000000000011"/>
    <x v="3"/>
  </r>
  <r>
    <x v="2"/>
    <n v="1128299"/>
    <x v="187"/>
    <x v="2"/>
    <x v="24"/>
    <s v="Boise"/>
    <x v="0"/>
    <n v="0.55000000000000004"/>
    <x v="23"/>
    <x v="337"/>
    <n v="1203.125"/>
    <x v="2"/>
  </r>
  <r>
    <x v="2"/>
    <n v="1128299"/>
    <x v="187"/>
    <x v="2"/>
    <x v="24"/>
    <s v="Boise"/>
    <x v="1"/>
    <n v="0.60000000000000009"/>
    <x v="31"/>
    <x v="225"/>
    <n v="1380.0000000000002"/>
    <x v="8"/>
  </r>
  <r>
    <x v="2"/>
    <n v="1128299"/>
    <x v="187"/>
    <x v="2"/>
    <x v="24"/>
    <s v="Boise"/>
    <x v="2"/>
    <n v="0.55000000000000004"/>
    <x v="32"/>
    <x v="111"/>
    <n v="866.25"/>
    <x v="2"/>
  </r>
  <r>
    <x v="2"/>
    <n v="1128299"/>
    <x v="187"/>
    <x v="2"/>
    <x v="24"/>
    <s v="Boise"/>
    <x v="3"/>
    <n v="0.55000000000000004"/>
    <x v="47"/>
    <x v="42"/>
    <n v="770"/>
    <x v="2"/>
  </r>
  <r>
    <x v="2"/>
    <n v="1128299"/>
    <x v="187"/>
    <x v="2"/>
    <x v="24"/>
    <s v="Boise"/>
    <x v="4"/>
    <n v="0.65"/>
    <x v="47"/>
    <x v="51"/>
    <n v="780"/>
    <x v="1"/>
  </r>
  <r>
    <x v="2"/>
    <n v="1128299"/>
    <x v="187"/>
    <x v="2"/>
    <x v="24"/>
    <s v="Boise"/>
    <x v="5"/>
    <n v="0.70000000000000007"/>
    <x v="48"/>
    <x v="195"/>
    <n v="656.25000000000011"/>
    <x v="3"/>
  </r>
  <r>
    <x v="2"/>
    <n v="1128299"/>
    <x v="188"/>
    <x v="2"/>
    <x v="24"/>
    <s v="Boise"/>
    <x v="0"/>
    <n v="0.45000000000000007"/>
    <x v="31"/>
    <x v="339"/>
    <n v="905.62500000000011"/>
    <x v="2"/>
  </r>
  <r>
    <x v="2"/>
    <n v="1128299"/>
    <x v="188"/>
    <x v="2"/>
    <x v="24"/>
    <s v="Boise"/>
    <x v="1"/>
    <n v="0.50000000000000011"/>
    <x v="31"/>
    <x v="460"/>
    <n v="1150.0000000000002"/>
    <x v="8"/>
  </r>
  <r>
    <x v="2"/>
    <n v="1128299"/>
    <x v="188"/>
    <x v="2"/>
    <x v="24"/>
    <s v="Boise"/>
    <x v="2"/>
    <n v="0.45000000000000007"/>
    <x v="33"/>
    <x v="557"/>
    <n v="669.375"/>
    <x v="2"/>
  </r>
  <r>
    <x v="2"/>
    <n v="1128299"/>
    <x v="188"/>
    <x v="2"/>
    <x v="24"/>
    <s v="Boise"/>
    <x v="3"/>
    <n v="0.45000000000000007"/>
    <x v="48"/>
    <x v="490"/>
    <n v="590.625"/>
    <x v="2"/>
  </r>
  <r>
    <x v="2"/>
    <n v="1128299"/>
    <x v="188"/>
    <x v="2"/>
    <x v="24"/>
    <s v="Boise"/>
    <x v="4"/>
    <n v="0.55000000000000004"/>
    <x v="48"/>
    <x v="138"/>
    <n v="618.75"/>
    <x v="1"/>
  </r>
  <r>
    <x v="2"/>
    <n v="1128299"/>
    <x v="188"/>
    <x v="2"/>
    <x v="24"/>
    <s v="Boise"/>
    <x v="5"/>
    <n v="0.60000000000000009"/>
    <x v="33"/>
    <x v="227"/>
    <n v="637.50000000000011"/>
    <x v="3"/>
  </r>
  <r>
    <x v="2"/>
    <n v="1128299"/>
    <x v="189"/>
    <x v="2"/>
    <x v="24"/>
    <s v="Boise"/>
    <x v="0"/>
    <n v="0.45000000000000007"/>
    <x v="24"/>
    <x v="223"/>
    <n v="787.50000000000011"/>
    <x v="2"/>
  </r>
  <r>
    <x v="2"/>
    <n v="1128299"/>
    <x v="189"/>
    <x v="2"/>
    <x v="24"/>
    <s v="Boise"/>
    <x v="1"/>
    <n v="0.50000000000000011"/>
    <x v="24"/>
    <x v="457"/>
    <n v="1000.0000000000002"/>
    <x v="8"/>
  </r>
  <r>
    <x v="2"/>
    <n v="1128299"/>
    <x v="189"/>
    <x v="2"/>
    <x v="24"/>
    <s v="Boise"/>
    <x v="2"/>
    <n v="0.45000000000000007"/>
    <x v="46"/>
    <x v="137"/>
    <n v="511.87500000000006"/>
    <x v="2"/>
  </r>
  <r>
    <x v="2"/>
    <n v="1128299"/>
    <x v="189"/>
    <x v="2"/>
    <x v="24"/>
    <s v="Boise"/>
    <x v="3"/>
    <n v="0.45000000000000007"/>
    <x v="49"/>
    <x v="139"/>
    <n v="472.50000000000006"/>
    <x v="2"/>
  </r>
  <r>
    <x v="2"/>
    <n v="1128299"/>
    <x v="189"/>
    <x v="2"/>
    <x v="24"/>
    <s v="Boise"/>
    <x v="4"/>
    <n v="0.55000000000000004"/>
    <x v="35"/>
    <x v="408"/>
    <n v="453.75000000000006"/>
    <x v="1"/>
  </r>
  <r>
    <x v="2"/>
    <n v="1128299"/>
    <x v="189"/>
    <x v="2"/>
    <x v="24"/>
    <s v="Boise"/>
    <x v="5"/>
    <n v="0.60000000000000009"/>
    <x v="46"/>
    <x v="470"/>
    <n v="487.50000000000006"/>
    <x v="3"/>
  </r>
  <r>
    <x v="2"/>
    <n v="1128299"/>
    <x v="190"/>
    <x v="2"/>
    <x v="24"/>
    <s v="Boise"/>
    <x v="0"/>
    <n v="0.45000000000000007"/>
    <x v="24"/>
    <x v="223"/>
    <n v="787.50000000000011"/>
    <x v="2"/>
  </r>
  <r>
    <x v="2"/>
    <n v="1128299"/>
    <x v="190"/>
    <x v="2"/>
    <x v="24"/>
    <s v="Boise"/>
    <x v="1"/>
    <n v="0.50000000000000011"/>
    <x v="28"/>
    <x v="195"/>
    <n v="1050.0000000000002"/>
    <x v="8"/>
  </r>
  <r>
    <x v="2"/>
    <n v="1128299"/>
    <x v="190"/>
    <x v="2"/>
    <x v="24"/>
    <s v="Boise"/>
    <x v="2"/>
    <n v="0.45000000000000007"/>
    <x v="48"/>
    <x v="490"/>
    <n v="590.625"/>
    <x v="2"/>
  </r>
  <r>
    <x v="2"/>
    <n v="1128299"/>
    <x v="190"/>
    <x v="2"/>
    <x v="24"/>
    <s v="Boise"/>
    <x v="3"/>
    <n v="0.45000000000000007"/>
    <x v="45"/>
    <x v="160"/>
    <n v="551.25"/>
    <x v="2"/>
  </r>
  <r>
    <x v="2"/>
    <n v="1128299"/>
    <x v="190"/>
    <x v="2"/>
    <x v="24"/>
    <s v="Boise"/>
    <x v="4"/>
    <n v="0.55000000000000004"/>
    <x v="49"/>
    <x v="205"/>
    <n v="495.00000000000006"/>
    <x v="1"/>
  </r>
  <r>
    <x v="2"/>
    <n v="1128299"/>
    <x v="190"/>
    <x v="2"/>
    <x v="24"/>
    <s v="Boise"/>
    <x v="5"/>
    <n v="0.60000000000000009"/>
    <x v="33"/>
    <x v="227"/>
    <n v="637.50000000000011"/>
    <x v="3"/>
  </r>
  <r>
    <x v="2"/>
    <n v="1128299"/>
    <x v="191"/>
    <x v="2"/>
    <x v="24"/>
    <s v="Boise"/>
    <x v="0"/>
    <n v="0.45000000000000007"/>
    <x v="23"/>
    <x v="224"/>
    <n v="984.37500000000011"/>
    <x v="2"/>
  </r>
  <r>
    <x v="2"/>
    <n v="1128299"/>
    <x v="191"/>
    <x v="2"/>
    <x v="24"/>
    <s v="Boise"/>
    <x v="1"/>
    <n v="0.50000000000000011"/>
    <x v="23"/>
    <x v="456"/>
    <n v="1250.0000000000005"/>
    <x v="8"/>
  </r>
  <r>
    <x v="2"/>
    <n v="1128299"/>
    <x v="191"/>
    <x v="2"/>
    <x v="24"/>
    <s v="Boise"/>
    <x v="2"/>
    <n v="0.45000000000000007"/>
    <x v="33"/>
    <x v="557"/>
    <n v="669.375"/>
    <x v="2"/>
  </r>
  <r>
    <x v="2"/>
    <n v="1128299"/>
    <x v="191"/>
    <x v="2"/>
    <x v="24"/>
    <s v="Boise"/>
    <x v="3"/>
    <n v="0.45000000000000007"/>
    <x v="33"/>
    <x v="557"/>
    <n v="669.375"/>
    <x v="2"/>
  </r>
  <r>
    <x v="2"/>
    <n v="1128299"/>
    <x v="191"/>
    <x v="2"/>
    <x v="24"/>
    <s v="Boise"/>
    <x v="4"/>
    <n v="0.55000000000000004"/>
    <x v="45"/>
    <x v="136"/>
    <n v="577.5"/>
    <x v="1"/>
  </r>
  <r>
    <x v="2"/>
    <n v="1128299"/>
    <x v="191"/>
    <x v="2"/>
    <x v="24"/>
    <s v="Boise"/>
    <x v="5"/>
    <n v="0.60000000000000009"/>
    <x v="32"/>
    <x v="217"/>
    <n v="675.00000000000011"/>
    <x v="3"/>
  </r>
  <r>
    <x v="2"/>
    <n v="1128299"/>
    <x v="192"/>
    <x v="2"/>
    <x v="25"/>
    <s v="Phoenix"/>
    <x v="0"/>
    <n v="0.34999999999999992"/>
    <x v="34"/>
    <x v="558"/>
    <n v="581.87499999999977"/>
    <x v="2"/>
  </r>
  <r>
    <x v="2"/>
    <n v="1128299"/>
    <x v="192"/>
    <x v="2"/>
    <x v="25"/>
    <s v="Phoenix"/>
    <x v="1"/>
    <n v="0.45"/>
    <x v="34"/>
    <x v="115"/>
    <n v="855"/>
    <x v="8"/>
  </r>
  <r>
    <x v="2"/>
    <n v="1128299"/>
    <x v="192"/>
    <x v="2"/>
    <x v="25"/>
    <s v="Phoenix"/>
    <x v="2"/>
    <n v="0.45"/>
    <x v="34"/>
    <x v="115"/>
    <n v="748.125"/>
    <x v="2"/>
  </r>
  <r>
    <x v="2"/>
    <n v="1128299"/>
    <x v="192"/>
    <x v="2"/>
    <x v="25"/>
    <s v="Phoenix"/>
    <x v="3"/>
    <n v="0.45"/>
    <x v="46"/>
    <x v="334"/>
    <n v="511.87499999999994"/>
    <x v="2"/>
  </r>
  <r>
    <x v="2"/>
    <n v="1128299"/>
    <x v="192"/>
    <x v="2"/>
    <x v="25"/>
    <s v="Phoenix"/>
    <x v="4"/>
    <n v="0.50000000000000011"/>
    <x v="35"/>
    <x v="559"/>
    <n v="412.50000000000006"/>
    <x v="1"/>
  </r>
  <r>
    <x v="2"/>
    <n v="1128299"/>
    <x v="192"/>
    <x v="2"/>
    <x v="25"/>
    <s v="Phoenix"/>
    <x v="5"/>
    <n v="0.45"/>
    <x v="34"/>
    <x v="115"/>
    <n v="534.375"/>
    <x v="3"/>
  </r>
  <r>
    <x v="2"/>
    <n v="1128299"/>
    <x v="193"/>
    <x v="2"/>
    <x v="25"/>
    <s v="Phoenix"/>
    <x v="0"/>
    <n v="0.34999999999999992"/>
    <x v="28"/>
    <x v="560"/>
    <n v="643.12499999999977"/>
    <x v="2"/>
  </r>
  <r>
    <x v="2"/>
    <n v="1128299"/>
    <x v="193"/>
    <x v="2"/>
    <x v="25"/>
    <s v="Phoenix"/>
    <x v="1"/>
    <n v="0.45"/>
    <x v="33"/>
    <x v="172"/>
    <n v="765"/>
    <x v="8"/>
  </r>
  <r>
    <x v="2"/>
    <n v="1128299"/>
    <x v="193"/>
    <x v="2"/>
    <x v="25"/>
    <s v="Phoenix"/>
    <x v="2"/>
    <n v="0.45"/>
    <x v="33"/>
    <x v="172"/>
    <n v="669.375"/>
    <x v="2"/>
  </r>
  <r>
    <x v="2"/>
    <n v="1128299"/>
    <x v="193"/>
    <x v="2"/>
    <x v="25"/>
    <s v="Phoenix"/>
    <x v="3"/>
    <n v="0.45"/>
    <x v="35"/>
    <x v="116"/>
    <n v="433.125"/>
    <x v="2"/>
  </r>
  <r>
    <x v="2"/>
    <n v="1128299"/>
    <x v="193"/>
    <x v="2"/>
    <x v="25"/>
    <s v="Phoenix"/>
    <x v="4"/>
    <n v="0.50000000000000011"/>
    <x v="41"/>
    <x v="322"/>
    <n v="300.00000000000006"/>
    <x v="1"/>
  </r>
  <r>
    <x v="2"/>
    <n v="1128299"/>
    <x v="193"/>
    <x v="2"/>
    <x v="25"/>
    <s v="Phoenix"/>
    <x v="5"/>
    <n v="0.45"/>
    <x v="47"/>
    <x v="207"/>
    <n v="450"/>
    <x v="3"/>
  </r>
  <r>
    <x v="2"/>
    <n v="1128299"/>
    <x v="194"/>
    <x v="2"/>
    <x v="25"/>
    <s v="Phoenix"/>
    <x v="0"/>
    <n v="0.45"/>
    <x v="21"/>
    <x v="111"/>
    <n v="866.25"/>
    <x v="2"/>
  </r>
  <r>
    <x v="2"/>
    <n v="1128299"/>
    <x v="194"/>
    <x v="2"/>
    <x v="25"/>
    <s v="Phoenix"/>
    <x v="1"/>
    <n v="0.55000000000000004"/>
    <x v="47"/>
    <x v="42"/>
    <n v="880"/>
    <x v="8"/>
  </r>
  <r>
    <x v="2"/>
    <n v="1128299"/>
    <x v="194"/>
    <x v="2"/>
    <x v="25"/>
    <s v="Phoenix"/>
    <x v="2"/>
    <n v="0.55000000000000004"/>
    <x v="47"/>
    <x v="42"/>
    <n v="770"/>
    <x v="2"/>
  </r>
  <r>
    <x v="2"/>
    <n v="1128299"/>
    <x v="194"/>
    <x v="2"/>
    <x v="25"/>
    <s v="Phoenix"/>
    <x v="3"/>
    <n v="0.55000000000000004"/>
    <x v="35"/>
    <x v="408"/>
    <n v="529.375"/>
    <x v="2"/>
  </r>
  <r>
    <x v="2"/>
    <n v="1128299"/>
    <x v="194"/>
    <x v="2"/>
    <x v="25"/>
    <s v="Phoenix"/>
    <x v="4"/>
    <n v="0.60000000000000009"/>
    <x v="37"/>
    <x v="187"/>
    <n v="315.00000000000006"/>
    <x v="1"/>
  </r>
  <r>
    <x v="2"/>
    <n v="1128299"/>
    <x v="194"/>
    <x v="2"/>
    <x v="25"/>
    <s v="Phoenix"/>
    <x v="5"/>
    <n v="0.55000000000000004"/>
    <x v="48"/>
    <x v="138"/>
    <n v="515.625"/>
    <x v="3"/>
  </r>
  <r>
    <x v="2"/>
    <n v="1128299"/>
    <x v="195"/>
    <x v="2"/>
    <x v="25"/>
    <s v="Phoenix"/>
    <x v="0"/>
    <n v="0.55000000000000004"/>
    <x v="21"/>
    <x v="446"/>
    <n v="1058.75"/>
    <x v="2"/>
  </r>
  <r>
    <x v="2"/>
    <n v="1128299"/>
    <x v="195"/>
    <x v="2"/>
    <x v="25"/>
    <s v="Phoenix"/>
    <x v="1"/>
    <n v="0.60000000000000009"/>
    <x v="45"/>
    <x v="162"/>
    <n v="840.00000000000023"/>
    <x v="8"/>
  </r>
  <r>
    <x v="2"/>
    <n v="1128299"/>
    <x v="195"/>
    <x v="2"/>
    <x v="25"/>
    <s v="Phoenix"/>
    <x v="2"/>
    <n v="0.60000000000000009"/>
    <x v="47"/>
    <x v="218"/>
    <n v="840.00000000000011"/>
    <x v="2"/>
  </r>
  <r>
    <x v="2"/>
    <n v="1128299"/>
    <x v="195"/>
    <x v="2"/>
    <x v="25"/>
    <s v="Phoenix"/>
    <x v="3"/>
    <n v="0.55000000000000004"/>
    <x v="49"/>
    <x v="205"/>
    <n v="577.5"/>
    <x v="2"/>
  </r>
  <r>
    <x v="2"/>
    <n v="1128299"/>
    <x v="195"/>
    <x v="2"/>
    <x v="25"/>
    <s v="Phoenix"/>
    <x v="4"/>
    <n v="0.60000000000000009"/>
    <x v="41"/>
    <x v="200"/>
    <n v="360.00000000000006"/>
    <x v="1"/>
  </r>
  <r>
    <x v="2"/>
    <n v="1128299"/>
    <x v="195"/>
    <x v="2"/>
    <x v="25"/>
    <s v="Phoenix"/>
    <x v="5"/>
    <n v="0.75000000000000011"/>
    <x v="48"/>
    <x v="224"/>
    <n v="703.12500000000011"/>
    <x v="3"/>
  </r>
  <r>
    <x v="2"/>
    <n v="1128299"/>
    <x v="196"/>
    <x v="2"/>
    <x v="25"/>
    <s v="Phoenix"/>
    <x v="0"/>
    <n v="0.55000000000000004"/>
    <x v="31"/>
    <x v="76"/>
    <n v="1106.875"/>
    <x v="2"/>
  </r>
  <r>
    <x v="2"/>
    <n v="1128299"/>
    <x v="196"/>
    <x v="2"/>
    <x v="25"/>
    <s v="Phoenix"/>
    <x v="1"/>
    <n v="0.60000000000000009"/>
    <x v="33"/>
    <x v="227"/>
    <n v="1020.0000000000002"/>
    <x v="8"/>
  </r>
  <r>
    <x v="2"/>
    <n v="1128299"/>
    <x v="196"/>
    <x v="2"/>
    <x v="25"/>
    <s v="Phoenix"/>
    <x v="2"/>
    <n v="0.60000000000000009"/>
    <x v="32"/>
    <x v="217"/>
    <n v="945.00000000000011"/>
    <x v="2"/>
  </r>
  <r>
    <x v="2"/>
    <n v="1128299"/>
    <x v="196"/>
    <x v="2"/>
    <x v="25"/>
    <s v="Phoenix"/>
    <x v="3"/>
    <n v="0.55000000000000004"/>
    <x v="45"/>
    <x v="136"/>
    <n v="673.75"/>
    <x v="2"/>
  </r>
  <r>
    <x v="2"/>
    <n v="1128299"/>
    <x v="196"/>
    <x v="2"/>
    <x v="25"/>
    <s v="Phoenix"/>
    <x v="4"/>
    <n v="0.60000000000000009"/>
    <x v="44"/>
    <x v="192"/>
    <n v="450.00000000000006"/>
    <x v="1"/>
  </r>
  <r>
    <x v="2"/>
    <n v="1128299"/>
    <x v="196"/>
    <x v="2"/>
    <x v="25"/>
    <s v="Phoenix"/>
    <x v="5"/>
    <n v="0.75000000000000011"/>
    <x v="33"/>
    <x v="260"/>
    <n v="796.87500000000011"/>
    <x v="3"/>
  </r>
  <r>
    <x v="2"/>
    <n v="1128299"/>
    <x v="197"/>
    <x v="2"/>
    <x v="25"/>
    <s v="Phoenix"/>
    <x v="0"/>
    <n v="0.55000000000000004"/>
    <x v="20"/>
    <x v="104"/>
    <n v="1347.5"/>
    <x v="2"/>
  </r>
  <r>
    <x v="2"/>
    <n v="1128299"/>
    <x v="197"/>
    <x v="2"/>
    <x v="25"/>
    <s v="Phoenix"/>
    <x v="1"/>
    <n v="0.60000000000000009"/>
    <x v="21"/>
    <x v="221"/>
    <n v="1320.0000000000002"/>
    <x v="8"/>
  </r>
  <r>
    <x v="2"/>
    <n v="1128299"/>
    <x v="197"/>
    <x v="2"/>
    <x v="25"/>
    <s v="Phoenix"/>
    <x v="2"/>
    <n v="0.60000000000000009"/>
    <x v="21"/>
    <x v="221"/>
    <n v="1155"/>
    <x v="2"/>
  </r>
  <r>
    <x v="2"/>
    <n v="1128299"/>
    <x v="197"/>
    <x v="2"/>
    <x v="25"/>
    <s v="Phoenix"/>
    <x v="3"/>
    <n v="0.55000000000000004"/>
    <x v="33"/>
    <x v="256"/>
    <n v="818.125"/>
    <x v="2"/>
  </r>
  <r>
    <x v="2"/>
    <n v="1128299"/>
    <x v="197"/>
    <x v="2"/>
    <x v="25"/>
    <s v="Phoenix"/>
    <x v="4"/>
    <n v="0.60000000000000009"/>
    <x v="49"/>
    <x v="166"/>
    <n v="540"/>
    <x v="1"/>
  </r>
  <r>
    <x v="2"/>
    <n v="1128299"/>
    <x v="197"/>
    <x v="2"/>
    <x v="25"/>
    <s v="Phoenix"/>
    <x v="5"/>
    <n v="0.75000000000000011"/>
    <x v="25"/>
    <x v="276"/>
    <n v="1125.0000000000002"/>
    <x v="3"/>
  </r>
  <r>
    <x v="2"/>
    <n v="1128299"/>
    <x v="198"/>
    <x v="2"/>
    <x v="25"/>
    <s v="Phoenix"/>
    <x v="0"/>
    <n v="0.55000000000000004"/>
    <x v="30"/>
    <x v="71"/>
    <n v="1443.75"/>
    <x v="2"/>
  </r>
  <r>
    <x v="2"/>
    <n v="1128299"/>
    <x v="198"/>
    <x v="2"/>
    <x v="25"/>
    <s v="Phoenix"/>
    <x v="1"/>
    <n v="0.60000000000000009"/>
    <x v="25"/>
    <x v="215"/>
    <n v="1440.0000000000002"/>
    <x v="8"/>
  </r>
  <r>
    <x v="2"/>
    <n v="1128299"/>
    <x v="198"/>
    <x v="2"/>
    <x v="25"/>
    <s v="Phoenix"/>
    <x v="2"/>
    <n v="0.60000000000000009"/>
    <x v="21"/>
    <x v="221"/>
    <n v="1155"/>
    <x v="2"/>
  </r>
  <r>
    <x v="2"/>
    <n v="1128299"/>
    <x v="198"/>
    <x v="2"/>
    <x v="25"/>
    <s v="Phoenix"/>
    <x v="3"/>
    <n v="0.55000000000000004"/>
    <x v="32"/>
    <x v="111"/>
    <n v="866.25"/>
    <x v="2"/>
  </r>
  <r>
    <x v="2"/>
    <n v="1128299"/>
    <x v="198"/>
    <x v="2"/>
    <x v="25"/>
    <s v="Phoenix"/>
    <x v="4"/>
    <n v="0.60000000000000009"/>
    <x v="24"/>
    <x v="252"/>
    <n v="900.00000000000011"/>
    <x v="1"/>
  </r>
  <r>
    <x v="2"/>
    <n v="1128299"/>
    <x v="198"/>
    <x v="2"/>
    <x v="25"/>
    <s v="Phoenix"/>
    <x v="5"/>
    <n v="0.75000000000000011"/>
    <x v="24"/>
    <x v="232"/>
    <n v="937.50000000000011"/>
    <x v="3"/>
  </r>
  <r>
    <x v="2"/>
    <n v="1128299"/>
    <x v="199"/>
    <x v="2"/>
    <x v="25"/>
    <s v="Phoenix"/>
    <x v="0"/>
    <n v="0.60000000000000009"/>
    <x v="20"/>
    <x v="249"/>
    <n v="1470.0000000000002"/>
    <x v="2"/>
  </r>
  <r>
    <x v="2"/>
    <n v="1128299"/>
    <x v="199"/>
    <x v="2"/>
    <x v="25"/>
    <s v="Phoenix"/>
    <x v="1"/>
    <n v="0.65000000000000013"/>
    <x v="26"/>
    <x v="561"/>
    <n v="1690.0000000000005"/>
    <x v="8"/>
  </r>
  <r>
    <x v="2"/>
    <n v="1128299"/>
    <x v="199"/>
    <x v="2"/>
    <x v="25"/>
    <s v="Phoenix"/>
    <x v="2"/>
    <n v="0.60000000000000009"/>
    <x v="28"/>
    <x v="254"/>
    <n v="1102.5"/>
    <x v="2"/>
  </r>
  <r>
    <x v="2"/>
    <n v="1128299"/>
    <x v="199"/>
    <x v="2"/>
    <x v="25"/>
    <s v="Phoenix"/>
    <x v="3"/>
    <n v="0.60000000000000009"/>
    <x v="34"/>
    <x v="231"/>
    <n v="997.50000000000011"/>
    <x v="2"/>
  </r>
  <r>
    <x v="2"/>
    <n v="1128299"/>
    <x v="199"/>
    <x v="2"/>
    <x v="25"/>
    <s v="Phoenix"/>
    <x v="4"/>
    <n v="0.70000000000000007"/>
    <x v="34"/>
    <x v="204"/>
    <n v="997.50000000000011"/>
    <x v="1"/>
  </r>
  <r>
    <x v="2"/>
    <n v="1128299"/>
    <x v="199"/>
    <x v="2"/>
    <x v="25"/>
    <s v="Phoenix"/>
    <x v="5"/>
    <n v="0.75000000000000011"/>
    <x v="32"/>
    <x v="220"/>
    <n v="843.75000000000011"/>
    <x v="3"/>
  </r>
  <r>
    <x v="2"/>
    <n v="1128299"/>
    <x v="200"/>
    <x v="2"/>
    <x v="25"/>
    <s v="Phoenix"/>
    <x v="0"/>
    <n v="0.50000000000000011"/>
    <x v="23"/>
    <x v="456"/>
    <n v="1093.7500000000002"/>
    <x v="2"/>
  </r>
  <r>
    <x v="2"/>
    <n v="1128299"/>
    <x v="200"/>
    <x v="2"/>
    <x v="25"/>
    <s v="Phoenix"/>
    <x v="1"/>
    <n v="0.55000000000000016"/>
    <x v="23"/>
    <x v="562"/>
    <n v="1375.0000000000005"/>
    <x v="8"/>
  </r>
  <r>
    <x v="2"/>
    <n v="1128299"/>
    <x v="200"/>
    <x v="2"/>
    <x v="25"/>
    <s v="Phoenix"/>
    <x v="2"/>
    <n v="0.50000000000000011"/>
    <x v="34"/>
    <x v="563"/>
    <n v="831.25000000000011"/>
    <x v="2"/>
  </r>
  <r>
    <x v="2"/>
    <n v="1128299"/>
    <x v="200"/>
    <x v="2"/>
    <x v="25"/>
    <s v="Phoenix"/>
    <x v="3"/>
    <n v="0.50000000000000011"/>
    <x v="33"/>
    <x v="564"/>
    <n v="743.75000000000011"/>
    <x v="2"/>
  </r>
  <r>
    <x v="2"/>
    <n v="1128299"/>
    <x v="200"/>
    <x v="2"/>
    <x v="25"/>
    <s v="Phoenix"/>
    <x v="4"/>
    <n v="0.60000000000000009"/>
    <x v="33"/>
    <x v="227"/>
    <n v="765.00000000000011"/>
    <x v="1"/>
  </r>
  <r>
    <x v="2"/>
    <n v="1128299"/>
    <x v="200"/>
    <x v="2"/>
    <x v="25"/>
    <s v="Phoenix"/>
    <x v="5"/>
    <n v="0.65000000000000013"/>
    <x v="34"/>
    <x v="422"/>
    <n v="771.87500000000011"/>
    <x v="3"/>
  </r>
  <r>
    <x v="2"/>
    <n v="1128299"/>
    <x v="201"/>
    <x v="2"/>
    <x v="25"/>
    <s v="Phoenix"/>
    <x v="0"/>
    <n v="0.50000000000000011"/>
    <x v="21"/>
    <x v="565"/>
    <n v="962.50000000000011"/>
    <x v="2"/>
  </r>
  <r>
    <x v="2"/>
    <n v="1128299"/>
    <x v="201"/>
    <x v="2"/>
    <x v="25"/>
    <s v="Phoenix"/>
    <x v="1"/>
    <n v="0.55000000000000016"/>
    <x v="21"/>
    <x v="566"/>
    <n v="1210.0000000000005"/>
    <x v="8"/>
  </r>
  <r>
    <x v="2"/>
    <n v="1128299"/>
    <x v="201"/>
    <x v="2"/>
    <x v="25"/>
    <s v="Phoenix"/>
    <x v="2"/>
    <n v="0.50000000000000011"/>
    <x v="48"/>
    <x v="347"/>
    <n v="656.25000000000011"/>
    <x v="2"/>
  </r>
  <r>
    <x v="2"/>
    <n v="1128299"/>
    <x v="201"/>
    <x v="2"/>
    <x v="25"/>
    <s v="Phoenix"/>
    <x v="3"/>
    <n v="0.50000000000000011"/>
    <x v="45"/>
    <x v="482"/>
    <n v="612.50000000000011"/>
    <x v="2"/>
  </r>
  <r>
    <x v="2"/>
    <n v="1128299"/>
    <x v="201"/>
    <x v="2"/>
    <x v="25"/>
    <s v="Phoenix"/>
    <x v="4"/>
    <n v="0.60000000000000009"/>
    <x v="46"/>
    <x v="470"/>
    <n v="585"/>
    <x v="1"/>
  </r>
  <r>
    <x v="2"/>
    <n v="1128299"/>
    <x v="201"/>
    <x v="2"/>
    <x v="25"/>
    <s v="Phoenix"/>
    <x v="5"/>
    <n v="0.75000000000000011"/>
    <x v="48"/>
    <x v="224"/>
    <n v="703.12500000000011"/>
    <x v="3"/>
  </r>
  <r>
    <x v="2"/>
    <n v="1128299"/>
    <x v="202"/>
    <x v="2"/>
    <x v="25"/>
    <s v="Phoenix"/>
    <x v="0"/>
    <n v="0.60000000000000009"/>
    <x v="21"/>
    <x v="221"/>
    <n v="1155"/>
    <x v="2"/>
  </r>
  <r>
    <x v="2"/>
    <n v="1128299"/>
    <x v="202"/>
    <x v="2"/>
    <x v="25"/>
    <s v="Phoenix"/>
    <x v="1"/>
    <n v="0.65000000000000013"/>
    <x v="25"/>
    <x v="216"/>
    <n v="1560.0000000000005"/>
    <x v="8"/>
  </r>
  <r>
    <x v="2"/>
    <n v="1128299"/>
    <x v="202"/>
    <x v="2"/>
    <x v="25"/>
    <s v="Phoenix"/>
    <x v="2"/>
    <n v="0.60000000000000009"/>
    <x v="32"/>
    <x v="217"/>
    <n v="945.00000000000011"/>
    <x v="2"/>
  </r>
  <r>
    <x v="2"/>
    <n v="1128299"/>
    <x v="202"/>
    <x v="2"/>
    <x v="25"/>
    <s v="Phoenix"/>
    <x v="3"/>
    <n v="0.60000000000000009"/>
    <x v="33"/>
    <x v="227"/>
    <n v="892.50000000000011"/>
    <x v="2"/>
  </r>
  <r>
    <x v="2"/>
    <n v="1128299"/>
    <x v="202"/>
    <x v="2"/>
    <x v="25"/>
    <s v="Phoenix"/>
    <x v="4"/>
    <n v="0.70000000000000007"/>
    <x v="48"/>
    <x v="195"/>
    <n v="787.50000000000011"/>
    <x v="1"/>
  </r>
  <r>
    <x v="2"/>
    <n v="1128299"/>
    <x v="202"/>
    <x v="2"/>
    <x v="25"/>
    <s v="Phoenix"/>
    <x v="5"/>
    <n v="0.75000000000000011"/>
    <x v="24"/>
    <x v="232"/>
    <n v="937.50000000000011"/>
    <x v="3"/>
  </r>
  <r>
    <x v="2"/>
    <n v="1128299"/>
    <x v="203"/>
    <x v="2"/>
    <x v="25"/>
    <s v="Phoenix"/>
    <x v="0"/>
    <n v="0.60000000000000009"/>
    <x v="20"/>
    <x v="249"/>
    <n v="1470.0000000000002"/>
    <x v="2"/>
  </r>
  <r>
    <x v="2"/>
    <n v="1128299"/>
    <x v="203"/>
    <x v="2"/>
    <x v="25"/>
    <s v="Phoenix"/>
    <x v="1"/>
    <n v="0.65000000000000013"/>
    <x v="20"/>
    <x v="258"/>
    <n v="1820.0000000000005"/>
    <x v="8"/>
  </r>
  <r>
    <x v="2"/>
    <n v="1128299"/>
    <x v="203"/>
    <x v="2"/>
    <x v="25"/>
    <s v="Phoenix"/>
    <x v="2"/>
    <n v="0.60000000000000009"/>
    <x v="24"/>
    <x v="252"/>
    <n v="1050"/>
    <x v="2"/>
  </r>
  <r>
    <x v="2"/>
    <n v="1128299"/>
    <x v="203"/>
    <x v="2"/>
    <x v="25"/>
    <s v="Phoenix"/>
    <x v="3"/>
    <n v="0.60000000000000009"/>
    <x v="24"/>
    <x v="252"/>
    <n v="1050"/>
    <x v="2"/>
  </r>
  <r>
    <x v="2"/>
    <n v="1128299"/>
    <x v="203"/>
    <x v="2"/>
    <x v="25"/>
    <s v="Phoenix"/>
    <x v="4"/>
    <n v="0.70000000000000007"/>
    <x v="33"/>
    <x v="253"/>
    <n v="892.50000000000011"/>
    <x v="1"/>
  </r>
  <r>
    <x v="2"/>
    <n v="1128299"/>
    <x v="203"/>
    <x v="2"/>
    <x v="25"/>
    <s v="Phoenix"/>
    <x v="5"/>
    <n v="0.75000000000000011"/>
    <x v="28"/>
    <x v="567"/>
    <n v="984.37500000000011"/>
    <x v="3"/>
  </r>
  <r>
    <x v="2"/>
    <n v="1128299"/>
    <x v="90"/>
    <x v="2"/>
    <x v="26"/>
    <s v="Albuquerque"/>
    <x v="0"/>
    <n v="0.29999999999999993"/>
    <x v="32"/>
    <x v="331"/>
    <n v="539.99999999999989"/>
    <x v="8"/>
  </r>
  <r>
    <x v="2"/>
    <n v="1128299"/>
    <x v="90"/>
    <x v="2"/>
    <x v="26"/>
    <s v="Albuquerque"/>
    <x v="1"/>
    <n v="0.4"/>
    <x v="32"/>
    <x v="207"/>
    <n v="720"/>
    <x v="8"/>
  </r>
  <r>
    <x v="2"/>
    <n v="1128299"/>
    <x v="90"/>
    <x v="2"/>
    <x v="26"/>
    <s v="Albuquerque"/>
    <x v="2"/>
    <n v="0.4"/>
    <x v="32"/>
    <x v="207"/>
    <n v="630"/>
    <x v="2"/>
  </r>
  <r>
    <x v="2"/>
    <n v="1128299"/>
    <x v="90"/>
    <x v="2"/>
    <x v="26"/>
    <s v="Albuquerque"/>
    <x v="3"/>
    <n v="0.4"/>
    <x v="49"/>
    <x v="147"/>
    <n v="480"/>
    <x v="8"/>
  </r>
  <r>
    <x v="2"/>
    <n v="1128299"/>
    <x v="90"/>
    <x v="2"/>
    <x v="26"/>
    <s v="Albuquerque"/>
    <x v="4"/>
    <n v="0.45000000000000012"/>
    <x v="44"/>
    <x v="133"/>
    <n v="393.75000000000006"/>
    <x v="2"/>
  </r>
  <r>
    <x v="2"/>
    <n v="1128299"/>
    <x v="90"/>
    <x v="2"/>
    <x v="26"/>
    <s v="Albuquerque"/>
    <x v="5"/>
    <n v="0.4"/>
    <x v="32"/>
    <x v="207"/>
    <n v="450"/>
    <x v="3"/>
  </r>
  <r>
    <x v="2"/>
    <n v="1128299"/>
    <x v="91"/>
    <x v="2"/>
    <x v="26"/>
    <s v="Albuquerque"/>
    <x v="0"/>
    <n v="0.29999999999999993"/>
    <x v="24"/>
    <x v="167"/>
    <n v="599.99999999999989"/>
    <x v="8"/>
  </r>
  <r>
    <x v="2"/>
    <n v="1128299"/>
    <x v="91"/>
    <x v="2"/>
    <x v="26"/>
    <s v="Albuquerque"/>
    <x v="1"/>
    <n v="0.4"/>
    <x v="47"/>
    <x v="173"/>
    <n v="640"/>
    <x v="8"/>
  </r>
  <r>
    <x v="2"/>
    <n v="1128299"/>
    <x v="91"/>
    <x v="2"/>
    <x v="26"/>
    <s v="Albuquerque"/>
    <x v="2"/>
    <n v="0.4"/>
    <x v="47"/>
    <x v="173"/>
    <n v="560"/>
    <x v="2"/>
  </r>
  <r>
    <x v="2"/>
    <n v="1128299"/>
    <x v="91"/>
    <x v="2"/>
    <x v="26"/>
    <s v="Albuquerque"/>
    <x v="3"/>
    <n v="0.4"/>
    <x v="44"/>
    <x v="123"/>
    <n v="400"/>
    <x v="8"/>
  </r>
  <r>
    <x v="2"/>
    <n v="1128299"/>
    <x v="91"/>
    <x v="2"/>
    <x v="26"/>
    <s v="Albuquerque"/>
    <x v="4"/>
    <n v="0.45000000000000012"/>
    <x v="37"/>
    <x v="545"/>
    <n v="275.62500000000006"/>
    <x v="2"/>
  </r>
  <r>
    <x v="2"/>
    <n v="1128299"/>
    <x v="91"/>
    <x v="2"/>
    <x v="26"/>
    <s v="Albuquerque"/>
    <x v="5"/>
    <n v="0.4"/>
    <x v="48"/>
    <x v="146"/>
    <n v="375"/>
    <x v="3"/>
  </r>
  <r>
    <x v="2"/>
    <n v="1128299"/>
    <x v="92"/>
    <x v="2"/>
    <x v="26"/>
    <s v="Albuquerque"/>
    <x v="0"/>
    <n v="0.4"/>
    <x v="28"/>
    <x v="193"/>
    <n v="840"/>
    <x v="8"/>
  </r>
  <r>
    <x v="2"/>
    <n v="1128299"/>
    <x v="92"/>
    <x v="2"/>
    <x v="26"/>
    <s v="Albuquerque"/>
    <x v="1"/>
    <n v="0.5"/>
    <x v="48"/>
    <x v="203"/>
    <n v="750"/>
    <x v="8"/>
  </r>
  <r>
    <x v="2"/>
    <n v="1128299"/>
    <x v="92"/>
    <x v="2"/>
    <x v="26"/>
    <s v="Albuquerque"/>
    <x v="2"/>
    <n v="0.5"/>
    <x v="48"/>
    <x v="203"/>
    <n v="656.25"/>
    <x v="2"/>
  </r>
  <r>
    <x v="2"/>
    <n v="1128299"/>
    <x v="92"/>
    <x v="2"/>
    <x v="26"/>
    <s v="Albuquerque"/>
    <x v="3"/>
    <n v="0.5"/>
    <x v="44"/>
    <x v="142"/>
    <n v="500"/>
    <x v="8"/>
  </r>
  <r>
    <x v="2"/>
    <n v="1128299"/>
    <x v="92"/>
    <x v="2"/>
    <x v="26"/>
    <s v="Albuquerque"/>
    <x v="4"/>
    <n v="0.55000000000000004"/>
    <x v="43"/>
    <x v="188"/>
    <n v="288.75"/>
    <x v="2"/>
  </r>
  <r>
    <x v="2"/>
    <n v="1128299"/>
    <x v="92"/>
    <x v="2"/>
    <x v="26"/>
    <s v="Albuquerque"/>
    <x v="5"/>
    <n v="0.5"/>
    <x v="45"/>
    <x v="157"/>
    <n v="437.5"/>
    <x v="3"/>
  </r>
  <r>
    <x v="2"/>
    <n v="1128299"/>
    <x v="93"/>
    <x v="2"/>
    <x v="26"/>
    <s v="Albuquerque"/>
    <x v="0"/>
    <n v="0.5"/>
    <x v="28"/>
    <x v="48"/>
    <n v="1050"/>
    <x v="8"/>
  </r>
  <r>
    <x v="2"/>
    <n v="1128299"/>
    <x v="93"/>
    <x v="2"/>
    <x v="26"/>
    <s v="Albuquerque"/>
    <x v="1"/>
    <n v="0.55000000000000004"/>
    <x v="46"/>
    <x v="255"/>
    <n v="715.00000000000011"/>
    <x v="8"/>
  </r>
  <r>
    <x v="2"/>
    <n v="1128299"/>
    <x v="93"/>
    <x v="2"/>
    <x v="26"/>
    <s v="Albuquerque"/>
    <x v="2"/>
    <n v="0.55000000000000004"/>
    <x v="48"/>
    <x v="138"/>
    <n v="721.875"/>
    <x v="2"/>
  </r>
  <r>
    <x v="2"/>
    <n v="1128299"/>
    <x v="93"/>
    <x v="2"/>
    <x v="26"/>
    <s v="Albuquerque"/>
    <x v="3"/>
    <n v="0.5"/>
    <x v="35"/>
    <x v="140"/>
    <n v="550"/>
    <x v="8"/>
  </r>
  <r>
    <x v="2"/>
    <n v="1128299"/>
    <x v="93"/>
    <x v="2"/>
    <x v="26"/>
    <s v="Albuquerque"/>
    <x v="4"/>
    <n v="0.55000000000000004"/>
    <x v="37"/>
    <x v="117"/>
    <n v="336.875"/>
    <x v="2"/>
  </r>
  <r>
    <x v="2"/>
    <n v="1128299"/>
    <x v="93"/>
    <x v="2"/>
    <x v="26"/>
    <s v="Albuquerque"/>
    <x v="5"/>
    <n v="0.70000000000000007"/>
    <x v="45"/>
    <x v="196"/>
    <n v="612.50000000000011"/>
    <x v="3"/>
  </r>
  <r>
    <x v="2"/>
    <n v="1128299"/>
    <x v="94"/>
    <x v="2"/>
    <x v="26"/>
    <s v="Albuquerque"/>
    <x v="0"/>
    <n v="0.5"/>
    <x v="21"/>
    <x v="80"/>
    <n v="1100"/>
    <x v="8"/>
  </r>
  <r>
    <x v="2"/>
    <n v="1128299"/>
    <x v="94"/>
    <x v="2"/>
    <x v="26"/>
    <s v="Albuquerque"/>
    <x v="1"/>
    <n v="0.55000000000000004"/>
    <x v="47"/>
    <x v="42"/>
    <n v="880"/>
    <x v="8"/>
  </r>
  <r>
    <x v="2"/>
    <n v="1128299"/>
    <x v="94"/>
    <x v="2"/>
    <x v="26"/>
    <s v="Albuquerque"/>
    <x v="2"/>
    <n v="0.55000000000000004"/>
    <x v="33"/>
    <x v="256"/>
    <n v="818.125"/>
    <x v="2"/>
  </r>
  <r>
    <x v="2"/>
    <n v="1128299"/>
    <x v="94"/>
    <x v="2"/>
    <x v="26"/>
    <s v="Albuquerque"/>
    <x v="3"/>
    <n v="0.5"/>
    <x v="46"/>
    <x v="132"/>
    <n v="650"/>
    <x v="8"/>
  </r>
  <r>
    <x v="2"/>
    <n v="1128299"/>
    <x v="94"/>
    <x v="2"/>
    <x v="26"/>
    <s v="Albuquerque"/>
    <x v="4"/>
    <n v="0.55000000000000004"/>
    <x v="38"/>
    <x v="116"/>
    <n v="433.125"/>
    <x v="2"/>
  </r>
  <r>
    <x v="2"/>
    <n v="1128299"/>
    <x v="94"/>
    <x v="2"/>
    <x v="26"/>
    <s v="Albuquerque"/>
    <x v="5"/>
    <n v="0.70000000000000007"/>
    <x v="47"/>
    <x v="219"/>
    <n v="700.00000000000011"/>
    <x v="3"/>
  </r>
  <r>
    <x v="2"/>
    <n v="1128299"/>
    <x v="95"/>
    <x v="2"/>
    <x v="26"/>
    <s v="Albuquerque"/>
    <x v="0"/>
    <n v="0.5"/>
    <x v="22"/>
    <x v="73"/>
    <n v="1350"/>
    <x v="8"/>
  </r>
  <r>
    <x v="2"/>
    <n v="1128299"/>
    <x v="95"/>
    <x v="2"/>
    <x v="26"/>
    <s v="Albuquerque"/>
    <x v="1"/>
    <n v="0.55000000000000004"/>
    <x v="28"/>
    <x v="170"/>
    <n v="1155.0000000000002"/>
    <x v="8"/>
  </r>
  <r>
    <x v="2"/>
    <n v="1128299"/>
    <x v="95"/>
    <x v="2"/>
    <x v="26"/>
    <s v="Albuquerque"/>
    <x v="2"/>
    <n v="0.55000000000000004"/>
    <x v="28"/>
    <x v="170"/>
    <n v="1010.6250000000001"/>
    <x v="2"/>
  </r>
  <r>
    <x v="2"/>
    <n v="1128299"/>
    <x v="95"/>
    <x v="2"/>
    <x v="26"/>
    <s v="Albuquerque"/>
    <x v="3"/>
    <n v="0.5"/>
    <x v="47"/>
    <x v="47"/>
    <n v="800"/>
    <x v="8"/>
  </r>
  <r>
    <x v="2"/>
    <n v="1128299"/>
    <x v="95"/>
    <x v="2"/>
    <x v="26"/>
    <s v="Albuquerque"/>
    <x v="4"/>
    <n v="0.55000000000000004"/>
    <x v="35"/>
    <x v="408"/>
    <n v="529.375"/>
    <x v="2"/>
  </r>
  <r>
    <x v="2"/>
    <n v="1128299"/>
    <x v="95"/>
    <x v="2"/>
    <x v="26"/>
    <s v="Albuquerque"/>
    <x v="5"/>
    <n v="0.70000000000000007"/>
    <x v="31"/>
    <x v="243"/>
    <n v="1006.2500000000001"/>
    <x v="3"/>
  </r>
  <r>
    <x v="2"/>
    <n v="1128299"/>
    <x v="96"/>
    <x v="2"/>
    <x v="26"/>
    <s v="Albuquerque"/>
    <x v="0"/>
    <n v="0.5"/>
    <x v="27"/>
    <x v="78"/>
    <n v="1450"/>
    <x v="8"/>
  </r>
  <r>
    <x v="2"/>
    <n v="1128299"/>
    <x v="96"/>
    <x v="2"/>
    <x v="26"/>
    <s v="Albuquerque"/>
    <x v="1"/>
    <n v="0.55000000000000004"/>
    <x v="31"/>
    <x v="76"/>
    <n v="1265.0000000000002"/>
    <x v="8"/>
  </r>
  <r>
    <x v="2"/>
    <n v="1128299"/>
    <x v="96"/>
    <x v="2"/>
    <x v="26"/>
    <s v="Albuquerque"/>
    <x v="2"/>
    <n v="0.55000000000000004"/>
    <x v="28"/>
    <x v="170"/>
    <n v="1010.6250000000001"/>
    <x v="2"/>
  </r>
  <r>
    <x v="2"/>
    <n v="1128299"/>
    <x v="96"/>
    <x v="2"/>
    <x v="26"/>
    <s v="Albuquerque"/>
    <x v="3"/>
    <n v="0.5"/>
    <x v="33"/>
    <x v="43"/>
    <n v="850"/>
    <x v="8"/>
  </r>
  <r>
    <x v="2"/>
    <n v="1128299"/>
    <x v="96"/>
    <x v="2"/>
    <x v="26"/>
    <s v="Albuquerque"/>
    <x v="4"/>
    <n v="0.55000000000000004"/>
    <x v="34"/>
    <x v="356"/>
    <n v="914.37499999999989"/>
    <x v="2"/>
  </r>
  <r>
    <x v="2"/>
    <n v="1128299"/>
    <x v="96"/>
    <x v="2"/>
    <x v="26"/>
    <s v="Albuquerque"/>
    <x v="5"/>
    <n v="0.70000000000000007"/>
    <x v="34"/>
    <x v="204"/>
    <n v="831.25000000000011"/>
    <x v="3"/>
  </r>
  <r>
    <x v="2"/>
    <n v="1128299"/>
    <x v="97"/>
    <x v="2"/>
    <x v="26"/>
    <s v="Albuquerque"/>
    <x v="0"/>
    <n v="0.55000000000000004"/>
    <x v="22"/>
    <x v="105"/>
    <n v="1485.0000000000002"/>
    <x v="8"/>
  </r>
  <r>
    <x v="2"/>
    <n v="1128299"/>
    <x v="97"/>
    <x v="2"/>
    <x v="26"/>
    <s v="Albuquerque"/>
    <x v="1"/>
    <n v="0.60000000000000009"/>
    <x v="23"/>
    <x v="232"/>
    <n v="1500.0000000000002"/>
    <x v="8"/>
  </r>
  <r>
    <x v="2"/>
    <n v="1128299"/>
    <x v="97"/>
    <x v="2"/>
    <x v="26"/>
    <s v="Albuquerque"/>
    <x v="2"/>
    <n v="0.55000000000000004"/>
    <x v="24"/>
    <x v="80"/>
    <n v="962.49999999999989"/>
    <x v="2"/>
  </r>
  <r>
    <x v="2"/>
    <n v="1128299"/>
    <x v="97"/>
    <x v="2"/>
    <x v="26"/>
    <s v="Albuquerque"/>
    <x v="3"/>
    <n v="0.55000000000000004"/>
    <x v="32"/>
    <x v="111"/>
    <n v="990"/>
    <x v="8"/>
  </r>
  <r>
    <x v="2"/>
    <n v="1128299"/>
    <x v="97"/>
    <x v="2"/>
    <x v="26"/>
    <s v="Albuquerque"/>
    <x v="4"/>
    <n v="0.65"/>
    <x v="32"/>
    <x v="62"/>
    <n v="1023.7499999999999"/>
    <x v="2"/>
  </r>
  <r>
    <x v="2"/>
    <n v="1128299"/>
    <x v="97"/>
    <x v="2"/>
    <x v="26"/>
    <s v="Albuquerque"/>
    <x v="5"/>
    <n v="0.70000000000000007"/>
    <x v="33"/>
    <x v="253"/>
    <n v="743.75000000000011"/>
    <x v="3"/>
  </r>
  <r>
    <x v="2"/>
    <n v="1128299"/>
    <x v="98"/>
    <x v="2"/>
    <x v="26"/>
    <s v="Albuquerque"/>
    <x v="0"/>
    <n v="0.45000000000000012"/>
    <x v="25"/>
    <x v="568"/>
    <n v="1080.0000000000005"/>
    <x v="8"/>
  </r>
  <r>
    <x v="2"/>
    <n v="1128299"/>
    <x v="98"/>
    <x v="2"/>
    <x v="26"/>
    <s v="Albuquerque"/>
    <x v="1"/>
    <n v="0.50000000000000011"/>
    <x v="25"/>
    <x v="252"/>
    <n v="1200.0000000000002"/>
    <x v="8"/>
  </r>
  <r>
    <x v="2"/>
    <n v="1128299"/>
    <x v="98"/>
    <x v="2"/>
    <x v="26"/>
    <s v="Albuquerque"/>
    <x v="2"/>
    <n v="0.45000000000000012"/>
    <x v="32"/>
    <x v="569"/>
    <n v="708.75000000000011"/>
    <x v="2"/>
  </r>
  <r>
    <x v="2"/>
    <n v="1128299"/>
    <x v="98"/>
    <x v="2"/>
    <x v="26"/>
    <s v="Albuquerque"/>
    <x v="3"/>
    <n v="0.45000000000000012"/>
    <x v="47"/>
    <x v="549"/>
    <n v="720.00000000000023"/>
    <x v="8"/>
  </r>
  <r>
    <x v="2"/>
    <n v="1128299"/>
    <x v="98"/>
    <x v="2"/>
    <x v="26"/>
    <s v="Albuquerque"/>
    <x v="4"/>
    <n v="0.55000000000000004"/>
    <x v="47"/>
    <x v="42"/>
    <n v="770"/>
    <x v="2"/>
  </r>
  <r>
    <x v="2"/>
    <n v="1128299"/>
    <x v="98"/>
    <x v="2"/>
    <x v="26"/>
    <s v="Albuquerque"/>
    <x v="5"/>
    <n v="0.60000000000000009"/>
    <x v="32"/>
    <x v="217"/>
    <n v="675.00000000000011"/>
    <x v="3"/>
  </r>
  <r>
    <x v="2"/>
    <n v="1128299"/>
    <x v="99"/>
    <x v="2"/>
    <x v="26"/>
    <s v="Albuquerque"/>
    <x v="0"/>
    <n v="0.45000000000000012"/>
    <x v="28"/>
    <x v="464"/>
    <n v="945.00000000000023"/>
    <x v="8"/>
  </r>
  <r>
    <x v="2"/>
    <n v="1128299"/>
    <x v="99"/>
    <x v="2"/>
    <x v="26"/>
    <s v="Albuquerque"/>
    <x v="1"/>
    <n v="0.50000000000000011"/>
    <x v="28"/>
    <x v="195"/>
    <n v="1050.0000000000002"/>
    <x v="8"/>
  </r>
  <r>
    <x v="2"/>
    <n v="1128299"/>
    <x v="99"/>
    <x v="2"/>
    <x v="26"/>
    <s v="Albuquerque"/>
    <x v="2"/>
    <n v="0.45000000000000012"/>
    <x v="45"/>
    <x v="570"/>
    <n v="551.25000000000011"/>
    <x v="2"/>
  </r>
  <r>
    <x v="2"/>
    <n v="1128299"/>
    <x v="99"/>
    <x v="2"/>
    <x v="26"/>
    <s v="Albuquerque"/>
    <x v="3"/>
    <n v="0.45000000000000012"/>
    <x v="46"/>
    <x v="571"/>
    <n v="585.00000000000023"/>
    <x v="8"/>
  </r>
  <r>
    <x v="2"/>
    <n v="1128299"/>
    <x v="99"/>
    <x v="2"/>
    <x v="26"/>
    <s v="Albuquerque"/>
    <x v="4"/>
    <n v="0.55000000000000004"/>
    <x v="49"/>
    <x v="205"/>
    <n v="577.5"/>
    <x v="2"/>
  </r>
  <r>
    <x v="2"/>
    <n v="1128299"/>
    <x v="99"/>
    <x v="2"/>
    <x v="26"/>
    <s v="Albuquerque"/>
    <x v="5"/>
    <n v="0.70000000000000007"/>
    <x v="45"/>
    <x v="196"/>
    <n v="612.50000000000011"/>
    <x v="3"/>
  </r>
  <r>
    <x v="2"/>
    <n v="1128299"/>
    <x v="100"/>
    <x v="2"/>
    <x v="26"/>
    <s v="Albuquerque"/>
    <x v="0"/>
    <n v="0.55000000000000004"/>
    <x v="28"/>
    <x v="170"/>
    <n v="1155.0000000000002"/>
    <x v="8"/>
  </r>
  <r>
    <x v="2"/>
    <n v="1128299"/>
    <x v="100"/>
    <x v="2"/>
    <x v="26"/>
    <s v="Albuquerque"/>
    <x v="1"/>
    <n v="0.60000000000000009"/>
    <x v="31"/>
    <x v="225"/>
    <n v="1380.0000000000002"/>
    <x v="8"/>
  </r>
  <r>
    <x v="2"/>
    <n v="1128299"/>
    <x v="100"/>
    <x v="2"/>
    <x v="26"/>
    <s v="Albuquerque"/>
    <x v="2"/>
    <n v="0.55000000000000004"/>
    <x v="33"/>
    <x v="256"/>
    <n v="818.125"/>
    <x v="2"/>
  </r>
  <r>
    <x v="2"/>
    <n v="1128299"/>
    <x v="100"/>
    <x v="2"/>
    <x v="26"/>
    <s v="Albuquerque"/>
    <x v="3"/>
    <n v="0.55000000000000004"/>
    <x v="47"/>
    <x v="42"/>
    <n v="880"/>
    <x v="8"/>
  </r>
  <r>
    <x v="2"/>
    <n v="1128299"/>
    <x v="100"/>
    <x v="2"/>
    <x v="26"/>
    <s v="Albuquerque"/>
    <x v="4"/>
    <n v="0.65"/>
    <x v="45"/>
    <x v="154"/>
    <n v="796.25"/>
    <x v="2"/>
  </r>
  <r>
    <x v="2"/>
    <n v="1128299"/>
    <x v="100"/>
    <x v="2"/>
    <x v="26"/>
    <s v="Albuquerque"/>
    <x v="5"/>
    <n v="0.70000000000000007"/>
    <x v="34"/>
    <x v="204"/>
    <n v="831.25000000000011"/>
    <x v="3"/>
  </r>
  <r>
    <x v="2"/>
    <n v="1128299"/>
    <x v="101"/>
    <x v="2"/>
    <x v="26"/>
    <s v="Albuquerque"/>
    <x v="0"/>
    <n v="0.55000000000000004"/>
    <x v="22"/>
    <x v="105"/>
    <n v="1485.0000000000002"/>
    <x v="8"/>
  </r>
  <r>
    <x v="2"/>
    <n v="1128299"/>
    <x v="101"/>
    <x v="2"/>
    <x v="26"/>
    <s v="Albuquerque"/>
    <x v="1"/>
    <n v="0.60000000000000009"/>
    <x v="22"/>
    <x v="229"/>
    <n v="1620.0000000000002"/>
    <x v="8"/>
  </r>
  <r>
    <x v="2"/>
    <n v="1128299"/>
    <x v="101"/>
    <x v="2"/>
    <x v="26"/>
    <s v="Albuquerque"/>
    <x v="2"/>
    <n v="0.55000000000000004"/>
    <x v="34"/>
    <x v="356"/>
    <n v="914.37499999999989"/>
    <x v="2"/>
  </r>
  <r>
    <x v="2"/>
    <n v="1128299"/>
    <x v="101"/>
    <x v="2"/>
    <x v="26"/>
    <s v="Albuquerque"/>
    <x v="3"/>
    <n v="0.55000000000000004"/>
    <x v="34"/>
    <x v="356"/>
    <n v="1045"/>
    <x v="8"/>
  </r>
  <r>
    <x v="2"/>
    <n v="1128299"/>
    <x v="101"/>
    <x v="2"/>
    <x v="26"/>
    <s v="Albuquerque"/>
    <x v="4"/>
    <n v="0.65"/>
    <x v="47"/>
    <x v="51"/>
    <n v="909.99999999999989"/>
    <x v="2"/>
  </r>
  <r>
    <x v="2"/>
    <n v="1128299"/>
    <x v="101"/>
    <x v="2"/>
    <x v="26"/>
    <s v="Albuquerque"/>
    <x v="5"/>
    <n v="0.70000000000000007"/>
    <x v="24"/>
    <x v="248"/>
    <n v="875.00000000000011"/>
    <x v="3"/>
  </r>
  <r>
    <x v="0"/>
    <n v="1185732"/>
    <x v="204"/>
    <x v="4"/>
    <x v="27"/>
    <s v="Atlanta"/>
    <x v="0"/>
    <n v="0.4"/>
    <x v="13"/>
    <x v="463"/>
    <n v="1845"/>
    <x v="4"/>
  </r>
  <r>
    <x v="0"/>
    <n v="1185732"/>
    <x v="204"/>
    <x v="4"/>
    <x v="27"/>
    <s v="Atlanta"/>
    <x v="1"/>
    <n v="0.4"/>
    <x v="6"/>
    <x v="211"/>
    <n v="1155"/>
    <x v="2"/>
  </r>
  <r>
    <x v="0"/>
    <n v="1185732"/>
    <x v="204"/>
    <x v="4"/>
    <x v="27"/>
    <s v="Atlanta"/>
    <x v="2"/>
    <n v="0.30000000000000004"/>
    <x v="6"/>
    <x v="468"/>
    <n v="618.75000000000011"/>
    <x v="3"/>
  </r>
  <r>
    <x v="0"/>
    <n v="1185732"/>
    <x v="204"/>
    <x v="4"/>
    <x v="27"/>
    <s v="Atlanta"/>
    <x v="3"/>
    <n v="0.35"/>
    <x v="22"/>
    <x v="45"/>
    <n v="708.75"/>
    <x v="1"/>
  </r>
  <r>
    <x v="0"/>
    <n v="1185732"/>
    <x v="204"/>
    <x v="4"/>
    <x v="27"/>
    <s v="Atlanta"/>
    <x v="4"/>
    <n v="0.5"/>
    <x v="27"/>
    <x v="78"/>
    <n v="1268.75"/>
    <x v="2"/>
  </r>
  <r>
    <x v="0"/>
    <n v="1185732"/>
    <x v="204"/>
    <x v="4"/>
    <x v="27"/>
    <s v="Atlanta"/>
    <x v="5"/>
    <n v="0.4"/>
    <x v="6"/>
    <x v="211"/>
    <n v="1650"/>
    <x v="0"/>
  </r>
  <r>
    <x v="0"/>
    <n v="1185732"/>
    <x v="205"/>
    <x v="4"/>
    <x v="27"/>
    <s v="Atlanta"/>
    <x v="0"/>
    <n v="0.4"/>
    <x v="15"/>
    <x v="572"/>
    <n v="1935"/>
    <x v="4"/>
  </r>
  <r>
    <x v="0"/>
    <n v="1185732"/>
    <x v="205"/>
    <x v="4"/>
    <x v="27"/>
    <s v="Atlanta"/>
    <x v="1"/>
    <n v="0.4"/>
    <x v="27"/>
    <x v="174"/>
    <n v="1014.9999999999999"/>
    <x v="2"/>
  </r>
  <r>
    <x v="0"/>
    <n v="1185732"/>
    <x v="205"/>
    <x v="4"/>
    <x v="27"/>
    <s v="Atlanta"/>
    <x v="2"/>
    <n v="0.30000000000000004"/>
    <x v="29"/>
    <x v="168"/>
    <n v="581.25000000000011"/>
    <x v="3"/>
  </r>
  <r>
    <x v="0"/>
    <n v="1185732"/>
    <x v="205"/>
    <x v="4"/>
    <x v="27"/>
    <s v="Atlanta"/>
    <x v="3"/>
    <n v="0.35"/>
    <x v="23"/>
    <x v="46"/>
    <n v="656.25"/>
    <x v="1"/>
  </r>
  <r>
    <x v="0"/>
    <n v="1185732"/>
    <x v="205"/>
    <x v="4"/>
    <x v="27"/>
    <s v="Atlanta"/>
    <x v="4"/>
    <n v="0.5"/>
    <x v="20"/>
    <x v="49"/>
    <n v="1225"/>
    <x v="2"/>
  </r>
  <r>
    <x v="0"/>
    <n v="1185732"/>
    <x v="205"/>
    <x v="4"/>
    <x v="27"/>
    <s v="Atlanta"/>
    <x v="5"/>
    <n v="0.35"/>
    <x v="9"/>
    <x v="59"/>
    <n v="1400"/>
    <x v="0"/>
  </r>
  <r>
    <x v="0"/>
    <n v="1185732"/>
    <x v="115"/>
    <x v="4"/>
    <x v="27"/>
    <s v="Atlanta"/>
    <x v="0"/>
    <n v="0.35"/>
    <x v="72"/>
    <x v="573"/>
    <n v="1606.5"/>
    <x v="4"/>
  </r>
  <r>
    <x v="0"/>
    <n v="1185732"/>
    <x v="115"/>
    <x v="4"/>
    <x v="27"/>
    <s v="Atlanta"/>
    <x v="1"/>
    <n v="0.35"/>
    <x v="20"/>
    <x v="41"/>
    <n v="857.5"/>
    <x v="2"/>
  </r>
  <r>
    <x v="0"/>
    <n v="1185732"/>
    <x v="115"/>
    <x v="4"/>
    <x v="27"/>
    <s v="Atlanta"/>
    <x v="2"/>
    <n v="0.25"/>
    <x v="27"/>
    <x v="522"/>
    <n v="453.125"/>
    <x v="3"/>
  </r>
  <r>
    <x v="0"/>
    <n v="1185732"/>
    <x v="115"/>
    <x v="4"/>
    <x v="27"/>
    <s v="Atlanta"/>
    <x v="3"/>
    <n v="0.29999999999999993"/>
    <x v="31"/>
    <x v="574"/>
    <n v="517.49999999999989"/>
    <x v="1"/>
  </r>
  <r>
    <x v="0"/>
    <n v="1185732"/>
    <x v="115"/>
    <x v="4"/>
    <x v="27"/>
    <s v="Atlanta"/>
    <x v="4"/>
    <n v="0.45000000000000007"/>
    <x v="23"/>
    <x v="224"/>
    <n v="984.37500000000011"/>
    <x v="2"/>
  </r>
  <r>
    <x v="0"/>
    <n v="1185732"/>
    <x v="115"/>
    <x v="4"/>
    <x v="27"/>
    <s v="Atlanta"/>
    <x v="5"/>
    <n v="0.35"/>
    <x v="27"/>
    <x v="53"/>
    <n v="1268.75"/>
    <x v="0"/>
  </r>
  <r>
    <x v="0"/>
    <n v="1185732"/>
    <x v="206"/>
    <x v="4"/>
    <x v="27"/>
    <s v="Atlanta"/>
    <x v="0"/>
    <n v="0.35"/>
    <x v="18"/>
    <x v="85"/>
    <n v="1535.625"/>
    <x v="4"/>
  </r>
  <r>
    <x v="0"/>
    <n v="1185732"/>
    <x v="206"/>
    <x v="4"/>
    <x v="27"/>
    <s v="Atlanta"/>
    <x v="1"/>
    <n v="0.35"/>
    <x v="22"/>
    <x v="45"/>
    <n v="826.875"/>
    <x v="2"/>
  </r>
  <r>
    <x v="0"/>
    <n v="1185732"/>
    <x v="206"/>
    <x v="4"/>
    <x v="27"/>
    <s v="Atlanta"/>
    <x v="2"/>
    <n v="0.25"/>
    <x v="22"/>
    <x v="153"/>
    <n v="421.875"/>
    <x v="3"/>
  </r>
  <r>
    <x v="0"/>
    <n v="1185732"/>
    <x v="206"/>
    <x v="4"/>
    <x v="27"/>
    <s v="Atlanta"/>
    <x v="3"/>
    <n v="0.29999999999999993"/>
    <x v="25"/>
    <x v="575"/>
    <n v="539.99999999999989"/>
    <x v="1"/>
  </r>
  <r>
    <x v="0"/>
    <n v="1185732"/>
    <x v="206"/>
    <x v="4"/>
    <x v="27"/>
    <s v="Atlanta"/>
    <x v="4"/>
    <n v="0.5"/>
    <x v="23"/>
    <x v="66"/>
    <n v="1093.75"/>
    <x v="2"/>
  </r>
  <r>
    <x v="0"/>
    <n v="1185732"/>
    <x v="206"/>
    <x v="4"/>
    <x v="27"/>
    <s v="Atlanta"/>
    <x v="5"/>
    <n v="0.4"/>
    <x v="29"/>
    <x v="349"/>
    <n v="1550"/>
    <x v="0"/>
  </r>
  <r>
    <x v="0"/>
    <n v="1185732"/>
    <x v="174"/>
    <x v="4"/>
    <x v="27"/>
    <s v="Atlanta"/>
    <x v="0"/>
    <n v="0.5"/>
    <x v="73"/>
    <x v="37"/>
    <n v="2351.25"/>
    <x v="4"/>
  </r>
  <r>
    <x v="0"/>
    <n v="1185732"/>
    <x v="174"/>
    <x v="4"/>
    <x v="27"/>
    <s v="Atlanta"/>
    <x v="1"/>
    <n v="0.5"/>
    <x v="30"/>
    <x v="69"/>
    <n v="1312.5"/>
    <x v="2"/>
  </r>
  <r>
    <x v="0"/>
    <n v="1185732"/>
    <x v="174"/>
    <x v="4"/>
    <x v="27"/>
    <s v="Atlanta"/>
    <x v="2"/>
    <n v="0.45"/>
    <x v="27"/>
    <x v="292"/>
    <n v="815.625"/>
    <x v="3"/>
  </r>
  <r>
    <x v="0"/>
    <n v="1185732"/>
    <x v="174"/>
    <x v="4"/>
    <x v="27"/>
    <s v="Atlanta"/>
    <x v="3"/>
    <n v="0.45"/>
    <x v="22"/>
    <x v="112"/>
    <n v="911.25"/>
    <x v="1"/>
  </r>
  <r>
    <x v="0"/>
    <n v="1185732"/>
    <x v="174"/>
    <x v="4"/>
    <x v="27"/>
    <s v="Atlanta"/>
    <x v="4"/>
    <n v="0.54999999999999993"/>
    <x v="20"/>
    <x v="265"/>
    <n v="1347.4999999999998"/>
    <x v="2"/>
  </r>
  <r>
    <x v="0"/>
    <n v="1185732"/>
    <x v="174"/>
    <x v="4"/>
    <x v="27"/>
    <s v="Atlanta"/>
    <x v="5"/>
    <n v="0.6"/>
    <x v="9"/>
    <x v="213"/>
    <n v="2400"/>
    <x v="0"/>
  </r>
  <r>
    <x v="0"/>
    <n v="1185732"/>
    <x v="207"/>
    <x v="4"/>
    <x v="27"/>
    <s v="Atlanta"/>
    <x v="0"/>
    <n v="0.54999999999999993"/>
    <x v="11"/>
    <x v="576"/>
    <n v="2598.7499999999995"/>
    <x v="4"/>
  </r>
  <r>
    <x v="0"/>
    <n v="1185732"/>
    <x v="207"/>
    <x v="4"/>
    <x v="27"/>
    <s v="Atlanta"/>
    <x v="1"/>
    <n v="0.5"/>
    <x v="9"/>
    <x v="2"/>
    <n v="1400"/>
    <x v="2"/>
  </r>
  <r>
    <x v="0"/>
    <n v="1185732"/>
    <x v="207"/>
    <x v="4"/>
    <x v="27"/>
    <s v="Atlanta"/>
    <x v="2"/>
    <n v="0.5"/>
    <x v="29"/>
    <x v="75"/>
    <n v="968.75"/>
    <x v="3"/>
  </r>
  <r>
    <x v="0"/>
    <n v="1185732"/>
    <x v="207"/>
    <x v="4"/>
    <x v="27"/>
    <s v="Atlanta"/>
    <x v="3"/>
    <n v="0.5"/>
    <x v="30"/>
    <x v="69"/>
    <n v="1125"/>
    <x v="1"/>
  </r>
  <r>
    <x v="0"/>
    <n v="1185732"/>
    <x v="207"/>
    <x v="4"/>
    <x v="27"/>
    <s v="Atlanta"/>
    <x v="4"/>
    <n v="0.65"/>
    <x v="30"/>
    <x v="64"/>
    <n v="1706.25"/>
    <x v="2"/>
  </r>
  <r>
    <x v="0"/>
    <n v="1185732"/>
    <x v="207"/>
    <x v="4"/>
    <x v="27"/>
    <s v="Atlanta"/>
    <x v="5"/>
    <n v="0.70000000000000007"/>
    <x v="8"/>
    <x v="96"/>
    <n v="3237.5000000000005"/>
    <x v="0"/>
  </r>
  <r>
    <x v="0"/>
    <n v="1185732"/>
    <x v="116"/>
    <x v="4"/>
    <x v="27"/>
    <s v="Atlanta"/>
    <x v="0"/>
    <n v="0.65"/>
    <x v="17"/>
    <x v="33"/>
    <n v="3363.75"/>
    <x v="4"/>
  </r>
  <r>
    <x v="0"/>
    <n v="1185732"/>
    <x v="116"/>
    <x v="4"/>
    <x v="27"/>
    <s v="Atlanta"/>
    <x v="1"/>
    <n v="0.60000000000000009"/>
    <x v="3"/>
    <x v="296"/>
    <n v="1890.0000000000002"/>
    <x v="2"/>
  </r>
  <r>
    <x v="0"/>
    <n v="1185732"/>
    <x v="116"/>
    <x v="4"/>
    <x v="27"/>
    <s v="Atlanta"/>
    <x v="2"/>
    <n v="0.55000000000000004"/>
    <x v="6"/>
    <x v="114"/>
    <n v="1134.375"/>
    <x v="3"/>
  </r>
  <r>
    <x v="0"/>
    <n v="1185732"/>
    <x v="116"/>
    <x v="4"/>
    <x v="27"/>
    <s v="Atlanta"/>
    <x v="3"/>
    <n v="0.55000000000000004"/>
    <x v="29"/>
    <x v="100"/>
    <n v="1278.75"/>
    <x v="1"/>
  </r>
  <r>
    <x v="0"/>
    <n v="1185732"/>
    <x v="116"/>
    <x v="4"/>
    <x v="27"/>
    <s v="Atlanta"/>
    <x v="4"/>
    <n v="0.65"/>
    <x v="9"/>
    <x v="97"/>
    <n v="1819.9999999999998"/>
    <x v="2"/>
  </r>
  <r>
    <x v="0"/>
    <n v="1185732"/>
    <x v="116"/>
    <x v="4"/>
    <x v="27"/>
    <s v="Atlanta"/>
    <x v="5"/>
    <n v="0.70000000000000007"/>
    <x v="18"/>
    <x v="297"/>
    <n v="3412.5000000000005"/>
    <x v="0"/>
  </r>
  <r>
    <x v="0"/>
    <n v="1185732"/>
    <x v="208"/>
    <x v="4"/>
    <x v="27"/>
    <s v="Atlanta"/>
    <x v="0"/>
    <n v="0.65"/>
    <x v="56"/>
    <x v="298"/>
    <n v="3290.625"/>
    <x v="4"/>
  </r>
  <r>
    <x v="0"/>
    <n v="1185732"/>
    <x v="208"/>
    <x v="4"/>
    <x v="27"/>
    <s v="Atlanta"/>
    <x v="1"/>
    <n v="0.60000000000000009"/>
    <x v="3"/>
    <x v="296"/>
    <n v="1890.0000000000002"/>
    <x v="2"/>
  </r>
  <r>
    <x v="0"/>
    <n v="1185732"/>
    <x v="208"/>
    <x v="4"/>
    <x v="27"/>
    <s v="Atlanta"/>
    <x v="2"/>
    <n v="0.55000000000000004"/>
    <x v="6"/>
    <x v="114"/>
    <n v="1134.375"/>
    <x v="3"/>
  </r>
  <r>
    <x v="0"/>
    <n v="1185732"/>
    <x v="208"/>
    <x v="4"/>
    <x v="27"/>
    <s v="Atlanta"/>
    <x v="3"/>
    <n v="0.45"/>
    <x v="29"/>
    <x v="290"/>
    <n v="1046.25"/>
    <x v="1"/>
  </r>
  <r>
    <x v="0"/>
    <n v="1185732"/>
    <x v="208"/>
    <x v="4"/>
    <x v="27"/>
    <s v="Atlanta"/>
    <x v="4"/>
    <n v="0.55000000000000004"/>
    <x v="30"/>
    <x v="71"/>
    <n v="1443.75"/>
    <x v="2"/>
  </r>
  <r>
    <x v="0"/>
    <n v="1185732"/>
    <x v="208"/>
    <x v="4"/>
    <x v="27"/>
    <s v="Atlanta"/>
    <x v="5"/>
    <n v="0.60000000000000009"/>
    <x v="8"/>
    <x v="99"/>
    <n v="2775.0000000000005"/>
    <x v="0"/>
  </r>
  <r>
    <x v="0"/>
    <n v="1185732"/>
    <x v="178"/>
    <x v="4"/>
    <x v="27"/>
    <s v="Atlanta"/>
    <x v="0"/>
    <n v="0.55000000000000004"/>
    <x v="13"/>
    <x v="24"/>
    <n v="2536.8750000000005"/>
    <x v="4"/>
  </r>
  <r>
    <x v="0"/>
    <n v="1185732"/>
    <x v="178"/>
    <x v="4"/>
    <x v="27"/>
    <s v="Atlanta"/>
    <x v="1"/>
    <n v="0.50000000000000011"/>
    <x v="6"/>
    <x v="302"/>
    <n v="1443.7500000000002"/>
    <x v="2"/>
  </r>
  <r>
    <x v="0"/>
    <n v="1185732"/>
    <x v="178"/>
    <x v="4"/>
    <x v="27"/>
    <s v="Atlanta"/>
    <x v="2"/>
    <n v="0.4"/>
    <x v="27"/>
    <x v="174"/>
    <n v="725"/>
    <x v="3"/>
  </r>
  <r>
    <x v="0"/>
    <n v="1185732"/>
    <x v="178"/>
    <x v="4"/>
    <x v="27"/>
    <s v="Atlanta"/>
    <x v="3"/>
    <n v="0.4"/>
    <x v="20"/>
    <x v="59"/>
    <n v="840"/>
    <x v="1"/>
  </r>
  <r>
    <x v="0"/>
    <n v="1185732"/>
    <x v="178"/>
    <x v="4"/>
    <x v="27"/>
    <s v="Atlanta"/>
    <x v="4"/>
    <n v="0.5"/>
    <x v="20"/>
    <x v="49"/>
    <n v="1225"/>
    <x v="2"/>
  </r>
  <r>
    <x v="0"/>
    <n v="1185732"/>
    <x v="178"/>
    <x v="4"/>
    <x v="27"/>
    <s v="Atlanta"/>
    <x v="5"/>
    <n v="0.55000000000000004"/>
    <x v="9"/>
    <x v="63"/>
    <n v="2200"/>
    <x v="0"/>
  </r>
  <r>
    <x v="0"/>
    <n v="1185732"/>
    <x v="209"/>
    <x v="4"/>
    <x v="27"/>
    <s v="Atlanta"/>
    <x v="0"/>
    <n v="0.55000000000000004"/>
    <x v="18"/>
    <x v="34"/>
    <n v="2413.125"/>
    <x v="4"/>
  </r>
  <r>
    <x v="0"/>
    <n v="1185732"/>
    <x v="209"/>
    <x v="4"/>
    <x v="27"/>
    <s v="Atlanta"/>
    <x v="1"/>
    <n v="0.45000000000000012"/>
    <x v="9"/>
    <x v="577"/>
    <n v="1260.0000000000002"/>
    <x v="2"/>
  </r>
  <r>
    <x v="0"/>
    <n v="1185732"/>
    <x v="209"/>
    <x v="4"/>
    <x v="27"/>
    <s v="Atlanta"/>
    <x v="2"/>
    <n v="0.45000000000000012"/>
    <x v="22"/>
    <x v="578"/>
    <n v="759.37500000000023"/>
    <x v="3"/>
  </r>
  <r>
    <x v="0"/>
    <n v="1185732"/>
    <x v="209"/>
    <x v="4"/>
    <x v="27"/>
    <s v="Atlanta"/>
    <x v="3"/>
    <n v="0.45000000000000012"/>
    <x v="26"/>
    <x v="579"/>
    <n v="877.50000000000023"/>
    <x v="1"/>
  </r>
  <r>
    <x v="0"/>
    <n v="1185732"/>
    <x v="209"/>
    <x v="4"/>
    <x v="27"/>
    <s v="Atlanta"/>
    <x v="4"/>
    <n v="0.55000000000000004"/>
    <x v="26"/>
    <x v="465"/>
    <n v="1251.25"/>
    <x v="2"/>
  </r>
  <r>
    <x v="0"/>
    <n v="1185732"/>
    <x v="209"/>
    <x v="4"/>
    <x v="27"/>
    <s v="Atlanta"/>
    <x v="5"/>
    <n v="0.6"/>
    <x v="29"/>
    <x v="171"/>
    <n v="2325"/>
    <x v="0"/>
  </r>
  <r>
    <x v="0"/>
    <n v="1185732"/>
    <x v="210"/>
    <x v="4"/>
    <x v="27"/>
    <s v="Atlanta"/>
    <x v="0"/>
    <n v="0.55000000000000004"/>
    <x v="8"/>
    <x v="16"/>
    <n v="2289.375"/>
    <x v="4"/>
  </r>
  <r>
    <x v="0"/>
    <n v="1185732"/>
    <x v="210"/>
    <x v="4"/>
    <x v="27"/>
    <s v="Atlanta"/>
    <x v="1"/>
    <n v="0.45000000000000012"/>
    <x v="30"/>
    <x v="492"/>
    <n v="1181.2500000000002"/>
    <x v="2"/>
  </r>
  <r>
    <x v="0"/>
    <n v="1185732"/>
    <x v="210"/>
    <x v="4"/>
    <x v="27"/>
    <s v="Atlanta"/>
    <x v="2"/>
    <n v="0.45000000000000012"/>
    <x v="74"/>
    <x v="580"/>
    <n v="781.87500000000023"/>
    <x v="3"/>
  </r>
  <r>
    <x v="0"/>
    <n v="1185732"/>
    <x v="210"/>
    <x v="4"/>
    <x v="27"/>
    <s v="Atlanta"/>
    <x v="3"/>
    <n v="0.55000000000000016"/>
    <x v="30"/>
    <x v="302"/>
    <n v="1237.5000000000002"/>
    <x v="1"/>
  </r>
  <r>
    <x v="0"/>
    <n v="1185732"/>
    <x v="210"/>
    <x v="4"/>
    <x v="27"/>
    <s v="Atlanta"/>
    <x v="4"/>
    <n v="0.70000000000000007"/>
    <x v="27"/>
    <x v="246"/>
    <n v="1776.2500000000002"/>
    <x v="2"/>
  </r>
  <r>
    <x v="0"/>
    <n v="1185732"/>
    <x v="210"/>
    <x v="4"/>
    <x v="27"/>
    <s v="Atlanta"/>
    <x v="5"/>
    <n v="0.75"/>
    <x v="6"/>
    <x v="581"/>
    <n v="3093.75"/>
    <x v="0"/>
  </r>
  <r>
    <x v="0"/>
    <n v="1185732"/>
    <x v="211"/>
    <x v="4"/>
    <x v="27"/>
    <s v="Atlanta"/>
    <x v="0"/>
    <n v="0.70000000000000007"/>
    <x v="15"/>
    <x v="582"/>
    <n v="3386.2500000000005"/>
    <x v="4"/>
  </r>
  <r>
    <x v="0"/>
    <n v="1185732"/>
    <x v="211"/>
    <x v="4"/>
    <x v="27"/>
    <s v="Atlanta"/>
    <x v="1"/>
    <n v="0.60000000000000009"/>
    <x v="10"/>
    <x v="103"/>
    <n v="1837.5000000000002"/>
    <x v="2"/>
  </r>
  <r>
    <x v="0"/>
    <n v="1185732"/>
    <x v="211"/>
    <x v="4"/>
    <x v="27"/>
    <s v="Atlanta"/>
    <x v="2"/>
    <n v="0.60000000000000009"/>
    <x v="6"/>
    <x v="301"/>
    <n v="1237.5000000000002"/>
    <x v="3"/>
  </r>
  <r>
    <x v="0"/>
    <n v="1185732"/>
    <x v="211"/>
    <x v="4"/>
    <x v="27"/>
    <s v="Atlanta"/>
    <x v="3"/>
    <n v="0.60000000000000009"/>
    <x v="29"/>
    <x v="458"/>
    <n v="1395.0000000000002"/>
    <x v="1"/>
  </r>
  <r>
    <x v="0"/>
    <n v="1185732"/>
    <x v="211"/>
    <x v="4"/>
    <x v="27"/>
    <s v="Atlanta"/>
    <x v="4"/>
    <n v="0.70000000000000007"/>
    <x v="29"/>
    <x v="102"/>
    <n v="1898.7500000000002"/>
    <x v="2"/>
  </r>
  <r>
    <x v="0"/>
    <n v="1185732"/>
    <x v="211"/>
    <x v="4"/>
    <x v="27"/>
    <s v="Atlanta"/>
    <x v="5"/>
    <n v="0.75"/>
    <x v="10"/>
    <x v="583"/>
    <n v="3281.25"/>
    <x v="0"/>
  </r>
  <r>
    <x v="0"/>
    <n v="1185732"/>
    <x v="212"/>
    <x v="4"/>
    <x v="28"/>
    <s v="Charleston"/>
    <x v="0"/>
    <n v="0.35000000000000003"/>
    <x v="8"/>
    <x v="584"/>
    <n v="1295.0000000000002"/>
    <x v="8"/>
  </r>
  <r>
    <x v="0"/>
    <n v="1185732"/>
    <x v="212"/>
    <x v="4"/>
    <x v="28"/>
    <s v="Charleston"/>
    <x v="1"/>
    <n v="0.35000000000000003"/>
    <x v="27"/>
    <x v="293"/>
    <n v="888.12500000000011"/>
    <x v="2"/>
  </r>
  <r>
    <x v="0"/>
    <n v="1185732"/>
    <x v="212"/>
    <x v="4"/>
    <x v="28"/>
    <s v="Charleston"/>
    <x v="2"/>
    <n v="0.25000000000000006"/>
    <x v="27"/>
    <x v="585"/>
    <n v="725.00000000000023"/>
    <x v="8"/>
  </r>
  <r>
    <x v="0"/>
    <n v="1185732"/>
    <x v="212"/>
    <x v="4"/>
    <x v="28"/>
    <s v="Charleston"/>
    <x v="3"/>
    <n v="0.3"/>
    <x v="31"/>
    <x v="539"/>
    <n v="690"/>
    <x v="8"/>
  </r>
  <r>
    <x v="0"/>
    <n v="1185732"/>
    <x v="212"/>
    <x v="4"/>
    <x v="28"/>
    <s v="Charleston"/>
    <x v="4"/>
    <n v="0.45"/>
    <x v="23"/>
    <x v="67"/>
    <n v="984.37499999999989"/>
    <x v="2"/>
  </r>
  <r>
    <x v="0"/>
    <n v="1185732"/>
    <x v="212"/>
    <x v="4"/>
    <x v="28"/>
    <s v="Charleston"/>
    <x v="5"/>
    <n v="0.35000000000000003"/>
    <x v="27"/>
    <x v="293"/>
    <n v="1268.7500000000002"/>
    <x v="0"/>
  </r>
  <r>
    <x v="0"/>
    <n v="1185732"/>
    <x v="172"/>
    <x v="4"/>
    <x v="28"/>
    <s v="Charleston"/>
    <x v="0"/>
    <n v="0.35000000000000003"/>
    <x v="18"/>
    <x v="586"/>
    <n v="1365.0000000000002"/>
    <x v="8"/>
  </r>
  <r>
    <x v="0"/>
    <n v="1185732"/>
    <x v="172"/>
    <x v="4"/>
    <x v="28"/>
    <s v="Charleston"/>
    <x v="1"/>
    <n v="0.35000000000000003"/>
    <x v="23"/>
    <x v="46"/>
    <n v="765.625"/>
    <x v="2"/>
  </r>
  <r>
    <x v="0"/>
    <n v="1185732"/>
    <x v="172"/>
    <x v="4"/>
    <x v="28"/>
    <s v="Charleston"/>
    <x v="2"/>
    <n v="0.25000000000000006"/>
    <x v="22"/>
    <x v="344"/>
    <n v="675.00000000000023"/>
    <x v="8"/>
  </r>
  <r>
    <x v="0"/>
    <n v="1185732"/>
    <x v="172"/>
    <x v="4"/>
    <x v="28"/>
    <s v="Charleston"/>
    <x v="3"/>
    <n v="0.3"/>
    <x v="28"/>
    <x v="151"/>
    <n v="630"/>
    <x v="8"/>
  </r>
  <r>
    <x v="0"/>
    <n v="1185732"/>
    <x v="172"/>
    <x v="4"/>
    <x v="28"/>
    <s v="Charleston"/>
    <x v="4"/>
    <n v="0.45"/>
    <x v="25"/>
    <x v="52"/>
    <n v="944.99999999999989"/>
    <x v="2"/>
  </r>
  <r>
    <x v="0"/>
    <n v="1185732"/>
    <x v="172"/>
    <x v="4"/>
    <x v="28"/>
    <s v="Charleston"/>
    <x v="5"/>
    <n v="0.3"/>
    <x v="20"/>
    <x v="193"/>
    <n v="1050"/>
    <x v="0"/>
  </r>
  <r>
    <x v="0"/>
    <n v="1185732"/>
    <x v="68"/>
    <x v="4"/>
    <x v="28"/>
    <s v="Charleston"/>
    <x v="0"/>
    <n v="0.3"/>
    <x v="19"/>
    <x v="587"/>
    <n v="1104"/>
    <x v="8"/>
  </r>
  <r>
    <x v="0"/>
    <n v="1185732"/>
    <x v="68"/>
    <x v="4"/>
    <x v="28"/>
    <s v="Charleston"/>
    <x v="1"/>
    <n v="0.3"/>
    <x v="25"/>
    <x v="207"/>
    <n v="630"/>
    <x v="2"/>
  </r>
  <r>
    <x v="0"/>
    <n v="1185732"/>
    <x v="68"/>
    <x v="4"/>
    <x v="28"/>
    <s v="Charleston"/>
    <x v="2"/>
    <n v="0.2"/>
    <x v="23"/>
    <x v="142"/>
    <n v="500"/>
    <x v="8"/>
  </r>
  <r>
    <x v="0"/>
    <n v="1185732"/>
    <x v="68"/>
    <x v="4"/>
    <x v="28"/>
    <s v="Charleston"/>
    <x v="3"/>
    <n v="0.24999999999999994"/>
    <x v="34"/>
    <x v="552"/>
    <n v="474.99999999999994"/>
    <x v="8"/>
  </r>
  <r>
    <x v="0"/>
    <n v="1185732"/>
    <x v="68"/>
    <x v="4"/>
    <x v="28"/>
    <s v="Charleston"/>
    <x v="4"/>
    <n v="0.40000000000000008"/>
    <x v="28"/>
    <x v="162"/>
    <n v="735.00000000000011"/>
    <x v="2"/>
  </r>
  <r>
    <x v="0"/>
    <n v="1185732"/>
    <x v="68"/>
    <x v="4"/>
    <x v="28"/>
    <s v="Charleston"/>
    <x v="5"/>
    <n v="0.3"/>
    <x v="23"/>
    <x v="203"/>
    <n v="937.5"/>
    <x v="0"/>
  </r>
  <r>
    <x v="0"/>
    <n v="1185732"/>
    <x v="69"/>
    <x v="4"/>
    <x v="28"/>
    <s v="Charleston"/>
    <x v="0"/>
    <n v="0.3"/>
    <x v="10"/>
    <x v="48"/>
    <n v="1050"/>
    <x v="8"/>
  </r>
  <r>
    <x v="0"/>
    <n v="1185732"/>
    <x v="69"/>
    <x v="4"/>
    <x v="28"/>
    <s v="Charleston"/>
    <x v="1"/>
    <n v="0.3"/>
    <x v="31"/>
    <x v="539"/>
    <n v="603.75"/>
    <x v="2"/>
  </r>
  <r>
    <x v="0"/>
    <n v="1185732"/>
    <x v="69"/>
    <x v="4"/>
    <x v="28"/>
    <s v="Charleston"/>
    <x v="2"/>
    <n v="0.2"/>
    <x v="31"/>
    <x v="588"/>
    <n v="460"/>
    <x v="8"/>
  </r>
  <r>
    <x v="0"/>
    <n v="1185732"/>
    <x v="69"/>
    <x v="4"/>
    <x v="28"/>
    <s v="Charleston"/>
    <x v="3"/>
    <n v="0.24999999999999994"/>
    <x v="24"/>
    <x v="589"/>
    <n v="499.99999999999994"/>
    <x v="8"/>
  </r>
  <r>
    <x v="0"/>
    <n v="1185732"/>
    <x v="69"/>
    <x v="4"/>
    <x v="28"/>
    <s v="Charleston"/>
    <x v="4"/>
    <n v="0.45"/>
    <x v="28"/>
    <x v="45"/>
    <n v="826.875"/>
    <x v="2"/>
  </r>
  <r>
    <x v="0"/>
    <n v="1185732"/>
    <x v="69"/>
    <x v="4"/>
    <x v="28"/>
    <s v="Charleston"/>
    <x v="5"/>
    <n v="0.35000000000000003"/>
    <x v="22"/>
    <x v="45"/>
    <n v="1181.25"/>
    <x v="0"/>
  </r>
  <r>
    <x v="0"/>
    <n v="1185732"/>
    <x v="16"/>
    <x v="4"/>
    <x v="28"/>
    <s v="Charleston"/>
    <x v="0"/>
    <n v="0.45"/>
    <x v="75"/>
    <x v="590"/>
    <n v="1701"/>
    <x v="8"/>
  </r>
  <r>
    <x v="0"/>
    <n v="1185732"/>
    <x v="16"/>
    <x v="4"/>
    <x v="28"/>
    <s v="Charleston"/>
    <x v="1"/>
    <n v="0.45"/>
    <x v="26"/>
    <x v="62"/>
    <n v="1023.7499999999999"/>
    <x v="2"/>
  </r>
  <r>
    <x v="0"/>
    <n v="1185732"/>
    <x v="16"/>
    <x v="4"/>
    <x v="28"/>
    <s v="Charleston"/>
    <x v="2"/>
    <n v="0.4"/>
    <x v="23"/>
    <x v="54"/>
    <n v="1000"/>
    <x v="8"/>
  </r>
  <r>
    <x v="0"/>
    <n v="1185732"/>
    <x v="16"/>
    <x v="4"/>
    <x v="28"/>
    <s v="Charleston"/>
    <x v="3"/>
    <n v="0.4"/>
    <x v="31"/>
    <x v="336"/>
    <n v="920"/>
    <x v="8"/>
  </r>
  <r>
    <x v="0"/>
    <n v="1185732"/>
    <x v="16"/>
    <x v="4"/>
    <x v="28"/>
    <s v="Charleston"/>
    <x v="4"/>
    <n v="0.49999999999999994"/>
    <x v="25"/>
    <x v="591"/>
    <n v="1049.9999999999998"/>
    <x v="2"/>
  </r>
  <r>
    <x v="0"/>
    <n v="1185732"/>
    <x v="16"/>
    <x v="4"/>
    <x v="28"/>
    <s v="Charleston"/>
    <x v="5"/>
    <n v="0.54999999999999993"/>
    <x v="20"/>
    <x v="265"/>
    <n v="1924.9999999999998"/>
    <x v="0"/>
  </r>
  <r>
    <x v="0"/>
    <n v="1185732"/>
    <x v="175"/>
    <x v="4"/>
    <x v="28"/>
    <s v="Charleston"/>
    <x v="0"/>
    <n v="0.49999999999999994"/>
    <x v="5"/>
    <x v="592"/>
    <n v="1899.9999999999998"/>
    <x v="8"/>
  </r>
  <r>
    <x v="0"/>
    <n v="1185732"/>
    <x v="175"/>
    <x v="4"/>
    <x v="28"/>
    <s v="Charleston"/>
    <x v="1"/>
    <n v="0.45"/>
    <x v="20"/>
    <x v="40"/>
    <n v="1102.5"/>
    <x v="2"/>
  </r>
  <r>
    <x v="0"/>
    <n v="1185732"/>
    <x v="175"/>
    <x v="4"/>
    <x v="28"/>
    <s v="Charleston"/>
    <x v="2"/>
    <n v="0.5"/>
    <x v="22"/>
    <x v="73"/>
    <n v="1350"/>
    <x v="8"/>
  </r>
  <r>
    <x v="0"/>
    <n v="1185732"/>
    <x v="175"/>
    <x v="4"/>
    <x v="28"/>
    <s v="Charleston"/>
    <x v="3"/>
    <n v="0.5"/>
    <x v="26"/>
    <x v="82"/>
    <n v="1300"/>
    <x v="8"/>
  </r>
  <r>
    <x v="0"/>
    <n v="1185732"/>
    <x v="175"/>
    <x v="4"/>
    <x v="28"/>
    <s v="Charleston"/>
    <x v="4"/>
    <n v="0.65"/>
    <x v="26"/>
    <x v="106"/>
    <n v="1478.75"/>
    <x v="2"/>
  </r>
  <r>
    <x v="0"/>
    <n v="1185732"/>
    <x v="175"/>
    <x v="4"/>
    <x v="28"/>
    <s v="Charleston"/>
    <x v="5"/>
    <n v="0.70000000000000007"/>
    <x v="6"/>
    <x v="299"/>
    <n v="2887.5000000000005"/>
    <x v="0"/>
  </r>
  <r>
    <x v="0"/>
    <n v="1185732"/>
    <x v="72"/>
    <x v="4"/>
    <x v="28"/>
    <s v="Charleston"/>
    <x v="0"/>
    <n v="0.65"/>
    <x v="11"/>
    <x v="22"/>
    <n v="2730"/>
    <x v="8"/>
  </r>
  <r>
    <x v="0"/>
    <n v="1185732"/>
    <x v="72"/>
    <x v="4"/>
    <x v="28"/>
    <s v="Charleston"/>
    <x v="1"/>
    <n v="0.60000000000000009"/>
    <x v="9"/>
    <x v="443"/>
    <n v="1680.0000000000002"/>
    <x v="2"/>
  </r>
  <r>
    <x v="0"/>
    <n v="1185732"/>
    <x v="72"/>
    <x v="4"/>
    <x v="28"/>
    <s v="Charleston"/>
    <x v="2"/>
    <n v="0.55000000000000004"/>
    <x v="27"/>
    <x v="101"/>
    <n v="1595.0000000000002"/>
    <x v="8"/>
  </r>
  <r>
    <x v="0"/>
    <n v="1185732"/>
    <x v="72"/>
    <x v="4"/>
    <x v="28"/>
    <s v="Charleston"/>
    <x v="3"/>
    <n v="0.55000000000000004"/>
    <x v="22"/>
    <x v="105"/>
    <n v="1485.0000000000002"/>
    <x v="8"/>
  </r>
  <r>
    <x v="0"/>
    <n v="1185732"/>
    <x v="72"/>
    <x v="4"/>
    <x v="28"/>
    <s v="Charleston"/>
    <x v="4"/>
    <n v="0.65"/>
    <x v="20"/>
    <x v="109"/>
    <n v="1592.5"/>
    <x v="2"/>
  </r>
  <r>
    <x v="0"/>
    <n v="1185732"/>
    <x v="72"/>
    <x v="4"/>
    <x v="28"/>
    <s v="Charleston"/>
    <x v="5"/>
    <n v="0.70000000000000007"/>
    <x v="10"/>
    <x v="593"/>
    <n v="3062.5000000000005"/>
    <x v="0"/>
  </r>
  <r>
    <x v="0"/>
    <n v="1185732"/>
    <x v="73"/>
    <x v="4"/>
    <x v="28"/>
    <s v="Charleston"/>
    <x v="0"/>
    <n v="0.65"/>
    <x v="13"/>
    <x v="594"/>
    <n v="2665"/>
    <x v="8"/>
  </r>
  <r>
    <x v="0"/>
    <n v="1185732"/>
    <x v="73"/>
    <x v="4"/>
    <x v="28"/>
    <s v="Charleston"/>
    <x v="1"/>
    <n v="0.60000000000000009"/>
    <x v="9"/>
    <x v="443"/>
    <n v="1680.0000000000002"/>
    <x v="2"/>
  </r>
  <r>
    <x v="0"/>
    <n v="1185732"/>
    <x v="73"/>
    <x v="4"/>
    <x v="28"/>
    <s v="Charleston"/>
    <x v="2"/>
    <n v="0.55000000000000004"/>
    <x v="27"/>
    <x v="101"/>
    <n v="1595.0000000000002"/>
    <x v="8"/>
  </r>
  <r>
    <x v="0"/>
    <n v="1185732"/>
    <x v="73"/>
    <x v="4"/>
    <x v="28"/>
    <s v="Charleston"/>
    <x v="3"/>
    <n v="0.45"/>
    <x v="22"/>
    <x v="112"/>
    <n v="1215"/>
    <x v="8"/>
  </r>
  <r>
    <x v="0"/>
    <n v="1185732"/>
    <x v="73"/>
    <x v="4"/>
    <x v="28"/>
    <s v="Charleston"/>
    <x v="4"/>
    <n v="0.55000000000000004"/>
    <x v="26"/>
    <x v="465"/>
    <n v="1251.25"/>
    <x v="2"/>
  </r>
  <r>
    <x v="0"/>
    <n v="1185732"/>
    <x v="73"/>
    <x v="4"/>
    <x v="28"/>
    <s v="Charleston"/>
    <x v="5"/>
    <n v="0.60000000000000009"/>
    <x v="6"/>
    <x v="301"/>
    <n v="2475.0000000000005"/>
    <x v="0"/>
  </r>
  <r>
    <x v="0"/>
    <n v="1185732"/>
    <x v="20"/>
    <x v="4"/>
    <x v="28"/>
    <s v="Charleston"/>
    <x v="0"/>
    <n v="0.55000000000000004"/>
    <x v="8"/>
    <x v="16"/>
    <n v="2035"/>
    <x v="8"/>
  </r>
  <r>
    <x v="0"/>
    <n v="1185732"/>
    <x v="20"/>
    <x v="4"/>
    <x v="28"/>
    <s v="Charleston"/>
    <x v="1"/>
    <n v="0.50000000000000011"/>
    <x v="27"/>
    <x v="303"/>
    <n v="1268.7500000000002"/>
    <x v="2"/>
  </r>
  <r>
    <x v="0"/>
    <n v="1185732"/>
    <x v="20"/>
    <x v="4"/>
    <x v="28"/>
    <s v="Charleston"/>
    <x v="2"/>
    <n v="0.30000000000000004"/>
    <x v="23"/>
    <x v="528"/>
    <n v="750.00000000000011"/>
    <x v="8"/>
  </r>
  <r>
    <x v="0"/>
    <n v="1185732"/>
    <x v="20"/>
    <x v="4"/>
    <x v="28"/>
    <s v="Charleston"/>
    <x v="3"/>
    <n v="0.30000000000000004"/>
    <x v="25"/>
    <x v="166"/>
    <n v="720.00000000000011"/>
    <x v="8"/>
  </r>
  <r>
    <x v="0"/>
    <n v="1185732"/>
    <x v="20"/>
    <x v="4"/>
    <x v="28"/>
    <s v="Charleston"/>
    <x v="4"/>
    <n v="0.4"/>
    <x v="25"/>
    <x v="50"/>
    <n v="840"/>
    <x v="2"/>
  </r>
  <r>
    <x v="0"/>
    <n v="1185732"/>
    <x v="20"/>
    <x v="4"/>
    <x v="28"/>
    <s v="Charleston"/>
    <x v="5"/>
    <n v="0.45000000000000007"/>
    <x v="20"/>
    <x v="254"/>
    <n v="1575.0000000000002"/>
    <x v="0"/>
  </r>
  <r>
    <x v="0"/>
    <n v="1185732"/>
    <x v="179"/>
    <x v="4"/>
    <x v="28"/>
    <s v="Charleston"/>
    <x v="0"/>
    <n v="0.45000000000000007"/>
    <x v="10"/>
    <x v="567"/>
    <n v="1575.0000000000002"/>
    <x v="8"/>
  </r>
  <r>
    <x v="0"/>
    <n v="1185732"/>
    <x v="179"/>
    <x v="4"/>
    <x v="28"/>
    <s v="Charleston"/>
    <x v="1"/>
    <n v="0.35000000000000009"/>
    <x v="20"/>
    <x v="196"/>
    <n v="857.50000000000011"/>
    <x v="2"/>
  </r>
  <r>
    <x v="0"/>
    <n v="1185732"/>
    <x v="179"/>
    <x v="4"/>
    <x v="28"/>
    <s v="Charleston"/>
    <x v="2"/>
    <n v="0.35000000000000009"/>
    <x v="31"/>
    <x v="595"/>
    <n v="805.00000000000023"/>
    <x v="8"/>
  </r>
  <r>
    <x v="0"/>
    <n v="1185732"/>
    <x v="179"/>
    <x v="4"/>
    <x v="28"/>
    <s v="Charleston"/>
    <x v="3"/>
    <n v="0.35000000000000009"/>
    <x v="21"/>
    <x v="596"/>
    <n v="770.00000000000023"/>
    <x v="8"/>
  </r>
  <r>
    <x v="0"/>
    <n v="1185732"/>
    <x v="179"/>
    <x v="4"/>
    <x v="28"/>
    <s v="Charleston"/>
    <x v="4"/>
    <n v="0.45000000000000007"/>
    <x v="21"/>
    <x v="468"/>
    <n v="866.25000000000011"/>
    <x v="2"/>
  </r>
  <r>
    <x v="0"/>
    <n v="1185732"/>
    <x v="179"/>
    <x v="4"/>
    <x v="28"/>
    <s v="Charleston"/>
    <x v="5"/>
    <n v="0.5"/>
    <x v="22"/>
    <x v="73"/>
    <n v="1687.5"/>
    <x v="0"/>
  </r>
  <r>
    <x v="0"/>
    <n v="1185732"/>
    <x v="76"/>
    <x v="4"/>
    <x v="28"/>
    <s v="Charleston"/>
    <x v="0"/>
    <n v="0.45000000000000007"/>
    <x v="6"/>
    <x v="105"/>
    <n v="1485.0000000000002"/>
    <x v="8"/>
  </r>
  <r>
    <x v="0"/>
    <n v="1185732"/>
    <x v="76"/>
    <x v="4"/>
    <x v="28"/>
    <s v="Charleston"/>
    <x v="1"/>
    <n v="0.35000000000000009"/>
    <x v="26"/>
    <x v="597"/>
    <n v="796.25000000000011"/>
    <x v="2"/>
  </r>
  <r>
    <x v="0"/>
    <n v="1185732"/>
    <x v="76"/>
    <x v="4"/>
    <x v="28"/>
    <s v="Charleston"/>
    <x v="2"/>
    <n v="0.40000000000000013"/>
    <x v="76"/>
    <x v="598"/>
    <n v="952.00000000000045"/>
    <x v="8"/>
  </r>
  <r>
    <x v="0"/>
    <n v="1185732"/>
    <x v="76"/>
    <x v="4"/>
    <x v="28"/>
    <s v="Charleston"/>
    <x v="3"/>
    <n v="0.6000000000000002"/>
    <x v="26"/>
    <x v="599"/>
    <n v="1560.0000000000007"/>
    <x v="8"/>
  </r>
  <r>
    <x v="0"/>
    <n v="1185732"/>
    <x v="76"/>
    <x v="4"/>
    <x v="28"/>
    <s v="Charleston"/>
    <x v="4"/>
    <n v="0.75000000000000011"/>
    <x v="23"/>
    <x v="273"/>
    <n v="1640.6250000000002"/>
    <x v="2"/>
  </r>
  <r>
    <x v="0"/>
    <n v="1185732"/>
    <x v="76"/>
    <x v="4"/>
    <x v="28"/>
    <s v="Charleston"/>
    <x v="5"/>
    <n v="0.75"/>
    <x v="27"/>
    <x v="600"/>
    <n v="2718.75"/>
    <x v="0"/>
  </r>
  <r>
    <x v="0"/>
    <n v="1185732"/>
    <x v="77"/>
    <x v="4"/>
    <x v="28"/>
    <s v="Charleston"/>
    <x v="0"/>
    <n v="0.70000000000000007"/>
    <x v="18"/>
    <x v="297"/>
    <n v="2730.0000000000005"/>
    <x v="8"/>
  </r>
  <r>
    <x v="0"/>
    <n v="1185732"/>
    <x v="77"/>
    <x v="4"/>
    <x v="28"/>
    <s v="Charleston"/>
    <x v="1"/>
    <n v="0.60000000000000009"/>
    <x v="29"/>
    <x v="458"/>
    <n v="1627.5000000000002"/>
    <x v="2"/>
  </r>
  <r>
    <x v="0"/>
    <n v="1185732"/>
    <x v="77"/>
    <x v="4"/>
    <x v="28"/>
    <s v="Charleston"/>
    <x v="2"/>
    <n v="0.60000000000000009"/>
    <x v="27"/>
    <x v="454"/>
    <n v="1740.0000000000005"/>
    <x v="8"/>
  </r>
  <r>
    <x v="0"/>
    <n v="1185732"/>
    <x v="77"/>
    <x v="4"/>
    <x v="28"/>
    <s v="Charleston"/>
    <x v="3"/>
    <n v="0.60000000000000009"/>
    <x v="22"/>
    <x v="229"/>
    <n v="1620.0000000000002"/>
    <x v="8"/>
  </r>
  <r>
    <x v="0"/>
    <n v="1185732"/>
    <x v="77"/>
    <x v="4"/>
    <x v="28"/>
    <s v="Charleston"/>
    <x v="4"/>
    <n v="0.70000000000000007"/>
    <x v="22"/>
    <x v="176"/>
    <n v="1653.75"/>
    <x v="2"/>
  </r>
  <r>
    <x v="0"/>
    <n v="1185732"/>
    <x v="77"/>
    <x v="4"/>
    <x v="28"/>
    <s v="Charleston"/>
    <x v="5"/>
    <n v="0.75"/>
    <x v="29"/>
    <x v="601"/>
    <n v="2906.25"/>
    <x v="0"/>
  </r>
  <r>
    <x v="0"/>
    <n v="1185732"/>
    <x v="90"/>
    <x v="4"/>
    <x v="29"/>
    <s v="Charlotte"/>
    <x v="0"/>
    <n v="0.35000000000000003"/>
    <x v="29"/>
    <x v="289"/>
    <n v="1085.0000000000002"/>
    <x v="8"/>
  </r>
  <r>
    <x v="0"/>
    <n v="1185732"/>
    <x v="90"/>
    <x v="4"/>
    <x v="29"/>
    <s v="Charlotte"/>
    <x v="1"/>
    <n v="0.35000000000000003"/>
    <x v="31"/>
    <x v="354"/>
    <n v="704.375"/>
    <x v="2"/>
  </r>
  <r>
    <x v="0"/>
    <n v="1185732"/>
    <x v="90"/>
    <x v="4"/>
    <x v="29"/>
    <s v="Charlotte"/>
    <x v="2"/>
    <n v="0.25000000000000006"/>
    <x v="31"/>
    <x v="345"/>
    <n v="575.00000000000011"/>
    <x v="8"/>
  </r>
  <r>
    <x v="0"/>
    <n v="1185732"/>
    <x v="90"/>
    <x v="4"/>
    <x v="29"/>
    <s v="Charlotte"/>
    <x v="3"/>
    <n v="0.3"/>
    <x v="33"/>
    <x v="233"/>
    <n v="510"/>
    <x v="8"/>
  </r>
  <r>
    <x v="0"/>
    <n v="1185732"/>
    <x v="90"/>
    <x v="4"/>
    <x v="29"/>
    <s v="Charlotte"/>
    <x v="4"/>
    <n v="0.45"/>
    <x v="34"/>
    <x v="115"/>
    <n v="748.125"/>
    <x v="2"/>
  </r>
  <r>
    <x v="0"/>
    <n v="1185732"/>
    <x v="90"/>
    <x v="4"/>
    <x v="29"/>
    <s v="Charlotte"/>
    <x v="5"/>
    <n v="0.35000000000000003"/>
    <x v="31"/>
    <x v="354"/>
    <n v="1006.2500000000001"/>
    <x v="0"/>
  </r>
  <r>
    <x v="0"/>
    <n v="1185732"/>
    <x v="119"/>
    <x v="4"/>
    <x v="29"/>
    <s v="Charlotte"/>
    <x v="0"/>
    <n v="0.35000000000000003"/>
    <x v="6"/>
    <x v="170"/>
    <n v="1155.0000000000002"/>
    <x v="8"/>
  </r>
  <r>
    <x v="0"/>
    <n v="1185732"/>
    <x v="119"/>
    <x v="4"/>
    <x v="29"/>
    <s v="Charlotte"/>
    <x v="1"/>
    <n v="0.35000000000000003"/>
    <x v="34"/>
    <x v="394"/>
    <n v="581.875"/>
    <x v="2"/>
  </r>
  <r>
    <x v="0"/>
    <n v="1185732"/>
    <x v="119"/>
    <x v="4"/>
    <x v="29"/>
    <s v="Charlotte"/>
    <x v="2"/>
    <n v="0.25000000000000006"/>
    <x v="28"/>
    <x v="342"/>
    <n v="525.00000000000011"/>
    <x v="8"/>
  </r>
  <r>
    <x v="0"/>
    <n v="1185732"/>
    <x v="119"/>
    <x v="4"/>
    <x v="29"/>
    <s v="Charlotte"/>
    <x v="3"/>
    <n v="0.3"/>
    <x v="48"/>
    <x v="127"/>
    <n v="450"/>
    <x v="8"/>
  </r>
  <r>
    <x v="0"/>
    <n v="1185732"/>
    <x v="119"/>
    <x v="4"/>
    <x v="29"/>
    <s v="Charlotte"/>
    <x v="4"/>
    <n v="0.45"/>
    <x v="32"/>
    <x v="158"/>
    <n v="708.75"/>
    <x v="2"/>
  </r>
  <r>
    <x v="0"/>
    <n v="1185732"/>
    <x v="119"/>
    <x v="4"/>
    <x v="29"/>
    <s v="Charlotte"/>
    <x v="5"/>
    <n v="0.3"/>
    <x v="21"/>
    <x v="240"/>
    <n v="825"/>
    <x v="0"/>
  </r>
  <r>
    <x v="0"/>
    <n v="1185732"/>
    <x v="137"/>
    <x v="4"/>
    <x v="29"/>
    <s v="Charlotte"/>
    <x v="0"/>
    <n v="0.3"/>
    <x v="66"/>
    <x v="602"/>
    <n v="924"/>
    <x v="8"/>
  </r>
  <r>
    <x v="0"/>
    <n v="1185732"/>
    <x v="137"/>
    <x v="4"/>
    <x v="29"/>
    <s v="Charlotte"/>
    <x v="1"/>
    <n v="0.3"/>
    <x v="32"/>
    <x v="198"/>
    <n v="472.49999999999994"/>
    <x v="2"/>
  </r>
  <r>
    <x v="0"/>
    <n v="1185732"/>
    <x v="137"/>
    <x v="4"/>
    <x v="29"/>
    <s v="Charlotte"/>
    <x v="2"/>
    <n v="0.2"/>
    <x v="34"/>
    <x v="603"/>
    <n v="380"/>
    <x v="8"/>
  </r>
  <r>
    <x v="0"/>
    <n v="1185732"/>
    <x v="137"/>
    <x v="4"/>
    <x v="29"/>
    <s v="Charlotte"/>
    <x v="3"/>
    <n v="0.24999999999999994"/>
    <x v="46"/>
    <x v="604"/>
    <n v="324.99999999999994"/>
    <x v="8"/>
  </r>
  <r>
    <x v="0"/>
    <n v="1185732"/>
    <x v="137"/>
    <x v="4"/>
    <x v="29"/>
    <s v="Charlotte"/>
    <x v="4"/>
    <n v="0.40000000000000008"/>
    <x v="48"/>
    <x v="192"/>
    <n v="525"/>
    <x v="2"/>
  </r>
  <r>
    <x v="0"/>
    <n v="1185732"/>
    <x v="137"/>
    <x v="4"/>
    <x v="29"/>
    <s v="Charlotte"/>
    <x v="5"/>
    <n v="0.3"/>
    <x v="34"/>
    <x v="341"/>
    <n v="712.5"/>
    <x v="0"/>
  </r>
  <r>
    <x v="0"/>
    <n v="1185732"/>
    <x v="138"/>
    <x v="4"/>
    <x v="29"/>
    <s v="Charlotte"/>
    <x v="0"/>
    <n v="0.3"/>
    <x v="27"/>
    <x v="150"/>
    <n v="870"/>
    <x v="8"/>
  </r>
  <r>
    <x v="0"/>
    <n v="1185732"/>
    <x v="138"/>
    <x v="4"/>
    <x v="29"/>
    <s v="Charlotte"/>
    <x v="1"/>
    <n v="0.3"/>
    <x v="33"/>
    <x v="233"/>
    <n v="446.25"/>
    <x v="2"/>
  </r>
  <r>
    <x v="0"/>
    <n v="1185732"/>
    <x v="138"/>
    <x v="4"/>
    <x v="29"/>
    <s v="Charlotte"/>
    <x v="2"/>
    <n v="0.2"/>
    <x v="33"/>
    <x v="501"/>
    <n v="340"/>
    <x v="8"/>
  </r>
  <r>
    <x v="0"/>
    <n v="1185732"/>
    <x v="138"/>
    <x v="4"/>
    <x v="29"/>
    <s v="Charlotte"/>
    <x v="3"/>
    <n v="0.24999999999999994"/>
    <x v="45"/>
    <x v="605"/>
    <n v="349.99999999999994"/>
    <x v="8"/>
  </r>
  <r>
    <x v="0"/>
    <n v="1185732"/>
    <x v="138"/>
    <x v="4"/>
    <x v="29"/>
    <s v="Charlotte"/>
    <x v="4"/>
    <n v="0.45"/>
    <x v="48"/>
    <x v="153"/>
    <n v="590.625"/>
    <x v="2"/>
  </r>
  <r>
    <x v="0"/>
    <n v="1185732"/>
    <x v="138"/>
    <x v="4"/>
    <x v="29"/>
    <s v="Charlotte"/>
    <x v="5"/>
    <n v="0.35000000000000003"/>
    <x v="28"/>
    <x v="450"/>
    <n v="918.75000000000011"/>
    <x v="0"/>
  </r>
  <r>
    <x v="0"/>
    <n v="1185732"/>
    <x v="213"/>
    <x v="4"/>
    <x v="29"/>
    <s v="Charlotte"/>
    <x v="0"/>
    <n v="0.45"/>
    <x v="67"/>
    <x v="606"/>
    <n v="1431"/>
    <x v="8"/>
  </r>
  <r>
    <x v="0"/>
    <n v="1185732"/>
    <x v="213"/>
    <x v="4"/>
    <x v="29"/>
    <s v="Charlotte"/>
    <x v="1"/>
    <n v="0.45"/>
    <x v="24"/>
    <x v="39"/>
    <n v="787.5"/>
    <x v="2"/>
  </r>
  <r>
    <x v="0"/>
    <n v="1185732"/>
    <x v="213"/>
    <x v="4"/>
    <x v="29"/>
    <s v="Charlotte"/>
    <x v="2"/>
    <n v="0.4"/>
    <x v="34"/>
    <x v="235"/>
    <n v="760"/>
    <x v="8"/>
  </r>
  <r>
    <x v="0"/>
    <n v="1185732"/>
    <x v="213"/>
    <x v="4"/>
    <x v="29"/>
    <s v="Charlotte"/>
    <x v="3"/>
    <n v="0.4"/>
    <x v="33"/>
    <x v="234"/>
    <n v="680"/>
    <x v="8"/>
  </r>
  <r>
    <x v="0"/>
    <n v="1185732"/>
    <x v="213"/>
    <x v="4"/>
    <x v="29"/>
    <s v="Charlotte"/>
    <x v="4"/>
    <n v="0.49999999999999994"/>
    <x v="32"/>
    <x v="381"/>
    <n v="787.49999999999977"/>
    <x v="2"/>
  </r>
  <r>
    <x v="0"/>
    <n v="1185732"/>
    <x v="213"/>
    <x v="4"/>
    <x v="29"/>
    <s v="Charlotte"/>
    <x v="5"/>
    <n v="0.54999999999999993"/>
    <x v="21"/>
    <x v="404"/>
    <n v="1512.4999999999998"/>
    <x v="0"/>
  </r>
  <r>
    <x v="0"/>
    <n v="1185732"/>
    <x v="121"/>
    <x v="4"/>
    <x v="29"/>
    <s v="Charlotte"/>
    <x v="0"/>
    <n v="0.49999999999999994"/>
    <x v="9"/>
    <x v="607"/>
    <n v="1600"/>
    <x v="8"/>
  </r>
  <r>
    <x v="0"/>
    <n v="1185732"/>
    <x v="121"/>
    <x v="4"/>
    <x v="29"/>
    <s v="Charlotte"/>
    <x v="1"/>
    <n v="0.45"/>
    <x v="21"/>
    <x v="111"/>
    <n v="866.25"/>
    <x v="2"/>
  </r>
  <r>
    <x v="0"/>
    <n v="1185732"/>
    <x v="121"/>
    <x v="4"/>
    <x v="29"/>
    <s v="Charlotte"/>
    <x v="2"/>
    <n v="0.5"/>
    <x v="28"/>
    <x v="48"/>
    <n v="1050"/>
    <x v="8"/>
  </r>
  <r>
    <x v="0"/>
    <n v="1185732"/>
    <x v="121"/>
    <x v="4"/>
    <x v="29"/>
    <s v="Charlotte"/>
    <x v="3"/>
    <n v="0.5"/>
    <x v="24"/>
    <x v="54"/>
    <n v="1000"/>
    <x v="8"/>
  </r>
  <r>
    <x v="0"/>
    <n v="1185732"/>
    <x v="121"/>
    <x v="4"/>
    <x v="29"/>
    <s v="Charlotte"/>
    <x v="4"/>
    <n v="0.65"/>
    <x v="24"/>
    <x v="82"/>
    <n v="1137.5"/>
    <x v="2"/>
  </r>
  <r>
    <x v="0"/>
    <n v="1185732"/>
    <x v="121"/>
    <x v="4"/>
    <x v="29"/>
    <s v="Charlotte"/>
    <x v="5"/>
    <n v="0.70000000000000007"/>
    <x v="22"/>
    <x v="176"/>
    <n v="2362.5"/>
    <x v="0"/>
  </r>
  <r>
    <x v="0"/>
    <n v="1185732"/>
    <x v="140"/>
    <x v="4"/>
    <x v="29"/>
    <s v="Charlotte"/>
    <x v="0"/>
    <n v="0.65"/>
    <x v="3"/>
    <x v="38"/>
    <n v="2340"/>
    <x v="8"/>
  </r>
  <r>
    <x v="0"/>
    <n v="1185732"/>
    <x v="140"/>
    <x v="4"/>
    <x v="29"/>
    <s v="Charlotte"/>
    <x v="1"/>
    <n v="0.60000000000000009"/>
    <x v="26"/>
    <x v="608"/>
    <n v="1365"/>
    <x v="2"/>
  </r>
  <r>
    <x v="0"/>
    <n v="1185732"/>
    <x v="140"/>
    <x v="4"/>
    <x v="29"/>
    <s v="Charlotte"/>
    <x v="2"/>
    <n v="0.55000000000000004"/>
    <x v="31"/>
    <x v="76"/>
    <n v="1265.0000000000002"/>
    <x v="8"/>
  </r>
  <r>
    <x v="0"/>
    <n v="1185732"/>
    <x v="140"/>
    <x v="4"/>
    <x v="29"/>
    <s v="Charlotte"/>
    <x v="3"/>
    <n v="0.55000000000000004"/>
    <x v="28"/>
    <x v="170"/>
    <n v="1155.0000000000002"/>
    <x v="8"/>
  </r>
  <r>
    <x v="0"/>
    <n v="1185732"/>
    <x v="140"/>
    <x v="4"/>
    <x v="29"/>
    <s v="Charlotte"/>
    <x v="4"/>
    <n v="0.65"/>
    <x v="21"/>
    <x v="88"/>
    <n v="1251.25"/>
    <x v="2"/>
  </r>
  <r>
    <x v="0"/>
    <n v="1185732"/>
    <x v="140"/>
    <x v="4"/>
    <x v="29"/>
    <s v="Charlotte"/>
    <x v="5"/>
    <n v="0.70000000000000007"/>
    <x v="27"/>
    <x v="246"/>
    <n v="2537.5000000000005"/>
    <x v="0"/>
  </r>
  <r>
    <x v="0"/>
    <n v="1185732"/>
    <x v="141"/>
    <x v="4"/>
    <x v="29"/>
    <s v="Charlotte"/>
    <x v="0"/>
    <n v="0.65"/>
    <x v="10"/>
    <x v="31"/>
    <n v="2275"/>
    <x v="8"/>
  </r>
  <r>
    <x v="0"/>
    <n v="1185732"/>
    <x v="141"/>
    <x v="4"/>
    <x v="29"/>
    <s v="Charlotte"/>
    <x v="1"/>
    <n v="0.60000000000000009"/>
    <x v="26"/>
    <x v="608"/>
    <n v="1365"/>
    <x v="2"/>
  </r>
  <r>
    <x v="0"/>
    <n v="1185732"/>
    <x v="141"/>
    <x v="4"/>
    <x v="29"/>
    <s v="Charlotte"/>
    <x v="2"/>
    <n v="0.55000000000000004"/>
    <x v="31"/>
    <x v="76"/>
    <n v="1265.0000000000002"/>
    <x v="8"/>
  </r>
  <r>
    <x v="0"/>
    <n v="1185732"/>
    <x v="141"/>
    <x v="4"/>
    <x v="29"/>
    <s v="Charlotte"/>
    <x v="3"/>
    <n v="0.45"/>
    <x v="28"/>
    <x v="45"/>
    <n v="945"/>
    <x v="8"/>
  </r>
  <r>
    <x v="0"/>
    <n v="1185732"/>
    <x v="141"/>
    <x v="4"/>
    <x v="29"/>
    <s v="Charlotte"/>
    <x v="4"/>
    <n v="0.55000000000000004"/>
    <x v="24"/>
    <x v="80"/>
    <n v="962.49999999999989"/>
    <x v="2"/>
  </r>
  <r>
    <x v="0"/>
    <n v="1185732"/>
    <x v="141"/>
    <x v="4"/>
    <x v="29"/>
    <s v="Charlotte"/>
    <x v="5"/>
    <n v="0.60000000000000009"/>
    <x v="22"/>
    <x v="229"/>
    <n v="2025.0000000000002"/>
    <x v="0"/>
  </r>
  <r>
    <x v="0"/>
    <n v="1185732"/>
    <x v="214"/>
    <x v="4"/>
    <x v="29"/>
    <s v="Charlotte"/>
    <x v="0"/>
    <n v="0.55000000000000004"/>
    <x v="29"/>
    <x v="100"/>
    <n v="1705"/>
    <x v="8"/>
  </r>
  <r>
    <x v="0"/>
    <n v="1185732"/>
    <x v="214"/>
    <x v="4"/>
    <x v="29"/>
    <s v="Charlotte"/>
    <x v="1"/>
    <n v="0.50000000000000011"/>
    <x v="31"/>
    <x v="460"/>
    <n v="1006.2500000000001"/>
    <x v="2"/>
  </r>
  <r>
    <x v="0"/>
    <n v="1185732"/>
    <x v="214"/>
    <x v="4"/>
    <x v="29"/>
    <s v="Charlotte"/>
    <x v="2"/>
    <n v="0.25000000000000006"/>
    <x v="34"/>
    <x v="535"/>
    <n v="475.00000000000011"/>
    <x v="8"/>
  </r>
  <r>
    <x v="0"/>
    <n v="1185732"/>
    <x v="214"/>
    <x v="4"/>
    <x v="29"/>
    <s v="Charlotte"/>
    <x v="3"/>
    <n v="0.25000000000000006"/>
    <x v="32"/>
    <x v="133"/>
    <n v="450.00000000000011"/>
    <x v="8"/>
  </r>
  <r>
    <x v="0"/>
    <n v="1185732"/>
    <x v="214"/>
    <x v="4"/>
    <x v="29"/>
    <s v="Charlotte"/>
    <x v="4"/>
    <n v="0.35000000000000003"/>
    <x v="32"/>
    <x v="160"/>
    <n v="551.25"/>
    <x v="2"/>
  </r>
  <r>
    <x v="0"/>
    <n v="1185732"/>
    <x v="214"/>
    <x v="4"/>
    <x v="29"/>
    <s v="Charlotte"/>
    <x v="5"/>
    <n v="0.40000000000000008"/>
    <x v="21"/>
    <x v="609"/>
    <n v="1100.0000000000002"/>
    <x v="0"/>
  </r>
  <r>
    <x v="0"/>
    <n v="1185732"/>
    <x v="123"/>
    <x v="4"/>
    <x v="29"/>
    <s v="Charlotte"/>
    <x v="0"/>
    <n v="0.40000000000000008"/>
    <x v="27"/>
    <x v="610"/>
    <n v="1160.0000000000002"/>
    <x v="8"/>
  </r>
  <r>
    <x v="0"/>
    <n v="1185732"/>
    <x v="123"/>
    <x v="4"/>
    <x v="29"/>
    <s v="Charlotte"/>
    <x v="1"/>
    <n v="0.3000000000000001"/>
    <x v="21"/>
    <x v="534"/>
    <n v="577.50000000000011"/>
    <x v="2"/>
  </r>
  <r>
    <x v="0"/>
    <n v="1185732"/>
    <x v="123"/>
    <x v="4"/>
    <x v="29"/>
    <s v="Charlotte"/>
    <x v="2"/>
    <n v="0.3000000000000001"/>
    <x v="33"/>
    <x v="611"/>
    <n v="510.00000000000023"/>
    <x v="8"/>
  </r>
  <r>
    <x v="0"/>
    <n v="1185732"/>
    <x v="123"/>
    <x v="4"/>
    <x v="29"/>
    <s v="Charlotte"/>
    <x v="3"/>
    <n v="0.3000000000000001"/>
    <x v="47"/>
    <x v="513"/>
    <n v="480.00000000000023"/>
    <x v="8"/>
  </r>
  <r>
    <x v="0"/>
    <n v="1185732"/>
    <x v="123"/>
    <x v="4"/>
    <x v="29"/>
    <s v="Charlotte"/>
    <x v="4"/>
    <n v="0.40000000000000008"/>
    <x v="47"/>
    <x v="612"/>
    <n v="560"/>
    <x v="2"/>
  </r>
  <r>
    <x v="0"/>
    <n v="1185732"/>
    <x v="123"/>
    <x v="4"/>
    <x v="29"/>
    <s v="Charlotte"/>
    <x v="5"/>
    <n v="0.4"/>
    <x v="28"/>
    <x v="193"/>
    <n v="1050"/>
    <x v="0"/>
  </r>
  <r>
    <x v="0"/>
    <n v="1185732"/>
    <x v="143"/>
    <x v="4"/>
    <x v="29"/>
    <s v="Charlotte"/>
    <x v="0"/>
    <n v="0.35000000000000009"/>
    <x v="22"/>
    <x v="464"/>
    <n v="945.00000000000023"/>
    <x v="8"/>
  </r>
  <r>
    <x v="0"/>
    <n v="1185732"/>
    <x v="143"/>
    <x v="4"/>
    <x v="29"/>
    <s v="Charlotte"/>
    <x v="1"/>
    <n v="0.25000000000000011"/>
    <x v="24"/>
    <x v="613"/>
    <n v="437.50000000000011"/>
    <x v="2"/>
  </r>
  <r>
    <x v="0"/>
    <n v="1185732"/>
    <x v="143"/>
    <x v="4"/>
    <x v="29"/>
    <s v="Charlotte"/>
    <x v="2"/>
    <n v="0.35000000000000014"/>
    <x v="52"/>
    <x v="614"/>
    <n v="623.00000000000034"/>
    <x v="8"/>
  </r>
  <r>
    <x v="0"/>
    <n v="1185732"/>
    <x v="143"/>
    <x v="4"/>
    <x v="29"/>
    <s v="Charlotte"/>
    <x v="3"/>
    <n v="0.65000000000000024"/>
    <x v="24"/>
    <x v="615"/>
    <n v="1300.0000000000007"/>
    <x v="8"/>
  </r>
  <r>
    <x v="0"/>
    <n v="1185732"/>
    <x v="143"/>
    <x v="4"/>
    <x v="29"/>
    <s v="Charlotte"/>
    <x v="4"/>
    <n v="0.80000000000000016"/>
    <x v="34"/>
    <x v="485"/>
    <n v="1330.0000000000002"/>
    <x v="2"/>
  </r>
  <r>
    <x v="0"/>
    <n v="1185732"/>
    <x v="143"/>
    <x v="4"/>
    <x v="29"/>
    <s v="Charlotte"/>
    <x v="5"/>
    <n v="0.8"/>
    <x v="31"/>
    <x v="616"/>
    <n v="2300"/>
    <x v="0"/>
  </r>
  <r>
    <x v="0"/>
    <n v="1185732"/>
    <x v="144"/>
    <x v="4"/>
    <x v="29"/>
    <s v="Charlotte"/>
    <x v="0"/>
    <n v="0.75000000000000011"/>
    <x v="6"/>
    <x v="617"/>
    <n v="2475.0000000000005"/>
    <x v="8"/>
  </r>
  <r>
    <x v="0"/>
    <n v="1185732"/>
    <x v="144"/>
    <x v="4"/>
    <x v="29"/>
    <s v="Charlotte"/>
    <x v="1"/>
    <n v="0.65000000000000013"/>
    <x v="23"/>
    <x v="280"/>
    <n v="1421.8750000000002"/>
    <x v="2"/>
  </r>
  <r>
    <x v="0"/>
    <n v="1185732"/>
    <x v="144"/>
    <x v="4"/>
    <x v="29"/>
    <s v="Charlotte"/>
    <x v="2"/>
    <n v="0.65000000000000013"/>
    <x v="31"/>
    <x v="226"/>
    <n v="1495.0000000000005"/>
    <x v="8"/>
  </r>
  <r>
    <x v="0"/>
    <n v="1185732"/>
    <x v="144"/>
    <x v="4"/>
    <x v="29"/>
    <s v="Charlotte"/>
    <x v="3"/>
    <n v="0.65000000000000013"/>
    <x v="28"/>
    <x v="618"/>
    <n v="1365.0000000000005"/>
    <x v="8"/>
  </r>
  <r>
    <x v="0"/>
    <n v="1185732"/>
    <x v="144"/>
    <x v="4"/>
    <x v="29"/>
    <s v="Charlotte"/>
    <x v="4"/>
    <n v="0.75000000000000011"/>
    <x v="28"/>
    <x v="567"/>
    <n v="1378.125"/>
    <x v="2"/>
  </r>
  <r>
    <x v="0"/>
    <n v="1185732"/>
    <x v="144"/>
    <x v="4"/>
    <x v="29"/>
    <s v="Charlotte"/>
    <x v="5"/>
    <n v="0.8"/>
    <x v="23"/>
    <x v="1"/>
    <n v="2500"/>
    <x v="0"/>
  </r>
  <r>
    <x v="0"/>
    <n v="1185732"/>
    <x v="215"/>
    <x v="3"/>
    <x v="30"/>
    <s v="Columbus"/>
    <x v="0"/>
    <n v="0.4"/>
    <x v="24"/>
    <x v="47"/>
    <n v="800"/>
    <x v="8"/>
  </r>
  <r>
    <x v="0"/>
    <n v="1185732"/>
    <x v="215"/>
    <x v="3"/>
    <x v="30"/>
    <s v="Columbus"/>
    <x v="1"/>
    <n v="0.4"/>
    <x v="49"/>
    <x v="147"/>
    <n v="420"/>
    <x v="2"/>
  </r>
  <r>
    <x v="0"/>
    <n v="1185732"/>
    <x v="215"/>
    <x v="3"/>
    <x v="30"/>
    <s v="Columbus"/>
    <x v="2"/>
    <n v="0.30000000000000004"/>
    <x v="49"/>
    <x v="395"/>
    <n v="360.00000000000006"/>
    <x v="8"/>
  </r>
  <r>
    <x v="0"/>
    <n v="1185732"/>
    <x v="215"/>
    <x v="3"/>
    <x v="30"/>
    <s v="Columbus"/>
    <x v="3"/>
    <n v="0.35000000000000003"/>
    <x v="43"/>
    <x v="311"/>
    <n v="210"/>
    <x v="8"/>
  </r>
  <r>
    <x v="0"/>
    <n v="1185732"/>
    <x v="215"/>
    <x v="3"/>
    <x v="30"/>
    <s v="Columbus"/>
    <x v="4"/>
    <n v="0.49999999999999994"/>
    <x v="41"/>
    <x v="619"/>
    <n v="349.99999999999994"/>
    <x v="2"/>
  </r>
  <r>
    <x v="0"/>
    <n v="1185732"/>
    <x v="215"/>
    <x v="3"/>
    <x v="30"/>
    <s v="Columbus"/>
    <x v="5"/>
    <n v="0.4"/>
    <x v="49"/>
    <x v="147"/>
    <n v="480"/>
    <x v="8"/>
  </r>
  <r>
    <x v="0"/>
    <n v="1185732"/>
    <x v="216"/>
    <x v="3"/>
    <x v="30"/>
    <s v="Columbus"/>
    <x v="0"/>
    <n v="0.4"/>
    <x v="21"/>
    <x v="42"/>
    <n v="880"/>
    <x v="8"/>
  </r>
  <r>
    <x v="0"/>
    <n v="1185732"/>
    <x v="216"/>
    <x v="3"/>
    <x v="30"/>
    <s v="Columbus"/>
    <x v="1"/>
    <n v="0.4"/>
    <x v="41"/>
    <x v="134"/>
    <n v="280"/>
    <x v="2"/>
  </r>
  <r>
    <x v="0"/>
    <n v="1185732"/>
    <x v="216"/>
    <x v="3"/>
    <x v="30"/>
    <s v="Columbus"/>
    <x v="2"/>
    <n v="0.30000000000000004"/>
    <x v="44"/>
    <x v="398"/>
    <n v="300.00000000000006"/>
    <x v="8"/>
  </r>
  <r>
    <x v="0"/>
    <n v="1185732"/>
    <x v="216"/>
    <x v="3"/>
    <x v="30"/>
    <s v="Columbus"/>
    <x v="3"/>
    <n v="0.35000000000000003"/>
    <x v="36"/>
    <x v="620"/>
    <n v="175.00000000000003"/>
    <x v="8"/>
  </r>
  <r>
    <x v="0"/>
    <n v="1185732"/>
    <x v="216"/>
    <x v="3"/>
    <x v="30"/>
    <s v="Columbus"/>
    <x v="4"/>
    <n v="0.49999999999999994"/>
    <x v="41"/>
    <x v="619"/>
    <n v="349.99999999999994"/>
    <x v="2"/>
  </r>
  <r>
    <x v="0"/>
    <n v="1185732"/>
    <x v="216"/>
    <x v="3"/>
    <x v="30"/>
    <s v="Columbus"/>
    <x v="5"/>
    <n v="0.4"/>
    <x v="49"/>
    <x v="147"/>
    <n v="480"/>
    <x v="8"/>
  </r>
  <r>
    <x v="0"/>
    <n v="1185732"/>
    <x v="217"/>
    <x v="3"/>
    <x v="30"/>
    <s v="Columbus"/>
    <x v="0"/>
    <n v="0.45"/>
    <x v="65"/>
    <x v="621"/>
    <n v="936"/>
    <x v="8"/>
  </r>
  <r>
    <x v="0"/>
    <n v="1185732"/>
    <x v="217"/>
    <x v="3"/>
    <x v="30"/>
    <s v="Columbus"/>
    <x v="1"/>
    <n v="0.45"/>
    <x v="38"/>
    <x v="177"/>
    <n v="354.375"/>
    <x v="2"/>
  </r>
  <r>
    <x v="0"/>
    <n v="1185732"/>
    <x v="217"/>
    <x v="3"/>
    <x v="30"/>
    <s v="Columbus"/>
    <x v="2"/>
    <n v="0.35000000000000003"/>
    <x v="44"/>
    <x v="622"/>
    <n v="350.00000000000006"/>
    <x v="8"/>
  </r>
  <r>
    <x v="0"/>
    <n v="1185732"/>
    <x v="217"/>
    <x v="3"/>
    <x v="30"/>
    <s v="Columbus"/>
    <x v="3"/>
    <n v="0.4"/>
    <x v="39"/>
    <x v="122"/>
    <n v="160"/>
    <x v="8"/>
  </r>
  <r>
    <x v="0"/>
    <n v="1185732"/>
    <x v="217"/>
    <x v="3"/>
    <x v="30"/>
    <s v="Columbus"/>
    <x v="4"/>
    <n v="0.54999999999999993"/>
    <x v="43"/>
    <x v="370"/>
    <n v="288.74999999999994"/>
    <x v="2"/>
  </r>
  <r>
    <x v="0"/>
    <n v="1185732"/>
    <x v="217"/>
    <x v="3"/>
    <x v="30"/>
    <s v="Columbus"/>
    <x v="5"/>
    <n v="0.45"/>
    <x v="44"/>
    <x v="127"/>
    <n v="450"/>
    <x v="8"/>
  </r>
  <r>
    <x v="0"/>
    <n v="1185732"/>
    <x v="218"/>
    <x v="3"/>
    <x v="30"/>
    <s v="Columbus"/>
    <x v="0"/>
    <n v="0.45"/>
    <x v="34"/>
    <x v="115"/>
    <n v="855"/>
    <x v="8"/>
  </r>
  <r>
    <x v="0"/>
    <n v="1185732"/>
    <x v="218"/>
    <x v="3"/>
    <x v="30"/>
    <s v="Columbus"/>
    <x v="1"/>
    <n v="0.45"/>
    <x v="37"/>
    <x v="120"/>
    <n v="275.625"/>
    <x v="2"/>
  </r>
  <r>
    <x v="0"/>
    <n v="1185732"/>
    <x v="218"/>
    <x v="3"/>
    <x v="30"/>
    <s v="Columbus"/>
    <x v="2"/>
    <n v="0.4"/>
    <x v="37"/>
    <x v="135"/>
    <n v="280"/>
    <x v="8"/>
  </r>
  <r>
    <x v="0"/>
    <n v="1185732"/>
    <x v="218"/>
    <x v="3"/>
    <x v="30"/>
    <s v="Columbus"/>
    <x v="3"/>
    <n v="0.45"/>
    <x v="39"/>
    <x v="185"/>
    <n v="180"/>
    <x v="8"/>
  </r>
  <r>
    <x v="0"/>
    <n v="1185732"/>
    <x v="218"/>
    <x v="3"/>
    <x v="30"/>
    <s v="Columbus"/>
    <x v="4"/>
    <n v="0.5"/>
    <x v="36"/>
    <x v="143"/>
    <n v="218.75"/>
    <x v="2"/>
  </r>
  <r>
    <x v="0"/>
    <n v="1185732"/>
    <x v="218"/>
    <x v="3"/>
    <x v="30"/>
    <s v="Columbus"/>
    <x v="5"/>
    <n v="0.4"/>
    <x v="44"/>
    <x v="123"/>
    <n v="400"/>
    <x v="8"/>
  </r>
  <r>
    <x v="0"/>
    <n v="1185732"/>
    <x v="219"/>
    <x v="3"/>
    <x v="30"/>
    <s v="Columbus"/>
    <x v="0"/>
    <n v="0.5"/>
    <x v="65"/>
    <x v="51"/>
    <n v="1040"/>
    <x v="8"/>
  </r>
  <r>
    <x v="0"/>
    <n v="1185732"/>
    <x v="219"/>
    <x v="3"/>
    <x v="30"/>
    <s v="Columbus"/>
    <x v="1"/>
    <n v="0.45000000000000007"/>
    <x v="38"/>
    <x v="471"/>
    <n v="354.375"/>
    <x v="2"/>
  </r>
  <r>
    <x v="0"/>
    <n v="1185732"/>
    <x v="219"/>
    <x v="3"/>
    <x v="30"/>
    <s v="Columbus"/>
    <x v="2"/>
    <n v="0.4"/>
    <x v="41"/>
    <x v="134"/>
    <n v="320"/>
    <x v="8"/>
  </r>
  <r>
    <x v="0"/>
    <n v="1185732"/>
    <x v="219"/>
    <x v="3"/>
    <x v="30"/>
    <s v="Columbus"/>
    <x v="3"/>
    <n v="0.4"/>
    <x v="36"/>
    <x v="118"/>
    <n v="200"/>
    <x v="8"/>
  </r>
  <r>
    <x v="0"/>
    <n v="1185732"/>
    <x v="219"/>
    <x v="3"/>
    <x v="30"/>
    <s v="Columbus"/>
    <x v="4"/>
    <n v="0.5"/>
    <x v="43"/>
    <x v="126"/>
    <n v="262.5"/>
    <x v="2"/>
  </r>
  <r>
    <x v="0"/>
    <n v="1185732"/>
    <x v="219"/>
    <x v="3"/>
    <x v="30"/>
    <s v="Columbus"/>
    <x v="5"/>
    <n v="0.55000000000000004"/>
    <x v="35"/>
    <x v="408"/>
    <n v="605.00000000000011"/>
    <x v="8"/>
  </r>
  <r>
    <x v="0"/>
    <n v="1185732"/>
    <x v="220"/>
    <x v="3"/>
    <x v="30"/>
    <s v="Columbus"/>
    <x v="0"/>
    <n v="0.4"/>
    <x v="28"/>
    <x v="193"/>
    <n v="840"/>
    <x v="8"/>
  </r>
  <r>
    <x v="0"/>
    <n v="1185732"/>
    <x v="220"/>
    <x v="3"/>
    <x v="30"/>
    <s v="Columbus"/>
    <x v="1"/>
    <n v="0.35000000000000009"/>
    <x v="35"/>
    <x v="623"/>
    <n v="336.87500000000006"/>
    <x v="2"/>
  </r>
  <r>
    <x v="0"/>
    <n v="1185732"/>
    <x v="220"/>
    <x v="3"/>
    <x v="30"/>
    <s v="Columbus"/>
    <x v="2"/>
    <n v="0.30000000000000004"/>
    <x v="38"/>
    <x v="318"/>
    <n v="270.00000000000006"/>
    <x v="8"/>
  </r>
  <r>
    <x v="0"/>
    <n v="1185732"/>
    <x v="220"/>
    <x v="3"/>
    <x v="30"/>
    <s v="Columbus"/>
    <x v="3"/>
    <n v="0.30000000000000004"/>
    <x v="41"/>
    <x v="399"/>
    <n v="240.00000000000006"/>
    <x v="8"/>
  </r>
  <r>
    <x v="0"/>
    <n v="1185732"/>
    <x v="220"/>
    <x v="3"/>
    <x v="30"/>
    <s v="Columbus"/>
    <x v="4"/>
    <n v="0.5"/>
    <x v="41"/>
    <x v="123"/>
    <n v="350"/>
    <x v="2"/>
  </r>
  <r>
    <x v="0"/>
    <n v="1185732"/>
    <x v="220"/>
    <x v="3"/>
    <x v="30"/>
    <s v="Columbus"/>
    <x v="5"/>
    <n v="0.55000000000000004"/>
    <x v="48"/>
    <x v="138"/>
    <n v="825"/>
    <x v="8"/>
  </r>
  <r>
    <x v="0"/>
    <n v="1185732"/>
    <x v="221"/>
    <x v="3"/>
    <x v="30"/>
    <s v="Columbus"/>
    <x v="0"/>
    <n v="0.5"/>
    <x v="25"/>
    <x v="61"/>
    <n v="1200"/>
    <x v="8"/>
  </r>
  <r>
    <x v="0"/>
    <n v="1185732"/>
    <x v="221"/>
    <x v="3"/>
    <x v="30"/>
    <s v="Columbus"/>
    <x v="1"/>
    <n v="0.45000000000000007"/>
    <x v="45"/>
    <x v="160"/>
    <n v="551.25"/>
    <x v="2"/>
  </r>
  <r>
    <x v="0"/>
    <n v="1185732"/>
    <x v="221"/>
    <x v="3"/>
    <x v="30"/>
    <s v="Columbus"/>
    <x v="2"/>
    <n v="0.4"/>
    <x v="35"/>
    <x v="130"/>
    <n v="440"/>
    <x v="8"/>
  </r>
  <r>
    <x v="0"/>
    <n v="1185732"/>
    <x v="221"/>
    <x v="3"/>
    <x v="30"/>
    <s v="Columbus"/>
    <x v="3"/>
    <n v="0.4"/>
    <x v="38"/>
    <x v="124"/>
    <n v="360"/>
    <x v="8"/>
  </r>
  <r>
    <x v="0"/>
    <n v="1185732"/>
    <x v="221"/>
    <x v="3"/>
    <x v="30"/>
    <s v="Columbus"/>
    <x v="4"/>
    <n v="0.5"/>
    <x v="44"/>
    <x v="142"/>
    <n v="437.5"/>
    <x v="2"/>
  </r>
  <r>
    <x v="0"/>
    <n v="1185732"/>
    <x v="221"/>
    <x v="3"/>
    <x v="30"/>
    <s v="Columbus"/>
    <x v="5"/>
    <n v="0.55000000000000004"/>
    <x v="33"/>
    <x v="256"/>
    <n v="935"/>
    <x v="8"/>
  </r>
  <r>
    <x v="0"/>
    <n v="1185732"/>
    <x v="222"/>
    <x v="3"/>
    <x v="30"/>
    <s v="Columbus"/>
    <x v="0"/>
    <n v="0.5"/>
    <x v="31"/>
    <x v="79"/>
    <n v="1150"/>
    <x v="8"/>
  </r>
  <r>
    <x v="0"/>
    <n v="1185732"/>
    <x v="222"/>
    <x v="3"/>
    <x v="30"/>
    <s v="Columbus"/>
    <x v="1"/>
    <n v="0.45000000000000007"/>
    <x v="45"/>
    <x v="160"/>
    <n v="551.25"/>
    <x v="2"/>
  </r>
  <r>
    <x v="0"/>
    <n v="1185732"/>
    <x v="222"/>
    <x v="3"/>
    <x v="30"/>
    <s v="Columbus"/>
    <x v="2"/>
    <n v="0.4"/>
    <x v="35"/>
    <x v="130"/>
    <n v="440"/>
    <x v="8"/>
  </r>
  <r>
    <x v="0"/>
    <n v="1185732"/>
    <x v="222"/>
    <x v="3"/>
    <x v="30"/>
    <s v="Columbus"/>
    <x v="3"/>
    <n v="0.4"/>
    <x v="44"/>
    <x v="123"/>
    <n v="400"/>
    <x v="8"/>
  </r>
  <r>
    <x v="0"/>
    <n v="1185732"/>
    <x v="222"/>
    <x v="3"/>
    <x v="30"/>
    <s v="Columbus"/>
    <x v="4"/>
    <n v="0.5"/>
    <x v="38"/>
    <x v="127"/>
    <n v="393.75"/>
    <x v="2"/>
  </r>
  <r>
    <x v="0"/>
    <n v="1185732"/>
    <x v="222"/>
    <x v="3"/>
    <x v="30"/>
    <s v="Columbus"/>
    <x v="5"/>
    <n v="0.55000000000000004"/>
    <x v="47"/>
    <x v="42"/>
    <n v="880"/>
    <x v="8"/>
  </r>
  <r>
    <x v="0"/>
    <n v="1185732"/>
    <x v="223"/>
    <x v="3"/>
    <x v="30"/>
    <s v="Columbus"/>
    <x v="0"/>
    <n v="0.5"/>
    <x v="28"/>
    <x v="48"/>
    <n v="1050"/>
    <x v="8"/>
  </r>
  <r>
    <x v="0"/>
    <n v="1185732"/>
    <x v="223"/>
    <x v="3"/>
    <x v="30"/>
    <s v="Columbus"/>
    <x v="1"/>
    <n v="0.45000000000000007"/>
    <x v="46"/>
    <x v="137"/>
    <n v="511.87500000000006"/>
    <x v="2"/>
  </r>
  <r>
    <x v="0"/>
    <n v="1185732"/>
    <x v="223"/>
    <x v="3"/>
    <x v="30"/>
    <s v="Columbus"/>
    <x v="2"/>
    <n v="0.35000000000000003"/>
    <x v="38"/>
    <x v="121"/>
    <n v="315.00000000000006"/>
    <x v="8"/>
  </r>
  <r>
    <x v="0"/>
    <n v="1185732"/>
    <x v="223"/>
    <x v="3"/>
    <x v="30"/>
    <s v="Columbus"/>
    <x v="3"/>
    <n v="0.35000000000000003"/>
    <x v="41"/>
    <x v="320"/>
    <n v="280.00000000000006"/>
    <x v="8"/>
  </r>
  <r>
    <x v="0"/>
    <n v="1185732"/>
    <x v="223"/>
    <x v="3"/>
    <x v="30"/>
    <s v="Columbus"/>
    <x v="4"/>
    <n v="0.45"/>
    <x v="41"/>
    <x v="124"/>
    <n v="315"/>
    <x v="2"/>
  </r>
  <r>
    <x v="0"/>
    <n v="1185732"/>
    <x v="223"/>
    <x v="3"/>
    <x v="30"/>
    <s v="Columbus"/>
    <x v="5"/>
    <n v="0.5"/>
    <x v="35"/>
    <x v="140"/>
    <n v="550"/>
    <x v="8"/>
  </r>
  <r>
    <x v="0"/>
    <n v="1185732"/>
    <x v="224"/>
    <x v="3"/>
    <x v="30"/>
    <s v="Columbus"/>
    <x v="0"/>
    <n v="0.54999999999999993"/>
    <x v="32"/>
    <x v="357"/>
    <n v="989.99999999999989"/>
    <x v="8"/>
  </r>
  <r>
    <x v="0"/>
    <n v="1185732"/>
    <x v="224"/>
    <x v="3"/>
    <x v="30"/>
    <s v="Columbus"/>
    <x v="1"/>
    <n v="0.45"/>
    <x v="35"/>
    <x v="116"/>
    <n v="433.125"/>
    <x v="2"/>
  </r>
  <r>
    <x v="0"/>
    <n v="1185732"/>
    <x v="224"/>
    <x v="3"/>
    <x v="30"/>
    <s v="Columbus"/>
    <x v="2"/>
    <n v="0.45"/>
    <x v="37"/>
    <x v="120"/>
    <n v="315"/>
    <x v="8"/>
  </r>
  <r>
    <x v="0"/>
    <n v="1185732"/>
    <x v="224"/>
    <x v="3"/>
    <x v="30"/>
    <s v="Columbus"/>
    <x v="3"/>
    <n v="0.45"/>
    <x v="43"/>
    <x v="321"/>
    <n v="270"/>
    <x v="8"/>
  </r>
  <r>
    <x v="0"/>
    <n v="1185732"/>
    <x v="224"/>
    <x v="3"/>
    <x v="30"/>
    <s v="Columbus"/>
    <x v="4"/>
    <n v="0.54999999999999993"/>
    <x v="43"/>
    <x v="370"/>
    <n v="288.74999999999994"/>
    <x v="2"/>
  </r>
  <r>
    <x v="0"/>
    <n v="1185732"/>
    <x v="224"/>
    <x v="3"/>
    <x v="30"/>
    <s v="Columbus"/>
    <x v="5"/>
    <n v="0.54999999999999993"/>
    <x v="35"/>
    <x v="409"/>
    <n v="604.99999999999989"/>
    <x v="8"/>
  </r>
  <r>
    <x v="0"/>
    <n v="1185732"/>
    <x v="225"/>
    <x v="3"/>
    <x v="30"/>
    <s v="Columbus"/>
    <x v="0"/>
    <n v="0.5"/>
    <x v="33"/>
    <x v="43"/>
    <n v="850"/>
    <x v="8"/>
  </r>
  <r>
    <x v="0"/>
    <n v="1185732"/>
    <x v="225"/>
    <x v="3"/>
    <x v="30"/>
    <s v="Columbus"/>
    <x v="1"/>
    <n v="0.4"/>
    <x v="35"/>
    <x v="130"/>
    <n v="385"/>
    <x v="2"/>
  </r>
  <r>
    <x v="0"/>
    <n v="1185732"/>
    <x v="225"/>
    <x v="3"/>
    <x v="30"/>
    <s v="Columbus"/>
    <x v="2"/>
    <n v="0.45"/>
    <x v="77"/>
    <x v="624"/>
    <n v="396"/>
    <x v="8"/>
  </r>
  <r>
    <x v="0"/>
    <n v="1185732"/>
    <x v="225"/>
    <x v="3"/>
    <x v="30"/>
    <s v="Columbus"/>
    <x v="3"/>
    <n v="0.55000000000000004"/>
    <x v="41"/>
    <x v="130"/>
    <n v="440"/>
    <x v="8"/>
  </r>
  <r>
    <x v="0"/>
    <n v="1185732"/>
    <x v="225"/>
    <x v="3"/>
    <x v="30"/>
    <s v="Columbus"/>
    <x v="4"/>
    <n v="0.65"/>
    <x v="37"/>
    <x v="165"/>
    <n v="398.125"/>
    <x v="2"/>
  </r>
  <r>
    <x v="0"/>
    <n v="1185732"/>
    <x v="225"/>
    <x v="3"/>
    <x v="30"/>
    <s v="Columbus"/>
    <x v="5"/>
    <n v="0.7"/>
    <x v="35"/>
    <x v="237"/>
    <n v="770"/>
    <x v="8"/>
  </r>
  <r>
    <x v="0"/>
    <n v="1185732"/>
    <x v="226"/>
    <x v="3"/>
    <x v="30"/>
    <s v="Columbus"/>
    <x v="0"/>
    <n v="0.65"/>
    <x v="28"/>
    <x v="85"/>
    <n v="1365"/>
    <x v="8"/>
  </r>
  <r>
    <x v="0"/>
    <n v="1185732"/>
    <x v="226"/>
    <x v="3"/>
    <x v="30"/>
    <s v="Columbus"/>
    <x v="1"/>
    <n v="0.55000000000000004"/>
    <x v="46"/>
    <x v="255"/>
    <n v="625.625"/>
    <x v="2"/>
  </r>
  <r>
    <x v="0"/>
    <n v="1185732"/>
    <x v="226"/>
    <x v="3"/>
    <x v="30"/>
    <s v="Columbus"/>
    <x v="2"/>
    <n v="0.55000000000000004"/>
    <x v="35"/>
    <x v="408"/>
    <n v="605.00000000000011"/>
    <x v="8"/>
  </r>
  <r>
    <x v="0"/>
    <n v="1185732"/>
    <x v="226"/>
    <x v="3"/>
    <x v="30"/>
    <s v="Columbus"/>
    <x v="3"/>
    <n v="0.5"/>
    <x v="38"/>
    <x v="127"/>
    <n v="450"/>
    <x v="8"/>
  </r>
  <r>
    <x v="0"/>
    <n v="1185732"/>
    <x v="226"/>
    <x v="3"/>
    <x v="30"/>
    <s v="Columbus"/>
    <x v="4"/>
    <n v="0.6"/>
    <x v="38"/>
    <x v="198"/>
    <n v="472.49999999999994"/>
    <x v="2"/>
  </r>
  <r>
    <x v="0"/>
    <n v="1185732"/>
    <x v="226"/>
    <x v="3"/>
    <x v="30"/>
    <s v="Columbus"/>
    <x v="5"/>
    <n v="0.64999999999999991"/>
    <x v="46"/>
    <x v="262"/>
    <n v="844.99999999999989"/>
    <x v="8"/>
  </r>
  <r>
    <x v="0"/>
    <n v="1185732"/>
    <x v="24"/>
    <x v="4"/>
    <x v="31"/>
    <s v="Louisville"/>
    <x v="0"/>
    <n v="0.30000000000000004"/>
    <x v="27"/>
    <x v="553"/>
    <n v="870.00000000000023"/>
    <x v="8"/>
  </r>
  <r>
    <x v="0"/>
    <n v="1185732"/>
    <x v="24"/>
    <x v="4"/>
    <x v="31"/>
    <s v="Louisville"/>
    <x v="1"/>
    <n v="0.30000000000000004"/>
    <x v="28"/>
    <x v="160"/>
    <n v="551.25"/>
    <x v="2"/>
  </r>
  <r>
    <x v="0"/>
    <n v="1185732"/>
    <x v="24"/>
    <x v="4"/>
    <x v="31"/>
    <s v="Louisville"/>
    <x v="2"/>
    <n v="0.20000000000000007"/>
    <x v="28"/>
    <x v="509"/>
    <n v="420.00000000000023"/>
    <x v="8"/>
  </r>
  <r>
    <x v="0"/>
    <n v="1185732"/>
    <x v="24"/>
    <x v="4"/>
    <x v="31"/>
    <s v="Louisville"/>
    <x v="3"/>
    <n v="0.25"/>
    <x v="48"/>
    <x v="523"/>
    <n v="375"/>
    <x v="8"/>
  </r>
  <r>
    <x v="0"/>
    <n v="1185732"/>
    <x v="24"/>
    <x v="4"/>
    <x v="31"/>
    <s v="Louisville"/>
    <x v="4"/>
    <n v="0.4"/>
    <x v="33"/>
    <x v="234"/>
    <n v="595"/>
    <x v="2"/>
  </r>
  <r>
    <x v="0"/>
    <n v="1185732"/>
    <x v="24"/>
    <x v="4"/>
    <x v="31"/>
    <s v="Louisville"/>
    <x v="5"/>
    <n v="0.30000000000000004"/>
    <x v="28"/>
    <x v="160"/>
    <n v="787.50000000000011"/>
    <x v="0"/>
  </r>
  <r>
    <x v="0"/>
    <n v="1185732"/>
    <x v="167"/>
    <x v="4"/>
    <x v="31"/>
    <s v="Louisville"/>
    <x v="0"/>
    <n v="0.30000000000000004"/>
    <x v="29"/>
    <x v="168"/>
    <n v="930.00000000000023"/>
    <x v="8"/>
  </r>
  <r>
    <x v="0"/>
    <n v="1185732"/>
    <x v="167"/>
    <x v="4"/>
    <x v="31"/>
    <s v="Louisville"/>
    <x v="1"/>
    <n v="0.30000000000000004"/>
    <x v="33"/>
    <x v="164"/>
    <n v="446.25000000000006"/>
    <x v="2"/>
  </r>
  <r>
    <x v="0"/>
    <n v="1185732"/>
    <x v="167"/>
    <x v="4"/>
    <x v="31"/>
    <s v="Louisville"/>
    <x v="2"/>
    <n v="0.20000000000000007"/>
    <x v="34"/>
    <x v="625"/>
    <n v="380.00000000000017"/>
    <x v="8"/>
  </r>
  <r>
    <x v="0"/>
    <n v="1185732"/>
    <x v="167"/>
    <x v="4"/>
    <x v="31"/>
    <s v="Louisville"/>
    <x v="3"/>
    <n v="0.25"/>
    <x v="46"/>
    <x v="190"/>
    <n v="325"/>
    <x v="8"/>
  </r>
  <r>
    <x v="0"/>
    <n v="1185732"/>
    <x v="167"/>
    <x v="4"/>
    <x v="31"/>
    <s v="Louisville"/>
    <x v="4"/>
    <n v="0.4"/>
    <x v="47"/>
    <x v="173"/>
    <n v="560"/>
    <x v="2"/>
  </r>
  <r>
    <x v="0"/>
    <n v="1185732"/>
    <x v="167"/>
    <x v="4"/>
    <x v="31"/>
    <s v="Louisville"/>
    <x v="5"/>
    <n v="0.25"/>
    <x v="24"/>
    <x v="142"/>
    <n v="625"/>
    <x v="0"/>
  </r>
  <r>
    <x v="0"/>
    <n v="1185732"/>
    <x v="104"/>
    <x v="4"/>
    <x v="31"/>
    <s v="Louisville"/>
    <x v="0"/>
    <n v="0.25"/>
    <x v="78"/>
    <x v="207"/>
    <n v="720"/>
    <x v="8"/>
  </r>
  <r>
    <x v="0"/>
    <n v="1185732"/>
    <x v="104"/>
    <x v="4"/>
    <x v="31"/>
    <s v="Louisville"/>
    <x v="1"/>
    <n v="0.25"/>
    <x v="47"/>
    <x v="123"/>
    <n v="350"/>
    <x v="2"/>
  </r>
  <r>
    <x v="0"/>
    <n v="1185732"/>
    <x v="104"/>
    <x v="4"/>
    <x v="31"/>
    <s v="Louisville"/>
    <x v="2"/>
    <n v="0.15000000000000002"/>
    <x v="33"/>
    <x v="524"/>
    <n v="255.00000000000006"/>
    <x v="8"/>
  </r>
  <r>
    <x v="0"/>
    <n v="1185732"/>
    <x v="104"/>
    <x v="4"/>
    <x v="31"/>
    <s v="Louisville"/>
    <x v="3"/>
    <n v="0.19999999999999996"/>
    <x v="35"/>
    <x v="626"/>
    <n v="219.99999999999997"/>
    <x v="8"/>
  </r>
  <r>
    <x v="0"/>
    <n v="1185732"/>
    <x v="104"/>
    <x v="4"/>
    <x v="31"/>
    <s v="Louisville"/>
    <x v="4"/>
    <n v="0.35000000000000009"/>
    <x v="46"/>
    <x v="507"/>
    <n v="398.12500000000006"/>
    <x v="2"/>
  </r>
  <r>
    <x v="0"/>
    <n v="1185732"/>
    <x v="104"/>
    <x v="4"/>
    <x v="31"/>
    <s v="Louisville"/>
    <x v="5"/>
    <n v="0.25"/>
    <x v="33"/>
    <x v="627"/>
    <n v="531.25"/>
    <x v="0"/>
  </r>
  <r>
    <x v="0"/>
    <n v="1185732"/>
    <x v="105"/>
    <x v="4"/>
    <x v="31"/>
    <s v="Louisville"/>
    <x v="0"/>
    <n v="0.25"/>
    <x v="22"/>
    <x v="153"/>
    <n v="675"/>
    <x v="8"/>
  </r>
  <r>
    <x v="0"/>
    <n v="1185732"/>
    <x v="105"/>
    <x v="4"/>
    <x v="31"/>
    <s v="Louisville"/>
    <x v="1"/>
    <n v="0.25"/>
    <x v="48"/>
    <x v="523"/>
    <n v="328.125"/>
    <x v="2"/>
  </r>
  <r>
    <x v="0"/>
    <n v="1185732"/>
    <x v="105"/>
    <x v="4"/>
    <x v="31"/>
    <s v="Louisville"/>
    <x v="2"/>
    <n v="0.15000000000000002"/>
    <x v="48"/>
    <x v="469"/>
    <n v="225.00000000000006"/>
    <x v="8"/>
  </r>
  <r>
    <x v="0"/>
    <n v="1185732"/>
    <x v="105"/>
    <x v="4"/>
    <x v="31"/>
    <s v="Louisville"/>
    <x v="3"/>
    <n v="0.19999999999999996"/>
    <x v="49"/>
    <x v="628"/>
    <n v="239.99999999999997"/>
    <x v="8"/>
  </r>
  <r>
    <x v="0"/>
    <n v="1185732"/>
    <x v="105"/>
    <x v="4"/>
    <x v="31"/>
    <s v="Louisville"/>
    <x v="4"/>
    <n v="0.4"/>
    <x v="46"/>
    <x v="194"/>
    <n v="454.99999999999994"/>
    <x v="2"/>
  </r>
  <r>
    <x v="0"/>
    <n v="1185732"/>
    <x v="105"/>
    <x v="4"/>
    <x v="31"/>
    <s v="Louisville"/>
    <x v="5"/>
    <n v="0.30000000000000004"/>
    <x v="34"/>
    <x v="629"/>
    <n v="712.50000000000011"/>
    <x v="0"/>
  </r>
  <r>
    <x v="0"/>
    <n v="1185732"/>
    <x v="40"/>
    <x v="4"/>
    <x v="31"/>
    <s v="Louisville"/>
    <x v="0"/>
    <n v="0.4"/>
    <x v="57"/>
    <x v="630"/>
    <n v="1192"/>
    <x v="8"/>
  </r>
  <r>
    <x v="0"/>
    <n v="1185732"/>
    <x v="40"/>
    <x v="4"/>
    <x v="31"/>
    <s v="Louisville"/>
    <x v="1"/>
    <n v="0.4"/>
    <x v="32"/>
    <x v="207"/>
    <n v="630"/>
    <x v="2"/>
  </r>
  <r>
    <x v="0"/>
    <n v="1185732"/>
    <x v="40"/>
    <x v="4"/>
    <x v="31"/>
    <s v="Louisville"/>
    <x v="2"/>
    <n v="0.35000000000000003"/>
    <x v="33"/>
    <x v="343"/>
    <n v="595.00000000000011"/>
    <x v="8"/>
  </r>
  <r>
    <x v="0"/>
    <n v="1185732"/>
    <x v="40"/>
    <x v="4"/>
    <x v="31"/>
    <s v="Louisville"/>
    <x v="3"/>
    <n v="0.35000000000000003"/>
    <x v="48"/>
    <x v="342"/>
    <n v="525.00000000000011"/>
    <x v="8"/>
  </r>
  <r>
    <x v="0"/>
    <n v="1185732"/>
    <x v="40"/>
    <x v="4"/>
    <x v="31"/>
    <s v="Louisville"/>
    <x v="4"/>
    <n v="0.44999999999999996"/>
    <x v="47"/>
    <x v="451"/>
    <n v="629.99999999999989"/>
    <x v="2"/>
  </r>
  <r>
    <x v="0"/>
    <n v="1185732"/>
    <x v="40"/>
    <x v="4"/>
    <x v="31"/>
    <s v="Louisville"/>
    <x v="5"/>
    <n v="0.49999999999999994"/>
    <x v="24"/>
    <x v="631"/>
    <n v="1249.9999999999998"/>
    <x v="0"/>
  </r>
  <r>
    <x v="0"/>
    <n v="1185732"/>
    <x v="169"/>
    <x v="4"/>
    <x v="31"/>
    <s v="Louisville"/>
    <x v="0"/>
    <n v="0.44999999999999996"/>
    <x v="30"/>
    <x v="632"/>
    <n v="1350"/>
    <x v="8"/>
  </r>
  <r>
    <x v="0"/>
    <n v="1185732"/>
    <x v="169"/>
    <x v="4"/>
    <x v="31"/>
    <s v="Louisville"/>
    <x v="1"/>
    <n v="0.4"/>
    <x v="24"/>
    <x v="47"/>
    <n v="700"/>
    <x v="2"/>
  </r>
  <r>
    <x v="0"/>
    <n v="1185732"/>
    <x v="169"/>
    <x v="4"/>
    <x v="31"/>
    <s v="Louisville"/>
    <x v="2"/>
    <n v="0.45"/>
    <x v="34"/>
    <x v="115"/>
    <n v="855"/>
    <x v="8"/>
  </r>
  <r>
    <x v="0"/>
    <n v="1185732"/>
    <x v="169"/>
    <x v="4"/>
    <x v="31"/>
    <s v="Louisville"/>
    <x v="3"/>
    <n v="0.45"/>
    <x v="32"/>
    <x v="158"/>
    <n v="810"/>
    <x v="8"/>
  </r>
  <r>
    <x v="0"/>
    <n v="1185732"/>
    <x v="169"/>
    <x v="4"/>
    <x v="31"/>
    <s v="Louisville"/>
    <x v="4"/>
    <n v="0.6"/>
    <x v="32"/>
    <x v="52"/>
    <n v="944.99999999999989"/>
    <x v="2"/>
  </r>
  <r>
    <x v="0"/>
    <n v="1185732"/>
    <x v="169"/>
    <x v="4"/>
    <x v="31"/>
    <s v="Louisville"/>
    <x v="5"/>
    <n v="0.65"/>
    <x v="23"/>
    <x v="113"/>
    <n v="2031.25"/>
    <x v="0"/>
  </r>
  <r>
    <x v="0"/>
    <n v="1185732"/>
    <x v="108"/>
    <x v="4"/>
    <x v="31"/>
    <s v="Louisville"/>
    <x v="0"/>
    <n v="0.6"/>
    <x v="2"/>
    <x v="12"/>
    <n v="2040"/>
    <x v="8"/>
  </r>
  <r>
    <x v="0"/>
    <n v="1185732"/>
    <x v="108"/>
    <x v="4"/>
    <x v="31"/>
    <s v="Louisville"/>
    <x v="1"/>
    <n v="0.55000000000000004"/>
    <x v="25"/>
    <x v="221"/>
    <n v="1155"/>
    <x v="2"/>
  </r>
  <r>
    <x v="0"/>
    <n v="1185732"/>
    <x v="108"/>
    <x v="4"/>
    <x v="31"/>
    <s v="Louisville"/>
    <x v="2"/>
    <n v="0.5"/>
    <x v="28"/>
    <x v="48"/>
    <n v="1050"/>
    <x v="8"/>
  </r>
  <r>
    <x v="0"/>
    <n v="1185732"/>
    <x v="108"/>
    <x v="4"/>
    <x v="31"/>
    <s v="Louisville"/>
    <x v="3"/>
    <n v="0.5"/>
    <x v="34"/>
    <x v="351"/>
    <n v="950"/>
    <x v="8"/>
  </r>
  <r>
    <x v="0"/>
    <n v="1185732"/>
    <x v="108"/>
    <x v="4"/>
    <x v="31"/>
    <s v="Louisville"/>
    <x v="4"/>
    <n v="0.6"/>
    <x v="24"/>
    <x v="61"/>
    <n v="1050"/>
    <x v="2"/>
  </r>
  <r>
    <x v="0"/>
    <n v="1185732"/>
    <x v="108"/>
    <x v="4"/>
    <x v="31"/>
    <s v="Louisville"/>
    <x v="5"/>
    <n v="0.65"/>
    <x v="22"/>
    <x v="83"/>
    <n v="2193.75"/>
    <x v="0"/>
  </r>
  <r>
    <x v="0"/>
    <n v="1185732"/>
    <x v="109"/>
    <x v="4"/>
    <x v="31"/>
    <s v="Louisville"/>
    <x v="0"/>
    <n v="0.6"/>
    <x v="6"/>
    <x v="14"/>
    <n v="1980"/>
    <x v="8"/>
  </r>
  <r>
    <x v="0"/>
    <n v="1185732"/>
    <x v="109"/>
    <x v="4"/>
    <x v="31"/>
    <s v="Louisville"/>
    <x v="1"/>
    <n v="0.55000000000000004"/>
    <x v="25"/>
    <x v="221"/>
    <n v="1155"/>
    <x v="2"/>
  </r>
  <r>
    <x v="0"/>
    <n v="1185732"/>
    <x v="109"/>
    <x v="4"/>
    <x v="31"/>
    <s v="Louisville"/>
    <x v="2"/>
    <n v="0.5"/>
    <x v="28"/>
    <x v="48"/>
    <n v="1050"/>
    <x v="8"/>
  </r>
  <r>
    <x v="0"/>
    <n v="1185732"/>
    <x v="109"/>
    <x v="4"/>
    <x v="31"/>
    <s v="Louisville"/>
    <x v="3"/>
    <n v="0.4"/>
    <x v="34"/>
    <x v="235"/>
    <n v="760"/>
    <x v="8"/>
  </r>
  <r>
    <x v="0"/>
    <n v="1185732"/>
    <x v="109"/>
    <x v="4"/>
    <x v="31"/>
    <s v="Louisville"/>
    <x v="4"/>
    <n v="0.5"/>
    <x v="32"/>
    <x v="39"/>
    <n v="787.5"/>
    <x v="2"/>
  </r>
  <r>
    <x v="0"/>
    <n v="1185732"/>
    <x v="109"/>
    <x v="4"/>
    <x v="31"/>
    <s v="Louisville"/>
    <x v="5"/>
    <n v="0.55000000000000004"/>
    <x v="23"/>
    <x v="337"/>
    <n v="1718.7500000000002"/>
    <x v="0"/>
  </r>
  <r>
    <x v="0"/>
    <n v="1185732"/>
    <x v="44"/>
    <x v="4"/>
    <x v="31"/>
    <s v="Louisville"/>
    <x v="0"/>
    <n v="0.5"/>
    <x v="27"/>
    <x v="78"/>
    <n v="1450"/>
    <x v="8"/>
  </r>
  <r>
    <x v="0"/>
    <n v="1185732"/>
    <x v="44"/>
    <x v="4"/>
    <x v="31"/>
    <s v="Louisville"/>
    <x v="1"/>
    <n v="0.45000000000000012"/>
    <x v="28"/>
    <x v="464"/>
    <n v="826.87500000000011"/>
    <x v="2"/>
  </r>
  <r>
    <x v="0"/>
    <n v="1185732"/>
    <x v="44"/>
    <x v="4"/>
    <x v="31"/>
    <s v="Louisville"/>
    <x v="2"/>
    <n v="0.20000000000000007"/>
    <x v="33"/>
    <x v="533"/>
    <n v="340.00000000000011"/>
    <x v="8"/>
  </r>
  <r>
    <x v="0"/>
    <n v="1185732"/>
    <x v="44"/>
    <x v="4"/>
    <x v="31"/>
    <s v="Louisville"/>
    <x v="3"/>
    <n v="0.20000000000000007"/>
    <x v="47"/>
    <x v="527"/>
    <n v="320.00000000000011"/>
    <x v="8"/>
  </r>
  <r>
    <x v="0"/>
    <n v="1185732"/>
    <x v="44"/>
    <x v="4"/>
    <x v="31"/>
    <s v="Louisville"/>
    <x v="4"/>
    <n v="0.30000000000000004"/>
    <x v="47"/>
    <x v="200"/>
    <n v="420.00000000000006"/>
    <x v="2"/>
  </r>
  <r>
    <x v="0"/>
    <n v="1185732"/>
    <x v="44"/>
    <x v="4"/>
    <x v="31"/>
    <s v="Louisville"/>
    <x v="5"/>
    <n v="0.35000000000000009"/>
    <x v="24"/>
    <x v="482"/>
    <n v="875.00000000000023"/>
    <x v="0"/>
  </r>
  <r>
    <x v="0"/>
    <n v="1185732"/>
    <x v="171"/>
    <x v="4"/>
    <x v="31"/>
    <s v="Louisville"/>
    <x v="0"/>
    <n v="0.35000000000000009"/>
    <x v="22"/>
    <x v="464"/>
    <n v="945.00000000000023"/>
    <x v="8"/>
  </r>
  <r>
    <x v="0"/>
    <n v="1185732"/>
    <x v="171"/>
    <x v="4"/>
    <x v="31"/>
    <s v="Louisville"/>
    <x v="1"/>
    <n v="0.25000000000000011"/>
    <x v="24"/>
    <x v="613"/>
    <n v="437.50000000000011"/>
    <x v="2"/>
  </r>
  <r>
    <x v="0"/>
    <n v="1185732"/>
    <x v="171"/>
    <x v="4"/>
    <x v="31"/>
    <s v="Louisville"/>
    <x v="2"/>
    <n v="0.25000000000000011"/>
    <x v="48"/>
    <x v="633"/>
    <n v="375.00000000000023"/>
    <x v="8"/>
  </r>
  <r>
    <x v="0"/>
    <n v="1185732"/>
    <x v="171"/>
    <x v="4"/>
    <x v="31"/>
    <s v="Louisville"/>
    <x v="3"/>
    <n v="0.25000000000000011"/>
    <x v="45"/>
    <x v="634"/>
    <n v="350.00000000000017"/>
    <x v="8"/>
  </r>
  <r>
    <x v="0"/>
    <n v="1185732"/>
    <x v="171"/>
    <x v="4"/>
    <x v="31"/>
    <s v="Louisville"/>
    <x v="4"/>
    <n v="0.35000000000000009"/>
    <x v="45"/>
    <x v="206"/>
    <n v="428.75000000000006"/>
    <x v="2"/>
  </r>
  <r>
    <x v="0"/>
    <n v="1185732"/>
    <x v="171"/>
    <x v="4"/>
    <x v="31"/>
    <s v="Louisville"/>
    <x v="5"/>
    <n v="0.35000000000000003"/>
    <x v="34"/>
    <x v="394"/>
    <n v="831.25000000000011"/>
    <x v="0"/>
  </r>
  <r>
    <x v="0"/>
    <n v="1185732"/>
    <x v="112"/>
    <x v="4"/>
    <x v="31"/>
    <s v="Louisville"/>
    <x v="0"/>
    <n v="0.3000000000000001"/>
    <x v="23"/>
    <x v="635"/>
    <n v="750.00000000000034"/>
    <x v="8"/>
  </r>
  <r>
    <x v="0"/>
    <n v="1185732"/>
    <x v="112"/>
    <x v="4"/>
    <x v="31"/>
    <s v="Louisville"/>
    <x v="1"/>
    <n v="0.20000000000000012"/>
    <x v="32"/>
    <x v="636"/>
    <n v="315.00000000000017"/>
    <x v="2"/>
  </r>
  <r>
    <x v="0"/>
    <n v="1185732"/>
    <x v="112"/>
    <x v="4"/>
    <x v="31"/>
    <s v="Louisville"/>
    <x v="2"/>
    <n v="0.30000000000000016"/>
    <x v="79"/>
    <x v="637"/>
    <n v="474.00000000000028"/>
    <x v="8"/>
  </r>
  <r>
    <x v="0"/>
    <n v="1185732"/>
    <x v="112"/>
    <x v="4"/>
    <x v="31"/>
    <s v="Louisville"/>
    <x v="3"/>
    <n v="0.6000000000000002"/>
    <x v="32"/>
    <x v="568"/>
    <n v="1080.0000000000005"/>
    <x v="8"/>
  </r>
  <r>
    <x v="0"/>
    <n v="1185732"/>
    <x v="112"/>
    <x v="4"/>
    <x v="31"/>
    <s v="Louisville"/>
    <x v="4"/>
    <n v="0.75000000000000011"/>
    <x v="33"/>
    <x v="260"/>
    <n v="1115.625"/>
    <x v="2"/>
  </r>
  <r>
    <x v="0"/>
    <n v="1185732"/>
    <x v="112"/>
    <x v="4"/>
    <x v="31"/>
    <s v="Louisville"/>
    <x v="5"/>
    <n v="0.75"/>
    <x v="28"/>
    <x v="638"/>
    <n v="1968.75"/>
    <x v="0"/>
  </r>
  <r>
    <x v="0"/>
    <n v="1185732"/>
    <x v="113"/>
    <x v="4"/>
    <x v="31"/>
    <s v="Louisville"/>
    <x v="0"/>
    <n v="0.70000000000000007"/>
    <x v="29"/>
    <x v="102"/>
    <n v="2170.0000000000005"/>
    <x v="8"/>
  </r>
  <r>
    <x v="0"/>
    <n v="1185732"/>
    <x v="113"/>
    <x v="4"/>
    <x v="31"/>
    <s v="Louisville"/>
    <x v="1"/>
    <n v="0.60000000000000009"/>
    <x v="31"/>
    <x v="225"/>
    <n v="1207.5"/>
    <x v="2"/>
  </r>
  <r>
    <x v="0"/>
    <n v="1185732"/>
    <x v="113"/>
    <x v="4"/>
    <x v="31"/>
    <s v="Louisville"/>
    <x v="2"/>
    <n v="0.60000000000000009"/>
    <x v="28"/>
    <x v="254"/>
    <n v="1260.0000000000002"/>
    <x v="8"/>
  </r>
  <r>
    <x v="0"/>
    <n v="1185732"/>
    <x v="113"/>
    <x v="4"/>
    <x v="31"/>
    <s v="Louisville"/>
    <x v="3"/>
    <n v="0.60000000000000009"/>
    <x v="34"/>
    <x v="231"/>
    <n v="1140.0000000000002"/>
    <x v="8"/>
  </r>
  <r>
    <x v="0"/>
    <n v="1185732"/>
    <x v="113"/>
    <x v="4"/>
    <x v="31"/>
    <s v="Louisville"/>
    <x v="4"/>
    <n v="0.70000000000000007"/>
    <x v="34"/>
    <x v="204"/>
    <n v="1163.75"/>
    <x v="2"/>
  </r>
  <r>
    <x v="0"/>
    <n v="1185732"/>
    <x v="113"/>
    <x v="4"/>
    <x v="31"/>
    <s v="Louisville"/>
    <x v="5"/>
    <n v="0.75"/>
    <x v="31"/>
    <x v="275"/>
    <n v="2156.25"/>
    <x v="0"/>
  </r>
  <r>
    <x v="1"/>
    <n v="1197831"/>
    <x v="180"/>
    <x v="1"/>
    <x v="32"/>
    <s v="Jackson"/>
    <x v="0"/>
    <n v="0.25000000000000006"/>
    <x v="26"/>
    <x v="639"/>
    <n v="650.00000000000023"/>
    <x v="8"/>
  </r>
  <r>
    <x v="1"/>
    <n v="1197831"/>
    <x v="180"/>
    <x v="1"/>
    <x v="32"/>
    <s v="Jackson"/>
    <x v="1"/>
    <n v="0.25000000000000006"/>
    <x v="32"/>
    <x v="133"/>
    <n v="393.75000000000006"/>
    <x v="2"/>
  </r>
  <r>
    <x v="1"/>
    <n v="1197831"/>
    <x v="180"/>
    <x v="1"/>
    <x v="32"/>
    <s v="Jackson"/>
    <x v="2"/>
    <n v="0.15000000000000008"/>
    <x v="32"/>
    <x v="640"/>
    <n v="270.00000000000017"/>
    <x v="8"/>
  </r>
  <r>
    <x v="1"/>
    <n v="1197831"/>
    <x v="180"/>
    <x v="1"/>
    <x v="32"/>
    <s v="Jackson"/>
    <x v="3"/>
    <n v="0.2"/>
    <x v="49"/>
    <x v="128"/>
    <n v="240"/>
    <x v="8"/>
  </r>
  <r>
    <x v="1"/>
    <n v="1197831"/>
    <x v="180"/>
    <x v="1"/>
    <x v="32"/>
    <s v="Jackson"/>
    <x v="4"/>
    <n v="0.35000000000000003"/>
    <x v="45"/>
    <x v="206"/>
    <n v="428.75000000000006"/>
    <x v="2"/>
  </r>
  <r>
    <x v="1"/>
    <n v="1197831"/>
    <x v="180"/>
    <x v="1"/>
    <x v="32"/>
    <s v="Jackson"/>
    <x v="5"/>
    <n v="0.25000000000000006"/>
    <x v="32"/>
    <x v="133"/>
    <n v="450.00000000000011"/>
    <x v="8"/>
  </r>
  <r>
    <x v="1"/>
    <n v="1197831"/>
    <x v="227"/>
    <x v="1"/>
    <x v="32"/>
    <s v="Jackson"/>
    <x v="0"/>
    <n v="0.25000000000000006"/>
    <x v="20"/>
    <x v="482"/>
    <n v="700.00000000000023"/>
    <x v="8"/>
  </r>
  <r>
    <x v="1"/>
    <n v="1197831"/>
    <x v="227"/>
    <x v="1"/>
    <x v="32"/>
    <s v="Jackson"/>
    <x v="1"/>
    <n v="0.25000000000000006"/>
    <x v="45"/>
    <x v="504"/>
    <n v="306.25000000000006"/>
    <x v="2"/>
  </r>
  <r>
    <x v="1"/>
    <n v="1197831"/>
    <x v="227"/>
    <x v="1"/>
    <x v="32"/>
    <s v="Jackson"/>
    <x v="2"/>
    <n v="0.15000000000000008"/>
    <x v="47"/>
    <x v="641"/>
    <n v="240.00000000000014"/>
    <x v="8"/>
  </r>
  <r>
    <x v="1"/>
    <n v="1197831"/>
    <x v="227"/>
    <x v="1"/>
    <x v="32"/>
    <s v="Jackson"/>
    <x v="3"/>
    <n v="0.2"/>
    <x v="44"/>
    <x v="118"/>
    <n v="200"/>
    <x v="8"/>
  </r>
  <r>
    <x v="1"/>
    <n v="1197831"/>
    <x v="227"/>
    <x v="1"/>
    <x v="32"/>
    <s v="Jackson"/>
    <x v="4"/>
    <n v="0.35000000000000003"/>
    <x v="46"/>
    <x v="165"/>
    <n v="398.125"/>
    <x v="2"/>
  </r>
  <r>
    <x v="1"/>
    <n v="1197831"/>
    <x v="227"/>
    <x v="1"/>
    <x v="32"/>
    <s v="Jackson"/>
    <x v="5"/>
    <n v="0.2"/>
    <x v="33"/>
    <x v="501"/>
    <n v="340"/>
    <x v="8"/>
  </r>
  <r>
    <x v="1"/>
    <n v="1197831"/>
    <x v="26"/>
    <x v="1"/>
    <x v="32"/>
    <s v="Jackson"/>
    <x v="0"/>
    <n v="0.2"/>
    <x v="80"/>
    <x v="642"/>
    <n v="516"/>
    <x v="8"/>
  </r>
  <r>
    <x v="1"/>
    <n v="1197831"/>
    <x v="26"/>
    <x v="1"/>
    <x v="32"/>
    <s v="Jackson"/>
    <x v="1"/>
    <n v="0.2"/>
    <x v="46"/>
    <x v="406"/>
    <n v="227.49999999999997"/>
    <x v="2"/>
  </r>
  <r>
    <x v="1"/>
    <n v="1197831"/>
    <x v="26"/>
    <x v="1"/>
    <x v="32"/>
    <s v="Jackson"/>
    <x v="2"/>
    <n v="0.10000000000000002"/>
    <x v="45"/>
    <x v="367"/>
    <n v="140.00000000000003"/>
    <x v="8"/>
  </r>
  <r>
    <x v="1"/>
    <n v="1197831"/>
    <x v="26"/>
    <x v="1"/>
    <x v="32"/>
    <s v="Jackson"/>
    <x v="3"/>
    <n v="0.19999999999999996"/>
    <x v="41"/>
    <x v="643"/>
    <n v="159.99999999999997"/>
    <x v="8"/>
  </r>
  <r>
    <x v="1"/>
    <n v="1197831"/>
    <x v="26"/>
    <x v="1"/>
    <x v="32"/>
    <s v="Jackson"/>
    <x v="4"/>
    <n v="0.35000000000000009"/>
    <x v="44"/>
    <x v="504"/>
    <n v="306.25000000000006"/>
    <x v="2"/>
  </r>
  <r>
    <x v="1"/>
    <n v="1197831"/>
    <x v="26"/>
    <x v="1"/>
    <x v="32"/>
    <s v="Jackson"/>
    <x v="5"/>
    <n v="0.25"/>
    <x v="45"/>
    <x v="131"/>
    <n v="350"/>
    <x v="8"/>
  </r>
  <r>
    <x v="1"/>
    <n v="1197831"/>
    <x v="27"/>
    <x v="1"/>
    <x v="32"/>
    <s v="Jackson"/>
    <x v="0"/>
    <n v="0.25"/>
    <x v="25"/>
    <x v="146"/>
    <n v="600"/>
    <x v="8"/>
  </r>
  <r>
    <x v="1"/>
    <n v="1197831"/>
    <x v="27"/>
    <x v="1"/>
    <x v="32"/>
    <s v="Jackson"/>
    <x v="1"/>
    <n v="0.25"/>
    <x v="49"/>
    <x v="126"/>
    <n v="262.5"/>
    <x v="2"/>
  </r>
  <r>
    <x v="1"/>
    <n v="1197831"/>
    <x v="27"/>
    <x v="1"/>
    <x v="32"/>
    <s v="Jackson"/>
    <x v="2"/>
    <n v="0.15000000000000002"/>
    <x v="49"/>
    <x v="362"/>
    <n v="180.00000000000003"/>
    <x v="8"/>
  </r>
  <r>
    <x v="1"/>
    <n v="1197831"/>
    <x v="27"/>
    <x v="1"/>
    <x v="32"/>
    <s v="Jackson"/>
    <x v="3"/>
    <n v="0.19999999999999996"/>
    <x v="38"/>
    <x v="644"/>
    <n v="179.99999999999997"/>
    <x v="8"/>
  </r>
  <r>
    <x v="1"/>
    <n v="1197831"/>
    <x v="27"/>
    <x v="1"/>
    <x v="32"/>
    <s v="Jackson"/>
    <x v="4"/>
    <n v="0.4"/>
    <x v="44"/>
    <x v="123"/>
    <n v="350"/>
    <x v="2"/>
  </r>
  <r>
    <x v="1"/>
    <n v="1197831"/>
    <x v="27"/>
    <x v="1"/>
    <x v="32"/>
    <s v="Jackson"/>
    <x v="5"/>
    <n v="0.30000000000000004"/>
    <x v="47"/>
    <x v="200"/>
    <n v="480.00000000000011"/>
    <x v="8"/>
  </r>
  <r>
    <x v="1"/>
    <n v="1197831"/>
    <x v="168"/>
    <x v="1"/>
    <x v="32"/>
    <s v="Jackson"/>
    <x v="0"/>
    <n v="0.4"/>
    <x v="70"/>
    <x v="645"/>
    <n v="1072"/>
    <x v="8"/>
  </r>
  <r>
    <x v="1"/>
    <n v="1197831"/>
    <x v="168"/>
    <x v="1"/>
    <x v="32"/>
    <s v="Jackson"/>
    <x v="1"/>
    <n v="0.4"/>
    <x v="48"/>
    <x v="146"/>
    <n v="525"/>
    <x v="2"/>
  </r>
  <r>
    <x v="1"/>
    <n v="1197831"/>
    <x v="168"/>
    <x v="1"/>
    <x v="32"/>
    <s v="Jackson"/>
    <x v="2"/>
    <n v="0.35000000000000003"/>
    <x v="45"/>
    <x v="206"/>
    <n v="490.00000000000011"/>
    <x v="8"/>
  </r>
  <r>
    <x v="1"/>
    <n v="1197831"/>
    <x v="168"/>
    <x v="1"/>
    <x v="32"/>
    <s v="Jackson"/>
    <x v="3"/>
    <n v="0.35000000000000003"/>
    <x v="49"/>
    <x v="202"/>
    <n v="420"/>
    <x v="8"/>
  </r>
  <r>
    <x v="1"/>
    <n v="1197831"/>
    <x v="168"/>
    <x v="1"/>
    <x v="32"/>
    <s v="Jackson"/>
    <x v="4"/>
    <n v="0.44999999999999996"/>
    <x v="46"/>
    <x v="199"/>
    <n v="511.87499999999989"/>
    <x v="2"/>
  </r>
  <r>
    <x v="1"/>
    <n v="1197831"/>
    <x v="168"/>
    <x v="1"/>
    <x v="32"/>
    <s v="Jackson"/>
    <x v="5"/>
    <n v="0.44999999999999996"/>
    <x v="33"/>
    <x v="646"/>
    <n v="765"/>
    <x v="8"/>
  </r>
  <r>
    <x v="1"/>
    <n v="1197831"/>
    <x v="228"/>
    <x v="1"/>
    <x v="32"/>
    <s v="Jackson"/>
    <x v="0"/>
    <n v="0.39999999999999997"/>
    <x v="22"/>
    <x v="52"/>
    <n v="1080"/>
    <x v="8"/>
  </r>
  <r>
    <x v="1"/>
    <n v="1197831"/>
    <x v="228"/>
    <x v="1"/>
    <x v="32"/>
    <s v="Jackson"/>
    <x v="1"/>
    <n v="0.35000000000000003"/>
    <x v="33"/>
    <x v="343"/>
    <n v="520.625"/>
    <x v="2"/>
  </r>
  <r>
    <x v="1"/>
    <n v="1197831"/>
    <x v="228"/>
    <x v="1"/>
    <x v="32"/>
    <s v="Jackson"/>
    <x v="2"/>
    <n v="0.4"/>
    <x v="47"/>
    <x v="173"/>
    <n v="640"/>
    <x v="8"/>
  </r>
  <r>
    <x v="1"/>
    <n v="1197831"/>
    <x v="228"/>
    <x v="1"/>
    <x v="32"/>
    <s v="Jackson"/>
    <x v="3"/>
    <n v="0.4"/>
    <x v="48"/>
    <x v="146"/>
    <n v="600"/>
    <x v="8"/>
  </r>
  <r>
    <x v="1"/>
    <n v="1197831"/>
    <x v="228"/>
    <x v="1"/>
    <x v="32"/>
    <s v="Jackson"/>
    <x v="4"/>
    <n v="0.54999999999999993"/>
    <x v="48"/>
    <x v="210"/>
    <n v="721.87499999999977"/>
    <x v="2"/>
  </r>
  <r>
    <x v="1"/>
    <n v="1197831"/>
    <x v="228"/>
    <x v="1"/>
    <x v="32"/>
    <s v="Jackson"/>
    <x v="5"/>
    <n v="0.6"/>
    <x v="21"/>
    <x v="211"/>
    <n v="1320"/>
    <x v="8"/>
  </r>
  <r>
    <x v="1"/>
    <n v="1197831"/>
    <x v="30"/>
    <x v="1"/>
    <x v="32"/>
    <s v="Jackson"/>
    <x v="0"/>
    <n v="0.54999999999999993"/>
    <x v="29"/>
    <x v="475"/>
    <n v="1704.9999999999998"/>
    <x v="8"/>
  </r>
  <r>
    <x v="1"/>
    <n v="1197831"/>
    <x v="30"/>
    <x v="1"/>
    <x v="32"/>
    <s v="Jackson"/>
    <x v="1"/>
    <n v="0.5"/>
    <x v="28"/>
    <x v="48"/>
    <n v="918.74999999999989"/>
    <x v="2"/>
  </r>
  <r>
    <x v="1"/>
    <n v="1197831"/>
    <x v="30"/>
    <x v="1"/>
    <x v="32"/>
    <s v="Jackson"/>
    <x v="2"/>
    <n v="0.45"/>
    <x v="32"/>
    <x v="158"/>
    <n v="810"/>
    <x v="8"/>
  </r>
  <r>
    <x v="1"/>
    <n v="1197831"/>
    <x v="30"/>
    <x v="1"/>
    <x v="32"/>
    <s v="Jackson"/>
    <x v="3"/>
    <n v="0.45"/>
    <x v="47"/>
    <x v="207"/>
    <n v="720"/>
    <x v="8"/>
  </r>
  <r>
    <x v="1"/>
    <n v="1197831"/>
    <x v="30"/>
    <x v="1"/>
    <x v="32"/>
    <s v="Jackson"/>
    <x v="4"/>
    <n v="0.6"/>
    <x v="33"/>
    <x v="141"/>
    <n v="892.5"/>
    <x v="2"/>
  </r>
  <r>
    <x v="1"/>
    <n v="1197831"/>
    <x v="30"/>
    <x v="1"/>
    <x v="32"/>
    <s v="Jackson"/>
    <x v="5"/>
    <n v="0.65"/>
    <x v="25"/>
    <x v="87"/>
    <n v="1560"/>
    <x v="8"/>
  </r>
  <r>
    <x v="1"/>
    <n v="1197831"/>
    <x v="31"/>
    <x v="1"/>
    <x v="32"/>
    <s v="Jackson"/>
    <x v="0"/>
    <n v="0.6"/>
    <x v="30"/>
    <x v="6"/>
    <n v="1800"/>
    <x v="8"/>
  </r>
  <r>
    <x v="1"/>
    <n v="1197831"/>
    <x v="31"/>
    <x v="1"/>
    <x v="32"/>
    <s v="Jackson"/>
    <x v="1"/>
    <n v="0.55000000000000004"/>
    <x v="28"/>
    <x v="170"/>
    <n v="1010.6250000000001"/>
    <x v="2"/>
  </r>
  <r>
    <x v="1"/>
    <n v="1197831"/>
    <x v="31"/>
    <x v="1"/>
    <x v="32"/>
    <s v="Jackson"/>
    <x v="2"/>
    <n v="0.5"/>
    <x v="32"/>
    <x v="39"/>
    <n v="900"/>
    <x v="8"/>
  </r>
  <r>
    <x v="1"/>
    <n v="1197831"/>
    <x v="31"/>
    <x v="1"/>
    <x v="32"/>
    <s v="Jackson"/>
    <x v="3"/>
    <n v="0.4"/>
    <x v="47"/>
    <x v="173"/>
    <n v="640"/>
    <x v="8"/>
  </r>
  <r>
    <x v="1"/>
    <n v="1197831"/>
    <x v="31"/>
    <x v="1"/>
    <x v="32"/>
    <s v="Jackson"/>
    <x v="4"/>
    <n v="0.5"/>
    <x v="48"/>
    <x v="203"/>
    <n v="656.25"/>
    <x v="2"/>
  </r>
  <r>
    <x v="1"/>
    <n v="1197831"/>
    <x v="31"/>
    <x v="1"/>
    <x v="32"/>
    <s v="Jackson"/>
    <x v="5"/>
    <n v="0.55000000000000004"/>
    <x v="21"/>
    <x v="446"/>
    <n v="1210.0000000000002"/>
    <x v="8"/>
  </r>
  <r>
    <x v="1"/>
    <n v="1197831"/>
    <x v="170"/>
    <x v="1"/>
    <x v="32"/>
    <s v="Jackson"/>
    <x v="0"/>
    <n v="0.5"/>
    <x v="26"/>
    <x v="82"/>
    <n v="1300"/>
    <x v="8"/>
  </r>
  <r>
    <x v="1"/>
    <n v="1197831"/>
    <x v="170"/>
    <x v="1"/>
    <x v="32"/>
    <s v="Jackson"/>
    <x v="1"/>
    <n v="0.40000000000000013"/>
    <x v="32"/>
    <x v="647"/>
    <n v="630.00000000000023"/>
    <x v="2"/>
  </r>
  <r>
    <x v="1"/>
    <n v="1197831"/>
    <x v="170"/>
    <x v="1"/>
    <x v="32"/>
    <s v="Jackson"/>
    <x v="2"/>
    <n v="0.15000000000000008"/>
    <x v="45"/>
    <x v="648"/>
    <n v="210.00000000000011"/>
    <x v="8"/>
  </r>
  <r>
    <x v="1"/>
    <n v="1197831"/>
    <x v="170"/>
    <x v="1"/>
    <x v="32"/>
    <s v="Jackson"/>
    <x v="3"/>
    <n v="0.15000000000000008"/>
    <x v="46"/>
    <x v="529"/>
    <n v="195.00000000000011"/>
    <x v="8"/>
  </r>
  <r>
    <x v="1"/>
    <n v="1197831"/>
    <x v="170"/>
    <x v="1"/>
    <x v="32"/>
    <s v="Jackson"/>
    <x v="4"/>
    <n v="0.25000000000000006"/>
    <x v="46"/>
    <x v="512"/>
    <n v="284.37500000000006"/>
    <x v="2"/>
  </r>
  <r>
    <x v="1"/>
    <n v="1197831"/>
    <x v="170"/>
    <x v="1"/>
    <x v="32"/>
    <s v="Jackson"/>
    <x v="5"/>
    <n v="0.3000000000000001"/>
    <x v="33"/>
    <x v="611"/>
    <n v="510.00000000000023"/>
    <x v="8"/>
  </r>
  <r>
    <x v="1"/>
    <n v="1197831"/>
    <x v="229"/>
    <x v="1"/>
    <x v="32"/>
    <s v="Jackson"/>
    <x v="0"/>
    <n v="0.3000000000000001"/>
    <x v="25"/>
    <x v="647"/>
    <n v="720.00000000000034"/>
    <x v="8"/>
  </r>
  <r>
    <x v="1"/>
    <n v="1197831"/>
    <x v="229"/>
    <x v="1"/>
    <x v="32"/>
    <s v="Jackson"/>
    <x v="1"/>
    <n v="0.20000000000000012"/>
    <x v="33"/>
    <x v="649"/>
    <n v="297.50000000000017"/>
    <x v="2"/>
  </r>
  <r>
    <x v="1"/>
    <n v="1197831"/>
    <x v="229"/>
    <x v="1"/>
    <x v="32"/>
    <s v="Jackson"/>
    <x v="2"/>
    <n v="0.20000000000000012"/>
    <x v="49"/>
    <x v="641"/>
    <n v="240.00000000000014"/>
    <x v="8"/>
  </r>
  <r>
    <x v="1"/>
    <n v="1197831"/>
    <x v="229"/>
    <x v="1"/>
    <x v="32"/>
    <s v="Jackson"/>
    <x v="3"/>
    <n v="0.20000000000000012"/>
    <x v="35"/>
    <x v="650"/>
    <n v="220.00000000000014"/>
    <x v="8"/>
  </r>
  <r>
    <x v="1"/>
    <n v="1197831"/>
    <x v="229"/>
    <x v="1"/>
    <x v="32"/>
    <s v="Jackson"/>
    <x v="4"/>
    <n v="0.3000000000000001"/>
    <x v="35"/>
    <x v="651"/>
    <n v="288.75000000000006"/>
    <x v="2"/>
  </r>
  <r>
    <x v="1"/>
    <n v="1197831"/>
    <x v="229"/>
    <x v="1"/>
    <x v="32"/>
    <s v="Jackson"/>
    <x v="5"/>
    <n v="0.30000000000000004"/>
    <x v="47"/>
    <x v="200"/>
    <n v="480.00000000000011"/>
    <x v="8"/>
  </r>
  <r>
    <x v="1"/>
    <n v="1197831"/>
    <x v="34"/>
    <x v="1"/>
    <x v="32"/>
    <s v="Jackson"/>
    <x v="0"/>
    <n v="0.25000000000000011"/>
    <x v="21"/>
    <x v="652"/>
    <n v="550.00000000000034"/>
    <x v="8"/>
  </r>
  <r>
    <x v="1"/>
    <n v="1197831"/>
    <x v="34"/>
    <x v="1"/>
    <x v="32"/>
    <s v="Jackson"/>
    <x v="1"/>
    <n v="0.15000000000000013"/>
    <x v="48"/>
    <x v="653"/>
    <n v="196.87500000000014"/>
    <x v="2"/>
  </r>
  <r>
    <x v="1"/>
    <n v="1197831"/>
    <x v="34"/>
    <x v="1"/>
    <x v="32"/>
    <s v="Jackson"/>
    <x v="2"/>
    <n v="0.25000000000000017"/>
    <x v="81"/>
    <x v="654"/>
    <n v="320.00000000000023"/>
    <x v="8"/>
  </r>
  <r>
    <x v="1"/>
    <n v="1197831"/>
    <x v="34"/>
    <x v="1"/>
    <x v="32"/>
    <s v="Jackson"/>
    <x v="3"/>
    <n v="0.55000000000000016"/>
    <x v="48"/>
    <x v="655"/>
    <n v="825.00000000000023"/>
    <x v="8"/>
  </r>
  <r>
    <x v="1"/>
    <n v="1197831"/>
    <x v="34"/>
    <x v="1"/>
    <x v="32"/>
    <s v="Jackson"/>
    <x v="4"/>
    <n v="0.75000000000000011"/>
    <x v="45"/>
    <x v="195"/>
    <n v="918.75000000000011"/>
    <x v="2"/>
  </r>
  <r>
    <x v="1"/>
    <n v="1197831"/>
    <x v="34"/>
    <x v="1"/>
    <x v="32"/>
    <s v="Jackson"/>
    <x v="5"/>
    <n v="0.75"/>
    <x v="32"/>
    <x v="73"/>
    <n v="1350"/>
    <x v="8"/>
  </r>
  <r>
    <x v="1"/>
    <n v="1197831"/>
    <x v="35"/>
    <x v="1"/>
    <x v="32"/>
    <s v="Jackson"/>
    <x v="0"/>
    <n v="0.70000000000000007"/>
    <x v="20"/>
    <x v="107"/>
    <n v="1960.0000000000005"/>
    <x v="8"/>
  </r>
  <r>
    <x v="1"/>
    <n v="1197831"/>
    <x v="35"/>
    <x v="1"/>
    <x v="32"/>
    <s v="Jackson"/>
    <x v="1"/>
    <n v="0.60000000000000009"/>
    <x v="24"/>
    <x v="252"/>
    <n v="1050"/>
    <x v="2"/>
  </r>
  <r>
    <x v="1"/>
    <n v="1197831"/>
    <x v="35"/>
    <x v="1"/>
    <x v="32"/>
    <s v="Jackson"/>
    <x v="2"/>
    <n v="0.60000000000000009"/>
    <x v="32"/>
    <x v="217"/>
    <n v="1080.0000000000002"/>
    <x v="8"/>
  </r>
  <r>
    <x v="1"/>
    <n v="1197831"/>
    <x v="35"/>
    <x v="1"/>
    <x v="32"/>
    <s v="Jackson"/>
    <x v="3"/>
    <n v="0.60000000000000009"/>
    <x v="47"/>
    <x v="218"/>
    <n v="960.00000000000023"/>
    <x v="8"/>
  </r>
  <r>
    <x v="1"/>
    <n v="1197831"/>
    <x v="35"/>
    <x v="1"/>
    <x v="32"/>
    <s v="Jackson"/>
    <x v="4"/>
    <n v="0.70000000000000007"/>
    <x v="47"/>
    <x v="219"/>
    <n v="980.00000000000011"/>
    <x v="2"/>
  </r>
  <r>
    <x v="1"/>
    <n v="1197831"/>
    <x v="35"/>
    <x v="1"/>
    <x v="32"/>
    <s v="Jackson"/>
    <x v="5"/>
    <n v="0.75"/>
    <x v="24"/>
    <x v="69"/>
    <n v="1500"/>
    <x v="8"/>
  </r>
  <r>
    <x v="1"/>
    <n v="1197831"/>
    <x v="180"/>
    <x v="1"/>
    <x v="33"/>
    <s v="Little Rock"/>
    <x v="0"/>
    <n v="0.25000000000000006"/>
    <x v="31"/>
    <x v="345"/>
    <n v="575.00000000000011"/>
    <x v="8"/>
  </r>
  <r>
    <x v="1"/>
    <n v="1197831"/>
    <x v="180"/>
    <x v="1"/>
    <x v="33"/>
    <s v="Little Rock"/>
    <x v="1"/>
    <n v="0.25000000000000006"/>
    <x v="48"/>
    <x v="510"/>
    <n v="328.12500000000006"/>
    <x v="2"/>
  </r>
  <r>
    <x v="1"/>
    <n v="1197831"/>
    <x v="180"/>
    <x v="1"/>
    <x v="33"/>
    <s v="Little Rock"/>
    <x v="2"/>
    <n v="0.15000000000000008"/>
    <x v="48"/>
    <x v="656"/>
    <n v="225.00000000000014"/>
    <x v="8"/>
  </r>
  <r>
    <x v="1"/>
    <n v="1197831"/>
    <x v="180"/>
    <x v="1"/>
    <x v="33"/>
    <s v="Little Rock"/>
    <x v="3"/>
    <n v="0.2"/>
    <x v="38"/>
    <x v="185"/>
    <n v="180"/>
    <x v="8"/>
  </r>
  <r>
    <x v="1"/>
    <n v="1197831"/>
    <x v="180"/>
    <x v="1"/>
    <x v="33"/>
    <s v="Little Rock"/>
    <x v="4"/>
    <n v="0.35000000000000003"/>
    <x v="35"/>
    <x v="117"/>
    <n v="336.875"/>
    <x v="2"/>
  </r>
  <r>
    <x v="1"/>
    <n v="1197831"/>
    <x v="180"/>
    <x v="1"/>
    <x v="33"/>
    <s v="Little Rock"/>
    <x v="5"/>
    <n v="0.25000000000000006"/>
    <x v="48"/>
    <x v="510"/>
    <n v="375.00000000000011"/>
    <x v="8"/>
  </r>
  <r>
    <x v="1"/>
    <n v="1197831"/>
    <x v="227"/>
    <x v="1"/>
    <x v="33"/>
    <s v="Little Rock"/>
    <x v="0"/>
    <n v="0.25000000000000006"/>
    <x v="23"/>
    <x v="657"/>
    <n v="625.00000000000023"/>
    <x v="8"/>
  </r>
  <r>
    <x v="1"/>
    <n v="1197831"/>
    <x v="227"/>
    <x v="1"/>
    <x v="33"/>
    <s v="Little Rock"/>
    <x v="1"/>
    <n v="0.25000000000000006"/>
    <x v="35"/>
    <x v="502"/>
    <n v="240.62500000000003"/>
    <x v="2"/>
  </r>
  <r>
    <x v="1"/>
    <n v="1197831"/>
    <x v="227"/>
    <x v="1"/>
    <x v="33"/>
    <s v="Little Rock"/>
    <x v="2"/>
    <n v="0.15000000000000008"/>
    <x v="46"/>
    <x v="529"/>
    <n v="195.00000000000011"/>
    <x v="8"/>
  </r>
  <r>
    <x v="1"/>
    <n v="1197831"/>
    <x v="227"/>
    <x v="1"/>
    <x v="33"/>
    <s v="Little Rock"/>
    <x v="3"/>
    <n v="0.2"/>
    <x v="37"/>
    <x v="326"/>
    <n v="140"/>
    <x v="8"/>
  </r>
  <r>
    <x v="1"/>
    <n v="1197831"/>
    <x v="227"/>
    <x v="1"/>
    <x v="33"/>
    <s v="Little Rock"/>
    <x v="4"/>
    <n v="0.35000000000000003"/>
    <x v="44"/>
    <x v="622"/>
    <n v="306.25"/>
    <x v="2"/>
  </r>
  <r>
    <x v="1"/>
    <n v="1197831"/>
    <x v="227"/>
    <x v="1"/>
    <x v="33"/>
    <s v="Little Rock"/>
    <x v="5"/>
    <n v="0.2"/>
    <x v="45"/>
    <x v="135"/>
    <n v="280"/>
    <x v="8"/>
  </r>
  <r>
    <x v="1"/>
    <n v="1197831"/>
    <x v="26"/>
    <x v="1"/>
    <x v="33"/>
    <s v="Little Rock"/>
    <x v="0"/>
    <n v="0.2"/>
    <x v="82"/>
    <x v="658"/>
    <n v="456"/>
    <x v="8"/>
  </r>
  <r>
    <x v="1"/>
    <n v="1197831"/>
    <x v="26"/>
    <x v="1"/>
    <x v="33"/>
    <s v="Little Rock"/>
    <x v="1"/>
    <n v="0.2"/>
    <x v="44"/>
    <x v="118"/>
    <n v="175"/>
    <x v="2"/>
  </r>
  <r>
    <x v="1"/>
    <n v="1197831"/>
    <x v="26"/>
    <x v="1"/>
    <x v="33"/>
    <s v="Little Rock"/>
    <x v="2"/>
    <n v="0.10000000000000002"/>
    <x v="35"/>
    <x v="659"/>
    <n v="110.00000000000003"/>
    <x v="8"/>
  </r>
  <r>
    <x v="1"/>
    <n v="1197831"/>
    <x v="26"/>
    <x v="1"/>
    <x v="33"/>
    <s v="Little Rock"/>
    <x v="3"/>
    <n v="0.19999999999999996"/>
    <x v="36"/>
    <x v="660"/>
    <n v="99.999999999999986"/>
    <x v="8"/>
  </r>
  <r>
    <x v="1"/>
    <n v="1197831"/>
    <x v="26"/>
    <x v="1"/>
    <x v="33"/>
    <s v="Little Rock"/>
    <x v="4"/>
    <n v="0.35000000000000009"/>
    <x v="37"/>
    <x v="181"/>
    <n v="214.37500000000003"/>
    <x v="2"/>
  </r>
  <r>
    <x v="1"/>
    <n v="1197831"/>
    <x v="26"/>
    <x v="1"/>
    <x v="33"/>
    <s v="Little Rock"/>
    <x v="5"/>
    <n v="0.25"/>
    <x v="35"/>
    <x v="389"/>
    <n v="275"/>
    <x v="8"/>
  </r>
  <r>
    <x v="1"/>
    <n v="1197831"/>
    <x v="27"/>
    <x v="1"/>
    <x v="33"/>
    <s v="Little Rock"/>
    <x v="0"/>
    <n v="0.25"/>
    <x v="28"/>
    <x v="385"/>
    <n v="525"/>
    <x v="8"/>
  </r>
  <r>
    <x v="1"/>
    <n v="1197831"/>
    <x v="27"/>
    <x v="1"/>
    <x v="33"/>
    <s v="Little Rock"/>
    <x v="1"/>
    <n v="0.25"/>
    <x v="38"/>
    <x v="180"/>
    <n v="196.875"/>
    <x v="2"/>
  </r>
  <r>
    <x v="1"/>
    <n v="1197831"/>
    <x v="27"/>
    <x v="1"/>
    <x v="33"/>
    <s v="Little Rock"/>
    <x v="2"/>
    <n v="0.15000000000000002"/>
    <x v="38"/>
    <x v="661"/>
    <n v="135.00000000000003"/>
    <x v="8"/>
  </r>
  <r>
    <x v="1"/>
    <n v="1197831"/>
    <x v="27"/>
    <x v="1"/>
    <x v="33"/>
    <s v="Little Rock"/>
    <x v="3"/>
    <n v="0.19999999999999996"/>
    <x v="43"/>
    <x v="662"/>
    <n v="119.99999999999999"/>
    <x v="8"/>
  </r>
  <r>
    <x v="1"/>
    <n v="1197831"/>
    <x v="27"/>
    <x v="1"/>
    <x v="33"/>
    <s v="Little Rock"/>
    <x v="4"/>
    <n v="0.4"/>
    <x v="37"/>
    <x v="135"/>
    <n v="244.99999999999997"/>
    <x v="2"/>
  </r>
  <r>
    <x v="1"/>
    <n v="1197831"/>
    <x v="27"/>
    <x v="1"/>
    <x v="33"/>
    <s v="Little Rock"/>
    <x v="5"/>
    <n v="0.30000000000000004"/>
    <x v="46"/>
    <x v="663"/>
    <n v="390.00000000000006"/>
    <x v="8"/>
  </r>
  <r>
    <x v="1"/>
    <n v="1197831"/>
    <x v="168"/>
    <x v="1"/>
    <x v="33"/>
    <s v="Little Rock"/>
    <x v="0"/>
    <n v="0.4"/>
    <x v="76"/>
    <x v="664"/>
    <n v="952"/>
    <x v="8"/>
  </r>
  <r>
    <x v="1"/>
    <n v="1197831"/>
    <x v="168"/>
    <x v="1"/>
    <x v="33"/>
    <s v="Little Rock"/>
    <x v="1"/>
    <n v="0.4"/>
    <x v="49"/>
    <x v="147"/>
    <n v="420"/>
    <x v="2"/>
  </r>
  <r>
    <x v="1"/>
    <n v="1197831"/>
    <x v="168"/>
    <x v="1"/>
    <x v="33"/>
    <s v="Little Rock"/>
    <x v="2"/>
    <n v="0.35000000000000003"/>
    <x v="35"/>
    <x v="117"/>
    <n v="385.00000000000006"/>
    <x v="8"/>
  </r>
  <r>
    <x v="1"/>
    <n v="1197831"/>
    <x v="168"/>
    <x v="1"/>
    <x v="33"/>
    <s v="Little Rock"/>
    <x v="3"/>
    <n v="0.35000000000000003"/>
    <x v="38"/>
    <x v="121"/>
    <n v="315.00000000000006"/>
    <x v="8"/>
  </r>
  <r>
    <x v="1"/>
    <n v="1197831"/>
    <x v="168"/>
    <x v="1"/>
    <x v="33"/>
    <s v="Little Rock"/>
    <x v="4"/>
    <n v="0.44999999999999996"/>
    <x v="44"/>
    <x v="127"/>
    <n v="393.75"/>
    <x v="2"/>
  </r>
  <r>
    <x v="1"/>
    <n v="1197831"/>
    <x v="168"/>
    <x v="1"/>
    <x v="33"/>
    <s v="Little Rock"/>
    <x v="5"/>
    <n v="0.44999999999999996"/>
    <x v="45"/>
    <x v="518"/>
    <n v="630"/>
    <x v="8"/>
  </r>
  <r>
    <x v="1"/>
    <n v="1197831"/>
    <x v="228"/>
    <x v="1"/>
    <x v="33"/>
    <s v="Little Rock"/>
    <x v="0"/>
    <n v="0.39999999999999997"/>
    <x v="25"/>
    <x v="50"/>
    <n v="960"/>
    <x v="8"/>
  </r>
  <r>
    <x v="1"/>
    <n v="1197831"/>
    <x v="228"/>
    <x v="1"/>
    <x v="33"/>
    <s v="Little Rock"/>
    <x v="1"/>
    <n v="0.35000000000000003"/>
    <x v="45"/>
    <x v="206"/>
    <n v="428.75000000000006"/>
    <x v="2"/>
  </r>
  <r>
    <x v="1"/>
    <n v="1197831"/>
    <x v="228"/>
    <x v="1"/>
    <x v="33"/>
    <s v="Little Rock"/>
    <x v="2"/>
    <n v="0.4"/>
    <x v="46"/>
    <x v="194"/>
    <n v="520"/>
    <x v="8"/>
  </r>
  <r>
    <x v="1"/>
    <n v="1197831"/>
    <x v="228"/>
    <x v="1"/>
    <x v="33"/>
    <s v="Little Rock"/>
    <x v="3"/>
    <n v="0.4"/>
    <x v="49"/>
    <x v="147"/>
    <n v="480"/>
    <x v="8"/>
  </r>
  <r>
    <x v="1"/>
    <n v="1197831"/>
    <x v="228"/>
    <x v="1"/>
    <x v="33"/>
    <s v="Little Rock"/>
    <x v="4"/>
    <n v="0.54999999999999993"/>
    <x v="49"/>
    <x v="209"/>
    <n v="577.49999999999989"/>
    <x v="2"/>
  </r>
  <r>
    <x v="1"/>
    <n v="1197831"/>
    <x v="228"/>
    <x v="1"/>
    <x v="33"/>
    <s v="Little Rock"/>
    <x v="5"/>
    <n v="0.6"/>
    <x v="34"/>
    <x v="175"/>
    <n v="1140"/>
    <x v="8"/>
  </r>
  <r>
    <x v="1"/>
    <n v="1197831"/>
    <x v="30"/>
    <x v="1"/>
    <x v="33"/>
    <s v="Little Rock"/>
    <x v="0"/>
    <n v="0.54999999999999993"/>
    <x v="20"/>
    <x v="265"/>
    <n v="1540"/>
    <x v="8"/>
  </r>
  <r>
    <x v="1"/>
    <n v="1197831"/>
    <x v="30"/>
    <x v="1"/>
    <x v="33"/>
    <s v="Little Rock"/>
    <x v="1"/>
    <n v="0.5"/>
    <x v="32"/>
    <x v="39"/>
    <n v="787.5"/>
    <x v="2"/>
  </r>
  <r>
    <x v="1"/>
    <n v="1197831"/>
    <x v="30"/>
    <x v="1"/>
    <x v="33"/>
    <s v="Little Rock"/>
    <x v="2"/>
    <n v="0.45"/>
    <x v="48"/>
    <x v="153"/>
    <n v="675"/>
    <x v="8"/>
  </r>
  <r>
    <x v="1"/>
    <n v="1197831"/>
    <x v="30"/>
    <x v="1"/>
    <x v="33"/>
    <s v="Little Rock"/>
    <x v="3"/>
    <n v="0.45"/>
    <x v="46"/>
    <x v="334"/>
    <n v="585"/>
    <x v="8"/>
  </r>
  <r>
    <x v="1"/>
    <n v="1197831"/>
    <x v="30"/>
    <x v="1"/>
    <x v="33"/>
    <s v="Little Rock"/>
    <x v="4"/>
    <n v="0.6"/>
    <x v="45"/>
    <x v="193"/>
    <n v="735"/>
    <x v="2"/>
  </r>
  <r>
    <x v="1"/>
    <n v="1197831"/>
    <x v="30"/>
    <x v="1"/>
    <x v="33"/>
    <s v="Little Rock"/>
    <x v="5"/>
    <n v="0.65"/>
    <x v="28"/>
    <x v="85"/>
    <n v="1365"/>
    <x v="8"/>
  </r>
  <r>
    <x v="1"/>
    <n v="1197831"/>
    <x v="31"/>
    <x v="1"/>
    <x v="33"/>
    <s v="Little Rock"/>
    <x v="0"/>
    <n v="0.6"/>
    <x v="22"/>
    <x v="72"/>
    <n v="1620"/>
    <x v="8"/>
  </r>
  <r>
    <x v="1"/>
    <n v="1197831"/>
    <x v="31"/>
    <x v="1"/>
    <x v="33"/>
    <s v="Little Rock"/>
    <x v="1"/>
    <n v="0.55000000000000004"/>
    <x v="32"/>
    <x v="111"/>
    <n v="866.25"/>
    <x v="2"/>
  </r>
  <r>
    <x v="1"/>
    <n v="1197831"/>
    <x v="31"/>
    <x v="1"/>
    <x v="33"/>
    <s v="Little Rock"/>
    <x v="2"/>
    <n v="0.5"/>
    <x v="48"/>
    <x v="203"/>
    <n v="750"/>
    <x v="8"/>
  </r>
  <r>
    <x v="1"/>
    <n v="1197831"/>
    <x v="31"/>
    <x v="1"/>
    <x v="33"/>
    <s v="Little Rock"/>
    <x v="3"/>
    <n v="0.4"/>
    <x v="46"/>
    <x v="194"/>
    <n v="520"/>
    <x v="8"/>
  </r>
  <r>
    <x v="1"/>
    <n v="1197831"/>
    <x v="31"/>
    <x v="1"/>
    <x v="33"/>
    <s v="Little Rock"/>
    <x v="4"/>
    <n v="0.5"/>
    <x v="49"/>
    <x v="146"/>
    <n v="525"/>
    <x v="2"/>
  </r>
  <r>
    <x v="1"/>
    <n v="1197831"/>
    <x v="31"/>
    <x v="1"/>
    <x v="33"/>
    <s v="Little Rock"/>
    <x v="5"/>
    <n v="0.55000000000000004"/>
    <x v="34"/>
    <x v="356"/>
    <n v="1045"/>
    <x v="8"/>
  </r>
  <r>
    <x v="1"/>
    <n v="1197831"/>
    <x v="170"/>
    <x v="1"/>
    <x v="33"/>
    <s v="Little Rock"/>
    <x v="0"/>
    <n v="0.5"/>
    <x v="31"/>
    <x v="79"/>
    <n v="1150"/>
    <x v="8"/>
  </r>
  <r>
    <x v="1"/>
    <n v="1197831"/>
    <x v="170"/>
    <x v="1"/>
    <x v="33"/>
    <s v="Little Rock"/>
    <x v="1"/>
    <n v="0.40000000000000013"/>
    <x v="48"/>
    <x v="665"/>
    <n v="525.00000000000011"/>
    <x v="2"/>
  </r>
  <r>
    <x v="1"/>
    <n v="1197831"/>
    <x v="170"/>
    <x v="1"/>
    <x v="33"/>
    <s v="Little Rock"/>
    <x v="2"/>
    <n v="0.15000000000000008"/>
    <x v="35"/>
    <x v="666"/>
    <n v="165.00000000000011"/>
    <x v="8"/>
  </r>
  <r>
    <x v="1"/>
    <n v="1197831"/>
    <x v="170"/>
    <x v="1"/>
    <x v="33"/>
    <s v="Little Rock"/>
    <x v="3"/>
    <n v="0.15000000000000008"/>
    <x v="44"/>
    <x v="667"/>
    <n v="150.00000000000009"/>
    <x v="8"/>
  </r>
  <r>
    <x v="1"/>
    <n v="1197831"/>
    <x v="170"/>
    <x v="1"/>
    <x v="33"/>
    <s v="Little Rock"/>
    <x v="4"/>
    <n v="0.25000000000000006"/>
    <x v="44"/>
    <x v="472"/>
    <n v="218.75000000000003"/>
    <x v="2"/>
  </r>
  <r>
    <x v="1"/>
    <n v="1197831"/>
    <x v="170"/>
    <x v="1"/>
    <x v="33"/>
    <s v="Little Rock"/>
    <x v="5"/>
    <n v="0.3000000000000001"/>
    <x v="45"/>
    <x v="509"/>
    <n v="420.00000000000023"/>
    <x v="8"/>
  </r>
  <r>
    <x v="1"/>
    <n v="1197831"/>
    <x v="229"/>
    <x v="1"/>
    <x v="33"/>
    <s v="Little Rock"/>
    <x v="0"/>
    <n v="0.3000000000000001"/>
    <x v="28"/>
    <x v="570"/>
    <n v="630.00000000000023"/>
    <x v="8"/>
  </r>
  <r>
    <x v="1"/>
    <n v="1197831"/>
    <x v="229"/>
    <x v="1"/>
    <x v="33"/>
    <s v="Little Rock"/>
    <x v="1"/>
    <n v="0.20000000000000012"/>
    <x v="45"/>
    <x v="668"/>
    <n v="245.00000000000014"/>
    <x v="2"/>
  </r>
  <r>
    <x v="1"/>
    <n v="1197831"/>
    <x v="229"/>
    <x v="1"/>
    <x v="33"/>
    <s v="Little Rock"/>
    <x v="2"/>
    <n v="0.20000000000000012"/>
    <x v="38"/>
    <x v="669"/>
    <n v="180.00000000000011"/>
    <x v="8"/>
  </r>
  <r>
    <x v="1"/>
    <n v="1197831"/>
    <x v="229"/>
    <x v="1"/>
    <x v="33"/>
    <s v="Little Rock"/>
    <x v="3"/>
    <n v="0.20000000000000012"/>
    <x v="41"/>
    <x v="670"/>
    <n v="160.00000000000011"/>
    <x v="8"/>
  </r>
  <r>
    <x v="1"/>
    <n v="1197831"/>
    <x v="229"/>
    <x v="1"/>
    <x v="33"/>
    <s v="Little Rock"/>
    <x v="4"/>
    <n v="0.3000000000000001"/>
    <x v="41"/>
    <x v="525"/>
    <n v="210.00000000000006"/>
    <x v="2"/>
  </r>
  <r>
    <x v="1"/>
    <n v="1197831"/>
    <x v="229"/>
    <x v="1"/>
    <x v="33"/>
    <s v="Little Rock"/>
    <x v="5"/>
    <n v="0.30000000000000004"/>
    <x v="46"/>
    <x v="663"/>
    <n v="390.00000000000006"/>
    <x v="8"/>
  </r>
  <r>
    <x v="1"/>
    <n v="1197831"/>
    <x v="34"/>
    <x v="1"/>
    <x v="33"/>
    <s v="Little Rock"/>
    <x v="0"/>
    <n v="0.25000000000000011"/>
    <x v="34"/>
    <x v="671"/>
    <n v="475.00000000000023"/>
    <x v="8"/>
  </r>
  <r>
    <x v="1"/>
    <n v="1197831"/>
    <x v="34"/>
    <x v="1"/>
    <x v="33"/>
    <s v="Little Rock"/>
    <x v="1"/>
    <n v="0.15000000000000013"/>
    <x v="49"/>
    <x v="672"/>
    <n v="157.50000000000014"/>
    <x v="2"/>
  </r>
  <r>
    <x v="1"/>
    <n v="1197831"/>
    <x v="34"/>
    <x v="1"/>
    <x v="33"/>
    <s v="Little Rock"/>
    <x v="2"/>
    <n v="0.25000000000000017"/>
    <x v="83"/>
    <x v="673"/>
    <n v="245.0000000000002"/>
    <x v="8"/>
  </r>
  <r>
    <x v="1"/>
    <n v="1197831"/>
    <x v="34"/>
    <x v="1"/>
    <x v="33"/>
    <s v="Little Rock"/>
    <x v="3"/>
    <n v="0.55000000000000016"/>
    <x v="49"/>
    <x v="534"/>
    <n v="660.00000000000023"/>
    <x v="8"/>
  </r>
  <r>
    <x v="1"/>
    <n v="1197831"/>
    <x v="34"/>
    <x v="1"/>
    <x v="33"/>
    <s v="Little Rock"/>
    <x v="4"/>
    <n v="0.75000000000000011"/>
    <x v="35"/>
    <x v="655"/>
    <n v="721.87500000000011"/>
    <x v="2"/>
  </r>
  <r>
    <x v="1"/>
    <n v="1197831"/>
    <x v="34"/>
    <x v="1"/>
    <x v="33"/>
    <s v="Little Rock"/>
    <x v="5"/>
    <n v="0.75"/>
    <x v="48"/>
    <x v="67"/>
    <n v="1125"/>
    <x v="8"/>
  </r>
  <r>
    <x v="1"/>
    <n v="1197831"/>
    <x v="35"/>
    <x v="1"/>
    <x v="33"/>
    <s v="Little Rock"/>
    <x v="0"/>
    <n v="0.70000000000000007"/>
    <x v="23"/>
    <x v="242"/>
    <n v="1750"/>
    <x v="8"/>
  </r>
  <r>
    <x v="1"/>
    <n v="1197831"/>
    <x v="35"/>
    <x v="1"/>
    <x v="33"/>
    <s v="Little Rock"/>
    <x v="1"/>
    <n v="0.60000000000000009"/>
    <x v="33"/>
    <x v="227"/>
    <n v="892.50000000000011"/>
    <x v="2"/>
  </r>
  <r>
    <x v="1"/>
    <n v="1197831"/>
    <x v="35"/>
    <x v="1"/>
    <x v="33"/>
    <s v="Little Rock"/>
    <x v="2"/>
    <n v="0.60000000000000009"/>
    <x v="48"/>
    <x v="223"/>
    <n v="900.00000000000023"/>
    <x v="8"/>
  </r>
  <r>
    <x v="1"/>
    <n v="1197831"/>
    <x v="35"/>
    <x v="1"/>
    <x v="33"/>
    <s v="Little Rock"/>
    <x v="3"/>
    <n v="0.60000000000000009"/>
    <x v="46"/>
    <x v="470"/>
    <n v="780.00000000000011"/>
    <x v="8"/>
  </r>
  <r>
    <x v="1"/>
    <n v="1197831"/>
    <x v="35"/>
    <x v="1"/>
    <x v="33"/>
    <s v="Little Rock"/>
    <x v="4"/>
    <n v="0.70000000000000007"/>
    <x v="46"/>
    <x v="154"/>
    <n v="796.25"/>
    <x v="2"/>
  </r>
  <r>
    <x v="1"/>
    <n v="1197831"/>
    <x v="35"/>
    <x v="1"/>
    <x v="33"/>
    <s v="Little Rock"/>
    <x v="5"/>
    <n v="0.75"/>
    <x v="33"/>
    <x v="674"/>
    <n v="1275"/>
    <x v="8"/>
  </r>
  <r>
    <x v="1"/>
    <n v="1197831"/>
    <x v="230"/>
    <x v="1"/>
    <x v="34"/>
    <s v="Oklahoma City"/>
    <x v="0"/>
    <n v="0.25000000000000006"/>
    <x v="21"/>
    <x v="559"/>
    <n v="481.25000000000006"/>
    <x v="2"/>
  </r>
  <r>
    <x v="1"/>
    <n v="1197831"/>
    <x v="230"/>
    <x v="1"/>
    <x v="34"/>
    <s v="Oklahoma City"/>
    <x v="1"/>
    <n v="0.25000000000000006"/>
    <x v="45"/>
    <x v="504"/>
    <n v="306.25000000000006"/>
    <x v="2"/>
  </r>
  <r>
    <x v="1"/>
    <n v="1197831"/>
    <x v="230"/>
    <x v="1"/>
    <x v="34"/>
    <s v="Oklahoma City"/>
    <x v="2"/>
    <n v="0.15000000000000008"/>
    <x v="45"/>
    <x v="648"/>
    <n v="183.75000000000006"/>
    <x v="2"/>
  </r>
  <r>
    <x v="1"/>
    <n v="1197831"/>
    <x v="230"/>
    <x v="1"/>
    <x v="34"/>
    <s v="Oklahoma City"/>
    <x v="3"/>
    <n v="0.2"/>
    <x v="41"/>
    <x v="122"/>
    <n v="140"/>
    <x v="2"/>
  </r>
  <r>
    <x v="1"/>
    <n v="1197831"/>
    <x v="230"/>
    <x v="1"/>
    <x v="34"/>
    <s v="Oklahoma City"/>
    <x v="4"/>
    <n v="0.35000000000000003"/>
    <x v="44"/>
    <x v="622"/>
    <n v="306.25"/>
    <x v="2"/>
  </r>
  <r>
    <x v="1"/>
    <n v="1197831"/>
    <x v="230"/>
    <x v="1"/>
    <x v="34"/>
    <s v="Oklahoma City"/>
    <x v="5"/>
    <n v="0.25000000000000006"/>
    <x v="45"/>
    <x v="504"/>
    <n v="306.25000000000006"/>
    <x v="2"/>
  </r>
  <r>
    <x v="1"/>
    <n v="1197831"/>
    <x v="231"/>
    <x v="1"/>
    <x v="34"/>
    <s v="Oklahoma City"/>
    <x v="0"/>
    <n v="0.25000000000000006"/>
    <x v="25"/>
    <x v="192"/>
    <n v="525"/>
    <x v="2"/>
  </r>
  <r>
    <x v="1"/>
    <n v="1197831"/>
    <x v="231"/>
    <x v="1"/>
    <x v="34"/>
    <s v="Oklahoma City"/>
    <x v="1"/>
    <n v="0.25000000000000006"/>
    <x v="44"/>
    <x v="472"/>
    <n v="218.75000000000003"/>
    <x v="2"/>
  </r>
  <r>
    <x v="1"/>
    <n v="1197831"/>
    <x v="231"/>
    <x v="1"/>
    <x v="34"/>
    <s v="Oklahoma City"/>
    <x v="2"/>
    <n v="0.15000000000000008"/>
    <x v="49"/>
    <x v="675"/>
    <n v="157.50000000000006"/>
    <x v="2"/>
  </r>
  <r>
    <x v="1"/>
    <n v="1197831"/>
    <x v="231"/>
    <x v="1"/>
    <x v="34"/>
    <s v="Oklahoma City"/>
    <x v="3"/>
    <n v="0.2"/>
    <x v="43"/>
    <x v="178"/>
    <n v="105"/>
    <x v="2"/>
  </r>
  <r>
    <x v="1"/>
    <n v="1197831"/>
    <x v="231"/>
    <x v="1"/>
    <x v="34"/>
    <s v="Oklahoma City"/>
    <x v="4"/>
    <n v="0.35000000000000003"/>
    <x v="38"/>
    <x v="121"/>
    <n v="275.625"/>
    <x v="2"/>
  </r>
  <r>
    <x v="1"/>
    <n v="1197831"/>
    <x v="231"/>
    <x v="1"/>
    <x v="34"/>
    <s v="Oklahoma City"/>
    <x v="5"/>
    <n v="0.2"/>
    <x v="46"/>
    <x v="406"/>
    <n v="227.49999999999997"/>
    <x v="2"/>
  </r>
  <r>
    <x v="1"/>
    <n v="1197831"/>
    <x v="92"/>
    <x v="1"/>
    <x v="34"/>
    <s v="Oklahoma City"/>
    <x v="0"/>
    <n v="0.2"/>
    <x v="63"/>
    <x v="676"/>
    <n v="381.5"/>
    <x v="2"/>
  </r>
  <r>
    <x v="1"/>
    <n v="1197831"/>
    <x v="92"/>
    <x v="1"/>
    <x v="34"/>
    <s v="Oklahoma City"/>
    <x v="1"/>
    <n v="0.2"/>
    <x v="38"/>
    <x v="185"/>
    <n v="157.5"/>
    <x v="2"/>
  </r>
  <r>
    <x v="1"/>
    <n v="1197831"/>
    <x v="92"/>
    <x v="1"/>
    <x v="34"/>
    <s v="Oklahoma City"/>
    <x v="2"/>
    <n v="0.10000000000000002"/>
    <x v="44"/>
    <x v="677"/>
    <n v="87.500000000000014"/>
    <x v="2"/>
  </r>
  <r>
    <x v="1"/>
    <n v="1197831"/>
    <x v="92"/>
    <x v="1"/>
    <x v="34"/>
    <s v="Oklahoma City"/>
    <x v="3"/>
    <n v="0.19999999999999996"/>
    <x v="39"/>
    <x v="678"/>
    <n v="69.999999999999972"/>
    <x v="2"/>
  </r>
  <r>
    <x v="1"/>
    <n v="1197831"/>
    <x v="92"/>
    <x v="1"/>
    <x v="34"/>
    <s v="Oklahoma City"/>
    <x v="4"/>
    <n v="0.35000000000000009"/>
    <x v="43"/>
    <x v="314"/>
    <n v="183.75000000000003"/>
    <x v="2"/>
  </r>
  <r>
    <x v="1"/>
    <n v="1197831"/>
    <x v="92"/>
    <x v="1"/>
    <x v="34"/>
    <s v="Oklahoma City"/>
    <x v="5"/>
    <n v="0.25"/>
    <x v="44"/>
    <x v="143"/>
    <n v="218.75"/>
    <x v="2"/>
  </r>
  <r>
    <x v="1"/>
    <n v="1197831"/>
    <x v="93"/>
    <x v="1"/>
    <x v="34"/>
    <s v="Oklahoma City"/>
    <x v="0"/>
    <n v="0.25"/>
    <x v="24"/>
    <x v="142"/>
    <n v="437.5"/>
    <x v="2"/>
  </r>
  <r>
    <x v="1"/>
    <n v="1197831"/>
    <x v="93"/>
    <x v="1"/>
    <x v="34"/>
    <s v="Oklahoma City"/>
    <x v="1"/>
    <n v="0.25"/>
    <x v="41"/>
    <x v="118"/>
    <n v="175"/>
    <x v="2"/>
  </r>
  <r>
    <x v="1"/>
    <n v="1197831"/>
    <x v="93"/>
    <x v="1"/>
    <x v="34"/>
    <s v="Oklahoma City"/>
    <x v="2"/>
    <n v="0.15000000000000002"/>
    <x v="41"/>
    <x v="309"/>
    <n v="105.00000000000001"/>
    <x v="2"/>
  </r>
  <r>
    <x v="1"/>
    <n v="1197831"/>
    <x v="93"/>
    <x v="1"/>
    <x v="34"/>
    <s v="Oklahoma City"/>
    <x v="3"/>
    <n v="0.19999999999999996"/>
    <x v="36"/>
    <x v="660"/>
    <n v="87.499999999999972"/>
    <x v="2"/>
  </r>
  <r>
    <x v="1"/>
    <n v="1197831"/>
    <x v="93"/>
    <x v="1"/>
    <x v="34"/>
    <s v="Oklahoma City"/>
    <x v="4"/>
    <n v="0.4"/>
    <x v="43"/>
    <x v="128"/>
    <n v="210"/>
    <x v="2"/>
  </r>
  <r>
    <x v="1"/>
    <n v="1197831"/>
    <x v="93"/>
    <x v="1"/>
    <x v="34"/>
    <s v="Oklahoma City"/>
    <x v="5"/>
    <n v="0.30000000000000004"/>
    <x v="49"/>
    <x v="395"/>
    <n v="315"/>
    <x v="2"/>
  </r>
  <r>
    <x v="1"/>
    <n v="1197831"/>
    <x v="120"/>
    <x v="1"/>
    <x v="34"/>
    <s v="Oklahoma City"/>
    <x v="0"/>
    <n v="0.4"/>
    <x v="82"/>
    <x v="679"/>
    <n v="798"/>
    <x v="2"/>
  </r>
  <r>
    <x v="1"/>
    <n v="1197831"/>
    <x v="120"/>
    <x v="1"/>
    <x v="34"/>
    <s v="Oklahoma City"/>
    <x v="1"/>
    <n v="0.4"/>
    <x v="35"/>
    <x v="130"/>
    <n v="385"/>
    <x v="2"/>
  </r>
  <r>
    <x v="1"/>
    <n v="1197831"/>
    <x v="120"/>
    <x v="1"/>
    <x v="34"/>
    <s v="Oklahoma City"/>
    <x v="2"/>
    <n v="0.35000000000000003"/>
    <x v="44"/>
    <x v="622"/>
    <n v="306.25"/>
    <x v="2"/>
  </r>
  <r>
    <x v="1"/>
    <n v="1197831"/>
    <x v="120"/>
    <x v="1"/>
    <x v="34"/>
    <s v="Oklahoma City"/>
    <x v="3"/>
    <n v="0.35000000000000003"/>
    <x v="41"/>
    <x v="320"/>
    <n v="245.00000000000003"/>
    <x v="2"/>
  </r>
  <r>
    <x v="1"/>
    <n v="1197831"/>
    <x v="120"/>
    <x v="1"/>
    <x v="34"/>
    <s v="Oklahoma City"/>
    <x v="4"/>
    <n v="0.44999999999999996"/>
    <x v="38"/>
    <x v="680"/>
    <n v="354.37499999999994"/>
    <x v="2"/>
  </r>
  <r>
    <x v="1"/>
    <n v="1197831"/>
    <x v="120"/>
    <x v="1"/>
    <x v="34"/>
    <s v="Oklahoma City"/>
    <x v="5"/>
    <n v="0.44999999999999996"/>
    <x v="46"/>
    <x v="199"/>
    <n v="511.87499999999989"/>
    <x v="2"/>
  </r>
  <r>
    <x v="1"/>
    <n v="1197831"/>
    <x v="232"/>
    <x v="1"/>
    <x v="34"/>
    <s v="Oklahoma City"/>
    <x v="0"/>
    <n v="0.39999999999999997"/>
    <x v="31"/>
    <x v="336"/>
    <n v="805"/>
    <x v="2"/>
  </r>
  <r>
    <x v="1"/>
    <n v="1197831"/>
    <x v="232"/>
    <x v="1"/>
    <x v="34"/>
    <s v="Oklahoma City"/>
    <x v="1"/>
    <n v="0.35000000000000003"/>
    <x v="46"/>
    <x v="165"/>
    <n v="398.125"/>
    <x v="2"/>
  </r>
  <r>
    <x v="1"/>
    <n v="1197831"/>
    <x v="232"/>
    <x v="1"/>
    <x v="34"/>
    <s v="Oklahoma City"/>
    <x v="2"/>
    <n v="0.4"/>
    <x v="49"/>
    <x v="147"/>
    <n v="420"/>
    <x v="2"/>
  </r>
  <r>
    <x v="1"/>
    <n v="1197831"/>
    <x v="232"/>
    <x v="1"/>
    <x v="34"/>
    <s v="Oklahoma City"/>
    <x v="3"/>
    <n v="0.4"/>
    <x v="35"/>
    <x v="130"/>
    <n v="385"/>
    <x v="2"/>
  </r>
  <r>
    <x v="1"/>
    <n v="1197831"/>
    <x v="232"/>
    <x v="1"/>
    <x v="34"/>
    <s v="Oklahoma City"/>
    <x v="4"/>
    <n v="0.54999999999999993"/>
    <x v="35"/>
    <x v="409"/>
    <n v="529.37499999999989"/>
    <x v="2"/>
  </r>
  <r>
    <x v="1"/>
    <n v="1197831"/>
    <x v="232"/>
    <x v="1"/>
    <x v="34"/>
    <s v="Oklahoma City"/>
    <x v="5"/>
    <n v="0.6"/>
    <x v="32"/>
    <x v="52"/>
    <n v="944.99999999999989"/>
    <x v="2"/>
  </r>
  <r>
    <x v="1"/>
    <n v="1197831"/>
    <x v="96"/>
    <x v="1"/>
    <x v="34"/>
    <s v="Oklahoma City"/>
    <x v="0"/>
    <n v="0.54999999999999993"/>
    <x v="22"/>
    <x v="353"/>
    <n v="1299.3749999999998"/>
    <x v="2"/>
  </r>
  <r>
    <x v="1"/>
    <n v="1197831"/>
    <x v="96"/>
    <x v="1"/>
    <x v="34"/>
    <s v="Oklahoma City"/>
    <x v="1"/>
    <n v="0.5"/>
    <x v="33"/>
    <x v="43"/>
    <n v="743.75"/>
    <x v="2"/>
  </r>
  <r>
    <x v="1"/>
    <n v="1197831"/>
    <x v="96"/>
    <x v="1"/>
    <x v="34"/>
    <s v="Oklahoma City"/>
    <x v="2"/>
    <n v="0.45"/>
    <x v="45"/>
    <x v="151"/>
    <n v="551.25"/>
    <x v="2"/>
  </r>
  <r>
    <x v="1"/>
    <n v="1197831"/>
    <x v="96"/>
    <x v="1"/>
    <x v="34"/>
    <s v="Oklahoma City"/>
    <x v="3"/>
    <n v="0.45"/>
    <x v="49"/>
    <x v="198"/>
    <n v="472.49999999999994"/>
    <x v="2"/>
  </r>
  <r>
    <x v="1"/>
    <n v="1197831"/>
    <x v="96"/>
    <x v="1"/>
    <x v="34"/>
    <s v="Oklahoma City"/>
    <x v="4"/>
    <n v="0.6"/>
    <x v="46"/>
    <x v="212"/>
    <n v="682.5"/>
    <x v="2"/>
  </r>
  <r>
    <x v="1"/>
    <n v="1197831"/>
    <x v="96"/>
    <x v="1"/>
    <x v="34"/>
    <s v="Oklahoma City"/>
    <x v="5"/>
    <n v="0.65"/>
    <x v="24"/>
    <x v="82"/>
    <n v="1137.5"/>
    <x v="2"/>
  </r>
  <r>
    <x v="1"/>
    <n v="1197831"/>
    <x v="97"/>
    <x v="1"/>
    <x v="34"/>
    <s v="Oklahoma City"/>
    <x v="0"/>
    <n v="0.6"/>
    <x v="26"/>
    <x v="87"/>
    <n v="1365"/>
    <x v="2"/>
  </r>
  <r>
    <x v="1"/>
    <n v="1197831"/>
    <x v="97"/>
    <x v="1"/>
    <x v="34"/>
    <s v="Oklahoma City"/>
    <x v="1"/>
    <n v="0.55000000000000004"/>
    <x v="33"/>
    <x v="256"/>
    <n v="818.125"/>
    <x v="2"/>
  </r>
  <r>
    <x v="1"/>
    <n v="1197831"/>
    <x v="97"/>
    <x v="1"/>
    <x v="34"/>
    <s v="Oklahoma City"/>
    <x v="2"/>
    <n v="0.5"/>
    <x v="45"/>
    <x v="157"/>
    <n v="612.5"/>
    <x v="2"/>
  </r>
  <r>
    <x v="1"/>
    <n v="1197831"/>
    <x v="97"/>
    <x v="1"/>
    <x v="34"/>
    <s v="Oklahoma City"/>
    <x v="3"/>
    <n v="0.4"/>
    <x v="49"/>
    <x v="147"/>
    <n v="420"/>
    <x v="2"/>
  </r>
  <r>
    <x v="1"/>
    <n v="1197831"/>
    <x v="97"/>
    <x v="1"/>
    <x v="34"/>
    <s v="Oklahoma City"/>
    <x v="4"/>
    <n v="0.5"/>
    <x v="35"/>
    <x v="140"/>
    <n v="481.24999999999994"/>
    <x v="2"/>
  </r>
  <r>
    <x v="1"/>
    <n v="1197831"/>
    <x v="97"/>
    <x v="1"/>
    <x v="34"/>
    <s v="Oklahoma City"/>
    <x v="5"/>
    <n v="0.55000000000000004"/>
    <x v="32"/>
    <x v="111"/>
    <n v="866.25"/>
    <x v="2"/>
  </r>
  <r>
    <x v="1"/>
    <n v="1197831"/>
    <x v="122"/>
    <x v="1"/>
    <x v="34"/>
    <s v="Oklahoma City"/>
    <x v="0"/>
    <n v="0.5"/>
    <x v="21"/>
    <x v="80"/>
    <n v="962.49999999999989"/>
    <x v="2"/>
  </r>
  <r>
    <x v="1"/>
    <n v="1197831"/>
    <x v="122"/>
    <x v="1"/>
    <x v="34"/>
    <s v="Oklahoma City"/>
    <x v="1"/>
    <n v="0.40000000000000013"/>
    <x v="45"/>
    <x v="681"/>
    <n v="490.00000000000011"/>
    <x v="2"/>
  </r>
  <r>
    <x v="1"/>
    <n v="1197831"/>
    <x v="122"/>
    <x v="1"/>
    <x v="34"/>
    <s v="Oklahoma City"/>
    <x v="2"/>
    <n v="0.15000000000000008"/>
    <x v="44"/>
    <x v="667"/>
    <n v="131.25000000000006"/>
    <x v="2"/>
  </r>
  <r>
    <x v="1"/>
    <n v="1197831"/>
    <x v="122"/>
    <x v="1"/>
    <x v="34"/>
    <s v="Oklahoma City"/>
    <x v="3"/>
    <n v="0.15000000000000008"/>
    <x v="38"/>
    <x v="682"/>
    <n v="118.12500000000006"/>
    <x v="2"/>
  </r>
  <r>
    <x v="1"/>
    <n v="1197831"/>
    <x v="122"/>
    <x v="1"/>
    <x v="34"/>
    <s v="Oklahoma City"/>
    <x v="4"/>
    <n v="0.25000000000000006"/>
    <x v="38"/>
    <x v="469"/>
    <n v="196.87500000000003"/>
    <x v="2"/>
  </r>
  <r>
    <x v="1"/>
    <n v="1197831"/>
    <x v="122"/>
    <x v="1"/>
    <x v="34"/>
    <s v="Oklahoma City"/>
    <x v="5"/>
    <n v="0.3000000000000001"/>
    <x v="46"/>
    <x v="683"/>
    <n v="341.25000000000011"/>
    <x v="2"/>
  </r>
  <r>
    <x v="1"/>
    <n v="1197831"/>
    <x v="233"/>
    <x v="1"/>
    <x v="34"/>
    <s v="Oklahoma City"/>
    <x v="0"/>
    <n v="0.3000000000000001"/>
    <x v="24"/>
    <x v="665"/>
    <n v="525.00000000000011"/>
    <x v="2"/>
  </r>
  <r>
    <x v="1"/>
    <n v="1197831"/>
    <x v="233"/>
    <x v="1"/>
    <x v="34"/>
    <s v="Oklahoma City"/>
    <x v="1"/>
    <n v="0.20000000000000012"/>
    <x v="46"/>
    <x v="684"/>
    <n v="227.50000000000011"/>
    <x v="2"/>
  </r>
  <r>
    <x v="1"/>
    <n v="1197831"/>
    <x v="233"/>
    <x v="1"/>
    <x v="34"/>
    <s v="Oklahoma City"/>
    <x v="2"/>
    <n v="0.20000000000000012"/>
    <x v="41"/>
    <x v="670"/>
    <n v="140.00000000000006"/>
    <x v="2"/>
  </r>
  <r>
    <x v="1"/>
    <n v="1197831"/>
    <x v="233"/>
    <x v="1"/>
    <x v="34"/>
    <s v="Oklahoma City"/>
    <x v="3"/>
    <n v="0.20000000000000012"/>
    <x v="37"/>
    <x v="685"/>
    <n v="122.50000000000007"/>
    <x v="2"/>
  </r>
  <r>
    <x v="1"/>
    <n v="1197831"/>
    <x v="233"/>
    <x v="1"/>
    <x v="34"/>
    <s v="Oklahoma City"/>
    <x v="4"/>
    <n v="0.3000000000000001"/>
    <x v="37"/>
    <x v="648"/>
    <n v="183.75000000000006"/>
    <x v="2"/>
  </r>
  <r>
    <x v="1"/>
    <n v="1197831"/>
    <x v="233"/>
    <x v="1"/>
    <x v="34"/>
    <s v="Oklahoma City"/>
    <x v="5"/>
    <n v="0.30000000000000004"/>
    <x v="49"/>
    <x v="395"/>
    <n v="315"/>
    <x v="2"/>
  </r>
  <r>
    <x v="1"/>
    <n v="1197831"/>
    <x v="100"/>
    <x v="1"/>
    <x v="34"/>
    <s v="Oklahoma City"/>
    <x v="0"/>
    <n v="0.25000000000000011"/>
    <x v="32"/>
    <x v="531"/>
    <n v="393.75000000000011"/>
    <x v="2"/>
  </r>
  <r>
    <x v="1"/>
    <n v="1197831"/>
    <x v="100"/>
    <x v="1"/>
    <x v="34"/>
    <s v="Oklahoma City"/>
    <x v="1"/>
    <n v="0.15000000000000013"/>
    <x v="35"/>
    <x v="686"/>
    <n v="144.37500000000011"/>
    <x v="2"/>
  </r>
  <r>
    <x v="1"/>
    <n v="1197831"/>
    <x v="100"/>
    <x v="1"/>
    <x v="34"/>
    <s v="Oklahoma City"/>
    <x v="2"/>
    <n v="0.25000000000000017"/>
    <x v="77"/>
    <x v="650"/>
    <n v="192.50000000000011"/>
    <x v="2"/>
  </r>
  <r>
    <x v="1"/>
    <n v="1197831"/>
    <x v="100"/>
    <x v="1"/>
    <x v="34"/>
    <s v="Oklahoma City"/>
    <x v="3"/>
    <n v="0.55000000000000016"/>
    <x v="35"/>
    <x v="687"/>
    <n v="529.37500000000011"/>
    <x v="2"/>
  </r>
  <r>
    <x v="1"/>
    <n v="1197831"/>
    <x v="100"/>
    <x v="1"/>
    <x v="34"/>
    <s v="Oklahoma City"/>
    <x v="4"/>
    <n v="0.75000000000000011"/>
    <x v="44"/>
    <x v="528"/>
    <n v="656.25"/>
    <x v="2"/>
  </r>
  <r>
    <x v="1"/>
    <n v="1197831"/>
    <x v="100"/>
    <x v="1"/>
    <x v="34"/>
    <s v="Oklahoma City"/>
    <x v="5"/>
    <n v="0.75"/>
    <x v="45"/>
    <x v="48"/>
    <n v="918.74999999999989"/>
    <x v="2"/>
  </r>
  <r>
    <x v="1"/>
    <n v="1197831"/>
    <x v="101"/>
    <x v="1"/>
    <x v="34"/>
    <s v="Oklahoma City"/>
    <x v="0"/>
    <n v="0.70000000000000007"/>
    <x v="25"/>
    <x v="81"/>
    <n v="1470"/>
    <x v="2"/>
  </r>
  <r>
    <x v="1"/>
    <n v="1197831"/>
    <x v="101"/>
    <x v="1"/>
    <x v="34"/>
    <s v="Oklahoma City"/>
    <x v="1"/>
    <n v="0.60000000000000009"/>
    <x v="47"/>
    <x v="218"/>
    <n v="840.00000000000011"/>
    <x v="2"/>
  </r>
  <r>
    <x v="1"/>
    <n v="1197831"/>
    <x v="101"/>
    <x v="1"/>
    <x v="34"/>
    <s v="Oklahoma City"/>
    <x v="2"/>
    <n v="0.60000000000000009"/>
    <x v="45"/>
    <x v="162"/>
    <n v="735.00000000000011"/>
    <x v="2"/>
  </r>
  <r>
    <x v="1"/>
    <n v="1197831"/>
    <x v="101"/>
    <x v="1"/>
    <x v="34"/>
    <s v="Oklahoma City"/>
    <x v="3"/>
    <n v="0.60000000000000009"/>
    <x v="49"/>
    <x v="166"/>
    <n v="630"/>
    <x v="2"/>
  </r>
  <r>
    <x v="1"/>
    <n v="1197831"/>
    <x v="101"/>
    <x v="1"/>
    <x v="34"/>
    <s v="Oklahoma City"/>
    <x v="4"/>
    <n v="0.70000000000000007"/>
    <x v="49"/>
    <x v="193"/>
    <n v="735"/>
    <x v="2"/>
  </r>
  <r>
    <x v="1"/>
    <n v="1197831"/>
    <x v="101"/>
    <x v="1"/>
    <x v="34"/>
    <s v="Oklahoma City"/>
    <x v="5"/>
    <n v="0.75"/>
    <x v="47"/>
    <x v="61"/>
    <n v="1050"/>
    <x v="2"/>
  </r>
  <r>
    <x v="0"/>
    <n v="1185732"/>
    <x v="78"/>
    <x v="3"/>
    <x v="35"/>
    <s v="Wichita"/>
    <x v="0"/>
    <n v="0.4"/>
    <x v="34"/>
    <x v="235"/>
    <n v="665"/>
    <x v="2"/>
  </r>
  <r>
    <x v="0"/>
    <n v="1185732"/>
    <x v="78"/>
    <x v="3"/>
    <x v="35"/>
    <s v="Wichita"/>
    <x v="1"/>
    <n v="0.4"/>
    <x v="35"/>
    <x v="130"/>
    <n v="330"/>
    <x v="1"/>
  </r>
  <r>
    <x v="0"/>
    <n v="1185732"/>
    <x v="78"/>
    <x v="3"/>
    <x v="35"/>
    <s v="Wichita"/>
    <x v="2"/>
    <n v="0.30000000000000004"/>
    <x v="35"/>
    <x v="188"/>
    <n v="247.50000000000003"/>
    <x v="1"/>
  </r>
  <r>
    <x v="0"/>
    <n v="1185732"/>
    <x v="78"/>
    <x v="3"/>
    <x v="35"/>
    <s v="Wichita"/>
    <x v="3"/>
    <n v="0.35000000000000003"/>
    <x v="36"/>
    <x v="620"/>
    <n v="131.25"/>
    <x v="1"/>
  </r>
  <r>
    <x v="0"/>
    <n v="1185732"/>
    <x v="78"/>
    <x v="3"/>
    <x v="35"/>
    <s v="Wichita"/>
    <x v="4"/>
    <n v="0.49999999999999994"/>
    <x v="37"/>
    <x v="688"/>
    <n v="306.24999999999994"/>
    <x v="2"/>
  </r>
  <r>
    <x v="0"/>
    <n v="1185732"/>
    <x v="78"/>
    <x v="3"/>
    <x v="35"/>
    <s v="Wichita"/>
    <x v="5"/>
    <n v="0.4"/>
    <x v="35"/>
    <x v="130"/>
    <n v="440"/>
    <x v="8"/>
  </r>
  <r>
    <x v="0"/>
    <n v="1185732"/>
    <x v="1"/>
    <x v="3"/>
    <x v="35"/>
    <s v="Wichita"/>
    <x v="0"/>
    <n v="0.4"/>
    <x v="28"/>
    <x v="193"/>
    <n v="735"/>
    <x v="2"/>
  </r>
  <r>
    <x v="0"/>
    <n v="1185732"/>
    <x v="1"/>
    <x v="3"/>
    <x v="35"/>
    <s v="Wichita"/>
    <x v="1"/>
    <n v="0.4"/>
    <x v="37"/>
    <x v="135"/>
    <n v="210"/>
    <x v="1"/>
  </r>
  <r>
    <x v="0"/>
    <n v="1185732"/>
    <x v="1"/>
    <x v="3"/>
    <x v="35"/>
    <s v="Wichita"/>
    <x v="2"/>
    <n v="0.30000000000000004"/>
    <x v="38"/>
    <x v="318"/>
    <n v="202.50000000000003"/>
    <x v="1"/>
  </r>
  <r>
    <x v="0"/>
    <n v="1185732"/>
    <x v="1"/>
    <x v="3"/>
    <x v="35"/>
    <s v="Wichita"/>
    <x v="3"/>
    <n v="0.35000000000000003"/>
    <x v="39"/>
    <x v="367"/>
    <n v="105.00000000000001"/>
    <x v="1"/>
  </r>
  <r>
    <x v="0"/>
    <n v="1185732"/>
    <x v="1"/>
    <x v="3"/>
    <x v="35"/>
    <s v="Wichita"/>
    <x v="4"/>
    <n v="0.49999999999999994"/>
    <x v="37"/>
    <x v="688"/>
    <n v="306.24999999999994"/>
    <x v="2"/>
  </r>
  <r>
    <x v="0"/>
    <n v="1185732"/>
    <x v="1"/>
    <x v="3"/>
    <x v="35"/>
    <s v="Wichita"/>
    <x v="5"/>
    <n v="0.35"/>
    <x v="35"/>
    <x v="119"/>
    <n v="385"/>
    <x v="8"/>
  </r>
  <r>
    <x v="0"/>
    <n v="1185732"/>
    <x v="234"/>
    <x v="3"/>
    <x v="35"/>
    <s v="Wichita"/>
    <x v="0"/>
    <n v="0.4"/>
    <x v="40"/>
    <x v="689"/>
    <n v="693"/>
    <x v="2"/>
  </r>
  <r>
    <x v="0"/>
    <n v="1185732"/>
    <x v="234"/>
    <x v="3"/>
    <x v="35"/>
    <s v="Wichita"/>
    <x v="1"/>
    <n v="0.4"/>
    <x v="41"/>
    <x v="134"/>
    <n v="240"/>
    <x v="1"/>
  </r>
  <r>
    <x v="0"/>
    <n v="1185732"/>
    <x v="234"/>
    <x v="3"/>
    <x v="35"/>
    <s v="Wichita"/>
    <x v="2"/>
    <n v="0.30000000000000004"/>
    <x v="38"/>
    <x v="318"/>
    <n v="202.50000000000003"/>
    <x v="1"/>
  </r>
  <r>
    <x v="0"/>
    <n v="1185732"/>
    <x v="234"/>
    <x v="3"/>
    <x v="35"/>
    <s v="Wichita"/>
    <x v="3"/>
    <n v="0.35"/>
    <x v="42"/>
    <x v="327"/>
    <n v="78.75"/>
    <x v="1"/>
  </r>
  <r>
    <x v="0"/>
    <n v="1185732"/>
    <x v="234"/>
    <x v="3"/>
    <x v="35"/>
    <s v="Wichita"/>
    <x v="4"/>
    <n v="0.5"/>
    <x v="36"/>
    <x v="143"/>
    <n v="218.75"/>
    <x v="2"/>
  </r>
  <r>
    <x v="0"/>
    <n v="1185732"/>
    <x v="234"/>
    <x v="3"/>
    <x v="35"/>
    <s v="Wichita"/>
    <x v="5"/>
    <n v="0.4"/>
    <x v="38"/>
    <x v="124"/>
    <n v="360"/>
    <x v="8"/>
  </r>
  <r>
    <x v="0"/>
    <n v="1185732"/>
    <x v="235"/>
    <x v="3"/>
    <x v="35"/>
    <s v="Wichita"/>
    <x v="0"/>
    <n v="0.4"/>
    <x v="32"/>
    <x v="207"/>
    <n v="630"/>
    <x v="2"/>
  </r>
  <r>
    <x v="0"/>
    <n v="1185732"/>
    <x v="235"/>
    <x v="3"/>
    <x v="35"/>
    <s v="Wichita"/>
    <x v="1"/>
    <n v="0.4"/>
    <x v="43"/>
    <x v="128"/>
    <n v="180"/>
    <x v="1"/>
  </r>
  <r>
    <x v="0"/>
    <n v="1185732"/>
    <x v="235"/>
    <x v="3"/>
    <x v="35"/>
    <s v="Wichita"/>
    <x v="2"/>
    <n v="0.30000000000000004"/>
    <x v="43"/>
    <x v="362"/>
    <n v="135"/>
    <x v="1"/>
  </r>
  <r>
    <x v="0"/>
    <n v="1185732"/>
    <x v="235"/>
    <x v="3"/>
    <x v="35"/>
    <s v="Wichita"/>
    <x v="3"/>
    <n v="0.35"/>
    <x v="42"/>
    <x v="327"/>
    <n v="78.75"/>
    <x v="1"/>
  </r>
  <r>
    <x v="0"/>
    <n v="1185732"/>
    <x v="235"/>
    <x v="3"/>
    <x v="35"/>
    <s v="Wichita"/>
    <x v="4"/>
    <n v="0.6"/>
    <x v="39"/>
    <x v="128"/>
    <n v="210"/>
    <x v="2"/>
  </r>
  <r>
    <x v="0"/>
    <n v="1185732"/>
    <x v="235"/>
    <x v="3"/>
    <x v="35"/>
    <s v="Wichita"/>
    <x v="5"/>
    <n v="0.5"/>
    <x v="38"/>
    <x v="127"/>
    <n v="450"/>
    <x v="8"/>
  </r>
  <r>
    <x v="0"/>
    <n v="1185732"/>
    <x v="236"/>
    <x v="3"/>
    <x v="35"/>
    <s v="Wichita"/>
    <x v="0"/>
    <n v="0.6"/>
    <x v="40"/>
    <x v="129"/>
    <n v="1039.5"/>
    <x v="2"/>
  </r>
  <r>
    <x v="0"/>
    <n v="1185732"/>
    <x v="236"/>
    <x v="3"/>
    <x v="35"/>
    <s v="Wichita"/>
    <x v="1"/>
    <n v="0.5"/>
    <x v="41"/>
    <x v="123"/>
    <n v="300"/>
    <x v="1"/>
  </r>
  <r>
    <x v="0"/>
    <n v="1185732"/>
    <x v="236"/>
    <x v="3"/>
    <x v="35"/>
    <s v="Wichita"/>
    <x v="2"/>
    <n v="0.45"/>
    <x v="37"/>
    <x v="120"/>
    <n v="236.25"/>
    <x v="1"/>
  </r>
  <r>
    <x v="0"/>
    <n v="1185732"/>
    <x v="236"/>
    <x v="3"/>
    <x v="35"/>
    <s v="Wichita"/>
    <x v="3"/>
    <n v="0.45"/>
    <x v="39"/>
    <x v="185"/>
    <n v="135"/>
    <x v="1"/>
  </r>
  <r>
    <x v="0"/>
    <n v="1185732"/>
    <x v="236"/>
    <x v="3"/>
    <x v="35"/>
    <s v="Wichita"/>
    <x v="4"/>
    <n v="0.54999999999999993"/>
    <x v="36"/>
    <x v="179"/>
    <n v="240.62499999999994"/>
    <x v="2"/>
  </r>
  <r>
    <x v="0"/>
    <n v="1185732"/>
    <x v="236"/>
    <x v="3"/>
    <x v="35"/>
    <s v="Wichita"/>
    <x v="5"/>
    <n v="0.6"/>
    <x v="44"/>
    <x v="146"/>
    <n v="600"/>
    <x v="8"/>
  </r>
  <r>
    <x v="0"/>
    <n v="1185732"/>
    <x v="5"/>
    <x v="3"/>
    <x v="35"/>
    <s v="Wichita"/>
    <x v="0"/>
    <n v="0.45"/>
    <x v="24"/>
    <x v="39"/>
    <n v="787.5"/>
    <x v="2"/>
  </r>
  <r>
    <x v="0"/>
    <n v="1185732"/>
    <x v="5"/>
    <x v="3"/>
    <x v="35"/>
    <s v="Wichita"/>
    <x v="1"/>
    <n v="0.40000000000000008"/>
    <x v="44"/>
    <x v="322"/>
    <n v="300.00000000000006"/>
    <x v="1"/>
  </r>
  <r>
    <x v="0"/>
    <n v="1185732"/>
    <x v="5"/>
    <x v="3"/>
    <x v="35"/>
    <s v="Wichita"/>
    <x v="2"/>
    <n v="0.35000000000000003"/>
    <x v="41"/>
    <x v="320"/>
    <n v="210.00000000000003"/>
    <x v="1"/>
  </r>
  <r>
    <x v="0"/>
    <n v="1185732"/>
    <x v="5"/>
    <x v="3"/>
    <x v="35"/>
    <s v="Wichita"/>
    <x v="3"/>
    <n v="0.35000000000000003"/>
    <x v="37"/>
    <x v="181"/>
    <n v="183.75000000000003"/>
    <x v="1"/>
  </r>
  <r>
    <x v="0"/>
    <n v="1185732"/>
    <x v="5"/>
    <x v="3"/>
    <x v="35"/>
    <s v="Wichita"/>
    <x v="4"/>
    <n v="0.45"/>
    <x v="37"/>
    <x v="120"/>
    <n v="275.625"/>
    <x v="2"/>
  </r>
  <r>
    <x v="0"/>
    <n v="1185732"/>
    <x v="5"/>
    <x v="3"/>
    <x v="35"/>
    <s v="Wichita"/>
    <x v="5"/>
    <n v="0.55000000000000004"/>
    <x v="46"/>
    <x v="255"/>
    <n v="715.00000000000011"/>
    <x v="8"/>
  </r>
  <r>
    <x v="0"/>
    <n v="1185732"/>
    <x v="237"/>
    <x v="3"/>
    <x v="35"/>
    <s v="Wichita"/>
    <x v="0"/>
    <n v="0.5"/>
    <x v="21"/>
    <x v="80"/>
    <n v="962.49999999999989"/>
    <x v="2"/>
  </r>
  <r>
    <x v="0"/>
    <n v="1185732"/>
    <x v="237"/>
    <x v="3"/>
    <x v="35"/>
    <s v="Wichita"/>
    <x v="1"/>
    <n v="0.45000000000000007"/>
    <x v="49"/>
    <x v="139"/>
    <n v="405.00000000000006"/>
    <x v="1"/>
  </r>
  <r>
    <x v="0"/>
    <n v="1185732"/>
    <x v="237"/>
    <x v="3"/>
    <x v="35"/>
    <s v="Wichita"/>
    <x v="2"/>
    <n v="0.4"/>
    <x v="38"/>
    <x v="124"/>
    <n v="270"/>
    <x v="1"/>
  </r>
  <r>
    <x v="0"/>
    <n v="1185732"/>
    <x v="237"/>
    <x v="3"/>
    <x v="35"/>
    <s v="Wichita"/>
    <x v="3"/>
    <n v="0.4"/>
    <x v="37"/>
    <x v="135"/>
    <n v="210"/>
    <x v="1"/>
  </r>
  <r>
    <x v="0"/>
    <n v="1185732"/>
    <x v="237"/>
    <x v="3"/>
    <x v="35"/>
    <s v="Wichita"/>
    <x v="4"/>
    <n v="0.5"/>
    <x v="41"/>
    <x v="123"/>
    <n v="350"/>
    <x v="2"/>
  </r>
  <r>
    <x v="0"/>
    <n v="1185732"/>
    <x v="237"/>
    <x v="3"/>
    <x v="35"/>
    <s v="Wichita"/>
    <x v="5"/>
    <n v="0.55000000000000004"/>
    <x v="48"/>
    <x v="138"/>
    <n v="825"/>
    <x v="8"/>
  </r>
  <r>
    <x v="0"/>
    <n v="1185732"/>
    <x v="238"/>
    <x v="3"/>
    <x v="35"/>
    <s v="Wichita"/>
    <x v="0"/>
    <n v="0.5"/>
    <x v="28"/>
    <x v="48"/>
    <n v="918.74999999999989"/>
    <x v="2"/>
  </r>
  <r>
    <x v="0"/>
    <n v="1185732"/>
    <x v="238"/>
    <x v="3"/>
    <x v="35"/>
    <s v="Wichita"/>
    <x v="1"/>
    <n v="0.45000000000000007"/>
    <x v="49"/>
    <x v="139"/>
    <n v="405.00000000000006"/>
    <x v="1"/>
  </r>
  <r>
    <x v="0"/>
    <n v="1185732"/>
    <x v="238"/>
    <x v="3"/>
    <x v="35"/>
    <s v="Wichita"/>
    <x v="2"/>
    <n v="0.4"/>
    <x v="38"/>
    <x v="124"/>
    <n v="270"/>
    <x v="1"/>
  </r>
  <r>
    <x v="0"/>
    <n v="1185732"/>
    <x v="238"/>
    <x v="3"/>
    <x v="35"/>
    <s v="Wichita"/>
    <x v="3"/>
    <n v="0.4"/>
    <x v="41"/>
    <x v="134"/>
    <n v="240"/>
    <x v="1"/>
  </r>
  <r>
    <x v="0"/>
    <n v="1185732"/>
    <x v="238"/>
    <x v="3"/>
    <x v="35"/>
    <s v="Wichita"/>
    <x v="4"/>
    <n v="0.5"/>
    <x v="37"/>
    <x v="131"/>
    <n v="306.25"/>
    <x v="2"/>
  </r>
  <r>
    <x v="0"/>
    <n v="1185732"/>
    <x v="238"/>
    <x v="3"/>
    <x v="35"/>
    <s v="Wichita"/>
    <x v="5"/>
    <n v="0.55000000000000004"/>
    <x v="45"/>
    <x v="136"/>
    <n v="770.00000000000011"/>
    <x v="8"/>
  </r>
  <r>
    <x v="0"/>
    <n v="1185732"/>
    <x v="239"/>
    <x v="3"/>
    <x v="35"/>
    <s v="Wichita"/>
    <x v="0"/>
    <n v="0.45"/>
    <x v="34"/>
    <x v="115"/>
    <n v="748.125"/>
    <x v="2"/>
  </r>
  <r>
    <x v="0"/>
    <n v="1185732"/>
    <x v="239"/>
    <x v="3"/>
    <x v="35"/>
    <s v="Wichita"/>
    <x v="1"/>
    <n v="0.40000000000000008"/>
    <x v="35"/>
    <x v="544"/>
    <n v="330.00000000000006"/>
    <x v="1"/>
  </r>
  <r>
    <x v="0"/>
    <n v="1185732"/>
    <x v="239"/>
    <x v="3"/>
    <x v="35"/>
    <s v="Wichita"/>
    <x v="2"/>
    <n v="0.35000000000000003"/>
    <x v="37"/>
    <x v="181"/>
    <n v="183.75000000000003"/>
    <x v="1"/>
  </r>
  <r>
    <x v="0"/>
    <n v="1185732"/>
    <x v="239"/>
    <x v="3"/>
    <x v="35"/>
    <s v="Wichita"/>
    <x v="3"/>
    <n v="0.35000000000000003"/>
    <x v="43"/>
    <x v="311"/>
    <n v="157.5"/>
    <x v="1"/>
  </r>
  <r>
    <x v="0"/>
    <n v="1185732"/>
    <x v="239"/>
    <x v="3"/>
    <x v="35"/>
    <s v="Wichita"/>
    <x v="4"/>
    <n v="0.45"/>
    <x v="43"/>
    <x v="321"/>
    <n v="236.24999999999997"/>
    <x v="2"/>
  </r>
  <r>
    <x v="0"/>
    <n v="1185732"/>
    <x v="239"/>
    <x v="3"/>
    <x v="35"/>
    <s v="Wichita"/>
    <x v="5"/>
    <n v="0.5"/>
    <x v="38"/>
    <x v="127"/>
    <n v="450"/>
    <x v="8"/>
  </r>
  <r>
    <x v="0"/>
    <n v="1185732"/>
    <x v="9"/>
    <x v="3"/>
    <x v="35"/>
    <s v="Wichita"/>
    <x v="0"/>
    <n v="0.54999999999999993"/>
    <x v="47"/>
    <x v="208"/>
    <n v="769.99999999999977"/>
    <x v="2"/>
  </r>
  <r>
    <x v="0"/>
    <n v="1185732"/>
    <x v="9"/>
    <x v="3"/>
    <x v="35"/>
    <s v="Wichita"/>
    <x v="1"/>
    <n v="0.45"/>
    <x v="44"/>
    <x v="127"/>
    <n v="337.5"/>
    <x v="1"/>
  </r>
  <r>
    <x v="0"/>
    <n v="1185732"/>
    <x v="9"/>
    <x v="3"/>
    <x v="35"/>
    <s v="Wichita"/>
    <x v="2"/>
    <n v="0.45"/>
    <x v="43"/>
    <x v="321"/>
    <n v="202.5"/>
    <x v="1"/>
  </r>
  <r>
    <x v="0"/>
    <n v="1185732"/>
    <x v="9"/>
    <x v="3"/>
    <x v="35"/>
    <s v="Wichita"/>
    <x v="3"/>
    <n v="0.45"/>
    <x v="36"/>
    <x v="180"/>
    <n v="168.75"/>
    <x v="1"/>
  </r>
  <r>
    <x v="0"/>
    <n v="1185732"/>
    <x v="9"/>
    <x v="3"/>
    <x v="35"/>
    <s v="Wichita"/>
    <x v="4"/>
    <n v="0.54999999999999993"/>
    <x v="36"/>
    <x v="179"/>
    <n v="240.62499999999994"/>
    <x v="2"/>
  </r>
  <r>
    <x v="0"/>
    <n v="1185732"/>
    <x v="9"/>
    <x v="3"/>
    <x v="35"/>
    <s v="Wichita"/>
    <x v="5"/>
    <n v="0.59999999999999987"/>
    <x v="44"/>
    <x v="167"/>
    <n v="599.99999999999989"/>
    <x v="8"/>
  </r>
  <r>
    <x v="0"/>
    <n v="1185732"/>
    <x v="240"/>
    <x v="3"/>
    <x v="35"/>
    <s v="Wichita"/>
    <x v="0"/>
    <n v="0.54999999999999993"/>
    <x v="47"/>
    <x v="208"/>
    <n v="769.99999999999977"/>
    <x v="2"/>
  </r>
  <r>
    <x v="0"/>
    <n v="1185732"/>
    <x v="240"/>
    <x v="3"/>
    <x v="35"/>
    <s v="Wichita"/>
    <x v="1"/>
    <n v="0.45"/>
    <x v="44"/>
    <x v="127"/>
    <n v="337.5"/>
    <x v="1"/>
  </r>
  <r>
    <x v="0"/>
    <n v="1185732"/>
    <x v="240"/>
    <x v="3"/>
    <x v="35"/>
    <s v="Wichita"/>
    <x v="2"/>
    <n v="0.45"/>
    <x v="50"/>
    <x v="690"/>
    <n v="263.25"/>
    <x v="1"/>
  </r>
  <r>
    <x v="0"/>
    <n v="1185732"/>
    <x v="240"/>
    <x v="3"/>
    <x v="35"/>
    <s v="Wichita"/>
    <x v="3"/>
    <n v="0.45"/>
    <x v="37"/>
    <x v="120"/>
    <n v="236.25"/>
    <x v="1"/>
  </r>
  <r>
    <x v="0"/>
    <n v="1185732"/>
    <x v="240"/>
    <x v="3"/>
    <x v="35"/>
    <s v="Wichita"/>
    <x v="4"/>
    <n v="0.6"/>
    <x v="43"/>
    <x v="124"/>
    <n v="315"/>
    <x v="2"/>
  </r>
  <r>
    <x v="0"/>
    <n v="1185732"/>
    <x v="240"/>
    <x v="3"/>
    <x v="35"/>
    <s v="Wichita"/>
    <x v="5"/>
    <n v="0.64999999999999991"/>
    <x v="44"/>
    <x v="144"/>
    <n v="650"/>
    <x v="8"/>
  </r>
  <r>
    <x v="0"/>
    <n v="1185732"/>
    <x v="241"/>
    <x v="3"/>
    <x v="35"/>
    <s v="Wichita"/>
    <x v="0"/>
    <n v="0.6"/>
    <x v="24"/>
    <x v="61"/>
    <n v="1050"/>
    <x v="2"/>
  </r>
  <r>
    <x v="0"/>
    <n v="1185732"/>
    <x v="241"/>
    <x v="3"/>
    <x v="35"/>
    <s v="Wichita"/>
    <x v="1"/>
    <n v="0.5"/>
    <x v="49"/>
    <x v="146"/>
    <n v="450"/>
    <x v="1"/>
  </r>
  <r>
    <x v="0"/>
    <n v="1185732"/>
    <x v="241"/>
    <x v="3"/>
    <x v="35"/>
    <s v="Wichita"/>
    <x v="2"/>
    <n v="0.5"/>
    <x v="44"/>
    <x v="142"/>
    <n v="375"/>
    <x v="1"/>
  </r>
  <r>
    <x v="0"/>
    <n v="1185732"/>
    <x v="241"/>
    <x v="3"/>
    <x v="35"/>
    <s v="Wichita"/>
    <x v="3"/>
    <n v="0.5"/>
    <x v="41"/>
    <x v="123"/>
    <n v="300"/>
    <x v="1"/>
  </r>
  <r>
    <x v="0"/>
    <n v="1185732"/>
    <x v="241"/>
    <x v="3"/>
    <x v="35"/>
    <s v="Wichita"/>
    <x v="4"/>
    <n v="0.6"/>
    <x v="41"/>
    <x v="147"/>
    <n v="420"/>
    <x v="2"/>
  </r>
  <r>
    <x v="0"/>
    <n v="1185732"/>
    <x v="241"/>
    <x v="3"/>
    <x v="35"/>
    <s v="Wichita"/>
    <x v="5"/>
    <n v="0.64999999999999991"/>
    <x v="49"/>
    <x v="148"/>
    <n v="780"/>
    <x v="8"/>
  </r>
  <r>
    <x v="0"/>
    <n v="1185732"/>
    <x v="204"/>
    <x v="3"/>
    <x v="36"/>
    <s v="Sioux Falls"/>
    <x v="0"/>
    <n v="0.35000000000000003"/>
    <x v="34"/>
    <x v="394"/>
    <n v="581.875"/>
    <x v="2"/>
  </r>
  <r>
    <x v="0"/>
    <n v="1185732"/>
    <x v="204"/>
    <x v="3"/>
    <x v="36"/>
    <s v="Sioux Falls"/>
    <x v="1"/>
    <n v="0.35000000000000003"/>
    <x v="35"/>
    <x v="117"/>
    <n v="288.75"/>
    <x v="1"/>
  </r>
  <r>
    <x v="0"/>
    <n v="1185732"/>
    <x v="204"/>
    <x v="3"/>
    <x v="36"/>
    <s v="Sioux Falls"/>
    <x v="2"/>
    <n v="0.25000000000000006"/>
    <x v="35"/>
    <x v="502"/>
    <n v="206.25000000000003"/>
    <x v="1"/>
  </r>
  <r>
    <x v="0"/>
    <n v="1185732"/>
    <x v="204"/>
    <x v="3"/>
    <x v="36"/>
    <s v="Sioux Falls"/>
    <x v="3"/>
    <n v="0.30000000000000004"/>
    <x v="36"/>
    <x v="372"/>
    <n v="112.50000000000001"/>
    <x v="1"/>
  </r>
  <r>
    <x v="0"/>
    <n v="1185732"/>
    <x v="204"/>
    <x v="3"/>
    <x v="36"/>
    <s v="Sioux Falls"/>
    <x v="4"/>
    <n v="0.44999999999999996"/>
    <x v="37"/>
    <x v="474"/>
    <n v="275.62499999999994"/>
    <x v="2"/>
  </r>
  <r>
    <x v="0"/>
    <n v="1185732"/>
    <x v="204"/>
    <x v="3"/>
    <x v="36"/>
    <s v="Sioux Falls"/>
    <x v="5"/>
    <n v="0.35000000000000003"/>
    <x v="35"/>
    <x v="117"/>
    <n v="385.00000000000006"/>
    <x v="8"/>
  </r>
  <r>
    <x v="0"/>
    <n v="1185732"/>
    <x v="242"/>
    <x v="3"/>
    <x v="36"/>
    <s v="Sioux Falls"/>
    <x v="0"/>
    <n v="0.35000000000000003"/>
    <x v="28"/>
    <x v="450"/>
    <n v="643.125"/>
    <x v="2"/>
  </r>
  <r>
    <x v="0"/>
    <n v="1185732"/>
    <x v="242"/>
    <x v="3"/>
    <x v="36"/>
    <s v="Sioux Falls"/>
    <x v="1"/>
    <n v="0.35000000000000003"/>
    <x v="37"/>
    <x v="181"/>
    <n v="183.75000000000003"/>
    <x v="1"/>
  </r>
  <r>
    <x v="0"/>
    <n v="1185732"/>
    <x v="242"/>
    <x v="3"/>
    <x v="36"/>
    <s v="Sioux Falls"/>
    <x v="2"/>
    <n v="0.25000000000000006"/>
    <x v="38"/>
    <x v="469"/>
    <n v="168.75000000000003"/>
    <x v="1"/>
  </r>
  <r>
    <x v="0"/>
    <n v="1185732"/>
    <x v="242"/>
    <x v="3"/>
    <x v="36"/>
    <s v="Sioux Falls"/>
    <x v="3"/>
    <n v="0.30000000000000004"/>
    <x v="39"/>
    <x v="309"/>
    <n v="90.000000000000014"/>
    <x v="1"/>
  </r>
  <r>
    <x v="0"/>
    <n v="1185732"/>
    <x v="242"/>
    <x v="3"/>
    <x v="36"/>
    <s v="Sioux Falls"/>
    <x v="4"/>
    <n v="0.44999999999999996"/>
    <x v="37"/>
    <x v="474"/>
    <n v="275.62499999999994"/>
    <x v="2"/>
  </r>
  <r>
    <x v="0"/>
    <n v="1185732"/>
    <x v="242"/>
    <x v="3"/>
    <x v="36"/>
    <s v="Sioux Falls"/>
    <x v="5"/>
    <n v="0.24999999999999997"/>
    <x v="35"/>
    <x v="179"/>
    <n v="274.99999999999994"/>
    <x v="8"/>
  </r>
  <r>
    <x v="0"/>
    <n v="1185732"/>
    <x v="80"/>
    <x v="3"/>
    <x v="36"/>
    <s v="Sioux Falls"/>
    <x v="0"/>
    <n v="0.30000000000000004"/>
    <x v="40"/>
    <x v="691"/>
    <n v="519.75"/>
    <x v="2"/>
  </r>
  <r>
    <x v="0"/>
    <n v="1185732"/>
    <x v="80"/>
    <x v="3"/>
    <x v="36"/>
    <s v="Sioux Falls"/>
    <x v="1"/>
    <n v="0.30000000000000004"/>
    <x v="41"/>
    <x v="399"/>
    <n v="180.00000000000003"/>
    <x v="1"/>
  </r>
  <r>
    <x v="0"/>
    <n v="1185732"/>
    <x v="80"/>
    <x v="3"/>
    <x v="36"/>
    <s v="Sioux Falls"/>
    <x v="2"/>
    <n v="0.20000000000000004"/>
    <x v="38"/>
    <x v="692"/>
    <n v="135.00000000000003"/>
    <x v="1"/>
  </r>
  <r>
    <x v="0"/>
    <n v="1185732"/>
    <x v="80"/>
    <x v="3"/>
    <x v="36"/>
    <s v="Sioux Falls"/>
    <x v="3"/>
    <n v="0.24999999999999997"/>
    <x v="42"/>
    <x v="693"/>
    <n v="56.249999999999993"/>
    <x v="1"/>
  </r>
  <r>
    <x v="0"/>
    <n v="1185732"/>
    <x v="80"/>
    <x v="3"/>
    <x v="36"/>
    <s v="Sioux Falls"/>
    <x v="4"/>
    <n v="0.4"/>
    <x v="36"/>
    <x v="118"/>
    <n v="175"/>
    <x v="2"/>
  </r>
  <r>
    <x v="0"/>
    <n v="1185732"/>
    <x v="80"/>
    <x v="3"/>
    <x v="36"/>
    <s v="Sioux Falls"/>
    <x v="5"/>
    <n v="0.30000000000000004"/>
    <x v="38"/>
    <x v="318"/>
    <n v="270.00000000000006"/>
    <x v="8"/>
  </r>
  <r>
    <x v="0"/>
    <n v="1185732"/>
    <x v="81"/>
    <x v="3"/>
    <x v="36"/>
    <s v="Sioux Falls"/>
    <x v="0"/>
    <n v="0.30000000000000004"/>
    <x v="32"/>
    <x v="139"/>
    <n v="472.50000000000006"/>
    <x v="2"/>
  </r>
  <r>
    <x v="0"/>
    <n v="1185732"/>
    <x v="81"/>
    <x v="3"/>
    <x v="36"/>
    <s v="Sioux Falls"/>
    <x v="1"/>
    <n v="0.30000000000000004"/>
    <x v="43"/>
    <x v="362"/>
    <n v="135"/>
    <x v="1"/>
  </r>
  <r>
    <x v="0"/>
    <n v="1185732"/>
    <x v="81"/>
    <x v="3"/>
    <x v="36"/>
    <s v="Sioux Falls"/>
    <x v="2"/>
    <n v="0.20000000000000004"/>
    <x v="43"/>
    <x v="309"/>
    <n v="90.000000000000014"/>
    <x v="1"/>
  </r>
  <r>
    <x v="0"/>
    <n v="1185732"/>
    <x v="81"/>
    <x v="3"/>
    <x v="36"/>
    <s v="Sioux Falls"/>
    <x v="3"/>
    <n v="0.24999999999999997"/>
    <x v="42"/>
    <x v="693"/>
    <n v="56.249999999999993"/>
    <x v="1"/>
  </r>
  <r>
    <x v="0"/>
    <n v="1185732"/>
    <x v="81"/>
    <x v="3"/>
    <x v="36"/>
    <s v="Sioux Falls"/>
    <x v="4"/>
    <n v="0.6"/>
    <x v="39"/>
    <x v="128"/>
    <n v="210"/>
    <x v="2"/>
  </r>
  <r>
    <x v="0"/>
    <n v="1185732"/>
    <x v="81"/>
    <x v="3"/>
    <x v="36"/>
    <s v="Sioux Falls"/>
    <x v="5"/>
    <n v="0.5"/>
    <x v="38"/>
    <x v="127"/>
    <n v="450"/>
    <x v="8"/>
  </r>
  <r>
    <x v="0"/>
    <n v="1185732"/>
    <x v="4"/>
    <x v="3"/>
    <x v="36"/>
    <s v="Sioux Falls"/>
    <x v="0"/>
    <n v="0.6"/>
    <x v="40"/>
    <x v="129"/>
    <n v="1039.5"/>
    <x v="2"/>
  </r>
  <r>
    <x v="0"/>
    <n v="1185732"/>
    <x v="4"/>
    <x v="3"/>
    <x v="36"/>
    <s v="Sioux Falls"/>
    <x v="1"/>
    <n v="0.45"/>
    <x v="41"/>
    <x v="124"/>
    <n v="270"/>
    <x v="1"/>
  </r>
  <r>
    <x v="0"/>
    <n v="1185732"/>
    <x v="4"/>
    <x v="3"/>
    <x v="36"/>
    <s v="Sioux Falls"/>
    <x v="2"/>
    <n v="0.4"/>
    <x v="37"/>
    <x v="135"/>
    <n v="210"/>
    <x v="1"/>
  </r>
  <r>
    <x v="0"/>
    <n v="1185732"/>
    <x v="4"/>
    <x v="3"/>
    <x v="36"/>
    <s v="Sioux Falls"/>
    <x v="3"/>
    <n v="0.4"/>
    <x v="39"/>
    <x v="122"/>
    <n v="120"/>
    <x v="1"/>
  </r>
  <r>
    <x v="0"/>
    <n v="1185732"/>
    <x v="4"/>
    <x v="3"/>
    <x v="36"/>
    <s v="Sioux Falls"/>
    <x v="4"/>
    <n v="0.49999999999999994"/>
    <x v="36"/>
    <x v="694"/>
    <n v="218.74999999999994"/>
    <x v="2"/>
  </r>
  <r>
    <x v="0"/>
    <n v="1185732"/>
    <x v="4"/>
    <x v="3"/>
    <x v="36"/>
    <s v="Sioux Falls"/>
    <x v="5"/>
    <n v="0.54999999999999993"/>
    <x v="44"/>
    <x v="695"/>
    <n v="549.99999999999989"/>
    <x v="8"/>
  </r>
  <r>
    <x v="0"/>
    <n v="1185732"/>
    <x v="243"/>
    <x v="3"/>
    <x v="36"/>
    <s v="Sioux Falls"/>
    <x v="0"/>
    <n v="0.4"/>
    <x v="24"/>
    <x v="47"/>
    <n v="700"/>
    <x v="2"/>
  </r>
  <r>
    <x v="0"/>
    <n v="1185732"/>
    <x v="243"/>
    <x v="3"/>
    <x v="36"/>
    <s v="Sioux Falls"/>
    <x v="1"/>
    <n v="0.35000000000000009"/>
    <x v="44"/>
    <x v="504"/>
    <n v="262.50000000000006"/>
    <x v="1"/>
  </r>
  <r>
    <x v="0"/>
    <n v="1185732"/>
    <x v="243"/>
    <x v="3"/>
    <x v="36"/>
    <s v="Sioux Falls"/>
    <x v="2"/>
    <n v="0.30000000000000004"/>
    <x v="41"/>
    <x v="399"/>
    <n v="180.00000000000003"/>
    <x v="1"/>
  </r>
  <r>
    <x v="0"/>
    <n v="1185732"/>
    <x v="243"/>
    <x v="3"/>
    <x v="36"/>
    <s v="Sioux Falls"/>
    <x v="3"/>
    <n v="0.30000000000000004"/>
    <x v="37"/>
    <x v="314"/>
    <n v="157.50000000000003"/>
    <x v="1"/>
  </r>
  <r>
    <x v="0"/>
    <n v="1185732"/>
    <x v="243"/>
    <x v="3"/>
    <x v="36"/>
    <s v="Sioux Falls"/>
    <x v="4"/>
    <n v="0.4"/>
    <x v="37"/>
    <x v="135"/>
    <n v="244.99999999999997"/>
    <x v="2"/>
  </r>
  <r>
    <x v="0"/>
    <n v="1185732"/>
    <x v="243"/>
    <x v="3"/>
    <x v="36"/>
    <s v="Sioux Falls"/>
    <x v="5"/>
    <n v="0.55000000000000004"/>
    <x v="46"/>
    <x v="255"/>
    <n v="715.00000000000011"/>
    <x v="8"/>
  </r>
  <r>
    <x v="0"/>
    <n v="1185732"/>
    <x v="84"/>
    <x v="3"/>
    <x v="36"/>
    <s v="Sioux Falls"/>
    <x v="0"/>
    <n v="0.5"/>
    <x v="21"/>
    <x v="80"/>
    <n v="962.49999999999989"/>
    <x v="2"/>
  </r>
  <r>
    <x v="0"/>
    <n v="1185732"/>
    <x v="84"/>
    <x v="3"/>
    <x v="36"/>
    <s v="Sioux Falls"/>
    <x v="1"/>
    <n v="0.45000000000000007"/>
    <x v="49"/>
    <x v="139"/>
    <n v="405.00000000000006"/>
    <x v="1"/>
  </r>
  <r>
    <x v="0"/>
    <n v="1185732"/>
    <x v="84"/>
    <x v="3"/>
    <x v="36"/>
    <s v="Sioux Falls"/>
    <x v="2"/>
    <n v="0.4"/>
    <x v="38"/>
    <x v="124"/>
    <n v="270"/>
    <x v="1"/>
  </r>
  <r>
    <x v="0"/>
    <n v="1185732"/>
    <x v="84"/>
    <x v="3"/>
    <x v="36"/>
    <s v="Sioux Falls"/>
    <x v="3"/>
    <n v="0.4"/>
    <x v="37"/>
    <x v="135"/>
    <n v="210"/>
    <x v="1"/>
  </r>
  <r>
    <x v="0"/>
    <n v="1185732"/>
    <x v="84"/>
    <x v="3"/>
    <x v="36"/>
    <s v="Sioux Falls"/>
    <x v="4"/>
    <n v="0.5"/>
    <x v="41"/>
    <x v="123"/>
    <n v="350"/>
    <x v="2"/>
  </r>
  <r>
    <x v="0"/>
    <n v="1185732"/>
    <x v="84"/>
    <x v="3"/>
    <x v="36"/>
    <s v="Sioux Falls"/>
    <x v="5"/>
    <n v="0.55000000000000004"/>
    <x v="48"/>
    <x v="138"/>
    <n v="825"/>
    <x v="8"/>
  </r>
  <r>
    <x v="0"/>
    <n v="1185732"/>
    <x v="85"/>
    <x v="3"/>
    <x v="36"/>
    <s v="Sioux Falls"/>
    <x v="0"/>
    <n v="0.5"/>
    <x v="28"/>
    <x v="48"/>
    <n v="918.74999999999989"/>
    <x v="2"/>
  </r>
  <r>
    <x v="0"/>
    <n v="1185732"/>
    <x v="85"/>
    <x v="3"/>
    <x v="36"/>
    <s v="Sioux Falls"/>
    <x v="1"/>
    <n v="0.45000000000000007"/>
    <x v="49"/>
    <x v="139"/>
    <n v="405.00000000000006"/>
    <x v="1"/>
  </r>
  <r>
    <x v="0"/>
    <n v="1185732"/>
    <x v="85"/>
    <x v="3"/>
    <x v="36"/>
    <s v="Sioux Falls"/>
    <x v="2"/>
    <n v="0.4"/>
    <x v="38"/>
    <x v="124"/>
    <n v="270"/>
    <x v="1"/>
  </r>
  <r>
    <x v="0"/>
    <n v="1185732"/>
    <x v="85"/>
    <x v="3"/>
    <x v="36"/>
    <s v="Sioux Falls"/>
    <x v="3"/>
    <n v="0.4"/>
    <x v="41"/>
    <x v="134"/>
    <n v="240"/>
    <x v="1"/>
  </r>
  <r>
    <x v="0"/>
    <n v="1185732"/>
    <x v="85"/>
    <x v="3"/>
    <x v="36"/>
    <s v="Sioux Falls"/>
    <x v="4"/>
    <n v="0.5"/>
    <x v="37"/>
    <x v="131"/>
    <n v="306.25"/>
    <x v="2"/>
  </r>
  <r>
    <x v="0"/>
    <n v="1185732"/>
    <x v="85"/>
    <x v="3"/>
    <x v="36"/>
    <s v="Sioux Falls"/>
    <x v="5"/>
    <n v="0.55000000000000004"/>
    <x v="45"/>
    <x v="136"/>
    <n v="770.00000000000011"/>
    <x v="8"/>
  </r>
  <r>
    <x v="0"/>
    <n v="1185732"/>
    <x v="8"/>
    <x v="3"/>
    <x v="36"/>
    <s v="Sioux Falls"/>
    <x v="0"/>
    <n v="0.4"/>
    <x v="34"/>
    <x v="235"/>
    <n v="665"/>
    <x v="2"/>
  </r>
  <r>
    <x v="0"/>
    <n v="1185732"/>
    <x v="8"/>
    <x v="3"/>
    <x v="36"/>
    <s v="Sioux Falls"/>
    <x v="1"/>
    <n v="0.35000000000000009"/>
    <x v="35"/>
    <x v="623"/>
    <n v="288.75000000000006"/>
    <x v="1"/>
  </r>
  <r>
    <x v="0"/>
    <n v="1185732"/>
    <x v="8"/>
    <x v="3"/>
    <x v="36"/>
    <s v="Sioux Falls"/>
    <x v="2"/>
    <n v="0.30000000000000004"/>
    <x v="37"/>
    <x v="314"/>
    <n v="157.50000000000003"/>
    <x v="1"/>
  </r>
  <r>
    <x v="0"/>
    <n v="1185732"/>
    <x v="8"/>
    <x v="3"/>
    <x v="36"/>
    <s v="Sioux Falls"/>
    <x v="3"/>
    <n v="0.30000000000000004"/>
    <x v="43"/>
    <x v="362"/>
    <n v="135"/>
    <x v="1"/>
  </r>
  <r>
    <x v="0"/>
    <n v="1185732"/>
    <x v="8"/>
    <x v="3"/>
    <x v="36"/>
    <s v="Sioux Falls"/>
    <x v="4"/>
    <n v="0.4"/>
    <x v="43"/>
    <x v="128"/>
    <n v="210"/>
    <x v="2"/>
  </r>
  <r>
    <x v="0"/>
    <n v="1185732"/>
    <x v="8"/>
    <x v="3"/>
    <x v="36"/>
    <s v="Sioux Falls"/>
    <x v="5"/>
    <n v="0.45"/>
    <x v="38"/>
    <x v="177"/>
    <n v="405"/>
    <x v="8"/>
  </r>
  <r>
    <x v="0"/>
    <n v="1185732"/>
    <x v="244"/>
    <x v="3"/>
    <x v="36"/>
    <s v="Sioux Falls"/>
    <x v="0"/>
    <n v="0.49999999999999994"/>
    <x v="47"/>
    <x v="236"/>
    <n v="699.99999999999989"/>
    <x v="2"/>
  </r>
  <r>
    <x v="0"/>
    <n v="1185732"/>
    <x v="244"/>
    <x v="3"/>
    <x v="36"/>
    <s v="Sioux Falls"/>
    <x v="1"/>
    <n v="0.4"/>
    <x v="44"/>
    <x v="123"/>
    <n v="300"/>
    <x v="1"/>
  </r>
  <r>
    <x v="0"/>
    <n v="1185732"/>
    <x v="244"/>
    <x v="3"/>
    <x v="36"/>
    <s v="Sioux Falls"/>
    <x v="2"/>
    <n v="0.4"/>
    <x v="43"/>
    <x v="128"/>
    <n v="180"/>
    <x v="1"/>
  </r>
  <r>
    <x v="0"/>
    <n v="1185732"/>
    <x v="244"/>
    <x v="3"/>
    <x v="36"/>
    <s v="Sioux Falls"/>
    <x v="3"/>
    <n v="0.4"/>
    <x v="36"/>
    <x v="118"/>
    <n v="150"/>
    <x v="1"/>
  </r>
  <r>
    <x v="0"/>
    <n v="1185732"/>
    <x v="244"/>
    <x v="3"/>
    <x v="36"/>
    <s v="Sioux Falls"/>
    <x v="4"/>
    <n v="0.49999999999999994"/>
    <x v="36"/>
    <x v="694"/>
    <n v="218.74999999999994"/>
    <x v="2"/>
  </r>
  <r>
    <x v="0"/>
    <n v="1185732"/>
    <x v="244"/>
    <x v="3"/>
    <x v="36"/>
    <s v="Sioux Falls"/>
    <x v="5"/>
    <n v="0.54999999999999982"/>
    <x v="44"/>
    <x v="383"/>
    <n v="549.99999999999989"/>
    <x v="8"/>
  </r>
  <r>
    <x v="0"/>
    <n v="1185732"/>
    <x v="88"/>
    <x v="3"/>
    <x v="36"/>
    <s v="Sioux Falls"/>
    <x v="0"/>
    <n v="0.49999999999999994"/>
    <x v="47"/>
    <x v="236"/>
    <n v="699.99999999999989"/>
    <x v="2"/>
  </r>
  <r>
    <x v="0"/>
    <n v="1185732"/>
    <x v="88"/>
    <x v="3"/>
    <x v="36"/>
    <s v="Sioux Falls"/>
    <x v="1"/>
    <n v="0.4"/>
    <x v="44"/>
    <x v="123"/>
    <n v="300"/>
    <x v="1"/>
  </r>
  <r>
    <x v="0"/>
    <n v="1185732"/>
    <x v="88"/>
    <x v="3"/>
    <x v="36"/>
    <s v="Sioux Falls"/>
    <x v="2"/>
    <n v="0.4"/>
    <x v="50"/>
    <x v="696"/>
    <n v="234"/>
    <x v="1"/>
  </r>
  <r>
    <x v="0"/>
    <n v="1185732"/>
    <x v="88"/>
    <x v="3"/>
    <x v="36"/>
    <s v="Sioux Falls"/>
    <x v="3"/>
    <n v="0.4"/>
    <x v="37"/>
    <x v="135"/>
    <n v="210"/>
    <x v="1"/>
  </r>
  <r>
    <x v="0"/>
    <n v="1185732"/>
    <x v="88"/>
    <x v="3"/>
    <x v="36"/>
    <s v="Sioux Falls"/>
    <x v="4"/>
    <n v="0.6"/>
    <x v="43"/>
    <x v="124"/>
    <n v="315"/>
    <x v="2"/>
  </r>
  <r>
    <x v="0"/>
    <n v="1185732"/>
    <x v="88"/>
    <x v="3"/>
    <x v="36"/>
    <s v="Sioux Falls"/>
    <x v="5"/>
    <n v="0.64999999999999991"/>
    <x v="44"/>
    <x v="144"/>
    <n v="650"/>
    <x v="8"/>
  </r>
  <r>
    <x v="0"/>
    <n v="1185732"/>
    <x v="89"/>
    <x v="3"/>
    <x v="36"/>
    <s v="Sioux Falls"/>
    <x v="0"/>
    <n v="0.6"/>
    <x v="24"/>
    <x v="61"/>
    <n v="1050"/>
    <x v="2"/>
  </r>
  <r>
    <x v="0"/>
    <n v="1185732"/>
    <x v="89"/>
    <x v="3"/>
    <x v="36"/>
    <s v="Sioux Falls"/>
    <x v="1"/>
    <n v="0.5"/>
    <x v="49"/>
    <x v="146"/>
    <n v="450"/>
    <x v="1"/>
  </r>
  <r>
    <x v="0"/>
    <n v="1185732"/>
    <x v="89"/>
    <x v="3"/>
    <x v="36"/>
    <s v="Sioux Falls"/>
    <x v="2"/>
    <n v="0.5"/>
    <x v="44"/>
    <x v="142"/>
    <n v="375"/>
    <x v="1"/>
  </r>
  <r>
    <x v="0"/>
    <n v="1185732"/>
    <x v="89"/>
    <x v="3"/>
    <x v="36"/>
    <s v="Sioux Falls"/>
    <x v="3"/>
    <n v="0.5"/>
    <x v="41"/>
    <x v="123"/>
    <n v="300"/>
    <x v="1"/>
  </r>
  <r>
    <x v="0"/>
    <n v="1185732"/>
    <x v="89"/>
    <x v="3"/>
    <x v="36"/>
    <s v="Sioux Falls"/>
    <x v="4"/>
    <n v="0.6"/>
    <x v="41"/>
    <x v="147"/>
    <n v="420"/>
    <x v="2"/>
  </r>
  <r>
    <x v="0"/>
    <n v="1185732"/>
    <x v="89"/>
    <x v="3"/>
    <x v="36"/>
    <s v="Sioux Falls"/>
    <x v="5"/>
    <n v="0.64999999999999991"/>
    <x v="49"/>
    <x v="148"/>
    <n v="780"/>
    <x v="8"/>
  </r>
  <r>
    <x v="0"/>
    <n v="1185732"/>
    <x v="212"/>
    <x v="3"/>
    <x v="37"/>
    <s v="Fargo"/>
    <x v="0"/>
    <n v="0.30000000000000004"/>
    <x v="32"/>
    <x v="139"/>
    <n v="405.00000000000006"/>
    <x v="1"/>
  </r>
  <r>
    <x v="0"/>
    <n v="1185732"/>
    <x v="212"/>
    <x v="3"/>
    <x v="37"/>
    <s v="Fargo"/>
    <x v="1"/>
    <n v="0.30000000000000004"/>
    <x v="44"/>
    <x v="398"/>
    <n v="262.5"/>
    <x v="2"/>
  </r>
  <r>
    <x v="0"/>
    <n v="1185732"/>
    <x v="212"/>
    <x v="3"/>
    <x v="37"/>
    <s v="Fargo"/>
    <x v="2"/>
    <n v="0.20000000000000007"/>
    <x v="44"/>
    <x v="697"/>
    <n v="150.00000000000006"/>
    <x v="1"/>
  </r>
  <r>
    <x v="0"/>
    <n v="1185732"/>
    <x v="212"/>
    <x v="3"/>
    <x v="37"/>
    <s v="Fargo"/>
    <x v="3"/>
    <n v="0.25000000000000006"/>
    <x v="39"/>
    <x v="677"/>
    <n v="75.000000000000014"/>
    <x v="1"/>
  </r>
  <r>
    <x v="0"/>
    <n v="1185732"/>
    <x v="212"/>
    <x v="3"/>
    <x v="37"/>
    <s v="Fargo"/>
    <x v="4"/>
    <n v="0.39999999999999997"/>
    <x v="43"/>
    <x v="128"/>
    <n v="300"/>
    <x v="0"/>
  </r>
  <r>
    <x v="0"/>
    <n v="1185732"/>
    <x v="212"/>
    <x v="3"/>
    <x v="37"/>
    <s v="Fargo"/>
    <x v="5"/>
    <n v="0.30000000000000004"/>
    <x v="44"/>
    <x v="398"/>
    <n v="300.00000000000006"/>
    <x v="8"/>
  </r>
  <r>
    <x v="0"/>
    <n v="1185732"/>
    <x v="245"/>
    <x v="3"/>
    <x v="37"/>
    <s v="Fargo"/>
    <x v="0"/>
    <n v="0.30000000000000004"/>
    <x v="24"/>
    <x v="192"/>
    <n v="450.00000000000006"/>
    <x v="1"/>
  </r>
  <r>
    <x v="0"/>
    <n v="1185732"/>
    <x v="245"/>
    <x v="3"/>
    <x v="37"/>
    <s v="Fargo"/>
    <x v="1"/>
    <n v="0.30000000000000004"/>
    <x v="43"/>
    <x v="362"/>
    <n v="157.5"/>
    <x v="2"/>
  </r>
  <r>
    <x v="0"/>
    <n v="1185732"/>
    <x v="245"/>
    <x v="3"/>
    <x v="37"/>
    <s v="Fargo"/>
    <x v="2"/>
    <n v="0.20000000000000007"/>
    <x v="41"/>
    <x v="698"/>
    <n v="120.00000000000003"/>
    <x v="1"/>
  </r>
  <r>
    <x v="0"/>
    <n v="1185732"/>
    <x v="245"/>
    <x v="3"/>
    <x v="37"/>
    <s v="Fargo"/>
    <x v="3"/>
    <n v="0.25000000000000006"/>
    <x v="42"/>
    <x v="364"/>
    <n v="56.250000000000007"/>
    <x v="1"/>
  </r>
  <r>
    <x v="0"/>
    <n v="1185732"/>
    <x v="245"/>
    <x v="3"/>
    <x v="37"/>
    <s v="Fargo"/>
    <x v="4"/>
    <n v="0.39999999999999997"/>
    <x v="43"/>
    <x v="128"/>
    <n v="300"/>
    <x v="0"/>
  </r>
  <r>
    <x v="0"/>
    <n v="1185732"/>
    <x v="245"/>
    <x v="3"/>
    <x v="37"/>
    <s v="Fargo"/>
    <x v="5"/>
    <n v="0.14999999999999997"/>
    <x v="44"/>
    <x v="699"/>
    <n v="149.99999999999997"/>
    <x v="8"/>
  </r>
  <r>
    <x v="0"/>
    <n v="1185732"/>
    <x v="115"/>
    <x v="3"/>
    <x v="37"/>
    <s v="Fargo"/>
    <x v="0"/>
    <n v="0.20000000000000004"/>
    <x v="54"/>
    <x v="700"/>
    <n v="282.00000000000006"/>
    <x v="1"/>
  </r>
  <r>
    <x v="0"/>
    <n v="1185732"/>
    <x v="115"/>
    <x v="3"/>
    <x v="37"/>
    <s v="Fargo"/>
    <x v="1"/>
    <n v="0.20000000000000004"/>
    <x v="37"/>
    <x v="367"/>
    <n v="122.50000000000001"/>
    <x v="2"/>
  </r>
  <r>
    <x v="0"/>
    <n v="1185732"/>
    <x v="115"/>
    <x v="3"/>
    <x v="37"/>
    <s v="Fargo"/>
    <x v="2"/>
    <n v="0.10000000000000003"/>
    <x v="38"/>
    <x v="701"/>
    <n v="67.500000000000028"/>
    <x v="1"/>
  </r>
  <r>
    <x v="0"/>
    <n v="1185732"/>
    <x v="115"/>
    <x v="3"/>
    <x v="37"/>
    <s v="Fargo"/>
    <x v="3"/>
    <n v="0.14999999999999997"/>
    <x v="39"/>
    <x v="702"/>
    <n v="44.999999999999993"/>
    <x v="1"/>
  </r>
  <r>
    <x v="0"/>
    <n v="1185732"/>
    <x v="115"/>
    <x v="3"/>
    <x v="37"/>
    <s v="Fargo"/>
    <x v="4"/>
    <n v="0.30000000000000004"/>
    <x v="43"/>
    <x v="362"/>
    <n v="225.00000000000003"/>
    <x v="0"/>
  </r>
  <r>
    <x v="0"/>
    <n v="1185732"/>
    <x v="115"/>
    <x v="3"/>
    <x v="37"/>
    <s v="Fargo"/>
    <x v="5"/>
    <n v="0.20000000000000004"/>
    <x v="44"/>
    <x v="366"/>
    <n v="200.00000000000006"/>
    <x v="8"/>
  </r>
  <r>
    <x v="0"/>
    <n v="1185732"/>
    <x v="206"/>
    <x v="3"/>
    <x v="37"/>
    <s v="Fargo"/>
    <x v="0"/>
    <n v="0.20000000000000004"/>
    <x v="34"/>
    <x v="703"/>
    <n v="285.00000000000006"/>
    <x v="1"/>
  </r>
  <r>
    <x v="0"/>
    <n v="1185732"/>
    <x v="206"/>
    <x v="3"/>
    <x v="37"/>
    <s v="Fargo"/>
    <x v="1"/>
    <n v="0.20000000000000004"/>
    <x v="37"/>
    <x v="367"/>
    <n v="122.50000000000001"/>
    <x v="2"/>
  </r>
  <r>
    <x v="0"/>
    <n v="1185732"/>
    <x v="206"/>
    <x v="3"/>
    <x v="37"/>
    <s v="Fargo"/>
    <x v="2"/>
    <n v="0.10000000000000003"/>
    <x v="37"/>
    <x v="704"/>
    <n v="52.500000000000014"/>
    <x v="1"/>
  </r>
  <r>
    <x v="0"/>
    <n v="1185732"/>
    <x v="206"/>
    <x v="3"/>
    <x v="37"/>
    <s v="Fargo"/>
    <x v="3"/>
    <n v="0.14999999999999997"/>
    <x v="39"/>
    <x v="702"/>
    <n v="44.999999999999993"/>
    <x v="1"/>
  </r>
  <r>
    <x v="0"/>
    <n v="1185732"/>
    <x v="206"/>
    <x v="3"/>
    <x v="37"/>
    <s v="Fargo"/>
    <x v="4"/>
    <n v="0.6"/>
    <x v="36"/>
    <x v="126"/>
    <n v="375"/>
    <x v="0"/>
  </r>
  <r>
    <x v="0"/>
    <n v="1185732"/>
    <x v="206"/>
    <x v="3"/>
    <x v="37"/>
    <s v="Fargo"/>
    <x v="5"/>
    <n v="0.5"/>
    <x v="44"/>
    <x v="142"/>
    <n v="500"/>
    <x v="8"/>
  </r>
  <r>
    <x v="0"/>
    <n v="1185732"/>
    <x v="246"/>
    <x v="3"/>
    <x v="37"/>
    <s v="Fargo"/>
    <x v="0"/>
    <n v="0.6"/>
    <x v="65"/>
    <x v="705"/>
    <n v="936"/>
    <x v="1"/>
  </r>
  <r>
    <x v="0"/>
    <n v="1185732"/>
    <x v="246"/>
    <x v="3"/>
    <x v="37"/>
    <s v="Fargo"/>
    <x v="1"/>
    <n v="0.4"/>
    <x v="38"/>
    <x v="124"/>
    <n v="315"/>
    <x v="2"/>
  </r>
  <r>
    <x v="0"/>
    <n v="1185732"/>
    <x v="246"/>
    <x v="3"/>
    <x v="37"/>
    <s v="Fargo"/>
    <x v="2"/>
    <n v="0.35000000000000003"/>
    <x v="41"/>
    <x v="320"/>
    <n v="210.00000000000003"/>
    <x v="1"/>
  </r>
  <r>
    <x v="0"/>
    <n v="1185732"/>
    <x v="246"/>
    <x v="3"/>
    <x v="37"/>
    <s v="Fargo"/>
    <x v="3"/>
    <n v="0.35000000000000003"/>
    <x v="36"/>
    <x v="620"/>
    <n v="131.25"/>
    <x v="1"/>
  </r>
  <r>
    <x v="0"/>
    <n v="1185732"/>
    <x v="246"/>
    <x v="3"/>
    <x v="37"/>
    <s v="Fargo"/>
    <x v="4"/>
    <n v="0.44999999999999996"/>
    <x v="43"/>
    <x v="310"/>
    <n v="337.49999999999994"/>
    <x v="0"/>
  </r>
  <r>
    <x v="0"/>
    <n v="1185732"/>
    <x v="246"/>
    <x v="3"/>
    <x v="37"/>
    <s v="Fargo"/>
    <x v="5"/>
    <n v="0.49999999999999994"/>
    <x v="35"/>
    <x v="695"/>
    <n v="549.99999999999989"/>
    <x v="8"/>
  </r>
  <r>
    <x v="0"/>
    <n v="1185732"/>
    <x v="247"/>
    <x v="3"/>
    <x v="37"/>
    <s v="Fargo"/>
    <x v="0"/>
    <n v="0.35000000000000003"/>
    <x v="28"/>
    <x v="450"/>
    <n v="551.25"/>
    <x v="1"/>
  </r>
  <r>
    <x v="0"/>
    <n v="1185732"/>
    <x v="247"/>
    <x v="3"/>
    <x v="37"/>
    <s v="Fargo"/>
    <x v="1"/>
    <n v="0.3000000000000001"/>
    <x v="35"/>
    <x v="651"/>
    <n v="288.75000000000006"/>
    <x v="2"/>
  </r>
  <r>
    <x v="0"/>
    <n v="1185732"/>
    <x v="247"/>
    <x v="3"/>
    <x v="37"/>
    <s v="Fargo"/>
    <x v="2"/>
    <n v="0.25000000000000006"/>
    <x v="41"/>
    <x v="366"/>
    <n v="150.00000000000003"/>
    <x v="1"/>
  </r>
  <r>
    <x v="0"/>
    <n v="1185732"/>
    <x v="247"/>
    <x v="3"/>
    <x v="37"/>
    <s v="Fargo"/>
    <x v="3"/>
    <n v="0.25000000000000006"/>
    <x v="37"/>
    <x v="706"/>
    <n v="131.25000000000003"/>
    <x v="1"/>
  </r>
  <r>
    <x v="0"/>
    <n v="1185732"/>
    <x v="247"/>
    <x v="3"/>
    <x v="37"/>
    <s v="Fargo"/>
    <x v="4"/>
    <n v="0.35000000000000003"/>
    <x v="37"/>
    <x v="181"/>
    <n v="306.25000000000006"/>
    <x v="0"/>
  </r>
  <r>
    <x v="0"/>
    <n v="1185732"/>
    <x v="247"/>
    <x v="3"/>
    <x v="37"/>
    <s v="Fargo"/>
    <x v="5"/>
    <n v="0.55000000000000004"/>
    <x v="46"/>
    <x v="255"/>
    <n v="715.00000000000011"/>
    <x v="8"/>
  </r>
  <r>
    <x v="0"/>
    <n v="1185732"/>
    <x v="116"/>
    <x v="3"/>
    <x v="37"/>
    <s v="Fargo"/>
    <x v="0"/>
    <n v="0.5"/>
    <x v="21"/>
    <x v="80"/>
    <n v="825"/>
    <x v="1"/>
  </r>
  <r>
    <x v="0"/>
    <n v="1185732"/>
    <x v="116"/>
    <x v="3"/>
    <x v="37"/>
    <s v="Fargo"/>
    <x v="1"/>
    <n v="0.45000000000000007"/>
    <x v="49"/>
    <x v="139"/>
    <n v="472.50000000000006"/>
    <x v="2"/>
  </r>
  <r>
    <x v="0"/>
    <n v="1185732"/>
    <x v="116"/>
    <x v="3"/>
    <x v="37"/>
    <s v="Fargo"/>
    <x v="2"/>
    <n v="0.4"/>
    <x v="38"/>
    <x v="124"/>
    <n v="270"/>
    <x v="1"/>
  </r>
  <r>
    <x v="0"/>
    <n v="1185732"/>
    <x v="116"/>
    <x v="3"/>
    <x v="37"/>
    <s v="Fargo"/>
    <x v="3"/>
    <n v="0.4"/>
    <x v="37"/>
    <x v="135"/>
    <n v="210"/>
    <x v="1"/>
  </r>
  <r>
    <x v="0"/>
    <n v="1185732"/>
    <x v="116"/>
    <x v="3"/>
    <x v="37"/>
    <s v="Fargo"/>
    <x v="4"/>
    <n v="0.5"/>
    <x v="41"/>
    <x v="123"/>
    <n v="500"/>
    <x v="0"/>
  </r>
  <r>
    <x v="0"/>
    <n v="1185732"/>
    <x v="116"/>
    <x v="3"/>
    <x v="37"/>
    <s v="Fargo"/>
    <x v="5"/>
    <n v="0.55000000000000004"/>
    <x v="48"/>
    <x v="138"/>
    <n v="825"/>
    <x v="8"/>
  </r>
  <r>
    <x v="0"/>
    <n v="1185732"/>
    <x v="208"/>
    <x v="3"/>
    <x v="37"/>
    <s v="Fargo"/>
    <x v="0"/>
    <n v="0.5"/>
    <x v="28"/>
    <x v="48"/>
    <n v="787.5"/>
    <x v="1"/>
  </r>
  <r>
    <x v="0"/>
    <n v="1185732"/>
    <x v="208"/>
    <x v="3"/>
    <x v="37"/>
    <s v="Fargo"/>
    <x v="1"/>
    <n v="0.45000000000000007"/>
    <x v="49"/>
    <x v="139"/>
    <n v="472.50000000000006"/>
    <x v="2"/>
  </r>
  <r>
    <x v="0"/>
    <n v="1185732"/>
    <x v="208"/>
    <x v="3"/>
    <x v="37"/>
    <s v="Fargo"/>
    <x v="2"/>
    <n v="0.4"/>
    <x v="38"/>
    <x v="124"/>
    <n v="270"/>
    <x v="1"/>
  </r>
  <r>
    <x v="0"/>
    <n v="1185732"/>
    <x v="208"/>
    <x v="3"/>
    <x v="37"/>
    <s v="Fargo"/>
    <x v="3"/>
    <n v="0.4"/>
    <x v="41"/>
    <x v="134"/>
    <n v="240"/>
    <x v="1"/>
  </r>
  <r>
    <x v="0"/>
    <n v="1185732"/>
    <x v="208"/>
    <x v="3"/>
    <x v="37"/>
    <s v="Fargo"/>
    <x v="4"/>
    <n v="0.5"/>
    <x v="37"/>
    <x v="131"/>
    <n v="437.5"/>
    <x v="0"/>
  </r>
  <r>
    <x v="0"/>
    <n v="1185732"/>
    <x v="208"/>
    <x v="3"/>
    <x v="37"/>
    <s v="Fargo"/>
    <x v="5"/>
    <n v="0.55000000000000004"/>
    <x v="45"/>
    <x v="136"/>
    <n v="770.00000000000011"/>
    <x v="8"/>
  </r>
  <r>
    <x v="0"/>
    <n v="1185732"/>
    <x v="248"/>
    <x v="3"/>
    <x v="37"/>
    <s v="Fargo"/>
    <x v="0"/>
    <n v="0.35000000000000003"/>
    <x v="34"/>
    <x v="394"/>
    <n v="498.75000000000006"/>
    <x v="1"/>
  </r>
  <r>
    <x v="0"/>
    <n v="1185732"/>
    <x v="248"/>
    <x v="3"/>
    <x v="37"/>
    <s v="Fargo"/>
    <x v="1"/>
    <n v="0.3000000000000001"/>
    <x v="35"/>
    <x v="651"/>
    <n v="288.75000000000006"/>
    <x v="2"/>
  </r>
  <r>
    <x v="0"/>
    <n v="1185732"/>
    <x v="248"/>
    <x v="3"/>
    <x v="37"/>
    <s v="Fargo"/>
    <x v="2"/>
    <n v="0.25000000000000006"/>
    <x v="37"/>
    <x v="706"/>
    <n v="131.25000000000003"/>
    <x v="1"/>
  </r>
  <r>
    <x v="0"/>
    <n v="1185732"/>
    <x v="248"/>
    <x v="3"/>
    <x v="37"/>
    <s v="Fargo"/>
    <x v="3"/>
    <n v="0.25000000000000006"/>
    <x v="43"/>
    <x v="372"/>
    <n v="112.50000000000001"/>
    <x v="1"/>
  </r>
  <r>
    <x v="0"/>
    <n v="1185732"/>
    <x v="248"/>
    <x v="3"/>
    <x v="37"/>
    <s v="Fargo"/>
    <x v="4"/>
    <n v="0.35000000000000003"/>
    <x v="43"/>
    <x v="311"/>
    <n v="262.5"/>
    <x v="0"/>
  </r>
  <r>
    <x v="0"/>
    <n v="1185732"/>
    <x v="248"/>
    <x v="3"/>
    <x v="37"/>
    <s v="Fargo"/>
    <x v="5"/>
    <n v="0.4"/>
    <x v="38"/>
    <x v="124"/>
    <n v="360"/>
    <x v="8"/>
  </r>
  <r>
    <x v="0"/>
    <n v="1185732"/>
    <x v="249"/>
    <x v="3"/>
    <x v="37"/>
    <s v="Fargo"/>
    <x v="0"/>
    <n v="0.44999999999999996"/>
    <x v="47"/>
    <x v="451"/>
    <n v="539.99999999999989"/>
    <x v="1"/>
  </r>
  <r>
    <x v="0"/>
    <n v="1185732"/>
    <x v="249"/>
    <x v="3"/>
    <x v="37"/>
    <s v="Fargo"/>
    <x v="1"/>
    <n v="0.35000000000000003"/>
    <x v="44"/>
    <x v="622"/>
    <n v="306.25"/>
    <x v="2"/>
  </r>
  <r>
    <x v="0"/>
    <n v="1185732"/>
    <x v="249"/>
    <x v="3"/>
    <x v="37"/>
    <s v="Fargo"/>
    <x v="2"/>
    <n v="0.35000000000000003"/>
    <x v="43"/>
    <x v="311"/>
    <n v="157.5"/>
    <x v="1"/>
  </r>
  <r>
    <x v="0"/>
    <n v="1185732"/>
    <x v="249"/>
    <x v="3"/>
    <x v="37"/>
    <s v="Fargo"/>
    <x v="3"/>
    <n v="0.35000000000000003"/>
    <x v="36"/>
    <x v="620"/>
    <n v="131.25"/>
    <x v="1"/>
  </r>
  <r>
    <x v="0"/>
    <n v="1185732"/>
    <x v="249"/>
    <x v="3"/>
    <x v="37"/>
    <s v="Fargo"/>
    <x v="4"/>
    <n v="0.44999999999999996"/>
    <x v="36"/>
    <x v="180"/>
    <n v="281.25"/>
    <x v="0"/>
  </r>
  <r>
    <x v="0"/>
    <n v="1185732"/>
    <x v="249"/>
    <x v="3"/>
    <x v="37"/>
    <s v="Fargo"/>
    <x v="5"/>
    <n v="0.49999999999999983"/>
    <x v="44"/>
    <x v="707"/>
    <n v="499.99999999999983"/>
    <x v="8"/>
  </r>
  <r>
    <x v="0"/>
    <n v="1185732"/>
    <x v="210"/>
    <x v="3"/>
    <x v="37"/>
    <s v="Fargo"/>
    <x v="0"/>
    <n v="0.44999999999999996"/>
    <x v="47"/>
    <x v="451"/>
    <n v="539.99999999999989"/>
    <x v="1"/>
  </r>
  <r>
    <x v="0"/>
    <n v="1185732"/>
    <x v="210"/>
    <x v="3"/>
    <x v="37"/>
    <s v="Fargo"/>
    <x v="1"/>
    <n v="0.35000000000000003"/>
    <x v="35"/>
    <x v="117"/>
    <n v="336.875"/>
    <x v="2"/>
  </r>
  <r>
    <x v="0"/>
    <n v="1185732"/>
    <x v="210"/>
    <x v="3"/>
    <x v="37"/>
    <s v="Fargo"/>
    <x v="2"/>
    <n v="0.35000000000000003"/>
    <x v="77"/>
    <x v="708"/>
    <n v="231.00000000000003"/>
    <x v="1"/>
  </r>
  <r>
    <x v="0"/>
    <n v="1185732"/>
    <x v="210"/>
    <x v="3"/>
    <x v="37"/>
    <s v="Fargo"/>
    <x v="3"/>
    <n v="0.35000000000000003"/>
    <x v="41"/>
    <x v="320"/>
    <n v="210.00000000000003"/>
    <x v="1"/>
  </r>
  <r>
    <x v="0"/>
    <n v="1185732"/>
    <x v="210"/>
    <x v="3"/>
    <x v="37"/>
    <s v="Fargo"/>
    <x v="4"/>
    <n v="0.6"/>
    <x v="37"/>
    <x v="202"/>
    <n v="525"/>
    <x v="0"/>
  </r>
  <r>
    <x v="0"/>
    <n v="1185732"/>
    <x v="210"/>
    <x v="3"/>
    <x v="37"/>
    <s v="Fargo"/>
    <x v="5"/>
    <n v="0.64999999999999991"/>
    <x v="35"/>
    <x v="410"/>
    <n v="715"/>
    <x v="8"/>
  </r>
  <r>
    <x v="0"/>
    <n v="1185732"/>
    <x v="211"/>
    <x v="3"/>
    <x v="37"/>
    <s v="Fargo"/>
    <x v="0"/>
    <n v="0.6"/>
    <x v="28"/>
    <x v="40"/>
    <n v="945"/>
    <x v="1"/>
  </r>
  <r>
    <x v="0"/>
    <n v="1185732"/>
    <x v="211"/>
    <x v="3"/>
    <x v="37"/>
    <s v="Fargo"/>
    <x v="1"/>
    <n v="0.5"/>
    <x v="46"/>
    <x v="132"/>
    <n v="568.75"/>
    <x v="2"/>
  </r>
  <r>
    <x v="0"/>
    <n v="1185732"/>
    <x v="211"/>
    <x v="3"/>
    <x v="37"/>
    <s v="Fargo"/>
    <x v="2"/>
    <n v="0.5"/>
    <x v="35"/>
    <x v="140"/>
    <n v="412.5"/>
    <x v="1"/>
  </r>
  <r>
    <x v="0"/>
    <n v="1185732"/>
    <x v="211"/>
    <x v="3"/>
    <x v="37"/>
    <s v="Fargo"/>
    <x v="3"/>
    <n v="0.5"/>
    <x v="38"/>
    <x v="127"/>
    <n v="337.5"/>
    <x v="1"/>
  </r>
  <r>
    <x v="0"/>
    <n v="1185732"/>
    <x v="211"/>
    <x v="3"/>
    <x v="37"/>
    <s v="Fargo"/>
    <x v="4"/>
    <n v="0.6"/>
    <x v="38"/>
    <x v="198"/>
    <n v="675"/>
    <x v="0"/>
  </r>
  <r>
    <x v="0"/>
    <n v="1185732"/>
    <x v="211"/>
    <x v="3"/>
    <x v="37"/>
    <s v="Fargo"/>
    <x v="5"/>
    <n v="0.64999999999999991"/>
    <x v="46"/>
    <x v="262"/>
    <n v="844.99999999999989"/>
    <x v="8"/>
  </r>
  <r>
    <x v="0"/>
    <n v="1185732"/>
    <x v="66"/>
    <x v="3"/>
    <x v="38"/>
    <s v="Des Moines"/>
    <x v="0"/>
    <n v="0.30000000000000004"/>
    <x v="32"/>
    <x v="139"/>
    <n v="405.00000000000006"/>
    <x v="1"/>
  </r>
  <r>
    <x v="0"/>
    <n v="1185732"/>
    <x v="66"/>
    <x v="3"/>
    <x v="38"/>
    <s v="Des Moines"/>
    <x v="1"/>
    <n v="0.30000000000000004"/>
    <x v="44"/>
    <x v="398"/>
    <n v="262.5"/>
    <x v="2"/>
  </r>
  <r>
    <x v="0"/>
    <n v="1185732"/>
    <x v="66"/>
    <x v="3"/>
    <x v="38"/>
    <s v="Des Moines"/>
    <x v="2"/>
    <n v="0.20000000000000007"/>
    <x v="44"/>
    <x v="697"/>
    <n v="150.00000000000006"/>
    <x v="1"/>
  </r>
  <r>
    <x v="0"/>
    <n v="1185732"/>
    <x v="66"/>
    <x v="3"/>
    <x v="38"/>
    <s v="Des Moines"/>
    <x v="3"/>
    <n v="0.25000000000000006"/>
    <x v="39"/>
    <x v="677"/>
    <n v="75.000000000000014"/>
    <x v="1"/>
  </r>
  <r>
    <x v="0"/>
    <n v="1185732"/>
    <x v="66"/>
    <x v="3"/>
    <x v="38"/>
    <s v="Des Moines"/>
    <x v="4"/>
    <n v="0.39999999999999997"/>
    <x v="43"/>
    <x v="128"/>
    <n v="300"/>
    <x v="0"/>
  </r>
  <r>
    <x v="0"/>
    <n v="1185732"/>
    <x v="66"/>
    <x v="3"/>
    <x v="38"/>
    <s v="Des Moines"/>
    <x v="5"/>
    <n v="0.30000000000000004"/>
    <x v="44"/>
    <x v="398"/>
    <n v="300.00000000000006"/>
    <x v="8"/>
  </r>
  <r>
    <x v="0"/>
    <n v="1185732"/>
    <x v="67"/>
    <x v="3"/>
    <x v="38"/>
    <s v="Des Moines"/>
    <x v="0"/>
    <n v="0.30000000000000004"/>
    <x v="24"/>
    <x v="192"/>
    <n v="450.00000000000006"/>
    <x v="1"/>
  </r>
  <r>
    <x v="0"/>
    <n v="1185732"/>
    <x v="67"/>
    <x v="3"/>
    <x v="38"/>
    <s v="Des Moines"/>
    <x v="1"/>
    <n v="0.30000000000000004"/>
    <x v="43"/>
    <x v="362"/>
    <n v="157.5"/>
    <x v="2"/>
  </r>
  <r>
    <x v="0"/>
    <n v="1185732"/>
    <x v="67"/>
    <x v="3"/>
    <x v="38"/>
    <s v="Des Moines"/>
    <x v="2"/>
    <n v="0.20000000000000007"/>
    <x v="41"/>
    <x v="698"/>
    <n v="120.00000000000003"/>
    <x v="1"/>
  </r>
  <r>
    <x v="0"/>
    <n v="1185732"/>
    <x v="67"/>
    <x v="3"/>
    <x v="38"/>
    <s v="Des Moines"/>
    <x v="3"/>
    <n v="0.25000000000000006"/>
    <x v="42"/>
    <x v="364"/>
    <n v="56.250000000000007"/>
    <x v="1"/>
  </r>
  <r>
    <x v="0"/>
    <n v="1185732"/>
    <x v="67"/>
    <x v="3"/>
    <x v="38"/>
    <s v="Des Moines"/>
    <x v="4"/>
    <n v="0.39999999999999997"/>
    <x v="43"/>
    <x v="128"/>
    <n v="300"/>
    <x v="0"/>
  </r>
  <r>
    <x v="0"/>
    <n v="1185732"/>
    <x v="67"/>
    <x v="3"/>
    <x v="38"/>
    <s v="Des Moines"/>
    <x v="5"/>
    <n v="0.14999999999999997"/>
    <x v="44"/>
    <x v="699"/>
    <n v="149.99999999999997"/>
    <x v="8"/>
  </r>
  <r>
    <x v="0"/>
    <n v="1185732"/>
    <x v="68"/>
    <x v="3"/>
    <x v="38"/>
    <s v="Des Moines"/>
    <x v="0"/>
    <n v="0.20000000000000004"/>
    <x v="54"/>
    <x v="700"/>
    <n v="282.00000000000006"/>
    <x v="1"/>
  </r>
  <r>
    <x v="0"/>
    <n v="1185732"/>
    <x v="68"/>
    <x v="3"/>
    <x v="38"/>
    <s v="Des Moines"/>
    <x v="1"/>
    <n v="0.20000000000000004"/>
    <x v="37"/>
    <x v="367"/>
    <n v="122.50000000000001"/>
    <x v="2"/>
  </r>
  <r>
    <x v="0"/>
    <n v="1185732"/>
    <x v="68"/>
    <x v="3"/>
    <x v="38"/>
    <s v="Des Moines"/>
    <x v="2"/>
    <n v="0.10000000000000003"/>
    <x v="38"/>
    <x v="701"/>
    <n v="67.500000000000028"/>
    <x v="1"/>
  </r>
  <r>
    <x v="0"/>
    <n v="1185732"/>
    <x v="68"/>
    <x v="3"/>
    <x v="38"/>
    <s v="Des Moines"/>
    <x v="3"/>
    <n v="0.14999999999999997"/>
    <x v="42"/>
    <x v="709"/>
    <n v="33.749999999999993"/>
    <x v="1"/>
  </r>
  <r>
    <x v="0"/>
    <n v="1185732"/>
    <x v="68"/>
    <x v="3"/>
    <x v="38"/>
    <s v="Des Moines"/>
    <x v="4"/>
    <n v="0.30000000000000004"/>
    <x v="36"/>
    <x v="372"/>
    <n v="187.50000000000003"/>
    <x v="0"/>
  </r>
  <r>
    <x v="0"/>
    <n v="1185732"/>
    <x v="68"/>
    <x v="3"/>
    <x v="38"/>
    <s v="Des Moines"/>
    <x v="5"/>
    <n v="0.20000000000000004"/>
    <x v="38"/>
    <x v="692"/>
    <n v="180.00000000000006"/>
    <x v="8"/>
  </r>
  <r>
    <x v="0"/>
    <n v="1185732"/>
    <x v="69"/>
    <x v="3"/>
    <x v="38"/>
    <s v="Des Moines"/>
    <x v="0"/>
    <n v="0.20000000000000004"/>
    <x v="32"/>
    <x v="710"/>
    <n v="270.00000000000006"/>
    <x v="1"/>
  </r>
  <r>
    <x v="0"/>
    <n v="1185732"/>
    <x v="69"/>
    <x v="3"/>
    <x v="38"/>
    <s v="Des Moines"/>
    <x v="1"/>
    <n v="0.20000000000000004"/>
    <x v="43"/>
    <x v="309"/>
    <n v="105.00000000000001"/>
    <x v="2"/>
  </r>
  <r>
    <x v="0"/>
    <n v="1185732"/>
    <x v="69"/>
    <x v="3"/>
    <x v="38"/>
    <s v="Des Moines"/>
    <x v="2"/>
    <n v="0.10000000000000003"/>
    <x v="43"/>
    <x v="711"/>
    <n v="45.000000000000014"/>
    <x v="1"/>
  </r>
  <r>
    <x v="0"/>
    <n v="1185732"/>
    <x v="69"/>
    <x v="3"/>
    <x v="38"/>
    <s v="Des Moines"/>
    <x v="3"/>
    <n v="0.14999999999999997"/>
    <x v="42"/>
    <x v="709"/>
    <n v="33.749999999999993"/>
    <x v="1"/>
  </r>
  <r>
    <x v="0"/>
    <n v="1185732"/>
    <x v="69"/>
    <x v="3"/>
    <x v="38"/>
    <s v="Des Moines"/>
    <x v="4"/>
    <n v="0.6"/>
    <x v="39"/>
    <x v="128"/>
    <n v="300"/>
    <x v="0"/>
  </r>
  <r>
    <x v="0"/>
    <n v="1185732"/>
    <x v="69"/>
    <x v="3"/>
    <x v="38"/>
    <s v="Des Moines"/>
    <x v="5"/>
    <n v="0.5"/>
    <x v="38"/>
    <x v="127"/>
    <n v="450"/>
    <x v="8"/>
  </r>
  <r>
    <x v="0"/>
    <n v="1185732"/>
    <x v="70"/>
    <x v="3"/>
    <x v="38"/>
    <s v="Des Moines"/>
    <x v="0"/>
    <n v="0.6"/>
    <x v="40"/>
    <x v="129"/>
    <n v="891"/>
    <x v="1"/>
  </r>
  <r>
    <x v="0"/>
    <n v="1185732"/>
    <x v="70"/>
    <x v="3"/>
    <x v="38"/>
    <s v="Des Moines"/>
    <x v="1"/>
    <n v="0.4"/>
    <x v="41"/>
    <x v="134"/>
    <n v="280"/>
    <x v="2"/>
  </r>
  <r>
    <x v="0"/>
    <n v="1185732"/>
    <x v="70"/>
    <x v="3"/>
    <x v="38"/>
    <s v="Des Moines"/>
    <x v="2"/>
    <n v="0.35000000000000003"/>
    <x v="37"/>
    <x v="181"/>
    <n v="183.75000000000003"/>
    <x v="1"/>
  </r>
  <r>
    <x v="0"/>
    <n v="1185732"/>
    <x v="70"/>
    <x v="3"/>
    <x v="38"/>
    <s v="Des Moines"/>
    <x v="3"/>
    <n v="0.35000000000000003"/>
    <x v="43"/>
    <x v="311"/>
    <n v="157.5"/>
    <x v="1"/>
  </r>
  <r>
    <x v="0"/>
    <n v="1185732"/>
    <x v="70"/>
    <x v="3"/>
    <x v="38"/>
    <s v="Des Moines"/>
    <x v="4"/>
    <n v="0.44999999999999996"/>
    <x v="37"/>
    <x v="474"/>
    <n v="393.74999999999994"/>
    <x v="0"/>
  </r>
  <r>
    <x v="0"/>
    <n v="1185732"/>
    <x v="70"/>
    <x v="3"/>
    <x v="38"/>
    <s v="Des Moines"/>
    <x v="5"/>
    <n v="0.49999999999999994"/>
    <x v="49"/>
    <x v="167"/>
    <n v="599.99999999999989"/>
    <x v="8"/>
  </r>
  <r>
    <x v="0"/>
    <n v="1185732"/>
    <x v="71"/>
    <x v="3"/>
    <x v="38"/>
    <s v="Des Moines"/>
    <x v="0"/>
    <n v="0.35000000000000003"/>
    <x v="21"/>
    <x v="136"/>
    <n v="577.5"/>
    <x v="1"/>
  </r>
  <r>
    <x v="0"/>
    <n v="1185732"/>
    <x v="71"/>
    <x v="3"/>
    <x v="38"/>
    <s v="Des Moines"/>
    <x v="1"/>
    <n v="0.3000000000000001"/>
    <x v="49"/>
    <x v="712"/>
    <n v="315.00000000000011"/>
    <x v="2"/>
  </r>
  <r>
    <x v="0"/>
    <n v="1185732"/>
    <x v="71"/>
    <x v="3"/>
    <x v="38"/>
    <s v="Des Moines"/>
    <x v="2"/>
    <n v="0.25000000000000006"/>
    <x v="41"/>
    <x v="366"/>
    <n v="150.00000000000003"/>
    <x v="1"/>
  </r>
  <r>
    <x v="0"/>
    <n v="1185732"/>
    <x v="71"/>
    <x v="3"/>
    <x v="38"/>
    <s v="Des Moines"/>
    <x v="3"/>
    <n v="0.25000000000000006"/>
    <x v="37"/>
    <x v="706"/>
    <n v="131.25000000000003"/>
    <x v="1"/>
  </r>
  <r>
    <x v="0"/>
    <n v="1185732"/>
    <x v="71"/>
    <x v="3"/>
    <x v="38"/>
    <s v="Des Moines"/>
    <x v="4"/>
    <n v="0.35000000000000003"/>
    <x v="37"/>
    <x v="181"/>
    <n v="306.25000000000006"/>
    <x v="0"/>
  </r>
  <r>
    <x v="0"/>
    <n v="1185732"/>
    <x v="71"/>
    <x v="3"/>
    <x v="38"/>
    <s v="Des Moines"/>
    <x v="5"/>
    <n v="0.55000000000000004"/>
    <x v="46"/>
    <x v="255"/>
    <n v="715.00000000000011"/>
    <x v="8"/>
  </r>
  <r>
    <x v="0"/>
    <n v="1185732"/>
    <x v="72"/>
    <x v="3"/>
    <x v="38"/>
    <s v="Des Moines"/>
    <x v="0"/>
    <n v="0.5"/>
    <x v="21"/>
    <x v="80"/>
    <n v="825"/>
    <x v="1"/>
  </r>
  <r>
    <x v="0"/>
    <n v="1185732"/>
    <x v="72"/>
    <x v="3"/>
    <x v="38"/>
    <s v="Des Moines"/>
    <x v="1"/>
    <n v="0.45000000000000007"/>
    <x v="49"/>
    <x v="139"/>
    <n v="472.50000000000006"/>
    <x v="2"/>
  </r>
  <r>
    <x v="0"/>
    <n v="1185732"/>
    <x v="72"/>
    <x v="3"/>
    <x v="38"/>
    <s v="Des Moines"/>
    <x v="2"/>
    <n v="0.4"/>
    <x v="38"/>
    <x v="124"/>
    <n v="270"/>
    <x v="1"/>
  </r>
  <r>
    <x v="0"/>
    <n v="1185732"/>
    <x v="72"/>
    <x v="3"/>
    <x v="38"/>
    <s v="Des Moines"/>
    <x v="3"/>
    <n v="0.4"/>
    <x v="37"/>
    <x v="135"/>
    <n v="210"/>
    <x v="1"/>
  </r>
  <r>
    <x v="0"/>
    <n v="1185732"/>
    <x v="72"/>
    <x v="3"/>
    <x v="38"/>
    <s v="Des Moines"/>
    <x v="4"/>
    <n v="0.5"/>
    <x v="41"/>
    <x v="123"/>
    <n v="500"/>
    <x v="0"/>
  </r>
  <r>
    <x v="0"/>
    <n v="1185732"/>
    <x v="72"/>
    <x v="3"/>
    <x v="38"/>
    <s v="Des Moines"/>
    <x v="5"/>
    <n v="0.55000000000000004"/>
    <x v="48"/>
    <x v="138"/>
    <n v="825"/>
    <x v="8"/>
  </r>
  <r>
    <x v="0"/>
    <n v="1185732"/>
    <x v="73"/>
    <x v="3"/>
    <x v="38"/>
    <s v="Des Moines"/>
    <x v="0"/>
    <n v="0.5"/>
    <x v="28"/>
    <x v="48"/>
    <n v="787.5"/>
    <x v="1"/>
  </r>
  <r>
    <x v="0"/>
    <n v="1185732"/>
    <x v="73"/>
    <x v="3"/>
    <x v="38"/>
    <s v="Des Moines"/>
    <x v="1"/>
    <n v="0.45000000000000007"/>
    <x v="49"/>
    <x v="139"/>
    <n v="472.50000000000006"/>
    <x v="2"/>
  </r>
  <r>
    <x v="0"/>
    <n v="1185732"/>
    <x v="73"/>
    <x v="3"/>
    <x v="38"/>
    <s v="Des Moines"/>
    <x v="2"/>
    <n v="0.4"/>
    <x v="38"/>
    <x v="124"/>
    <n v="270"/>
    <x v="1"/>
  </r>
  <r>
    <x v="0"/>
    <n v="1185732"/>
    <x v="73"/>
    <x v="3"/>
    <x v="38"/>
    <s v="Des Moines"/>
    <x v="3"/>
    <n v="0.4"/>
    <x v="41"/>
    <x v="134"/>
    <n v="240"/>
    <x v="1"/>
  </r>
  <r>
    <x v="0"/>
    <n v="1185732"/>
    <x v="73"/>
    <x v="3"/>
    <x v="38"/>
    <s v="Des Moines"/>
    <x v="4"/>
    <n v="0.5"/>
    <x v="37"/>
    <x v="131"/>
    <n v="437.5"/>
    <x v="0"/>
  </r>
  <r>
    <x v="0"/>
    <n v="1185732"/>
    <x v="73"/>
    <x v="3"/>
    <x v="38"/>
    <s v="Des Moines"/>
    <x v="5"/>
    <n v="0.55000000000000004"/>
    <x v="45"/>
    <x v="136"/>
    <n v="770.00000000000011"/>
    <x v="8"/>
  </r>
  <r>
    <x v="0"/>
    <n v="1185732"/>
    <x v="74"/>
    <x v="3"/>
    <x v="38"/>
    <s v="Des Moines"/>
    <x v="0"/>
    <n v="0.35000000000000003"/>
    <x v="34"/>
    <x v="394"/>
    <n v="498.75000000000006"/>
    <x v="1"/>
  </r>
  <r>
    <x v="0"/>
    <n v="1185732"/>
    <x v="74"/>
    <x v="3"/>
    <x v="38"/>
    <s v="Des Moines"/>
    <x v="1"/>
    <n v="0.3000000000000001"/>
    <x v="44"/>
    <x v="388"/>
    <n v="262.50000000000006"/>
    <x v="2"/>
  </r>
  <r>
    <x v="0"/>
    <n v="1185732"/>
    <x v="74"/>
    <x v="3"/>
    <x v="38"/>
    <s v="Des Moines"/>
    <x v="2"/>
    <n v="0.25000000000000006"/>
    <x v="43"/>
    <x v="372"/>
    <n v="112.50000000000001"/>
    <x v="1"/>
  </r>
  <r>
    <x v="0"/>
    <n v="1185732"/>
    <x v="74"/>
    <x v="3"/>
    <x v="38"/>
    <s v="Des Moines"/>
    <x v="3"/>
    <n v="0.25000000000000006"/>
    <x v="36"/>
    <x v="713"/>
    <n v="93.750000000000014"/>
    <x v="1"/>
  </r>
  <r>
    <x v="0"/>
    <n v="1185732"/>
    <x v="74"/>
    <x v="3"/>
    <x v="38"/>
    <s v="Des Moines"/>
    <x v="4"/>
    <n v="0.35000000000000003"/>
    <x v="36"/>
    <x v="620"/>
    <n v="218.75000000000003"/>
    <x v="0"/>
  </r>
  <r>
    <x v="0"/>
    <n v="1185732"/>
    <x v="74"/>
    <x v="3"/>
    <x v="38"/>
    <s v="Des Moines"/>
    <x v="5"/>
    <n v="0.4"/>
    <x v="41"/>
    <x v="134"/>
    <n v="320"/>
    <x v="8"/>
  </r>
  <r>
    <x v="0"/>
    <n v="1185732"/>
    <x v="75"/>
    <x v="3"/>
    <x v="38"/>
    <s v="Des Moines"/>
    <x v="0"/>
    <n v="0.44999999999999996"/>
    <x v="48"/>
    <x v="325"/>
    <n v="506.24999999999989"/>
    <x v="1"/>
  </r>
  <r>
    <x v="0"/>
    <n v="1185732"/>
    <x v="75"/>
    <x v="3"/>
    <x v="38"/>
    <s v="Des Moines"/>
    <x v="1"/>
    <n v="0.35000000000000003"/>
    <x v="38"/>
    <x v="121"/>
    <n v="275.625"/>
    <x v="2"/>
  </r>
  <r>
    <x v="0"/>
    <n v="1185732"/>
    <x v="75"/>
    <x v="3"/>
    <x v="38"/>
    <s v="Des Moines"/>
    <x v="2"/>
    <n v="0.35000000000000003"/>
    <x v="36"/>
    <x v="620"/>
    <n v="131.25"/>
    <x v="1"/>
  </r>
  <r>
    <x v="0"/>
    <n v="1185732"/>
    <x v="75"/>
    <x v="3"/>
    <x v="38"/>
    <s v="Des Moines"/>
    <x v="3"/>
    <n v="0.35000000000000003"/>
    <x v="36"/>
    <x v="620"/>
    <n v="131.25"/>
    <x v="1"/>
  </r>
  <r>
    <x v="0"/>
    <n v="1185732"/>
    <x v="75"/>
    <x v="3"/>
    <x v="38"/>
    <s v="Des Moines"/>
    <x v="4"/>
    <n v="0.44999999999999996"/>
    <x v="36"/>
    <x v="180"/>
    <n v="281.25"/>
    <x v="0"/>
  </r>
  <r>
    <x v="0"/>
    <n v="1185732"/>
    <x v="75"/>
    <x v="3"/>
    <x v="38"/>
    <s v="Des Moines"/>
    <x v="5"/>
    <n v="0.49999999999999983"/>
    <x v="44"/>
    <x v="707"/>
    <n v="499.99999999999983"/>
    <x v="8"/>
  </r>
  <r>
    <x v="0"/>
    <n v="1185732"/>
    <x v="76"/>
    <x v="3"/>
    <x v="38"/>
    <s v="Des Moines"/>
    <x v="0"/>
    <n v="0.44999999999999996"/>
    <x v="47"/>
    <x v="451"/>
    <n v="539.99999999999989"/>
    <x v="1"/>
  </r>
  <r>
    <x v="0"/>
    <n v="1185732"/>
    <x v="76"/>
    <x v="3"/>
    <x v="38"/>
    <s v="Des Moines"/>
    <x v="1"/>
    <n v="0.35000000000000003"/>
    <x v="49"/>
    <x v="202"/>
    <n v="367.5"/>
    <x v="2"/>
  </r>
  <r>
    <x v="0"/>
    <n v="1185732"/>
    <x v="76"/>
    <x v="3"/>
    <x v="38"/>
    <s v="Des Moines"/>
    <x v="2"/>
    <n v="0.35000000000000003"/>
    <x v="83"/>
    <x v="714"/>
    <n v="257.25"/>
    <x v="1"/>
  </r>
  <r>
    <x v="0"/>
    <n v="1185732"/>
    <x v="76"/>
    <x v="3"/>
    <x v="38"/>
    <s v="Des Moines"/>
    <x v="3"/>
    <n v="0.35000000000000003"/>
    <x v="38"/>
    <x v="121"/>
    <n v="236.25000000000003"/>
    <x v="1"/>
  </r>
  <r>
    <x v="0"/>
    <n v="1185732"/>
    <x v="76"/>
    <x v="3"/>
    <x v="38"/>
    <s v="Des Moines"/>
    <x v="4"/>
    <n v="0.6"/>
    <x v="41"/>
    <x v="147"/>
    <n v="600"/>
    <x v="0"/>
  </r>
  <r>
    <x v="0"/>
    <n v="1185732"/>
    <x v="76"/>
    <x v="3"/>
    <x v="38"/>
    <s v="Des Moines"/>
    <x v="5"/>
    <n v="0.64999999999999991"/>
    <x v="49"/>
    <x v="148"/>
    <n v="780"/>
    <x v="8"/>
  </r>
  <r>
    <x v="0"/>
    <n v="1185732"/>
    <x v="77"/>
    <x v="3"/>
    <x v="38"/>
    <s v="Des Moines"/>
    <x v="0"/>
    <n v="0.6"/>
    <x v="21"/>
    <x v="211"/>
    <n v="990"/>
    <x v="1"/>
  </r>
  <r>
    <x v="0"/>
    <n v="1185732"/>
    <x v="77"/>
    <x v="3"/>
    <x v="38"/>
    <s v="Des Moines"/>
    <x v="1"/>
    <n v="0.5"/>
    <x v="45"/>
    <x v="157"/>
    <n v="612.5"/>
    <x v="2"/>
  </r>
  <r>
    <x v="0"/>
    <n v="1185732"/>
    <x v="77"/>
    <x v="3"/>
    <x v="38"/>
    <s v="Des Moines"/>
    <x v="2"/>
    <n v="0.5"/>
    <x v="49"/>
    <x v="146"/>
    <n v="450"/>
    <x v="1"/>
  </r>
  <r>
    <x v="0"/>
    <n v="1185732"/>
    <x v="77"/>
    <x v="3"/>
    <x v="38"/>
    <s v="Des Moines"/>
    <x v="3"/>
    <n v="0.5"/>
    <x v="44"/>
    <x v="142"/>
    <n v="375"/>
    <x v="1"/>
  </r>
  <r>
    <x v="0"/>
    <n v="1185732"/>
    <x v="77"/>
    <x v="3"/>
    <x v="38"/>
    <s v="Des Moines"/>
    <x v="4"/>
    <n v="0.6"/>
    <x v="44"/>
    <x v="146"/>
    <n v="750"/>
    <x v="0"/>
  </r>
  <r>
    <x v="0"/>
    <n v="1185732"/>
    <x v="77"/>
    <x v="3"/>
    <x v="38"/>
    <s v="Des Moines"/>
    <x v="5"/>
    <n v="0.64999999999999991"/>
    <x v="45"/>
    <x v="715"/>
    <n v="909.99999999999989"/>
    <x v="8"/>
  </r>
  <r>
    <x v="0"/>
    <n v="1185732"/>
    <x v="136"/>
    <x v="3"/>
    <x v="39"/>
    <s v="Milwaukee"/>
    <x v="0"/>
    <n v="0.35000000000000003"/>
    <x v="24"/>
    <x v="191"/>
    <n v="700.00000000000011"/>
    <x v="8"/>
  </r>
  <r>
    <x v="0"/>
    <n v="1185732"/>
    <x v="136"/>
    <x v="3"/>
    <x v="39"/>
    <s v="Milwaukee"/>
    <x v="1"/>
    <n v="0.35000000000000003"/>
    <x v="49"/>
    <x v="202"/>
    <n v="420"/>
    <x v="8"/>
  </r>
  <r>
    <x v="0"/>
    <n v="1185732"/>
    <x v="136"/>
    <x v="3"/>
    <x v="39"/>
    <s v="Milwaukee"/>
    <x v="2"/>
    <n v="0.25000000000000006"/>
    <x v="49"/>
    <x v="398"/>
    <n v="262.5"/>
    <x v="2"/>
  </r>
  <r>
    <x v="0"/>
    <n v="1185732"/>
    <x v="136"/>
    <x v="3"/>
    <x v="39"/>
    <s v="Milwaukee"/>
    <x v="3"/>
    <n v="0.30000000000000004"/>
    <x v="43"/>
    <x v="362"/>
    <n v="157.5"/>
    <x v="2"/>
  </r>
  <r>
    <x v="0"/>
    <n v="1185732"/>
    <x v="136"/>
    <x v="3"/>
    <x v="39"/>
    <s v="Milwaukee"/>
    <x v="4"/>
    <n v="0.44999999999999996"/>
    <x v="41"/>
    <x v="546"/>
    <n v="269.99999999999994"/>
    <x v="1"/>
  </r>
  <r>
    <x v="0"/>
    <n v="1185732"/>
    <x v="136"/>
    <x v="3"/>
    <x v="39"/>
    <s v="Milwaukee"/>
    <x v="5"/>
    <n v="0.35000000000000003"/>
    <x v="49"/>
    <x v="202"/>
    <n v="420"/>
    <x v="8"/>
  </r>
  <r>
    <x v="0"/>
    <n v="1185732"/>
    <x v="79"/>
    <x v="3"/>
    <x v="39"/>
    <s v="Milwaukee"/>
    <x v="0"/>
    <n v="0.35000000000000003"/>
    <x v="21"/>
    <x v="136"/>
    <n v="770.00000000000011"/>
    <x v="8"/>
  </r>
  <r>
    <x v="0"/>
    <n v="1185732"/>
    <x v="79"/>
    <x v="3"/>
    <x v="39"/>
    <s v="Milwaukee"/>
    <x v="1"/>
    <n v="0.35000000000000003"/>
    <x v="41"/>
    <x v="320"/>
    <n v="280.00000000000006"/>
    <x v="8"/>
  </r>
  <r>
    <x v="0"/>
    <n v="1185732"/>
    <x v="79"/>
    <x v="3"/>
    <x v="39"/>
    <s v="Milwaukee"/>
    <x v="2"/>
    <n v="0.25000000000000006"/>
    <x v="44"/>
    <x v="472"/>
    <n v="218.75000000000003"/>
    <x v="2"/>
  </r>
  <r>
    <x v="0"/>
    <n v="1185732"/>
    <x v="79"/>
    <x v="3"/>
    <x v="39"/>
    <s v="Milwaukee"/>
    <x v="3"/>
    <n v="0.30000000000000004"/>
    <x v="36"/>
    <x v="372"/>
    <n v="131.25"/>
    <x v="2"/>
  </r>
  <r>
    <x v="0"/>
    <n v="1185732"/>
    <x v="79"/>
    <x v="3"/>
    <x v="39"/>
    <s v="Milwaukee"/>
    <x v="4"/>
    <n v="0.44999999999999996"/>
    <x v="41"/>
    <x v="546"/>
    <n v="269.99999999999994"/>
    <x v="1"/>
  </r>
  <r>
    <x v="0"/>
    <n v="1185732"/>
    <x v="79"/>
    <x v="3"/>
    <x v="39"/>
    <s v="Milwaukee"/>
    <x v="5"/>
    <n v="0.19999999999999996"/>
    <x v="49"/>
    <x v="628"/>
    <n v="239.99999999999997"/>
    <x v="8"/>
  </r>
  <r>
    <x v="0"/>
    <n v="1185732"/>
    <x v="137"/>
    <x v="3"/>
    <x v="39"/>
    <s v="Milwaukee"/>
    <x v="0"/>
    <n v="0.25000000000000006"/>
    <x v="65"/>
    <x v="716"/>
    <n v="520.00000000000011"/>
    <x v="8"/>
  </r>
  <r>
    <x v="0"/>
    <n v="1185732"/>
    <x v="137"/>
    <x v="3"/>
    <x v="39"/>
    <s v="Milwaukee"/>
    <x v="1"/>
    <n v="0.25000000000000006"/>
    <x v="38"/>
    <x v="469"/>
    <n v="225.00000000000006"/>
    <x v="8"/>
  </r>
  <r>
    <x v="0"/>
    <n v="1185732"/>
    <x v="137"/>
    <x v="3"/>
    <x v="39"/>
    <s v="Milwaukee"/>
    <x v="2"/>
    <n v="0.15000000000000002"/>
    <x v="35"/>
    <x v="514"/>
    <n v="144.375"/>
    <x v="2"/>
  </r>
  <r>
    <x v="0"/>
    <n v="1185732"/>
    <x v="137"/>
    <x v="3"/>
    <x v="39"/>
    <s v="Milwaukee"/>
    <x v="3"/>
    <n v="0.19999999999999996"/>
    <x v="36"/>
    <x v="660"/>
    <n v="87.499999999999972"/>
    <x v="2"/>
  </r>
  <r>
    <x v="0"/>
    <n v="1185732"/>
    <x v="137"/>
    <x v="3"/>
    <x v="39"/>
    <s v="Milwaukee"/>
    <x v="4"/>
    <n v="0.35000000000000003"/>
    <x v="37"/>
    <x v="181"/>
    <n v="183.75000000000003"/>
    <x v="1"/>
  </r>
  <r>
    <x v="0"/>
    <n v="1185732"/>
    <x v="137"/>
    <x v="3"/>
    <x v="39"/>
    <s v="Milwaukee"/>
    <x v="5"/>
    <n v="0.25000000000000006"/>
    <x v="35"/>
    <x v="502"/>
    <n v="275.00000000000006"/>
    <x v="8"/>
  </r>
  <r>
    <x v="0"/>
    <n v="1185732"/>
    <x v="138"/>
    <x v="3"/>
    <x v="39"/>
    <s v="Milwaukee"/>
    <x v="0"/>
    <n v="0.25000000000000006"/>
    <x v="24"/>
    <x v="396"/>
    <n v="500.00000000000011"/>
    <x v="8"/>
  </r>
  <r>
    <x v="0"/>
    <n v="1185732"/>
    <x v="138"/>
    <x v="3"/>
    <x v="39"/>
    <s v="Milwaukee"/>
    <x v="1"/>
    <n v="0.25000000000000006"/>
    <x v="41"/>
    <x v="366"/>
    <n v="200.00000000000006"/>
    <x v="8"/>
  </r>
  <r>
    <x v="0"/>
    <n v="1185732"/>
    <x v="138"/>
    <x v="3"/>
    <x v="39"/>
    <s v="Milwaukee"/>
    <x v="2"/>
    <n v="0.15000000000000002"/>
    <x v="41"/>
    <x v="309"/>
    <n v="105.00000000000001"/>
    <x v="2"/>
  </r>
  <r>
    <x v="0"/>
    <n v="1185732"/>
    <x v="138"/>
    <x v="3"/>
    <x v="39"/>
    <s v="Milwaukee"/>
    <x v="3"/>
    <n v="0.19999999999999996"/>
    <x v="36"/>
    <x v="660"/>
    <n v="87.499999999999972"/>
    <x v="2"/>
  </r>
  <r>
    <x v="0"/>
    <n v="1185732"/>
    <x v="138"/>
    <x v="3"/>
    <x v="39"/>
    <s v="Milwaukee"/>
    <x v="4"/>
    <n v="0.65"/>
    <x v="43"/>
    <x v="145"/>
    <n v="292.5"/>
    <x v="1"/>
  </r>
  <r>
    <x v="0"/>
    <n v="1185732"/>
    <x v="138"/>
    <x v="3"/>
    <x v="39"/>
    <s v="Milwaukee"/>
    <x v="5"/>
    <n v="0.5"/>
    <x v="35"/>
    <x v="140"/>
    <n v="550"/>
    <x v="8"/>
  </r>
  <r>
    <x v="0"/>
    <n v="1185732"/>
    <x v="139"/>
    <x v="3"/>
    <x v="39"/>
    <s v="Milwaukee"/>
    <x v="0"/>
    <n v="0.6"/>
    <x v="63"/>
    <x v="717"/>
    <n v="1308"/>
    <x v="8"/>
  </r>
  <r>
    <x v="0"/>
    <n v="1185732"/>
    <x v="139"/>
    <x v="3"/>
    <x v="39"/>
    <s v="Milwaukee"/>
    <x v="1"/>
    <n v="0.4"/>
    <x v="44"/>
    <x v="123"/>
    <n v="400"/>
    <x v="8"/>
  </r>
  <r>
    <x v="0"/>
    <n v="1185732"/>
    <x v="139"/>
    <x v="3"/>
    <x v="39"/>
    <s v="Milwaukee"/>
    <x v="2"/>
    <n v="0.35000000000000003"/>
    <x v="38"/>
    <x v="121"/>
    <n v="275.625"/>
    <x v="2"/>
  </r>
  <r>
    <x v="0"/>
    <n v="1185732"/>
    <x v="139"/>
    <x v="3"/>
    <x v="39"/>
    <s v="Milwaukee"/>
    <x v="3"/>
    <n v="0.35000000000000003"/>
    <x v="37"/>
    <x v="181"/>
    <n v="214.37500000000003"/>
    <x v="2"/>
  </r>
  <r>
    <x v="0"/>
    <n v="1185732"/>
    <x v="139"/>
    <x v="3"/>
    <x v="39"/>
    <s v="Milwaukee"/>
    <x v="4"/>
    <n v="0.44999999999999996"/>
    <x v="41"/>
    <x v="546"/>
    <n v="269.99999999999994"/>
    <x v="1"/>
  </r>
  <r>
    <x v="0"/>
    <n v="1185732"/>
    <x v="139"/>
    <x v="3"/>
    <x v="39"/>
    <s v="Milwaukee"/>
    <x v="5"/>
    <n v="0.54999999999999993"/>
    <x v="46"/>
    <x v="410"/>
    <n v="715"/>
    <x v="8"/>
  </r>
  <r>
    <x v="0"/>
    <n v="1185732"/>
    <x v="83"/>
    <x v="3"/>
    <x v="39"/>
    <s v="Milwaukee"/>
    <x v="0"/>
    <n v="0.4"/>
    <x v="31"/>
    <x v="336"/>
    <n v="920"/>
    <x v="8"/>
  </r>
  <r>
    <x v="0"/>
    <n v="1185732"/>
    <x v="83"/>
    <x v="3"/>
    <x v="39"/>
    <s v="Milwaukee"/>
    <x v="1"/>
    <n v="0.35000000000000009"/>
    <x v="46"/>
    <x v="507"/>
    <n v="455.00000000000011"/>
    <x v="8"/>
  </r>
  <r>
    <x v="0"/>
    <n v="1185732"/>
    <x v="83"/>
    <x v="3"/>
    <x v="39"/>
    <s v="Milwaukee"/>
    <x v="2"/>
    <n v="0.30000000000000004"/>
    <x v="41"/>
    <x v="399"/>
    <n v="210.00000000000003"/>
    <x v="2"/>
  </r>
  <r>
    <x v="0"/>
    <n v="1185732"/>
    <x v="83"/>
    <x v="3"/>
    <x v="39"/>
    <s v="Milwaukee"/>
    <x v="3"/>
    <n v="0.30000000000000004"/>
    <x v="37"/>
    <x v="314"/>
    <n v="183.75000000000003"/>
    <x v="2"/>
  </r>
  <r>
    <x v="0"/>
    <n v="1185732"/>
    <x v="83"/>
    <x v="3"/>
    <x v="39"/>
    <s v="Milwaukee"/>
    <x v="4"/>
    <n v="0.4"/>
    <x v="37"/>
    <x v="135"/>
    <n v="210"/>
    <x v="1"/>
  </r>
  <r>
    <x v="0"/>
    <n v="1185732"/>
    <x v="83"/>
    <x v="3"/>
    <x v="39"/>
    <s v="Milwaukee"/>
    <x v="5"/>
    <n v="0.60000000000000009"/>
    <x v="46"/>
    <x v="470"/>
    <n v="780.00000000000011"/>
    <x v="8"/>
  </r>
  <r>
    <x v="0"/>
    <n v="1185732"/>
    <x v="140"/>
    <x v="3"/>
    <x v="39"/>
    <s v="Milwaukee"/>
    <x v="0"/>
    <n v="0.55000000000000004"/>
    <x v="21"/>
    <x v="446"/>
    <n v="1210.0000000000002"/>
    <x v="8"/>
  </r>
  <r>
    <x v="0"/>
    <n v="1185732"/>
    <x v="140"/>
    <x v="3"/>
    <x v="39"/>
    <s v="Milwaukee"/>
    <x v="1"/>
    <n v="0.50000000000000011"/>
    <x v="49"/>
    <x v="192"/>
    <n v="600.00000000000011"/>
    <x v="8"/>
  </r>
  <r>
    <x v="0"/>
    <n v="1185732"/>
    <x v="140"/>
    <x v="3"/>
    <x v="39"/>
    <s v="Milwaukee"/>
    <x v="2"/>
    <n v="0.45"/>
    <x v="38"/>
    <x v="177"/>
    <n v="354.375"/>
    <x v="2"/>
  </r>
  <r>
    <x v="0"/>
    <n v="1185732"/>
    <x v="140"/>
    <x v="3"/>
    <x v="39"/>
    <s v="Milwaukee"/>
    <x v="3"/>
    <n v="0.45"/>
    <x v="37"/>
    <x v="120"/>
    <n v="275.625"/>
    <x v="2"/>
  </r>
  <r>
    <x v="0"/>
    <n v="1185732"/>
    <x v="140"/>
    <x v="3"/>
    <x v="39"/>
    <s v="Milwaukee"/>
    <x v="4"/>
    <n v="0.55000000000000004"/>
    <x v="41"/>
    <x v="130"/>
    <n v="330"/>
    <x v="1"/>
  </r>
  <r>
    <x v="0"/>
    <n v="1185732"/>
    <x v="140"/>
    <x v="3"/>
    <x v="39"/>
    <s v="Milwaukee"/>
    <x v="5"/>
    <n v="0.60000000000000009"/>
    <x v="48"/>
    <x v="223"/>
    <n v="900.00000000000023"/>
    <x v="8"/>
  </r>
  <r>
    <x v="0"/>
    <n v="1185732"/>
    <x v="141"/>
    <x v="3"/>
    <x v="39"/>
    <s v="Milwaukee"/>
    <x v="0"/>
    <n v="0.5"/>
    <x v="28"/>
    <x v="48"/>
    <n v="1050"/>
    <x v="8"/>
  </r>
  <r>
    <x v="0"/>
    <n v="1185732"/>
    <x v="141"/>
    <x v="3"/>
    <x v="39"/>
    <s v="Milwaukee"/>
    <x v="1"/>
    <n v="0.45000000000000007"/>
    <x v="49"/>
    <x v="139"/>
    <n v="540.00000000000011"/>
    <x v="8"/>
  </r>
  <r>
    <x v="0"/>
    <n v="1185732"/>
    <x v="141"/>
    <x v="3"/>
    <x v="39"/>
    <s v="Milwaukee"/>
    <x v="2"/>
    <n v="0.4"/>
    <x v="38"/>
    <x v="124"/>
    <n v="315"/>
    <x v="2"/>
  </r>
  <r>
    <x v="0"/>
    <n v="1185732"/>
    <x v="141"/>
    <x v="3"/>
    <x v="39"/>
    <s v="Milwaukee"/>
    <x v="3"/>
    <n v="0.4"/>
    <x v="41"/>
    <x v="134"/>
    <n v="280"/>
    <x v="2"/>
  </r>
  <r>
    <x v="0"/>
    <n v="1185732"/>
    <x v="141"/>
    <x v="3"/>
    <x v="39"/>
    <s v="Milwaukee"/>
    <x v="4"/>
    <n v="0.5"/>
    <x v="37"/>
    <x v="131"/>
    <n v="262.5"/>
    <x v="1"/>
  </r>
  <r>
    <x v="0"/>
    <n v="1185732"/>
    <x v="141"/>
    <x v="3"/>
    <x v="39"/>
    <s v="Milwaukee"/>
    <x v="5"/>
    <n v="0.55000000000000004"/>
    <x v="45"/>
    <x v="136"/>
    <n v="770.00000000000011"/>
    <x v="8"/>
  </r>
  <r>
    <x v="0"/>
    <n v="1185732"/>
    <x v="142"/>
    <x v="3"/>
    <x v="39"/>
    <s v="Milwaukee"/>
    <x v="0"/>
    <n v="0.35000000000000003"/>
    <x v="34"/>
    <x v="394"/>
    <n v="665.00000000000011"/>
    <x v="8"/>
  </r>
  <r>
    <x v="0"/>
    <n v="1185732"/>
    <x v="142"/>
    <x v="3"/>
    <x v="39"/>
    <s v="Milwaukee"/>
    <x v="1"/>
    <n v="0.3000000000000001"/>
    <x v="35"/>
    <x v="651"/>
    <n v="330.00000000000011"/>
    <x v="8"/>
  </r>
  <r>
    <x v="0"/>
    <n v="1185732"/>
    <x v="142"/>
    <x v="3"/>
    <x v="39"/>
    <s v="Milwaukee"/>
    <x v="2"/>
    <n v="0.25000000000000006"/>
    <x v="37"/>
    <x v="706"/>
    <n v="153.12500000000003"/>
    <x v="2"/>
  </r>
  <r>
    <x v="0"/>
    <n v="1185732"/>
    <x v="142"/>
    <x v="3"/>
    <x v="39"/>
    <s v="Milwaukee"/>
    <x v="3"/>
    <n v="0.25000000000000006"/>
    <x v="43"/>
    <x v="372"/>
    <n v="131.25"/>
    <x v="2"/>
  </r>
  <r>
    <x v="0"/>
    <n v="1185732"/>
    <x v="142"/>
    <x v="3"/>
    <x v="39"/>
    <s v="Milwaukee"/>
    <x v="4"/>
    <n v="0.35000000000000003"/>
    <x v="43"/>
    <x v="311"/>
    <n v="157.5"/>
    <x v="1"/>
  </r>
  <r>
    <x v="0"/>
    <n v="1185732"/>
    <x v="142"/>
    <x v="3"/>
    <x v="39"/>
    <s v="Milwaukee"/>
    <x v="5"/>
    <n v="0.4"/>
    <x v="38"/>
    <x v="124"/>
    <n v="360"/>
    <x v="8"/>
  </r>
  <r>
    <x v="0"/>
    <n v="1185732"/>
    <x v="87"/>
    <x v="3"/>
    <x v="39"/>
    <s v="Milwaukee"/>
    <x v="0"/>
    <n v="0.44999999999999996"/>
    <x v="47"/>
    <x v="451"/>
    <n v="720"/>
    <x v="8"/>
  </r>
  <r>
    <x v="0"/>
    <n v="1185732"/>
    <x v="87"/>
    <x v="3"/>
    <x v="39"/>
    <s v="Milwaukee"/>
    <x v="1"/>
    <n v="0.35000000000000003"/>
    <x v="44"/>
    <x v="622"/>
    <n v="350.00000000000006"/>
    <x v="8"/>
  </r>
  <r>
    <x v="0"/>
    <n v="1185732"/>
    <x v="87"/>
    <x v="3"/>
    <x v="39"/>
    <s v="Milwaukee"/>
    <x v="2"/>
    <n v="0.35000000000000003"/>
    <x v="43"/>
    <x v="311"/>
    <n v="183.75"/>
    <x v="2"/>
  </r>
  <r>
    <x v="0"/>
    <n v="1185732"/>
    <x v="87"/>
    <x v="3"/>
    <x v="39"/>
    <s v="Milwaukee"/>
    <x v="3"/>
    <n v="0.35000000000000003"/>
    <x v="43"/>
    <x v="311"/>
    <n v="183.75"/>
    <x v="2"/>
  </r>
  <r>
    <x v="0"/>
    <n v="1185732"/>
    <x v="87"/>
    <x v="3"/>
    <x v="39"/>
    <s v="Milwaukee"/>
    <x v="4"/>
    <n v="0.44999999999999996"/>
    <x v="43"/>
    <x v="310"/>
    <n v="202.49999999999997"/>
    <x v="1"/>
  </r>
  <r>
    <x v="0"/>
    <n v="1185732"/>
    <x v="87"/>
    <x v="3"/>
    <x v="39"/>
    <s v="Milwaukee"/>
    <x v="5"/>
    <n v="0.49999999999999983"/>
    <x v="35"/>
    <x v="383"/>
    <n v="549.99999999999989"/>
    <x v="8"/>
  </r>
  <r>
    <x v="0"/>
    <n v="1185732"/>
    <x v="143"/>
    <x v="3"/>
    <x v="39"/>
    <s v="Milwaukee"/>
    <x v="0"/>
    <n v="0.44999999999999996"/>
    <x v="33"/>
    <x v="646"/>
    <n v="765"/>
    <x v="8"/>
  </r>
  <r>
    <x v="0"/>
    <n v="1185732"/>
    <x v="143"/>
    <x v="3"/>
    <x v="39"/>
    <s v="Milwaukee"/>
    <x v="1"/>
    <n v="0.35000000000000003"/>
    <x v="46"/>
    <x v="165"/>
    <n v="455"/>
    <x v="8"/>
  </r>
  <r>
    <x v="0"/>
    <n v="1185732"/>
    <x v="143"/>
    <x v="3"/>
    <x v="39"/>
    <s v="Milwaukee"/>
    <x v="2"/>
    <n v="0.35000000000000003"/>
    <x v="84"/>
    <x v="718"/>
    <n v="330.75"/>
    <x v="2"/>
  </r>
  <r>
    <x v="0"/>
    <n v="1185732"/>
    <x v="143"/>
    <x v="3"/>
    <x v="39"/>
    <s v="Milwaukee"/>
    <x v="3"/>
    <n v="0.35000000000000003"/>
    <x v="35"/>
    <x v="117"/>
    <n v="336.875"/>
    <x v="2"/>
  </r>
  <r>
    <x v="0"/>
    <n v="1185732"/>
    <x v="143"/>
    <x v="3"/>
    <x v="39"/>
    <s v="Milwaukee"/>
    <x v="4"/>
    <n v="0.6"/>
    <x v="44"/>
    <x v="146"/>
    <n v="450"/>
    <x v="1"/>
  </r>
  <r>
    <x v="0"/>
    <n v="1185732"/>
    <x v="143"/>
    <x v="3"/>
    <x v="39"/>
    <s v="Milwaukee"/>
    <x v="5"/>
    <n v="0.64999999999999991"/>
    <x v="45"/>
    <x v="715"/>
    <n v="909.99999999999989"/>
    <x v="8"/>
  </r>
  <r>
    <x v="0"/>
    <n v="1185732"/>
    <x v="144"/>
    <x v="3"/>
    <x v="39"/>
    <s v="Milwaukee"/>
    <x v="0"/>
    <n v="0.6"/>
    <x v="25"/>
    <x v="11"/>
    <n v="1440"/>
    <x v="8"/>
  </r>
  <r>
    <x v="0"/>
    <n v="1185732"/>
    <x v="144"/>
    <x v="3"/>
    <x v="39"/>
    <s v="Milwaukee"/>
    <x v="1"/>
    <n v="0.5"/>
    <x v="47"/>
    <x v="47"/>
    <n v="800"/>
    <x v="8"/>
  </r>
  <r>
    <x v="0"/>
    <n v="1185732"/>
    <x v="144"/>
    <x v="3"/>
    <x v="39"/>
    <s v="Milwaukee"/>
    <x v="2"/>
    <n v="0.5"/>
    <x v="45"/>
    <x v="157"/>
    <n v="612.5"/>
    <x v="2"/>
  </r>
  <r>
    <x v="0"/>
    <n v="1185732"/>
    <x v="144"/>
    <x v="3"/>
    <x v="39"/>
    <s v="Milwaukee"/>
    <x v="3"/>
    <n v="0.5"/>
    <x v="49"/>
    <x v="146"/>
    <n v="525"/>
    <x v="2"/>
  </r>
  <r>
    <x v="0"/>
    <n v="1185732"/>
    <x v="144"/>
    <x v="3"/>
    <x v="39"/>
    <s v="Milwaukee"/>
    <x v="4"/>
    <n v="0.6"/>
    <x v="49"/>
    <x v="207"/>
    <n v="540"/>
    <x v="1"/>
  </r>
  <r>
    <x v="0"/>
    <n v="1185732"/>
    <x v="144"/>
    <x v="3"/>
    <x v="39"/>
    <s v="Milwaukee"/>
    <x v="5"/>
    <n v="0.64999999999999991"/>
    <x v="47"/>
    <x v="719"/>
    <n v="1039.9999999999998"/>
    <x v="8"/>
  </r>
  <r>
    <x v="0"/>
    <n v="1185732"/>
    <x v="102"/>
    <x v="3"/>
    <x v="40"/>
    <s v="Indianapolis"/>
    <x v="0"/>
    <n v="0.35000000000000003"/>
    <x v="24"/>
    <x v="191"/>
    <n v="700.00000000000011"/>
    <x v="8"/>
  </r>
  <r>
    <x v="0"/>
    <n v="1185732"/>
    <x v="102"/>
    <x v="3"/>
    <x v="40"/>
    <s v="Indianapolis"/>
    <x v="1"/>
    <n v="0.35000000000000003"/>
    <x v="49"/>
    <x v="202"/>
    <n v="420"/>
    <x v="8"/>
  </r>
  <r>
    <x v="0"/>
    <n v="1185732"/>
    <x v="102"/>
    <x v="3"/>
    <x v="40"/>
    <s v="Indianapolis"/>
    <x v="2"/>
    <n v="0.25000000000000006"/>
    <x v="49"/>
    <x v="398"/>
    <n v="300.00000000000006"/>
    <x v="8"/>
  </r>
  <r>
    <x v="0"/>
    <n v="1185732"/>
    <x v="102"/>
    <x v="3"/>
    <x v="40"/>
    <s v="Indianapolis"/>
    <x v="3"/>
    <n v="0.30000000000000004"/>
    <x v="43"/>
    <x v="362"/>
    <n v="180.00000000000003"/>
    <x v="8"/>
  </r>
  <r>
    <x v="0"/>
    <n v="1185732"/>
    <x v="102"/>
    <x v="3"/>
    <x v="40"/>
    <s v="Indianapolis"/>
    <x v="4"/>
    <n v="0.44999999999999996"/>
    <x v="41"/>
    <x v="546"/>
    <n v="360"/>
    <x v="8"/>
  </r>
  <r>
    <x v="0"/>
    <n v="1185732"/>
    <x v="102"/>
    <x v="3"/>
    <x v="40"/>
    <s v="Indianapolis"/>
    <x v="5"/>
    <n v="0.35000000000000003"/>
    <x v="49"/>
    <x v="202"/>
    <n v="420"/>
    <x v="8"/>
  </r>
  <r>
    <x v="0"/>
    <n v="1185732"/>
    <x v="103"/>
    <x v="3"/>
    <x v="40"/>
    <s v="Indianapolis"/>
    <x v="0"/>
    <n v="0.35000000000000003"/>
    <x v="21"/>
    <x v="136"/>
    <n v="770.00000000000011"/>
    <x v="8"/>
  </r>
  <r>
    <x v="0"/>
    <n v="1185732"/>
    <x v="103"/>
    <x v="3"/>
    <x v="40"/>
    <s v="Indianapolis"/>
    <x v="1"/>
    <n v="0.4"/>
    <x v="41"/>
    <x v="134"/>
    <n v="320"/>
    <x v="8"/>
  </r>
  <r>
    <x v="0"/>
    <n v="1185732"/>
    <x v="103"/>
    <x v="3"/>
    <x v="40"/>
    <s v="Indianapolis"/>
    <x v="2"/>
    <n v="0.30000000000000004"/>
    <x v="49"/>
    <x v="395"/>
    <n v="360.00000000000006"/>
    <x v="8"/>
  </r>
  <r>
    <x v="0"/>
    <n v="1185732"/>
    <x v="103"/>
    <x v="3"/>
    <x v="40"/>
    <s v="Indianapolis"/>
    <x v="3"/>
    <n v="0.35000000000000003"/>
    <x v="37"/>
    <x v="181"/>
    <n v="245.00000000000006"/>
    <x v="8"/>
  </r>
  <r>
    <x v="0"/>
    <n v="1185732"/>
    <x v="103"/>
    <x v="3"/>
    <x v="40"/>
    <s v="Indianapolis"/>
    <x v="4"/>
    <n v="0.49999999999999994"/>
    <x v="44"/>
    <x v="589"/>
    <n v="499.99999999999994"/>
    <x v="8"/>
  </r>
  <r>
    <x v="0"/>
    <n v="1185732"/>
    <x v="103"/>
    <x v="3"/>
    <x v="40"/>
    <s v="Indianapolis"/>
    <x v="5"/>
    <n v="0.24999999999999994"/>
    <x v="45"/>
    <x v="605"/>
    <n v="349.99999999999994"/>
    <x v="8"/>
  </r>
  <r>
    <x v="0"/>
    <n v="1185732"/>
    <x v="104"/>
    <x v="3"/>
    <x v="40"/>
    <s v="Indianapolis"/>
    <x v="0"/>
    <n v="0.30000000000000004"/>
    <x v="82"/>
    <x v="720"/>
    <n v="684.00000000000011"/>
    <x v="8"/>
  </r>
  <r>
    <x v="0"/>
    <n v="1185732"/>
    <x v="104"/>
    <x v="3"/>
    <x v="40"/>
    <s v="Indianapolis"/>
    <x v="1"/>
    <n v="0.30000000000000004"/>
    <x v="35"/>
    <x v="188"/>
    <n v="330.00000000000006"/>
    <x v="8"/>
  </r>
  <r>
    <x v="0"/>
    <n v="1185732"/>
    <x v="104"/>
    <x v="3"/>
    <x v="40"/>
    <s v="Indianapolis"/>
    <x v="2"/>
    <n v="0.2"/>
    <x v="46"/>
    <x v="406"/>
    <n v="260"/>
    <x v="8"/>
  </r>
  <r>
    <x v="0"/>
    <n v="1185732"/>
    <x v="104"/>
    <x v="3"/>
    <x v="40"/>
    <s v="Indianapolis"/>
    <x v="3"/>
    <n v="0.24999999999999994"/>
    <x v="37"/>
    <x v="721"/>
    <n v="174.99999999999997"/>
    <x v="8"/>
  </r>
  <r>
    <x v="0"/>
    <n v="1185732"/>
    <x v="104"/>
    <x v="3"/>
    <x v="40"/>
    <s v="Indianapolis"/>
    <x v="4"/>
    <n v="0.4"/>
    <x v="38"/>
    <x v="124"/>
    <n v="360"/>
    <x v="8"/>
  </r>
  <r>
    <x v="0"/>
    <n v="1185732"/>
    <x v="104"/>
    <x v="3"/>
    <x v="40"/>
    <s v="Indianapolis"/>
    <x v="5"/>
    <n v="0.30000000000000004"/>
    <x v="46"/>
    <x v="663"/>
    <n v="390.00000000000006"/>
    <x v="8"/>
  </r>
  <r>
    <x v="0"/>
    <n v="1185732"/>
    <x v="105"/>
    <x v="3"/>
    <x v="40"/>
    <s v="Indianapolis"/>
    <x v="0"/>
    <n v="0.30000000000000004"/>
    <x v="21"/>
    <x v="205"/>
    <n v="660.00000000000011"/>
    <x v="8"/>
  </r>
  <r>
    <x v="0"/>
    <n v="1185732"/>
    <x v="105"/>
    <x v="3"/>
    <x v="40"/>
    <s v="Indianapolis"/>
    <x v="1"/>
    <n v="0.30000000000000004"/>
    <x v="44"/>
    <x v="398"/>
    <n v="300.00000000000006"/>
    <x v="8"/>
  </r>
  <r>
    <x v="0"/>
    <n v="1185732"/>
    <x v="105"/>
    <x v="3"/>
    <x v="40"/>
    <s v="Indianapolis"/>
    <x v="2"/>
    <n v="0.2"/>
    <x v="44"/>
    <x v="118"/>
    <n v="200"/>
    <x v="8"/>
  </r>
  <r>
    <x v="0"/>
    <n v="1185732"/>
    <x v="105"/>
    <x v="3"/>
    <x v="40"/>
    <s v="Indianapolis"/>
    <x v="3"/>
    <n v="0.24999999999999994"/>
    <x v="37"/>
    <x v="721"/>
    <n v="174.99999999999997"/>
    <x v="8"/>
  </r>
  <r>
    <x v="0"/>
    <n v="1185732"/>
    <x v="105"/>
    <x v="3"/>
    <x v="40"/>
    <s v="Indianapolis"/>
    <x v="4"/>
    <n v="0.65"/>
    <x v="41"/>
    <x v="194"/>
    <n v="520"/>
    <x v="8"/>
  </r>
  <r>
    <x v="0"/>
    <n v="1185732"/>
    <x v="105"/>
    <x v="3"/>
    <x v="40"/>
    <s v="Indianapolis"/>
    <x v="5"/>
    <n v="0.5"/>
    <x v="46"/>
    <x v="132"/>
    <n v="650"/>
    <x v="8"/>
  </r>
  <r>
    <x v="0"/>
    <n v="1185732"/>
    <x v="106"/>
    <x v="3"/>
    <x v="40"/>
    <s v="Indianapolis"/>
    <x v="0"/>
    <n v="0.6"/>
    <x v="76"/>
    <x v="573"/>
    <n v="1428"/>
    <x v="8"/>
  </r>
  <r>
    <x v="0"/>
    <n v="1185732"/>
    <x v="106"/>
    <x v="3"/>
    <x v="40"/>
    <s v="Indianapolis"/>
    <x v="1"/>
    <n v="0.4"/>
    <x v="49"/>
    <x v="147"/>
    <n v="480"/>
    <x v="8"/>
  </r>
  <r>
    <x v="0"/>
    <n v="1185732"/>
    <x v="106"/>
    <x v="3"/>
    <x v="40"/>
    <s v="Indianapolis"/>
    <x v="2"/>
    <n v="0.35000000000000003"/>
    <x v="35"/>
    <x v="117"/>
    <n v="385.00000000000006"/>
    <x v="8"/>
  </r>
  <r>
    <x v="0"/>
    <n v="1185732"/>
    <x v="106"/>
    <x v="3"/>
    <x v="40"/>
    <s v="Indianapolis"/>
    <x v="3"/>
    <n v="0.35000000000000003"/>
    <x v="41"/>
    <x v="320"/>
    <n v="280.00000000000006"/>
    <x v="8"/>
  </r>
  <r>
    <x v="0"/>
    <n v="1185732"/>
    <x v="106"/>
    <x v="3"/>
    <x v="40"/>
    <s v="Indianapolis"/>
    <x v="4"/>
    <n v="0.44999999999999996"/>
    <x v="38"/>
    <x v="680"/>
    <n v="405"/>
    <x v="8"/>
  </r>
  <r>
    <x v="0"/>
    <n v="1185732"/>
    <x v="106"/>
    <x v="3"/>
    <x v="40"/>
    <s v="Indianapolis"/>
    <x v="5"/>
    <n v="0.54999999999999993"/>
    <x v="45"/>
    <x v="237"/>
    <n v="770"/>
    <x v="8"/>
  </r>
  <r>
    <x v="0"/>
    <n v="1185732"/>
    <x v="107"/>
    <x v="3"/>
    <x v="40"/>
    <s v="Indianapolis"/>
    <x v="0"/>
    <n v="0.45"/>
    <x v="25"/>
    <x v="52"/>
    <n v="1080"/>
    <x v="8"/>
  </r>
  <r>
    <x v="0"/>
    <n v="1185732"/>
    <x v="107"/>
    <x v="3"/>
    <x v="40"/>
    <s v="Indianapolis"/>
    <x v="1"/>
    <n v="0.40000000000000008"/>
    <x v="33"/>
    <x v="722"/>
    <n v="680.00000000000011"/>
    <x v="8"/>
  </r>
  <r>
    <x v="0"/>
    <n v="1185732"/>
    <x v="107"/>
    <x v="3"/>
    <x v="40"/>
    <s v="Indianapolis"/>
    <x v="2"/>
    <n v="0.35000000000000003"/>
    <x v="49"/>
    <x v="202"/>
    <n v="420"/>
    <x v="8"/>
  </r>
  <r>
    <x v="0"/>
    <n v="1185732"/>
    <x v="107"/>
    <x v="3"/>
    <x v="40"/>
    <s v="Indianapolis"/>
    <x v="3"/>
    <n v="0.35000000000000003"/>
    <x v="35"/>
    <x v="117"/>
    <n v="385.00000000000006"/>
    <x v="8"/>
  </r>
  <r>
    <x v="0"/>
    <n v="1185732"/>
    <x v="107"/>
    <x v="3"/>
    <x v="40"/>
    <s v="Indianapolis"/>
    <x v="4"/>
    <n v="0.45"/>
    <x v="35"/>
    <x v="116"/>
    <n v="495"/>
    <x v="8"/>
  </r>
  <r>
    <x v="0"/>
    <n v="1185732"/>
    <x v="107"/>
    <x v="3"/>
    <x v="40"/>
    <s v="Indianapolis"/>
    <x v="5"/>
    <n v="0.65000000000000013"/>
    <x v="33"/>
    <x v="723"/>
    <n v="1105.0000000000002"/>
    <x v="8"/>
  </r>
  <r>
    <x v="0"/>
    <n v="1185732"/>
    <x v="108"/>
    <x v="3"/>
    <x v="40"/>
    <s v="Indianapolis"/>
    <x v="0"/>
    <n v="0.60000000000000009"/>
    <x v="26"/>
    <x v="608"/>
    <n v="1560.0000000000002"/>
    <x v="8"/>
  </r>
  <r>
    <x v="0"/>
    <n v="1185732"/>
    <x v="108"/>
    <x v="3"/>
    <x v="40"/>
    <s v="Indianapolis"/>
    <x v="1"/>
    <n v="0.55000000000000016"/>
    <x v="47"/>
    <x v="609"/>
    <n v="880.00000000000023"/>
    <x v="8"/>
  </r>
  <r>
    <x v="0"/>
    <n v="1185732"/>
    <x v="108"/>
    <x v="3"/>
    <x v="40"/>
    <s v="Indianapolis"/>
    <x v="2"/>
    <n v="0.5"/>
    <x v="46"/>
    <x v="132"/>
    <n v="650"/>
    <x v="8"/>
  </r>
  <r>
    <x v="0"/>
    <n v="1185732"/>
    <x v="108"/>
    <x v="3"/>
    <x v="40"/>
    <s v="Indianapolis"/>
    <x v="3"/>
    <n v="0.5"/>
    <x v="35"/>
    <x v="140"/>
    <n v="550"/>
    <x v="8"/>
  </r>
  <r>
    <x v="0"/>
    <n v="1185732"/>
    <x v="108"/>
    <x v="3"/>
    <x v="40"/>
    <s v="Indianapolis"/>
    <x v="4"/>
    <n v="0.60000000000000009"/>
    <x v="49"/>
    <x v="166"/>
    <n v="720.00000000000011"/>
    <x v="8"/>
  </r>
  <r>
    <x v="0"/>
    <n v="1185732"/>
    <x v="108"/>
    <x v="3"/>
    <x v="40"/>
    <s v="Indianapolis"/>
    <x v="5"/>
    <n v="0.65000000000000013"/>
    <x v="34"/>
    <x v="422"/>
    <n v="1235.0000000000002"/>
    <x v="8"/>
  </r>
  <r>
    <x v="0"/>
    <n v="1185732"/>
    <x v="109"/>
    <x v="3"/>
    <x v="40"/>
    <s v="Indianapolis"/>
    <x v="0"/>
    <n v="0.5"/>
    <x v="28"/>
    <x v="48"/>
    <n v="1050"/>
    <x v="8"/>
  </r>
  <r>
    <x v="0"/>
    <n v="1185732"/>
    <x v="109"/>
    <x v="3"/>
    <x v="40"/>
    <s v="Indianapolis"/>
    <x v="1"/>
    <n v="0.45000000000000007"/>
    <x v="49"/>
    <x v="139"/>
    <n v="540.00000000000011"/>
    <x v="8"/>
  </r>
  <r>
    <x v="0"/>
    <n v="1185732"/>
    <x v="109"/>
    <x v="3"/>
    <x v="40"/>
    <s v="Indianapolis"/>
    <x v="2"/>
    <n v="0.4"/>
    <x v="49"/>
    <x v="147"/>
    <n v="480"/>
    <x v="8"/>
  </r>
  <r>
    <x v="0"/>
    <n v="1185732"/>
    <x v="109"/>
    <x v="3"/>
    <x v="40"/>
    <s v="Indianapolis"/>
    <x v="3"/>
    <n v="0.4"/>
    <x v="35"/>
    <x v="130"/>
    <n v="440"/>
    <x v="8"/>
  </r>
  <r>
    <x v="0"/>
    <n v="1185732"/>
    <x v="109"/>
    <x v="3"/>
    <x v="40"/>
    <s v="Indianapolis"/>
    <x v="4"/>
    <n v="0.5"/>
    <x v="44"/>
    <x v="142"/>
    <n v="500"/>
    <x v="8"/>
  </r>
  <r>
    <x v="0"/>
    <n v="1185732"/>
    <x v="109"/>
    <x v="3"/>
    <x v="40"/>
    <s v="Indianapolis"/>
    <x v="5"/>
    <n v="0.55000000000000004"/>
    <x v="33"/>
    <x v="256"/>
    <n v="935"/>
    <x v="8"/>
  </r>
  <r>
    <x v="0"/>
    <n v="1185732"/>
    <x v="110"/>
    <x v="3"/>
    <x v="40"/>
    <s v="Indianapolis"/>
    <x v="0"/>
    <n v="0.35000000000000003"/>
    <x v="21"/>
    <x v="136"/>
    <n v="770.00000000000011"/>
    <x v="8"/>
  </r>
  <r>
    <x v="0"/>
    <n v="1185732"/>
    <x v="110"/>
    <x v="3"/>
    <x v="40"/>
    <s v="Indianapolis"/>
    <x v="1"/>
    <n v="0.3000000000000001"/>
    <x v="45"/>
    <x v="509"/>
    <n v="420.00000000000023"/>
    <x v="8"/>
  </r>
  <r>
    <x v="0"/>
    <n v="1185732"/>
    <x v="110"/>
    <x v="3"/>
    <x v="40"/>
    <s v="Indianapolis"/>
    <x v="2"/>
    <n v="0.25000000000000006"/>
    <x v="44"/>
    <x v="472"/>
    <n v="250.00000000000006"/>
    <x v="8"/>
  </r>
  <r>
    <x v="0"/>
    <n v="1185732"/>
    <x v="110"/>
    <x v="3"/>
    <x v="40"/>
    <s v="Indianapolis"/>
    <x v="3"/>
    <n v="0.25000000000000006"/>
    <x v="38"/>
    <x v="469"/>
    <n v="225.00000000000006"/>
    <x v="8"/>
  </r>
  <r>
    <x v="0"/>
    <n v="1185732"/>
    <x v="110"/>
    <x v="3"/>
    <x v="40"/>
    <s v="Indianapolis"/>
    <x v="4"/>
    <n v="0.35000000000000003"/>
    <x v="38"/>
    <x v="121"/>
    <n v="315.00000000000006"/>
    <x v="8"/>
  </r>
  <r>
    <x v="0"/>
    <n v="1185732"/>
    <x v="110"/>
    <x v="3"/>
    <x v="40"/>
    <s v="Indianapolis"/>
    <x v="5"/>
    <n v="0.4"/>
    <x v="49"/>
    <x v="147"/>
    <n v="480"/>
    <x v="8"/>
  </r>
  <r>
    <x v="0"/>
    <n v="1185732"/>
    <x v="111"/>
    <x v="3"/>
    <x v="40"/>
    <s v="Indianapolis"/>
    <x v="0"/>
    <n v="0.44999999999999996"/>
    <x v="33"/>
    <x v="646"/>
    <n v="765"/>
    <x v="8"/>
  </r>
  <r>
    <x v="0"/>
    <n v="1185732"/>
    <x v="111"/>
    <x v="3"/>
    <x v="40"/>
    <s v="Indianapolis"/>
    <x v="1"/>
    <n v="0.35000000000000003"/>
    <x v="35"/>
    <x v="117"/>
    <n v="385.00000000000006"/>
    <x v="8"/>
  </r>
  <r>
    <x v="0"/>
    <n v="1185732"/>
    <x v="111"/>
    <x v="3"/>
    <x v="40"/>
    <s v="Indianapolis"/>
    <x v="2"/>
    <n v="0.35000000000000003"/>
    <x v="37"/>
    <x v="181"/>
    <n v="245.00000000000006"/>
    <x v="8"/>
  </r>
  <r>
    <x v="0"/>
    <n v="1185732"/>
    <x v="111"/>
    <x v="3"/>
    <x v="40"/>
    <s v="Indianapolis"/>
    <x v="3"/>
    <n v="0.35000000000000003"/>
    <x v="37"/>
    <x v="181"/>
    <n v="245.00000000000006"/>
    <x v="8"/>
  </r>
  <r>
    <x v="0"/>
    <n v="1185732"/>
    <x v="111"/>
    <x v="3"/>
    <x v="40"/>
    <s v="Indianapolis"/>
    <x v="4"/>
    <n v="0.44999999999999996"/>
    <x v="37"/>
    <x v="474"/>
    <n v="315"/>
    <x v="8"/>
  </r>
  <r>
    <x v="0"/>
    <n v="1185732"/>
    <x v="111"/>
    <x v="3"/>
    <x v="40"/>
    <s v="Indianapolis"/>
    <x v="5"/>
    <n v="0.49999999999999983"/>
    <x v="49"/>
    <x v="724"/>
    <n v="599.99999999999989"/>
    <x v="8"/>
  </r>
  <r>
    <x v="0"/>
    <n v="1185732"/>
    <x v="112"/>
    <x v="3"/>
    <x v="40"/>
    <s v="Indianapolis"/>
    <x v="0"/>
    <n v="0.44999999999999996"/>
    <x v="32"/>
    <x v="725"/>
    <n v="810"/>
    <x v="8"/>
  </r>
  <r>
    <x v="0"/>
    <n v="1185732"/>
    <x v="112"/>
    <x v="3"/>
    <x v="40"/>
    <s v="Indianapolis"/>
    <x v="1"/>
    <n v="0.35000000000000003"/>
    <x v="45"/>
    <x v="206"/>
    <n v="490.00000000000011"/>
    <x v="8"/>
  </r>
  <r>
    <x v="0"/>
    <n v="1185732"/>
    <x v="112"/>
    <x v="3"/>
    <x v="40"/>
    <s v="Indianapolis"/>
    <x v="2"/>
    <n v="0.35000000000000003"/>
    <x v="69"/>
    <x v="726"/>
    <n v="413"/>
    <x v="8"/>
  </r>
  <r>
    <x v="0"/>
    <n v="1185732"/>
    <x v="112"/>
    <x v="3"/>
    <x v="40"/>
    <s v="Indianapolis"/>
    <x v="3"/>
    <n v="0.4"/>
    <x v="46"/>
    <x v="194"/>
    <n v="520"/>
    <x v="8"/>
  </r>
  <r>
    <x v="0"/>
    <n v="1185732"/>
    <x v="112"/>
    <x v="3"/>
    <x v="40"/>
    <s v="Indianapolis"/>
    <x v="4"/>
    <n v="0.65"/>
    <x v="49"/>
    <x v="212"/>
    <n v="780"/>
    <x v="8"/>
  </r>
  <r>
    <x v="0"/>
    <n v="1185732"/>
    <x v="112"/>
    <x v="3"/>
    <x v="40"/>
    <s v="Indianapolis"/>
    <x v="5"/>
    <n v="0.7"/>
    <x v="47"/>
    <x v="59"/>
    <n v="1120"/>
    <x v="8"/>
  </r>
  <r>
    <x v="0"/>
    <n v="1185732"/>
    <x v="113"/>
    <x v="3"/>
    <x v="40"/>
    <s v="Indianapolis"/>
    <x v="0"/>
    <n v="0.65"/>
    <x v="26"/>
    <x v="106"/>
    <n v="1690"/>
    <x v="8"/>
  </r>
  <r>
    <x v="0"/>
    <n v="1185732"/>
    <x v="113"/>
    <x v="3"/>
    <x v="40"/>
    <s v="Indianapolis"/>
    <x v="1"/>
    <n v="0.55000000000000004"/>
    <x v="32"/>
    <x v="111"/>
    <n v="990"/>
    <x v="8"/>
  </r>
  <r>
    <x v="0"/>
    <n v="1185732"/>
    <x v="113"/>
    <x v="3"/>
    <x v="40"/>
    <s v="Indianapolis"/>
    <x v="2"/>
    <n v="0.55000000000000004"/>
    <x v="47"/>
    <x v="42"/>
    <n v="880"/>
    <x v="8"/>
  </r>
  <r>
    <x v="0"/>
    <n v="1185732"/>
    <x v="113"/>
    <x v="3"/>
    <x v="40"/>
    <s v="Indianapolis"/>
    <x v="3"/>
    <n v="0.55000000000000004"/>
    <x v="45"/>
    <x v="136"/>
    <n v="770.00000000000011"/>
    <x v="8"/>
  </r>
  <r>
    <x v="0"/>
    <n v="1185732"/>
    <x v="113"/>
    <x v="3"/>
    <x v="40"/>
    <s v="Indianapolis"/>
    <x v="4"/>
    <n v="0.65"/>
    <x v="45"/>
    <x v="154"/>
    <n v="910"/>
    <x v="8"/>
  </r>
  <r>
    <x v="0"/>
    <n v="1185732"/>
    <x v="113"/>
    <x v="3"/>
    <x v="40"/>
    <s v="Indianapolis"/>
    <x v="5"/>
    <n v="0.7"/>
    <x v="32"/>
    <x v="40"/>
    <n v="1260"/>
    <x v="8"/>
  </r>
  <r>
    <x v="0"/>
    <n v="1185732"/>
    <x v="145"/>
    <x v="0"/>
    <x v="41"/>
    <s v="Charleston"/>
    <x v="0"/>
    <n v="0.35000000000000003"/>
    <x v="33"/>
    <x v="343"/>
    <n v="595.00000000000011"/>
    <x v="8"/>
  </r>
  <r>
    <x v="0"/>
    <n v="1185732"/>
    <x v="145"/>
    <x v="0"/>
    <x v="41"/>
    <s v="Charleston"/>
    <x v="1"/>
    <n v="0.35000000000000003"/>
    <x v="38"/>
    <x v="121"/>
    <n v="275.625"/>
    <x v="2"/>
  </r>
  <r>
    <x v="0"/>
    <n v="1185732"/>
    <x v="145"/>
    <x v="0"/>
    <x v="41"/>
    <s v="Charleston"/>
    <x v="2"/>
    <n v="0.25000000000000006"/>
    <x v="38"/>
    <x v="469"/>
    <n v="196.87500000000003"/>
    <x v="2"/>
  </r>
  <r>
    <x v="0"/>
    <n v="1185732"/>
    <x v="145"/>
    <x v="0"/>
    <x v="41"/>
    <s v="Charleston"/>
    <x v="3"/>
    <n v="0.3"/>
    <x v="42"/>
    <x v="375"/>
    <n v="78.75"/>
    <x v="2"/>
  </r>
  <r>
    <x v="0"/>
    <n v="1185732"/>
    <x v="145"/>
    <x v="0"/>
    <x v="41"/>
    <s v="Charleston"/>
    <x v="4"/>
    <n v="0.45"/>
    <x v="36"/>
    <x v="180"/>
    <n v="168.75"/>
    <x v="1"/>
  </r>
  <r>
    <x v="0"/>
    <n v="1185732"/>
    <x v="145"/>
    <x v="0"/>
    <x v="41"/>
    <s v="Charleston"/>
    <x v="5"/>
    <n v="0.35000000000000003"/>
    <x v="38"/>
    <x v="121"/>
    <n v="236.25000000000003"/>
    <x v="1"/>
  </r>
  <r>
    <x v="0"/>
    <n v="1185732"/>
    <x v="216"/>
    <x v="0"/>
    <x v="41"/>
    <s v="Charleston"/>
    <x v="0"/>
    <n v="0.35000000000000003"/>
    <x v="34"/>
    <x v="394"/>
    <n v="665.00000000000011"/>
    <x v="8"/>
  </r>
  <r>
    <x v="0"/>
    <n v="1185732"/>
    <x v="216"/>
    <x v="0"/>
    <x v="41"/>
    <s v="Charleston"/>
    <x v="1"/>
    <n v="0.35000000000000003"/>
    <x v="36"/>
    <x v="620"/>
    <n v="153.125"/>
    <x v="2"/>
  </r>
  <r>
    <x v="0"/>
    <n v="1185732"/>
    <x v="216"/>
    <x v="0"/>
    <x v="41"/>
    <s v="Charleston"/>
    <x v="2"/>
    <n v="0.25000000000000006"/>
    <x v="37"/>
    <x v="706"/>
    <n v="153.12500000000003"/>
    <x v="2"/>
  </r>
  <r>
    <x v="0"/>
    <n v="1185732"/>
    <x v="216"/>
    <x v="0"/>
    <x v="41"/>
    <s v="Charleston"/>
    <x v="3"/>
    <n v="0.3"/>
    <x v="51"/>
    <x v="374"/>
    <n v="52.5"/>
    <x v="2"/>
  </r>
  <r>
    <x v="0"/>
    <n v="1185732"/>
    <x v="216"/>
    <x v="0"/>
    <x v="41"/>
    <s v="Charleston"/>
    <x v="4"/>
    <n v="0.45"/>
    <x v="36"/>
    <x v="180"/>
    <n v="168.75"/>
    <x v="1"/>
  </r>
  <r>
    <x v="0"/>
    <n v="1185732"/>
    <x v="216"/>
    <x v="0"/>
    <x v="41"/>
    <s v="Charleston"/>
    <x v="5"/>
    <n v="0.35000000000000003"/>
    <x v="38"/>
    <x v="121"/>
    <n v="236.25000000000003"/>
    <x v="1"/>
  </r>
  <r>
    <x v="0"/>
    <n v="1185732"/>
    <x v="250"/>
    <x v="0"/>
    <x v="41"/>
    <s v="Charleston"/>
    <x v="0"/>
    <n v="0.35000000000000003"/>
    <x v="52"/>
    <x v="727"/>
    <n v="623.00000000000011"/>
    <x v="8"/>
  </r>
  <r>
    <x v="0"/>
    <n v="1185732"/>
    <x v="250"/>
    <x v="0"/>
    <x v="41"/>
    <s v="Charleston"/>
    <x v="1"/>
    <n v="0.35000000000000003"/>
    <x v="43"/>
    <x v="311"/>
    <n v="183.75"/>
    <x v="2"/>
  </r>
  <r>
    <x v="0"/>
    <n v="1185732"/>
    <x v="250"/>
    <x v="0"/>
    <x v="41"/>
    <s v="Charleston"/>
    <x v="2"/>
    <n v="0.25000000000000006"/>
    <x v="37"/>
    <x v="706"/>
    <n v="153.12500000000003"/>
    <x v="2"/>
  </r>
  <r>
    <x v="0"/>
    <n v="1185732"/>
    <x v="250"/>
    <x v="0"/>
    <x v="41"/>
    <s v="Charleston"/>
    <x v="3"/>
    <n v="0.3"/>
    <x v="53"/>
    <x v="376"/>
    <n v="26.25"/>
    <x v="2"/>
  </r>
  <r>
    <x v="0"/>
    <n v="1185732"/>
    <x v="250"/>
    <x v="0"/>
    <x v="41"/>
    <s v="Charleston"/>
    <x v="4"/>
    <n v="0.45"/>
    <x v="42"/>
    <x v="125"/>
    <n v="101.25"/>
    <x v="1"/>
  </r>
  <r>
    <x v="0"/>
    <n v="1185732"/>
    <x v="250"/>
    <x v="0"/>
    <x v="41"/>
    <s v="Charleston"/>
    <x v="5"/>
    <n v="0.35000000000000003"/>
    <x v="37"/>
    <x v="181"/>
    <n v="183.75000000000003"/>
    <x v="1"/>
  </r>
  <r>
    <x v="0"/>
    <n v="1185732"/>
    <x v="251"/>
    <x v="0"/>
    <x v="41"/>
    <s v="Charleston"/>
    <x v="0"/>
    <n v="0.35000000000000003"/>
    <x v="33"/>
    <x v="343"/>
    <n v="595.00000000000011"/>
    <x v="8"/>
  </r>
  <r>
    <x v="0"/>
    <n v="1185732"/>
    <x v="251"/>
    <x v="0"/>
    <x v="41"/>
    <s v="Charleston"/>
    <x v="1"/>
    <n v="0.35000000000000003"/>
    <x v="36"/>
    <x v="620"/>
    <n v="153.125"/>
    <x v="2"/>
  </r>
  <r>
    <x v="0"/>
    <n v="1185732"/>
    <x v="251"/>
    <x v="0"/>
    <x v="41"/>
    <s v="Charleston"/>
    <x v="2"/>
    <n v="0.25000000000000006"/>
    <x v="36"/>
    <x v="713"/>
    <n v="109.37500000000001"/>
    <x v="2"/>
  </r>
  <r>
    <x v="0"/>
    <n v="1185732"/>
    <x v="251"/>
    <x v="0"/>
    <x v="41"/>
    <s v="Charleston"/>
    <x v="3"/>
    <n v="0.3"/>
    <x v="51"/>
    <x v="374"/>
    <n v="52.5"/>
    <x v="2"/>
  </r>
  <r>
    <x v="0"/>
    <n v="1185732"/>
    <x v="251"/>
    <x v="0"/>
    <x v="41"/>
    <s v="Charleston"/>
    <x v="4"/>
    <n v="0.45"/>
    <x v="51"/>
    <x v="375"/>
    <n v="67.5"/>
    <x v="1"/>
  </r>
  <r>
    <x v="0"/>
    <n v="1185732"/>
    <x v="251"/>
    <x v="0"/>
    <x v="41"/>
    <s v="Charleston"/>
    <x v="5"/>
    <n v="0.35000000000000003"/>
    <x v="41"/>
    <x v="320"/>
    <n v="210.00000000000003"/>
    <x v="1"/>
  </r>
  <r>
    <x v="0"/>
    <n v="1185732"/>
    <x v="252"/>
    <x v="0"/>
    <x v="41"/>
    <s v="Charleston"/>
    <x v="0"/>
    <n v="0.49999999999999994"/>
    <x v="54"/>
    <x v="728"/>
    <n v="939.99999999999989"/>
    <x v="8"/>
  </r>
  <r>
    <x v="0"/>
    <n v="1185732"/>
    <x v="252"/>
    <x v="0"/>
    <x v="41"/>
    <s v="Charleston"/>
    <x v="1"/>
    <n v="0.45"/>
    <x v="37"/>
    <x v="120"/>
    <n v="275.625"/>
    <x v="2"/>
  </r>
  <r>
    <x v="0"/>
    <n v="1185732"/>
    <x v="252"/>
    <x v="0"/>
    <x v="41"/>
    <s v="Charleston"/>
    <x v="2"/>
    <n v="0.4"/>
    <x v="43"/>
    <x v="128"/>
    <n v="210"/>
    <x v="2"/>
  </r>
  <r>
    <x v="0"/>
    <n v="1185732"/>
    <x v="252"/>
    <x v="0"/>
    <x v="41"/>
    <s v="Charleston"/>
    <x v="3"/>
    <n v="0.4"/>
    <x v="39"/>
    <x v="122"/>
    <n v="140"/>
    <x v="2"/>
  </r>
  <r>
    <x v="0"/>
    <n v="1185732"/>
    <x v="252"/>
    <x v="0"/>
    <x v="41"/>
    <s v="Charleston"/>
    <x v="4"/>
    <n v="0.49999999999999994"/>
    <x v="36"/>
    <x v="694"/>
    <n v="187.49999999999997"/>
    <x v="1"/>
  </r>
  <r>
    <x v="0"/>
    <n v="1185732"/>
    <x v="252"/>
    <x v="0"/>
    <x v="41"/>
    <s v="Charleston"/>
    <x v="5"/>
    <n v="0.54999999999999993"/>
    <x v="44"/>
    <x v="695"/>
    <n v="412.49999999999994"/>
    <x v="1"/>
  </r>
  <r>
    <x v="0"/>
    <n v="1185732"/>
    <x v="220"/>
    <x v="0"/>
    <x v="41"/>
    <s v="Charleston"/>
    <x v="0"/>
    <n v="0.49999999999999994"/>
    <x v="24"/>
    <x v="631"/>
    <n v="999.99999999999989"/>
    <x v="8"/>
  </r>
  <r>
    <x v="0"/>
    <n v="1185732"/>
    <x v="220"/>
    <x v="0"/>
    <x v="41"/>
    <s v="Charleston"/>
    <x v="1"/>
    <n v="0.45"/>
    <x v="44"/>
    <x v="127"/>
    <n v="393.75"/>
    <x v="2"/>
  </r>
  <r>
    <x v="0"/>
    <n v="1185732"/>
    <x v="220"/>
    <x v="0"/>
    <x v="41"/>
    <s v="Charleston"/>
    <x v="2"/>
    <n v="0.4"/>
    <x v="37"/>
    <x v="135"/>
    <n v="244.99999999999997"/>
    <x v="2"/>
  </r>
  <r>
    <x v="0"/>
    <n v="1185732"/>
    <x v="220"/>
    <x v="0"/>
    <x v="41"/>
    <s v="Charleston"/>
    <x v="3"/>
    <n v="0.4"/>
    <x v="43"/>
    <x v="128"/>
    <n v="210"/>
    <x v="2"/>
  </r>
  <r>
    <x v="0"/>
    <n v="1185732"/>
    <x v="220"/>
    <x v="0"/>
    <x v="41"/>
    <s v="Charleston"/>
    <x v="4"/>
    <n v="0.49999999999999994"/>
    <x v="43"/>
    <x v="382"/>
    <n v="224.99999999999997"/>
    <x v="1"/>
  </r>
  <r>
    <x v="0"/>
    <n v="1185732"/>
    <x v="220"/>
    <x v="0"/>
    <x v="41"/>
    <s v="Charleston"/>
    <x v="5"/>
    <n v="0.54999999999999993"/>
    <x v="49"/>
    <x v="209"/>
    <n v="494.99999999999989"/>
    <x v="1"/>
  </r>
  <r>
    <x v="0"/>
    <n v="1185732"/>
    <x v="253"/>
    <x v="0"/>
    <x v="41"/>
    <s v="Charleston"/>
    <x v="0"/>
    <n v="0.49999999999999994"/>
    <x v="28"/>
    <x v="729"/>
    <n v="1049.9999999999998"/>
    <x v="8"/>
  </r>
  <r>
    <x v="0"/>
    <n v="1185732"/>
    <x v="253"/>
    <x v="0"/>
    <x v="41"/>
    <s v="Charleston"/>
    <x v="1"/>
    <n v="0.45"/>
    <x v="35"/>
    <x v="116"/>
    <n v="433.125"/>
    <x v="2"/>
  </r>
  <r>
    <x v="0"/>
    <n v="1185732"/>
    <x v="253"/>
    <x v="0"/>
    <x v="41"/>
    <s v="Charleston"/>
    <x v="2"/>
    <n v="0.4"/>
    <x v="41"/>
    <x v="134"/>
    <n v="280"/>
    <x v="2"/>
  </r>
  <r>
    <x v="0"/>
    <n v="1185732"/>
    <x v="253"/>
    <x v="0"/>
    <x v="41"/>
    <s v="Charleston"/>
    <x v="3"/>
    <n v="0.4"/>
    <x v="43"/>
    <x v="128"/>
    <n v="210"/>
    <x v="2"/>
  </r>
  <r>
    <x v="0"/>
    <n v="1185732"/>
    <x v="253"/>
    <x v="0"/>
    <x v="41"/>
    <s v="Charleston"/>
    <x v="4"/>
    <n v="0.49999999999999994"/>
    <x v="37"/>
    <x v="688"/>
    <n v="262.49999999999994"/>
    <x v="1"/>
  </r>
  <r>
    <x v="0"/>
    <n v="1185732"/>
    <x v="253"/>
    <x v="0"/>
    <x v="41"/>
    <s v="Charleston"/>
    <x v="5"/>
    <n v="0.54999999999999993"/>
    <x v="45"/>
    <x v="237"/>
    <n v="577.49999999999989"/>
    <x v="1"/>
  </r>
  <r>
    <x v="0"/>
    <n v="1185732"/>
    <x v="254"/>
    <x v="0"/>
    <x v="41"/>
    <s v="Charleston"/>
    <x v="0"/>
    <n v="0.49999999999999994"/>
    <x v="24"/>
    <x v="631"/>
    <n v="999.99999999999989"/>
    <x v="8"/>
  </r>
  <r>
    <x v="0"/>
    <n v="1185732"/>
    <x v="254"/>
    <x v="0"/>
    <x v="41"/>
    <s v="Charleston"/>
    <x v="1"/>
    <n v="0.45"/>
    <x v="35"/>
    <x v="116"/>
    <n v="433.125"/>
    <x v="2"/>
  </r>
  <r>
    <x v="0"/>
    <n v="1185732"/>
    <x v="254"/>
    <x v="0"/>
    <x v="41"/>
    <s v="Charleston"/>
    <x v="2"/>
    <n v="0.4"/>
    <x v="41"/>
    <x v="134"/>
    <n v="280"/>
    <x v="2"/>
  </r>
  <r>
    <x v="0"/>
    <n v="1185732"/>
    <x v="254"/>
    <x v="0"/>
    <x v="41"/>
    <s v="Charleston"/>
    <x v="3"/>
    <n v="0.4"/>
    <x v="43"/>
    <x v="128"/>
    <n v="210"/>
    <x v="2"/>
  </r>
  <r>
    <x v="0"/>
    <n v="1185732"/>
    <x v="254"/>
    <x v="0"/>
    <x v="41"/>
    <s v="Charleston"/>
    <x v="4"/>
    <n v="0.49999999999999994"/>
    <x v="36"/>
    <x v="694"/>
    <n v="187.49999999999997"/>
    <x v="1"/>
  </r>
  <r>
    <x v="0"/>
    <n v="1185732"/>
    <x v="254"/>
    <x v="0"/>
    <x v="41"/>
    <s v="Charleston"/>
    <x v="5"/>
    <n v="0.54999999999999993"/>
    <x v="49"/>
    <x v="209"/>
    <n v="494.99999999999989"/>
    <x v="1"/>
  </r>
  <r>
    <x v="0"/>
    <n v="1185732"/>
    <x v="255"/>
    <x v="0"/>
    <x v="41"/>
    <s v="Charleston"/>
    <x v="0"/>
    <n v="0.49999999999999994"/>
    <x v="33"/>
    <x v="397"/>
    <n v="849.99999999999989"/>
    <x v="8"/>
  </r>
  <r>
    <x v="0"/>
    <n v="1185732"/>
    <x v="255"/>
    <x v="0"/>
    <x v="41"/>
    <s v="Charleston"/>
    <x v="1"/>
    <n v="0.45"/>
    <x v="38"/>
    <x v="177"/>
    <n v="354.375"/>
    <x v="2"/>
  </r>
  <r>
    <x v="0"/>
    <n v="1185732"/>
    <x v="255"/>
    <x v="0"/>
    <x v="41"/>
    <s v="Charleston"/>
    <x v="2"/>
    <n v="0.4"/>
    <x v="36"/>
    <x v="118"/>
    <n v="175"/>
    <x v="2"/>
  </r>
  <r>
    <x v="0"/>
    <n v="1185732"/>
    <x v="255"/>
    <x v="0"/>
    <x v="41"/>
    <s v="Charleston"/>
    <x v="3"/>
    <n v="0.4"/>
    <x v="39"/>
    <x v="122"/>
    <n v="140"/>
    <x v="2"/>
  </r>
  <r>
    <x v="0"/>
    <n v="1185732"/>
    <x v="255"/>
    <x v="0"/>
    <x v="41"/>
    <s v="Charleston"/>
    <x v="4"/>
    <n v="0.49999999999999994"/>
    <x v="39"/>
    <x v="379"/>
    <n v="149.99999999999997"/>
    <x v="1"/>
  </r>
  <r>
    <x v="0"/>
    <n v="1185732"/>
    <x v="255"/>
    <x v="0"/>
    <x v="41"/>
    <s v="Charleston"/>
    <x v="5"/>
    <n v="0.54999999999999993"/>
    <x v="41"/>
    <x v="405"/>
    <n v="329.99999999999994"/>
    <x v="1"/>
  </r>
  <r>
    <x v="0"/>
    <n v="1185732"/>
    <x v="224"/>
    <x v="0"/>
    <x v="41"/>
    <s v="Charleston"/>
    <x v="0"/>
    <n v="0.54999999999999993"/>
    <x v="48"/>
    <x v="210"/>
    <n v="824.99999999999989"/>
    <x v="8"/>
  </r>
  <r>
    <x v="0"/>
    <n v="1185732"/>
    <x v="224"/>
    <x v="0"/>
    <x v="41"/>
    <s v="Charleston"/>
    <x v="1"/>
    <n v="0.5"/>
    <x v="41"/>
    <x v="123"/>
    <n v="350"/>
    <x v="2"/>
  </r>
  <r>
    <x v="0"/>
    <n v="1185732"/>
    <x v="224"/>
    <x v="0"/>
    <x v="41"/>
    <s v="Charleston"/>
    <x v="2"/>
    <n v="0.5"/>
    <x v="39"/>
    <x v="118"/>
    <n v="175"/>
    <x v="2"/>
  </r>
  <r>
    <x v="0"/>
    <n v="1185732"/>
    <x v="224"/>
    <x v="0"/>
    <x v="41"/>
    <s v="Charleston"/>
    <x v="3"/>
    <n v="0.5"/>
    <x v="42"/>
    <x v="316"/>
    <n v="131.25"/>
    <x v="2"/>
  </r>
  <r>
    <x v="0"/>
    <n v="1185732"/>
    <x v="224"/>
    <x v="0"/>
    <x v="41"/>
    <s v="Charleston"/>
    <x v="4"/>
    <n v="0.6"/>
    <x v="42"/>
    <x v="185"/>
    <n v="135"/>
    <x v="1"/>
  </r>
  <r>
    <x v="0"/>
    <n v="1185732"/>
    <x v="224"/>
    <x v="0"/>
    <x v="41"/>
    <s v="Charleston"/>
    <x v="5"/>
    <n v="0.64999999999999991"/>
    <x v="41"/>
    <x v="730"/>
    <n v="389.99999999999994"/>
    <x v="1"/>
  </r>
  <r>
    <x v="0"/>
    <n v="1185732"/>
    <x v="256"/>
    <x v="0"/>
    <x v="41"/>
    <s v="Charleston"/>
    <x v="0"/>
    <n v="0.6"/>
    <x v="45"/>
    <x v="193"/>
    <n v="840"/>
    <x v="8"/>
  </r>
  <r>
    <x v="0"/>
    <n v="1185732"/>
    <x v="256"/>
    <x v="0"/>
    <x v="41"/>
    <s v="Charleston"/>
    <x v="1"/>
    <n v="0.5"/>
    <x v="37"/>
    <x v="131"/>
    <n v="306.25"/>
    <x v="2"/>
  </r>
  <r>
    <x v="0"/>
    <n v="1185732"/>
    <x v="256"/>
    <x v="0"/>
    <x v="41"/>
    <s v="Charleston"/>
    <x v="2"/>
    <n v="0.5"/>
    <x v="85"/>
    <x v="501"/>
    <n v="297.5"/>
    <x v="2"/>
  </r>
  <r>
    <x v="0"/>
    <n v="1185732"/>
    <x v="256"/>
    <x v="0"/>
    <x v="41"/>
    <s v="Charleston"/>
    <x v="3"/>
    <n v="0.5"/>
    <x v="43"/>
    <x v="126"/>
    <n v="262.5"/>
    <x v="2"/>
  </r>
  <r>
    <x v="0"/>
    <n v="1185732"/>
    <x v="256"/>
    <x v="0"/>
    <x v="41"/>
    <s v="Charleston"/>
    <x v="4"/>
    <n v="0.6"/>
    <x v="36"/>
    <x v="126"/>
    <n v="225"/>
    <x v="1"/>
  </r>
  <r>
    <x v="0"/>
    <n v="1185732"/>
    <x v="256"/>
    <x v="0"/>
    <x v="41"/>
    <s v="Charleston"/>
    <x v="5"/>
    <n v="0.64999999999999991"/>
    <x v="38"/>
    <x v="199"/>
    <n v="438.74999999999994"/>
    <x v="1"/>
  </r>
  <r>
    <x v="0"/>
    <n v="1185732"/>
    <x v="257"/>
    <x v="0"/>
    <x v="41"/>
    <s v="Charleston"/>
    <x v="0"/>
    <n v="0.6"/>
    <x v="32"/>
    <x v="52"/>
    <n v="1080"/>
    <x v="8"/>
  </r>
  <r>
    <x v="0"/>
    <n v="1185732"/>
    <x v="257"/>
    <x v="0"/>
    <x v="41"/>
    <s v="Charleston"/>
    <x v="1"/>
    <n v="0.5"/>
    <x v="44"/>
    <x v="142"/>
    <n v="437.5"/>
    <x v="2"/>
  </r>
  <r>
    <x v="0"/>
    <n v="1185732"/>
    <x v="257"/>
    <x v="0"/>
    <x v="41"/>
    <s v="Charleston"/>
    <x v="2"/>
    <n v="0.5"/>
    <x v="38"/>
    <x v="127"/>
    <n v="393.75"/>
    <x v="2"/>
  </r>
  <r>
    <x v="0"/>
    <n v="1185732"/>
    <x v="257"/>
    <x v="0"/>
    <x v="41"/>
    <s v="Charleston"/>
    <x v="3"/>
    <n v="0.5"/>
    <x v="37"/>
    <x v="131"/>
    <n v="306.25"/>
    <x v="2"/>
  </r>
  <r>
    <x v="0"/>
    <n v="1185732"/>
    <x v="257"/>
    <x v="0"/>
    <x v="41"/>
    <s v="Charleston"/>
    <x v="4"/>
    <n v="0.6"/>
    <x v="37"/>
    <x v="202"/>
    <n v="315"/>
    <x v="1"/>
  </r>
  <r>
    <x v="0"/>
    <n v="1185732"/>
    <x v="257"/>
    <x v="0"/>
    <x v="41"/>
    <s v="Charleston"/>
    <x v="5"/>
    <n v="0.64999999999999991"/>
    <x v="35"/>
    <x v="410"/>
    <n v="536.24999999999989"/>
    <x v="1"/>
  </r>
  <r>
    <x v="0"/>
    <n v="1185732"/>
    <x v="102"/>
    <x v="0"/>
    <x v="42"/>
    <s v="Baltimore"/>
    <x v="0"/>
    <n v="0.4"/>
    <x v="28"/>
    <x v="193"/>
    <n v="735"/>
    <x v="2"/>
  </r>
  <r>
    <x v="0"/>
    <n v="1185732"/>
    <x v="102"/>
    <x v="0"/>
    <x v="42"/>
    <s v="Baltimore"/>
    <x v="1"/>
    <n v="0.4"/>
    <x v="46"/>
    <x v="194"/>
    <n v="454.99999999999994"/>
    <x v="2"/>
  </r>
  <r>
    <x v="0"/>
    <n v="1185732"/>
    <x v="102"/>
    <x v="0"/>
    <x v="42"/>
    <s v="Baltimore"/>
    <x v="2"/>
    <n v="0.30000000000000004"/>
    <x v="46"/>
    <x v="663"/>
    <n v="390.00000000000006"/>
    <x v="8"/>
  </r>
  <r>
    <x v="0"/>
    <n v="1185732"/>
    <x v="102"/>
    <x v="0"/>
    <x v="42"/>
    <s v="Baltimore"/>
    <x v="3"/>
    <n v="0.35"/>
    <x v="37"/>
    <x v="731"/>
    <n v="245"/>
    <x v="8"/>
  </r>
  <r>
    <x v="0"/>
    <n v="1185732"/>
    <x v="102"/>
    <x v="0"/>
    <x v="42"/>
    <s v="Baltimore"/>
    <x v="4"/>
    <n v="0.5"/>
    <x v="38"/>
    <x v="127"/>
    <n v="337.5"/>
    <x v="1"/>
  </r>
  <r>
    <x v="0"/>
    <n v="1185732"/>
    <x v="102"/>
    <x v="0"/>
    <x v="42"/>
    <s v="Baltimore"/>
    <x v="5"/>
    <n v="0.4"/>
    <x v="46"/>
    <x v="194"/>
    <n v="520"/>
    <x v="8"/>
  </r>
  <r>
    <x v="0"/>
    <n v="1185732"/>
    <x v="37"/>
    <x v="0"/>
    <x v="42"/>
    <s v="Baltimore"/>
    <x v="0"/>
    <n v="0.4"/>
    <x v="31"/>
    <x v="336"/>
    <n v="805"/>
    <x v="2"/>
  </r>
  <r>
    <x v="0"/>
    <n v="1185732"/>
    <x v="37"/>
    <x v="0"/>
    <x v="42"/>
    <s v="Baltimore"/>
    <x v="1"/>
    <n v="0.4"/>
    <x v="38"/>
    <x v="124"/>
    <n v="315"/>
    <x v="2"/>
  </r>
  <r>
    <x v="0"/>
    <n v="1185732"/>
    <x v="37"/>
    <x v="0"/>
    <x v="42"/>
    <s v="Baltimore"/>
    <x v="2"/>
    <n v="0.30000000000000004"/>
    <x v="35"/>
    <x v="188"/>
    <n v="330.00000000000006"/>
    <x v="8"/>
  </r>
  <r>
    <x v="0"/>
    <n v="1185732"/>
    <x v="37"/>
    <x v="0"/>
    <x v="42"/>
    <s v="Baltimore"/>
    <x v="3"/>
    <n v="0.35"/>
    <x v="43"/>
    <x v="311"/>
    <n v="210"/>
    <x v="8"/>
  </r>
  <r>
    <x v="0"/>
    <n v="1185732"/>
    <x v="37"/>
    <x v="0"/>
    <x v="42"/>
    <s v="Baltimore"/>
    <x v="4"/>
    <n v="0.5"/>
    <x v="38"/>
    <x v="127"/>
    <n v="337.5"/>
    <x v="1"/>
  </r>
  <r>
    <x v="0"/>
    <n v="1185732"/>
    <x v="37"/>
    <x v="0"/>
    <x v="42"/>
    <s v="Baltimore"/>
    <x v="5"/>
    <n v="0.4"/>
    <x v="46"/>
    <x v="194"/>
    <n v="520"/>
    <x v="8"/>
  </r>
  <r>
    <x v="0"/>
    <n v="1185732"/>
    <x v="258"/>
    <x v="0"/>
    <x v="42"/>
    <s v="Baltimore"/>
    <x v="0"/>
    <n v="0.4"/>
    <x v="63"/>
    <x v="732"/>
    <n v="763"/>
    <x v="2"/>
  </r>
  <r>
    <x v="0"/>
    <n v="1185732"/>
    <x v="258"/>
    <x v="0"/>
    <x v="42"/>
    <s v="Baltimore"/>
    <x v="1"/>
    <n v="0.4"/>
    <x v="44"/>
    <x v="123"/>
    <n v="350"/>
    <x v="2"/>
  </r>
  <r>
    <x v="0"/>
    <n v="1185732"/>
    <x v="258"/>
    <x v="0"/>
    <x v="42"/>
    <s v="Baltimore"/>
    <x v="2"/>
    <n v="0.30000000000000004"/>
    <x v="35"/>
    <x v="188"/>
    <n v="330.00000000000006"/>
    <x v="8"/>
  </r>
  <r>
    <x v="0"/>
    <n v="1185732"/>
    <x v="258"/>
    <x v="0"/>
    <x v="42"/>
    <s v="Baltimore"/>
    <x v="3"/>
    <n v="0.35"/>
    <x v="36"/>
    <x v="324"/>
    <n v="175"/>
    <x v="8"/>
  </r>
  <r>
    <x v="0"/>
    <n v="1185732"/>
    <x v="258"/>
    <x v="0"/>
    <x v="42"/>
    <s v="Baltimore"/>
    <x v="4"/>
    <n v="0.5"/>
    <x v="37"/>
    <x v="131"/>
    <n v="262.5"/>
    <x v="1"/>
  </r>
  <r>
    <x v="0"/>
    <n v="1185732"/>
    <x v="258"/>
    <x v="0"/>
    <x v="42"/>
    <s v="Baltimore"/>
    <x v="5"/>
    <n v="0.4"/>
    <x v="35"/>
    <x v="130"/>
    <n v="440"/>
    <x v="8"/>
  </r>
  <r>
    <x v="0"/>
    <n v="1185732"/>
    <x v="259"/>
    <x v="0"/>
    <x v="42"/>
    <s v="Baltimore"/>
    <x v="0"/>
    <n v="0.4"/>
    <x v="28"/>
    <x v="193"/>
    <n v="735"/>
    <x v="2"/>
  </r>
  <r>
    <x v="0"/>
    <n v="1185732"/>
    <x v="259"/>
    <x v="0"/>
    <x v="42"/>
    <s v="Baltimore"/>
    <x v="1"/>
    <n v="0.4"/>
    <x v="38"/>
    <x v="124"/>
    <n v="315"/>
    <x v="2"/>
  </r>
  <r>
    <x v="0"/>
    <n v="1185732"/>
    <x v="259"/>
    <x v="0"/>
    <x v="42"/>
    <s v="Baltimore"/>
    <x v="2"/>
    <n v="0.30000000000000004"/>
    <x v="38"/>
    <x v="318"/>
    <n v="270.00000000000006"/>
    <x v="8"/>
  </r>
  <r>
    <x v="0"/>
    <n v="1185732"/>
    <x v="259"/>
    <x v="0"/>
    <x v="42"/>
    <s v="Baltimore"/>
    <x v="3"/>
    <n v="0.35"/>
    <x v="43"/>
    <x v="311"/>
    <n v="210"/>
    <x v="8"/>
  </r>
  <r>
    <x v="0"/>
    <n v="1185732"/>
    <x v="259"/>
    <x v="0"/>
    <x v="42"/>
    <s v="Baltimore"/>
    <x v="4"/>
    <n v="0.5"/>
    <x v="43"/>
    <x v="126"/>
    <n v="225"/>
    <x v="1"/>
  </r>
  <r>
    <x v="0"/>
    <n v="1185732"/>
    <x v="259"/>
    <x v="0"/>
    <x v="42"/>
    <s v="Baltimore"/>
    <x v="5"/>
    <n v="0.4"/>
    <x v="49"/>
    <x v="147"/>
    <n v="480"/>
    <x v="8"/>
  </r>
  <r>
    <x v="0"/>
    <n v="1185732"/>
    <x v="236"/>
    <x v="0"/>
    <x v="42"/>
    <s v="Baltimore"/>
    <x v="0"/>
    <n v="0.54999999999999993"/>
    <x v="82"/>
    <x v="733"/>
    <n v="1097.2499999999998"/>
    <x v="2"/>
  </r>
  <r>
    <x v="0"/>
    <n v="1185732"/>
    <x v="236"/>
    <x v="0"/>
    <x v="42"/>
    <s v="Baltimore"/>
    <x v="1"/>
    <n v="0.5"/>
    <x v="35"/>
    <x v="140"/>
    <n v="481.24999999999994"/>
    <x v="2"/>
  </r>
  <r>
    <x v="0"/>
    <n v="1185732"/>
    <x v="236"/>
    <x v="0"/>
    <x v="42"/>
    <s v="Baltimore"/>
    <x v="2"/>
    <n v="0.45"/>
    <x v="49"/>
    <x v="198"/>
    <n v="540"/>
    <x v="8"/>
  </r>
  <r>
    <x v="0"/>
    <n v="1185732"/>
    <x v="236"/>
    <x v="0"/>
    <x v="42"/>
    <s v="Baltimore"/>
    <x v="3"/>
    <n v="0.45"/>
    <x v="44"/>
    <x v="127"/>
    <n v="450"/>
    <x v="8"/>
  </r>
  <r>
    <x v="0"/>
    <n v="1185732"/>
    <x v="236"/>
    <x v="0"/>
    <x v="42"/>
    <s v="Baltimore"/>
    <x v="4"/>
    <n v="0.54999999999999993"/>
    <x v="35"/>
    <x v="409"/>
    <n v="453.74999999999994"/>
    <x v="1"/>
  </r>
  <r>
    <x v="0"/>
    <n v="1185732"/>
    <x v="236"/>
    <x v="0"/>
    <x v="42"/>
    <s v="Baltimore"/>
    <x v="5"/>
    <n v="0.6"/>
    <x v="47"/>
    <x v="50"/>
    <n v="960"/>
    <x v="8"/>
  </r>
  <r>
    <x v="0"/>
    <n v="1185732"/>
    <x v="41"/>
    <x v="0"/>
    <x v="42"/>
    <s v="Baltimore"/>
    <x v="0"/>
    <n v="0.54999999999999993"/>
    <x v="26"/>
    <x v="734"/>
    <n v="1251.2499999999998"/>
    <x v="2"/>
  </r>
  <r>
    <x v="0"/>
    <n v="1185732"/>
    <x v="41"/>
    <x v="0"/>
    <x v="42"/>
    <s v="Baltimore"/>
    <x v="1"/>
    <n v="0.5"/>
    <x v="47"/>
    <x v="47"/>
    <n v="700"/>
    <x v="2"/>
  </r>
  <r>
    <x v="0"/>
    <n v="1185732"/>
    <x v="41"/>
    <x v="0"/>
    <x v="42"/>
    <s v="Baltimore"/>
    <x v="2"/>
    <n v="0.45"/>
    <x v="46"/>
    <x v="334"/>
    <n v="585"/>
    <x v="8"/>
  </r>
  <r>
    <x v="0"/>
    <n v="1185732"/>
    <x v="41"/>
    <x v="0"/>
    <x v="42"/>
    <s v="Baltimore"/>
    <x v="3"/>
    <n v="0.45"/>
    <x v="49"/>
    <x v="198"/>
    <n v="540"/>
    <x v="8"/>
  </r>
  <r>
    <x v="0"/>
    <n v="1185732"/>
    <x v="41"/>
    <x v="0"/>
    <x v="42"/>
    <s v="Baltimore"/>
    <x v="4"/>
    <n v="0.54999999999999993"/>
    <x v="49"/>
    <x v="209"/>
    <n v="494.99999999999989"/>
    <x v="1"/>
  </r>
  <r>
    <x v="0"/>
    <n v="1185732"/>
    <x v="41"/>
    <x v="0"/>
    <x v="42"/>
    <s v="Baltimore"/>
    <x v="5"/>
    <n v="0.6"/>
    <x v="32"/>
    <x v="52"/>
    <n v="1080"/>
    <x v="8"/>
  </r>
  <r>
    <x v="0"/>
    <n v="1185732"/>
    <x v="260"/>
    <x v="0"/>
    <x v="42"/>
    <s v="Baltimore"/>
    <x v="0"/>
    <n v="0.54999999999999993"/>
    <x v="22"/>
    <x v="353"/>
    <n v="1299.3749999999998"/>
    <x v="2"/>
  </r>
  <r>
    <x v="0"/>
    <n v="1185732"/>
    <x v="260"/>
    <x v="0"/>
    <x v="42"/>
    <s v="Baltimore"/>
    <x v="1"/>
    <n v="0.5"/>
    <x v="33"/>
    <x v="43"/>
    <n v="743.75"/>
    <x v="2"/>
  </r>
  <r>
    <x v="0"/>
    <n v="1185732"/>
    <x v="260"/>
    <x v="0"/>
    <x v="42"/>
    <s v="Baltimore"/>
    <x v="2"/>
    <n v="0.45"/>
    <x v="45"/>
    <x v="151"/>
    <n v="630"/>
    <x v="8"/>
  </r>
  <r>
    <x v="0"/>
    <n v="1185732"/>
    <x v="260"/>
    <x v="0"/>
    <x v="42"/>
    <s v="Baltimore"/>
    <x v="3"/>
    <n v="0.45"/>
    <x v="49"/>
    <x v="198"/>
    <n v="540"/>
    <x v="8"/>
  </r>
  <r>
    <x v="0"/>
    <n v="1185732"/>
    <x v="260"/>
    <x v="0"/>
    <x v="42"/>
    <s v="Baltimore"/>
    <x v="4"/>
    <n v="0.54999999999999993"/>
    <x v="46"/>
    <x v="410"/>
    <n v="536.24999999999989"/>
    <x v="1"/>
  </r>
  <r>
    <x v="0"/>
    <n v="1185732"/>
    <x v="260"/>
    <x v="0"/>
    <x v="42"/>
    <s v="Baltimore"/>
    <x v="5"/>
    <n v="0.6"/>
    <x v="24"/>
    <x v="61"/>
    <n v="1200"/>
    <x v="8"/>
  </r>
  <r>
    <x v="0"/>
    <n v="1185732"/>
    <x v="261"/>
    <x v="0"/>
    <x v="42"/>
    <s v="Baltimore"/>
    <x v="0"/>
    <n v="0.54999999999999993"/>
    <x v="26"/>
    <x v="734"/>
    <n v="1251.2499999999998"/>
    <x v="2"/>
  </r>
  <r>
    <x v="0"/>
    <n v="1185732"/>
    <x v="261"/>
    <x v="0"/>
    <x v="42"/>
    <s v="Baltimore"/>
    <x v="1"/>
    <n v="0.5"/>
    <x v="33"/>
    <x v="43"/>
    <n v="743.75"/>
    <x v="2"/>
  </r>
  <r>
    <x v="0"/>
    <n v="1185732"/>
    <x v="261"/>
    <x v="0"/>
    <x v="42"/>
    <s v="Baltimore"/>
    <x v="2"/>
    <n v="0.45"/>
    <x v="45"/>
    <x v="151"/>
    <n v="630"/>
    <x v="8"/>
  </r>
  <r>
    <x v="0"/>
    <n v="1185732"/>
    <x v="261"/>
    <x v="0"/>
    <x v="42"/>
    <s v="Baltimore"/>
    <x v="3"/>
    <n v="0.45"/>
    <x v="44"/>
    <x v="127"/>
    <n v="450"/>
    <x v="8"/>
  </r>
  <r>
    <x v="0"/>
    <n v="1185732"/>
    <x v="261"/>
    <x v="0"/>
    <x v="42"/>
    <s v="Baltimore"/>
    <x v="4"/>
    <n v="0.54999999999999993"/>
    <x v="38"/>
    <x v="427"/>
    <n v="371.24999999999994"/>
    <x v="1"/>
  </r>
  <r>
    <x v="0"/>
    <n v="1185732"/>
    <x v="261"/>
    <x v="0"/>
    <x v="42"/>
    <s v="Baltimore"/>
    <x v="5"/>
    <n v="0.6"/>
    <x v="47"/>
    <x v="50"/>
    <n v="960"/>
    <x v="8"/>
  </r>
  <r>
    <x v="0"/>
    <n v="1185732"/>
    <x v="239"/>
    <x v="0"/>
    <x v="42"/>
    <s v="Baltimore"/>
    <x v="0"/>
    <n v="0.54999999999999993"/>
    <x v="28"/>
    <x v="403"/>
    <n v="1010.6249999999998"/>
    <x v="2"/>
  </r>
  <r>
    <x v="0"/>
    <n v="1185732"/>
    <x v="239"/>
    <x v="0"/>
    <x v="42"/>
    <s v="Baltimore"/>
    <x v="1"/>
    <n v="0.5"/>
    <x v="46"/>
    <x v="132"/>
    <n v="568.75"/>
    <x v="2"/>
  </r>
  <r>
    <x v="0"/>
    <n v="1185732"/>
    <x v="239"/>
    <x v="0"/>
    <x v="42"/>
    <s v="Baltimore"/>
    <x v="2"/>
    <n v="0.45"/>
    <x v="38"/>
    <x v="177"/>
    <n v="405"/>
    <x v="8"/>
  </r>
  <r>
    <x v="0"/>
    <n v="1185732"/>
    <x v="239"/>
    <x v="0"/>
    <x v="42"/>
    <s v="Baltimore"/>
    <x v="3"/>
    <n v="0.45"/>
    <x v="41"/>
    <x v="124"/>
    <n v="360"/>
    <x v="8"/>
  </r>
  <r>
    <x v="0"/>
    <n v="1185732"/>
    <x v="239"/>
    <x v="0"/>
    <x v="42"/>
    <s v="Baltimore"/>
    <x v="4"/>
    <n v="0.54999999999999993"/>
    <x v="41"/>
    <x v="405"/>
    <n v="329.99999999999994"/>
    <x v="1"/>
  </r>
  <r>
    <x v="0"/>
    <n v="1185732"/>
    <x v="239"/>
    <x v="0"/>
    <x v="42"/>
    <s v="Baltimore"/>
    <x v="5"/>
    <n v="0.6"/>
    <x v="49"/>
    <x v="207"/>
    <n v="720"/>
    <x v="8"/>
  </r>
  <r>
    <x v="0"/>
    <n v="1185732"/>
    <x v="45"/>
    <x v="0"/>
    <x v="42"/>
    <s v="Baltimore"/>
    <x v="0"/>
    <n v="0.6"/>
    <x v="34"/>
    <x v="175"/>
    <n v="997.49999999999989"/>
    <x v="2"/>
  </r>
  <r>
    <x v="0"/>
    <n v="1185732"/>
    <x v="45"/>
    <x v="0"/>
    <x v="42"/>
    <s v="Baltimore"/>
    <x v="1"/>
    <n v="0.55000000000000004"/>
    <x v="49"/>
    <x v="205"/>
    <n v="577.5"/>
    <x v="2"/>
  </r>
  <r>
    <x v="0"/>
    <n v="1185732"/>
    <x v="45"/>
    <x v="0"/>
    <x v="42"/>
    <s v="Baltimore"/>
    <x v="2"/>
    <n v="0.55000000000000004"/>
    <x v="41"/>
    <x v="130"/>
    <n v="440"/>
    <x v="8"/>
  </r>
  <r>
    <x v="0"/>
    <n v="1185732"/>
    <x v="45"/>
    <x v="0"/>
    <x v="42"/>
    <s v="Baltimore"/>
    <x v="3"/>
    <n v="0.55000000000000004"/>
    <x v="37"/>
    <x v="117"/>
    <n v="385.00000000000006"/>
    <x v="8"/>
  </r>
  <r>
    <x v="0"/>
    <n v="1185732"/>
    <x v="45"/>
    <x v="0"/>
    <x v="42"/>
    <s v="Baltimore"/>
    <x v="4"/>
    <n v="0.65"/>
    <x v="37"/>
    <x v="165"/>
    <n v="341.25"/>
    <x v="1"/>
  </r>
  <r>
    <x v="0"/>
    <n v="1185732"/>
    <x v="45"/>
    <x v="0"/>
    <x v="42"/>
    <s v="Baltimore"/>
    <x v="5"/>
    <n v="0.7"/>
    <x v="49"/>
    <x v="193"/>
    <n v="840"/>
    <x v="8"/>
  </r>
  <r>
    <x v="0"/>
    <n v="1185732"/>
    <x v="262"/>
    <x v="0"/>
    <x v="42"/>
    <s v="Baltimore"/>
    <x v="0"/>
    <n v="0.65"/>
    <x v="32"/>
    <x v="62"/>
    <n v="1023.7499999999999"/>
    <x v="2"/>
  </r>
  <r>
    <x v="0"/>
    <n v="1185732"/>
    <x v="262"/>
    <x v="0"/>
    <x v="42"/>
    <s v="Baltimore"/>
    <x v="1"/>
    <n v="0.55000000000000004"/>
    <x v="46"/>
    <x v="255"/>
    <n v="625.625"/>
    <x v="2"/>
  </r>
  <r>
    <x v="0"/>
    <n v="1185732"/>
    <x v="262"/>
    <x v="0"/>
    <x v="42"/>
    <s v="Baltimore"/>
    <x v="2"/>
    <n v="0.55000000000000004"/>
    <x v="81"/>
    <x v="735"/>
    <n v="704.00000000000011"/>
    <x v="8"/>
  </r>
  <r>
    <x v="0"/>
    <n v="1185732"/>
    <x v="262"/>
    <x v="0"/>
    <x v="42"/>
    <s v="Baltimore"/>
    <x v="3"/>
    <n v="0.55000000000000004"/>
    <x v="49"/>
    <x v="205"/>
    <n v="660.00000000000011"/>
    <x v="8"/>
  </r>
  <r>
    <x v="0"/>
    <n v="1185732"/>
    <x v="262"/>
    <x v="0"/>
    <x v="42"/>
    <s v="Baltimore"/>
    <x v="4"/>
    <n v="0.65"/>
    <x v="35"/>
    <x v="736"/>
    <n v="536.25"/>
    <x v="1"/>
  </r>
  <r>
    <x v="0"/>
    <n v="1185732"/>
    <x v="262"/>
    <x v="0"/>
    <x v="42"/>
    <s v="Baltimore"/>
    <x v="5"/>
    <n v="0.7"/>
    <x v="48"/>
    <x v="48"/>
    <n v="1050"/>
    <x v="8"/>
  </r>
  <r>
    <x v="0"/>
    <n v="1185732"/>
    <x v="263"/>
    <x v="0"/>
    <x v="42"/>
    <s v="Baltimore"/>
    <x v="0"/>
    <n v="0.65"/>
    <x v="25"/>
    <x v="87"/>
    <n v="1365"/>
    <x v="2"/>
  </r>
  <r>
    <x v="0"/>
    <n v="1185732"/>
    <x v="263"/>
    <x v="0"/>
    <x v="42"/>
    <s v="Baltimore"/>
    <x v="1"/>
    <n v="0.55000000000000004"/>
    <x v="47"/>
    <x v="42"/>
    <n v="770"/>
    <x v="2"/>
  </r>
  <r>
    <x v="0"/>
    <n v="1185732"/>
    <x v="263"/>
    <x v="0"/>
    <x v="42"/>
    <s v="Baltimore"/>
    <x v="2"/>
    <n v="0.55000000000000004"/>
    <x v="48"/>
    <x v="138"/>
    <n v="825"/>
    <x v="8"/>
  </r>
  <r>
    <x v="0"/>
    <n v="1185732"/>
    <x v="263"/>
    <x v="0"/>
    <x v="42"/>
    <s v="Baltimore"/>
    <x v="3"/>
    <n v="0.55000000000000004"/>
    <x v="46"/>
    <x v="255"/>
    <n v="715.00000000000011"/>
    <x v="8"/>
  </r>
  <r>
    <x v="0"/>
    <n v="1185732"/>
    <x v="263"/>
    <x v="0"/>
    <x v="42"/>
    <s v="Baltimore"/>
    <x v="4"/>
    <n v="0.65"/>
    <x v="46"/>
    <x v="238"/>
    <n v="633.75"/>
    <x v="1"/>
  </r>
  <r>
    <x v="0"/>
    <n v="1185732"/>
    <x v="263"/>
    <x v="0"/>
    <x v="42"/>
    <s v="Baltimore"/>
    <x v="5"/>
    <n v="0.7"/>
    <x v="33"/>
    <x v="44"/>
    <n v="1190"/>
    <x v="8"/>
  </r>
  <r>
    <x v="0"/>
    <n v="1185732"/>
    <x v="136"/>
    <x v="0"/>
    <x v="43"/>
    <s v="Wilmington"/>
    <x v="0"/>
    <n v="0.35000000000000003"/>
    <x v="34"/>
    <x v="394"/>
    <n v="581.875"/>
    <x v="2"/>
  </r>
  <r>
    <x v="0"/>
    <n v="1185732"/>
    <x v="136"/>
    <x v="0"/>
    <x v="43"/>
    <s v="Wilmington"/>
    <x v="1"/>
    <n v="0.35000000000000003"/>
    <x v="35"/>
    <x v="117"/>
    <n v="336.875"/>
    <x v="2"/>
  </r>
  <r>
    <x v="0"/>
    <n v="1185732"/>
    <x v="136"/>
    <x v="0"/>
    <x v="43"/>
    <s v="Wilmington"/>
    <x v="2"/>
    <n v="0.25000000000000006"/>
    <x v="35"/>
    <x v="502"/>
    <n v="275.00000000000006"/>
    <x v="8"/>
  </r>
  <r>
    <x v="0"/>
    <n v="1185732"/>
    <x v="136"/>
    <x v="0"/>
    <x v="43"/>
    <s v="Wilmington"/>
    <x v="3"/>
    <n v="0.3"/>
    <x v="36"/>
    <x v="316"/>
    <n v="150"/>
    <x v="8"/>
  </r>
  <r>
    <x v="0"/>
    <n v="1185732"/>
    <x v="136"/>
    <x v="0"/>
    <x v="43"/>
    <s v="Wilmington"/>
    <x v="4"/>
    <n v="0.45"/>
    <x v="37"/>
    <x v="120"/>
    <n v="236.25"/>
    <x v="1"/>
  </r>
  <r>
    <x v="0"/>
    <n v="1185732"/>
    <x v="136"/>
    <x v="0"/>
    <x v="43"/>
    <s v="Wilmington"/>
    <x v="5"/>
    <n v="0.35000000000000003"/>
    <x v="35"/>
    <x v="117"/>
    <n v="385.00000000000006"/>
    <x v="8"/>
  </r>
  <r>
    <x v="0"/>
    <n v="1185732"/>
    <x v="264"/>
    <x v="0"/>
    <x v="43"/>
    <s v="Wilmington"/>
    <x v="0"/>
    <n v="0.35000000000000003"/>
    <x v="28"/>
    <x v="450"/>
    <n v="643.125"/>
    <x v="2"/>
  </r>
  <r>
    <x v="0"/>
    <n v="1185732"/>
    <x v="264"/>
    <x v="0"/>
    <x v="43"/>
    <s v="Wilmington"/>
    <x v="1"/>
    <n v="0.35000000000000003"/>
    <x v="37"/>
    <x v="181"/>
    <n v="214.37500000000003"/>
    <x v="2"/>
  </r>
  <r>
    <x v="0"/>
    <n v="1185732"/>
    <x v="264"/>
    <x v="0"/>
    <x v="43"/>
    <s v="Wilmington"/>
    <x v="2"/>
    <n v="0.25000000000000006"/>
    <x v="38"/>
    <x v="469"/>
    <n v="225.00000000000006"/>
    <x v="8"/>
  </r>
  <r>
    <x v="0"/>
    <n v="1185732"/>
    <x v="264"/>
    <x v="0"/>
    <x v="43"/>
    <s v="Wilmington"/>
    <x v="3"/>
    <n v="0.3"/>
    <x v="39"/>
    <x v="178"/>
    <n v="120"/>
    <x v="8"/>
  </r>
  <r>
    <x v="0"/>
    <n v="1185732"/>
    <x v="264"/>
    <x v="0"/>
    <x v="43"/>
    <s v="Wilmington"/>
    <x v="4"/>
    <n v="0.45"/>
    <x v="37"/>
    <x v="120"/>
    <n v="236.25"/>
    <x v="1"/>
  </r>
  <r>
    <x v="0"/>
    <n v="1185732"/>
    <x v="264"/>
    <x v="0"/>
    <x v="43"/>
    <s v="Wilmington"/>
    <x v="5"/>
    <n v="0.35000000000000003"/>
    <x v="35"/>
    <x v="117"/>
    <n v="385.00000000000006"/>
    <x v="8"/>
  </r>
  <r>
    <x v="0"/>
    <n v="1185732"/>
    <x v="173"/>
    <x v="0"/>
    <x v="43"/>
    <s v="Wilmington"/>
    <x v="0"/>
    <n v="0.35000000000000003"/>
    <x v="40"/>
    <x v="737"/>
    <n v="606.375"/>
    <x v="2"/>
  </r>
  <r>
    <x v="0"/>
    <n v="1185732"/>
    <x v="173"/>
    <x v="0"/>
    <x v="43"/>
    <s v="Wilmington"/>
    <x v="1"/>
    <n v="0.35000000000000003"/>
    <x v="41"/>
    <x v="320"/>
    <n v="245.00000000000003"/>
    <x v="2"/>
  </r>
  <r>
    <x v="0"/>
    <n v="1185732"/>
    <x v="173"/>
    <x v="0"/>
    <x v="43"/>
    <s v="Wilmington"/>
    <x v="2"/>
    <n v="0.25000000000000006"/>
    <x v="38"/>
    <x v="469"/>
    <n v="225.00000000000006"/>
    <x v="8"/>
  </r>
  <r>
    <x v="0"/>
    <n v="1185732"/>
    <x v="173"/>
    <x v="0"/>
    <x v="43"/>
    <s v="Wilmington"/>
    <x v="3"/>
    <n v="0.3"/>
    <x v="42"/>
    <x v="375"/>
    <n v="90"/>
    <x v="8"/>
  </r>
  <r>
    <x v="0"/>
    <n v="1185732"/>
    <x v="173"/>
    <x v="0"/>
    <x v="43"/>
    <s v="Wilmington"/>
    <x v="4"/>
    <n v="0.45"/>
    <x v="36"/>
    <x v="180"/>
    <n v="168.75"/>
    <x v="1"/>
  </r>
  <r>
    <x v="0"/>
    <n v="1185732"/>
    <x v="173"/>
    <x v="0"/>
    <x v="43"/>
    <s v="Wilmington"/>
    <x v="5"/>
    <n v="0.35000000000000003"/>
    <x v="38"/>
    <x v="121"/>
    <n v="315.00000000000006"/>
    <x v="8"/>
  </r>
  <r>
    <x v="0"/>
    <n v="1185732"/>
    <x v="265"/>
    <x v="0"/>
    <x v="43"/>
    <s v="Wilmington"/>
    <x v="0"/>
    <n v="0.35000000000000003"/>
    <x v="34"/>
    <x v="394"/>
    <n v="581.875"/>
    <x v="2"/>
  </r>
  <r>
    <x v="0"/>
    <n v="1185732"/>
    <x v="265"/>
    <x v="0"/>
    <x v="43"/>
    <s v="Wilmington"/>
    <x v="1"/>
    <n v="0.35000000000000003"/>
    <x v="37"/>
    <x v="181"/>
    <n v="214.37500000000003"/>
    <x v="2"/>
  </r>
  <r>
    <x v="0"/>
    <n v="1185732"/>
    <x v="265"/>
    <x v="0"/>
    <x v="43"/>
    <s v="Wilmington"/>
    <x v="2"/>
    <n v="0.25000000000000006"/>
    <x v="37"/>
    <x v="706"/>
    <n v="175.00000000000006"/>
    <x v="8"/>
  </r>
  <r>
    <x v="0"/>
    <n v="1185732"/>
    <x v="265"/>
    <x v="0"/>
    <x v="43"/>
    <s v="Wilmington"/>
    <x v="3"/>
    <n v="0.3"/>
    <x v="39"/>
    <x v="178"/>
    <n v="120"/>
    <x v="8"/>
  </r>
  <r>
    <x v="0"/>
    <n v="1185732"/>
    <x v="265"/>
    <x v="0"/>
    <x v="43"/>
    <s v="Wilmington"/>
    <x v="4"/>
    <n v="0.45"/>
    <x v="39"/>
    <x v="185"/>
    <n v="135"/>
    <x v="1"/>
  </r>
  <r>
    <x v="0"/>
    <n v="1185732"/>
    <x v="265"/>
    <x v="0"/>
    <x v="43"/>
    <s v="Wilmington"/>
    <x v="5"/>
    <n v="0.35000000000000003"/>
    <x v="44"/>
    <x v="622"/>
    <n v="350.00000000000006"/>
    <x v="8"/>
  </r>
  <r>
    <x v="0"/>
    <n v="1185732"/>
    <x v="61"/>
    <x v="0"/>
    <x v="43"/>
    <s v="Wilmington"/>
    <x v="0"/>
    <n v="0.49999999999999994"/>
    <x v="65"/>
    <x v="719"/>
    <n v="909.99999999999977"/>
    <x v="2"/>
  </r>
  <r>
    <x v="0"/>
    <n v="1185732"/>
    <x v="61"/>
    <x v="0"/>
    <x v="43"/>
    <s v="Wilmington"/>
    <x v="1"/>
    <n v="0.45"/>
    <x v="38"/>
    <x v="177"/>
    <n v="354.375"/>
    <x v="2"/>
  </r>
  <r>
    <x v="0"/>
    <n v="1185732"/>
    <x v="61"/>
    <x v="0"/>
    <x v="43"/>
    <s v="Wilmington"/>
    <x v="2"/>
    <n v="0.4"/>
    <x v="44"/>
    <x v="123"/>
    <n v="400"/>
    <x v="8"/>
  </r>
  <r>
    <x v="0"/>
    <n v="1185732"/>
    <x v="61"/>
    <x v="0"/>
    <x v="43"/>
    <s v="Wilmington"/>
    <x v="3"/>
    <n v="0.4"/>
    <x v="41"/>
    <x v="134"/>
    <n v="320"/>
    <x v="8"/>
  </r>
  <r>
    <x v="0"/>
    <n v="1185732"/>
    <x v="61"/>
    <x v="0"/>
    <x v="43"/>
    <s v="Wilmington"/>
    <x v="4"/>
    <n v="0.49999999999999994"/>
    <x v="38"/>
    <x v="486"/>
    <n v="337.49999999999994"/>
    <x v="1"/>
  </r>
  <r>
    <x v="0"/>
    <n v="1185732"/>
    <x v="61"/>
    <x v="0"/>
    <x v="43"/>
    <s v="Wilmington"/>
    <x v="5"/>
    <n v="0.54999999999999993"/>
    <x v="45"/>
    <x v="237"/>
    <n v="770"/>
    <x v="8"/>
  </r>
  <r>
    <x v="0"/>
    <n v="1185732"/>
    <x v="266"/>
    <x v="0"/>
    <x v="43"/>
    <s v="Wilmington"/>
    <x v="0"/>
    <n v="0.49999999999999994"/>
    <x v="25"/>
    <x v="591"/>
    <n v="1049.9999999999998"/>
    <x v="2"/>
  </r>
  <r>
    <x v="0"/>
    <n v="1185732"/>
    <x v="266"/>
    <x v="0"/>
    <x v="43"/>
    <s v="Wilmington"/>
    <x v="1"/>
    <n v="0.45"/>
    <x v="45"/>
    <x v="151"/>
    <n v="551.25"/>
    <x v="2"/>
  </r>
  <r>
    <x v="0"/>
    <n v="1185732"/>
    <x v="266"/>
    <x v="0"/>
    <x v="43"/>
    <s v="Wilmington"/>
    <x v="2"/>
    <n v="0.4"/>
    <x v="35"/>
    <x v="130"/>
    <n v="440"/>
    <x v="8"/>
  </r>
  <r>
    <x v="0"/>
    <n v="1185732"/>
    <x v="266"/>
    <x v="0"/>
    <x v="43"/>
    <s v="Wilmington"/>
    <x v="3"/>
    <n v="0.4"/>
    <x v="44"/>
    <x v="123"/>
    <n v="400"/>
    <x v="8"/>
  </r>
  <r>
    <x v="0"/>
    <n v="1185732"/>
    <x v="266"/>
    <x v="0"/>
    <x v="43"/>
    <s v="Wilmington"/>
    <x v="4"/>
    <n v="0.49999999999999994"/>
    <x v="44"/>
    <x v="589"/>
    <n v="374.99999999999994"/>
    <x v="1"/>
  </r>
  <r>
    <x v="0"/>
    <n v="1185732"/>
    <x v="266"/>
    <x v="0"/>
    <x v="43"/>
    <s v="Wilmington"/>
    <x v="5"/>
    <n v="0.54999999999999993"/>
    <x v="47"/>
    <x v="208"/>
    <n v="879.99999999999989"/>
    <x v="8"/>
  </r>
  <r>
    <x v="0"/>
    <n v="1185732"/>
    <x v="176"/>
    <x v="0"/>
    <x v="43"/>
    <s v="Wilmington"/>
    <x v="0"/>
    <n v="0.49999999999999994"/>
    <x v="23"/>
    <x v="738"/>
    <n v="1093.7499999999998"/>
    <x v="2"/>
  </r>
  <r>
    <x v="0"/>
    <n v="1185732"/>
    <x v="176"/>
    <x v="0"/>
    <x v="43"/>
    <s v="Wilmington"/>
    <x v="1"/>
    <n v="0.45"/>
    <x v="48"/>
    <x v="153"/>
    <n v="590.625"/>
    <x v="2"/>
  </r>
  <r>
    <x v="0"/>
    <n v="1185732"/>
    <x v="176"/>
    <x v="0"/>
    <x v="43"/>
    <s v="Wilmington"/>
    <x v="2"/>
    <n v="0.4"/>
    <x v="49"/>
    <x v="147"/>
    <n v="480"/>
    <x v="8"/>
  </r>
  <r>
    <x v="0"/>
    <n v="1185732"/>
    <x v="176"/>
    <x v="0"/>
    <x v="43"/>
    <s v="Wilmington"/>
    <x v="3"/>
    <n v="0.4"/>
    <x v="44"/>
    <x v="123"/>
    <n v="400"/>
    <x v="8"/>
  </r>
  <r>
    <x v="0"/>
    <n v="1185732"/>
    <x v="176"/>
    <x v="0"/>
    <x v="43"/>
    <s v="Wilmington"/>
    <x v="4"/>
    <n v="0.49999999999999994"/>
    <x v="35"/>
    <x v="695"/>
    <n v="412.49999999999994"/>
    <x v="1"/>
  </r>
  <r>
    <x v="0"/>
    <n v="1185732"/>
    <x v="176"/>
    <x v="0"/>
    <x v="43"/>
    <s v="Wilmington"/>
    <x v="5"/>
    <n v="0.54999999999999993"/>
    <x v="32"/>
    <x v="357"/>
    <n v="989.99999999999989"/>
    <x v="8"/>
  </r>
  <r>
    <x v="0"/>
    <n v="1185732"/>
    <x v="117"/>
    <x v="0"/>
    <x v="43"/>
    <s v="Wilmington"/>
    <x v="0"/>
    <n v="0.49999999999999994"/>
    <x v="25"/>
    <x v="591"/>
    <n v="1049.9999999999998"/>
    <x v="2"/>
  </r>
  <r>
    <x v="0"/>
    <n v="1185732"/>
    <x v="117"/>
    <x v="0"/>
    <x v="43"/>
    <s v="Wilmington"/>
    <x v="1"/>
    <n v="0.45"/>
    <x v="48"/>
    <x v="153"/>
    <n v="590.625"/>
    <x v="2"/>
  </r>
  <r>
    <x v="0"/>
    <n v="1185732"/>
    <x v="117"/>
    <x v="0"/>
    <x v="43"/>
    <s v="Wilmington"/>
    <x v="2"/>
    <n v="0.4"/>
    <x v="49"/>
    <x v="147"/>
    <n v="480"/>
    <x v="8"/>
  </r>
  <r>
    <x v="0"/>
    <n v="1185732"/>
    <x v="117"/>
    <x v="0"/>
    <x v="43"/>
    <s v="Wilmington"/>
    <x v="3"/>
    <n v="0.4"/>
    <x v="41"/>
    <x v="134"/>
    <n v="320"/>
    <x v="8"/>
  </r>
  <r>
    <x v="0"/>
    <n v="1185732"/>
    <x v="117"/>
    <x v="0"/>
    <x v="43"/>
    <s v="Wilmington"/>
    <x v="4"/>
    <n v="0.49999999999999994"/>
    <x v="37"/>
    <x v="688"/>
    <n v="262.49999999999994"/>
    <x v="1"/>
  </r>
  <r>
    <x v="0"/>
    <n v="1185732"/>
    <x v="117"/>
    <x v="0"/>
    <x v="43"/>
    <s v="Wilmington"/>
    <x v="5"/>
    <n v="0.54999999999999993"/>
    <x v="45"/>
    <x v="237"/>
    <n v="770"/>
    <x v="8"/>
  </r>
  <r>
    <x v="0"/>
    <n v="1185732"/>
    <x v="63"/>
    <x v="0"/>
    <x v="43"/>
    <s v="Wilmington"/>
    <x v="0"/>
    <n v="0.49999999999999994"/>
    <x v="34"/>
    <x v="739"/>
    <n v="831.24999999999977"/>
    <x v="2"/>
  </r>
  <r>
    <x v="0"/>
    <n v="1185732"/>
    <x v="63"/>
    <x v="0"/>
    <x v="43"/>
    <s v="Wilmington"/>
    <x v="1"/>
    <n v="0.45"/>
    <x v="35"/>
    <x v="116"/>
    <n v="433.125"/>
    <x v="2"/>
  </r>
  <r>
    <x v="0"/>
    <n v="1185732"/>
    <x v="63"/>
    <x v="0"/>
    <x v="43"/>
    <s v="Wilmington"/>
    <x v="2"/>
    <n v="0.4"/>
    <x v="37"/>
    <x v="135"/>
    <n v="280"/>
    <x v="8"/>
  </r>
  <r>
    <x v="0"/>
    <n v="1185732"/>
    <x v="63"/>
    <x v="0"/>
    <x v="43"/>
    <s v="Wilmington"/>
    <x v="3"/>
    <n v="0.4"/>
    <x v="43"/>
    <x v="128"/>
    <n v="240"/>
    <x v="8"/>
  </r>
  <r>
    <x v="0"/>
    <n v="1185732"/>
    <x v="63"/>
    <x v="0"/>
    <x v="43"/>
    <s v="Wilmington"/>
    <x v="4"/>
    <n v="0.49999999999999994"/>
    <x v="43"/>
    <x v="382"/>
    <n v="224.99999999999997"/>
    <x v="1"/>
  </r>
  <r>
    <x v="0"/>
    <n v="1185732"/>
    <x v="63"/>
    <x v="0"/>
    <x v="43"/>
    <s v="Wilmington"/>
    <x v="5"/>
    <n v="0.54999999999999993"/>
    <x v="44"/>
    <x v="695"/>
    <n v="549.99999999999989"/>
    <x v="8"/>
  </r>
  <r>
    <x v="0"/>
    <n v="1185732"/>
    <x v="267"/>
    <x v="0"/>
    <x v="43"/>
    <s v="Wilmington"/>
    <x v="0"/>
    <n v="0.54999999999999993"/>
    <x v="33"/>
    <x v="338"/>
    <n v="818.12499999999977"/>
    <x v="2"/>
  </r>
  <r>
    <x v="0"/>
    <n v="1185732"/>
    <x v="267"/>
    <x v="0"/>
    <x v="43"/>
    <s v="Wilmington"/>
    <x v="1"/>
    <n v="0.5"/>
    <x v="44"/>
    <x v="142"/>
    <n v="437.5"/>
    <x v="2"/>
  </r>
  <r>
    <x v="0"/>
    <n v="1185732"/>
    <x v="267"/>
    <x v="0"/>
    <x v="43"/>
    <s v="Wilmington"/>
    <x v="2"/>
    <n v="0.5"/>
    <x v="43"/>
    <x v="126"/>
    <n v="300"/>
    <x v="8"/>
  </r>
  <r>
    <x v="0"/>
    <n v="1185732"/>
    <x v="267"/>
    <x v="0"/>
    <x v="43"/>
    <s v="Wilmington"/>
    <x v="3"/>
    <n v="0.5"/>
    <x v="36"/>
    <x v="143"/>
    <n v="250"/>
    <x v="8"/>
  </r>
  <r>
    <x v="0"/>
    <n v="1185732"/>
    <x v="267"/>
    <x v="0"/>
    <x v="43"/>
    <s v="Wilmington"/>
    <x v="4"/>
    <n v="0.6"/>
    <x v="36"/>
    <x v="126"/>
    <n v="225"/>
    <x v="1"/>
  </r>
  <r>
    <x v="0"/>
    <n v="1185732"/>
    <x v="267"/>
    <x v="0"/>
    <x v="43"/>
    <s v="Wilmington"/>
    <x v="5"/>
    <n v="0.64999999999999991"/>
    <x v="44"/>
    <x v="144"/>
    <n v="650"/>
    <x v="8"/>
  </r>
  <r>
    <x v="0"/>
    <n v="1185732"/>
    <x v="268"/>
    <x v="0"/>
    <x v="43"/>
    <s v="Wilmington"/>
    <x v="0"/>
    <n v="0.6"/>
    <x v="47"/>
    <x v="50"/>
    <n v="840"/>
    <x v="2"/>
  </r>
  <r>
    <x v="0"/>
    <n v="1185732"/>
    <x v="268"/>
    <x v="0"/>
    <x v="43"/>
    <s v="Wilmington"/>
    <x v="1"/>
    <n v="0.5"/>
    <x v="35"/>
    <x v="140"/>
    <n v="481.24999999999994"/>
    <x v="2"/>
  </r>
  <r>
    <x v="0"/>
    <n v="1185732"/>
    <x v="268"/>
    <x v="0"/>
    <x v="43"/>
    <s v="Wilmington"/>
    <x v="2"/>
    <n v="0.5"/>
    <x v="84"/>
    <x v="198"/>
    <n v="540"/>
    <x v="8"/>
  </r>
  <r>
    <x v="0"/>
    <n v="1185732"/>
    <x v="268"/>
    <x v="0"/>
    <x v="43"/>
    <s v="Wilmington"/>
    <x v="3"/>
    <n v="0.5"/>
    <x v="44"/>
    <x v="142"/>
    <n v="500"/>
    <x v="8"/>
  </r>
  <r>
    <x v="0"/>
    <n v="1185732"/>
    <x v="268"/>
    <x v="0"/>
    <x v="43"/>
    <s v="Wilmington"/>
    <x v="4"/>
    <n v="0.6"/>
    <x v="38"/>
    <x v="198"/>
    <n v="405"/>
    <x v="1"/>
  </r>
  <r>
    <x v="0"/>
    <n v="1185732"/>
    <x v="268"/>
    <x v="0"/>
    <x v="43"/>
    <s v="Wilmington"/>
    <x v="5"/>
    <n v="0.64999999999999991"/>
    <x v="46"/>
    <x v="262"/>
    <n v="844.99999999999989"/>
    <x v="8"/>
  </r>
  <r>
    <x v="0"/>
    <n v="1185732"/>
    <x v="269"/>
    <x v="0"/>
    <x v="43"/>
    <s v="Wilmington"/>
    <x v="0"/>
    <n v="0.6"/>
    <x v="21"/>
    <x v="211"/>
    <n v="1155"/>
    <x v="2"/>
  </r>
  <r>
    <x v="0"/>
    <n v="1185732"/>
    <x v="269"/>
    <x v="0"/>
    <x v="43"/>
    <s v="Wilmington"/>
    <x v="1"/>
    <n v="0.5"/>
    <x v="45"/>
    <x v="157"/>
    <n v="612.5"/>
    <x v="2"/>
  </r>
  <r>
    <x v="0"/>
    <n v="1185732"/>
    <x v="269"/>
    <x v="0"/>
    <x v="43"/>
    <s v="Wilmington"/>
    <x v="2"/>
    <n v="0.5"/>
    <x v="46"/>
    <x v="132"/>
    <n v="650"/>
    <x v="8"/>
  </r>
  <r>
    <x v="0"/>
    <n v="1185732"/>
    <x v="269"/>
    <x v="0"/>
    <x v="43"/>
    <s v="Wilmington"/>
    <x v="3"/>
    <n v="0.5"/>
    <x v="35"/>
    <x v="140"/>
    <n v="550"/>
    <x v="8"/>
  </r>
  <r>
    <x v="0"/>
    <n v="1185732"/>
    <x v="269"/>
    <x v="0"/>
    <x v="43"/>
    <s v="Wilmington"/>
    <x v="4"/>
    <n v="0.6"/>
    <x v="35"/>
    <x v="240"/>
    <n v="495"/>
    <x v="1"/>
  </r>
  <r>
    <x v="0"/>
    <n v="1185732"/>
    <x v="269"/>
    <x v="0"/>
    <x v="43"/>
    <s v="Wilmington"/>
    <x v="5"/>
    <n v="0.64999999999999991"/>
    <x v="48"/>
    <x v="264"/>
    <n v="974.99999999999989"/>
    <x v="8"/>
  </r>
  <r>
    <x v="0"/>
    <n v="1185732"/>
    <x v="48"/>
    <x v="0"/>
    <x v="44"/>
    <s v="Newark"/>
    <x v="0"/>
    <n v="0.4"/>
    <x v="24"/>
    <x v="47"/>
    <n v="800"/>
    <x v="8"/>
  </r>
  <r>
    <x v="0"/>
    <n v="1185732"/>
    <x v="48"/>
    <x v="0"/>
    <x v="44"/>
    <s v="Newark"/>
    <x v="1"/>
    <n v="0.4"/>
    <x v="49"/>
    <x v="147"/>
    <n v="480"/>
    <x v="8"/>
  </r>
  <r>
    <x v="0"/>
    <n v="1185732"/>
    <x v="48"/>
    <x v="0"/>
    <x v="44"/>
    <s v="Newark"/>
    <x v="2"/>
    <n v="0.30000000000000004"/>
    <x v="49"/>
    <x v="395"/>
    <n v="270"/>
    <x v="1"/>
  </r>
  <r>
    <x v="0"/>
    <n v="1185732"/>
    <x v="48"/>
    <x v="0"/>
    <x v="44"/>
    <s v="Newark"/>
    <x v="3"/>
    <n v="0.35"/>
    <x v="43"/>
    <x v="311"/>
    <n v="157.5"/>
    <x v="1"/>
  </r>
  <r>
    <x v="0"/>
    <n v="1185732"/>
    <x v="48"/>
    <x v="0"/>
    <x v="44"/>
    <s v="Newark"/>
    <x v="4"/>
    <n v="0.5"/>
    <x v="41"/>
    <x v="123"/>
    <n v="300"/>
    <x v="1"/>
  </r>
  <r>
    <x v="0"/>
    <n v="1185732"/>
    <x v="48"/>
    <x v="0"/>
    <x v="44"/>
    <s v="Newark"/>
    <x v="5"/>
    <n v="0.4"/>
    <x v="49"/>
    <x v="147"/>
    <n v="420"/>
    <x v="2"/>
  </r>
  <r>
    <x v="0"/>
    <n v="1185732"/>
    <x v="49"/>
    <x v="0"/>
    <x v="44"/>
    <s v="Newark"/>
    <x v="0"/>
    <n v="0.4"/>
    <x v="21"/>
    <x v="42"/>
    <n v="880"/>
    <x v="8"/>
  </r>
  <r>
    <x v="0"/>
    <n v="1185732"/>
    <x v="49"/>
    <x v="0"/>
    <x v="44"/>
    <s v="Newark"/>
    <x v="1"/>
    <n v="0.4"/>
    <x v="41"/>
    <x v="134"/>
    <n v="320"/>
    <x v="8"/>
  </r>
  <r>
    <x v="0"/>
    <n v="1185732"/>
    <x v="49"/>
    <x v="0"/>
    <x v="44"/>
    <s v="Newark"/>
    <x v="2"/>
    <n v="0.30000000000000004"/>
    <x v="44"/>
    <x v="398"/>
    <n v="225.00000000000003"/>
    <x v="1"/>
  </r>
  <r>
    <x v="0"/>
    <n v="1185732"/>
    <x v="49"/>
    <x v="0"/>
    <x v="44"/>
    <s v="Newark"/>
    <x v="3"/>
    <n v="0.35"/>
    <x v="36"/>
    <x v="324"/>
    <n v="131.25"/>
    <x v="1"/>
  </r>
  <r>
    <x v="0"/>
    <n v="1185732"/>
    <x v="49"/>
    <x v="0"/>
    <x v="44"/>
    <s v="Newark"/>
    <x v="4"/>
    <n v="0.5"/>
    <x v="41"/>
    <x v="123"/>
    <n v="300"/>
    <x v="1"/>
  </r>
  <r>
    <x v="0"/>
    <n v="1185732"/>
    <x v="49"/>
    <x v="0"/>
    <x v="44"/>
    <s v="Newark"/>
    <x v="5"/>
    <n v="0.4"/>
    <x v="49"/>
    <x v="147"/>
    <n v="420"/>
    <x v="2"/>
  </r>
  <r>
    <x v="0"/>
    <n v="1185732"/>
    <x v="14"/>
    <x v="0"/>
    <x v="44"/>
    <s v="Newark"/>
    <x v="0"/>
    <n v="0.4"/>
    <x v="65"/>
    <x v="740"/>
    <n v="832"/>
    <x v="8"/>
  </r>
  <r>
    <x v="0"/>
    <n v="1185732"/>
    <x v="14"/>
    <x v="0"/>
    <x v="44"/>
    <s v="Newark"/>
    <x v="1"/>
    <n v="0.4"/>
    <x v="38"/>
    <x v="124"/>
    <n v="360"/>
    <x v="8"/>
  </r>
  <r>
    <x v="0"/>
    <n v="1185732"/>
    <x v="14"/>
    <x v="0"/>
    <x v="44"/>
    <s v="Newark"/>
    <x v="2"/>
    <n v="0.30000000000000004"/>
    <x v="44"/>
    <x v="398"/>
    <n v="225.00000000000003"/>
    <x v="1"/>
  </r>
  <r>
    <x v="0"/>
    <n v="1185732"/>
    <x v="14"/>
    <x v="0"/>
    <x v="44"/>
    <s v="Newark"/>
    <x v="3"/>
    <n v="0.35"/>
    <x v="39"/>
    <x v="326"/>
    <n v="105"/>
    <x v="1"/>
  </r>
  <r>
    <x v="0"/>
    <n v="1185732"/>
    <x v="14"/>
    <x v="0"/>
    <x v="44"/>
    <s v="Newark"/>
    <x v="4"/>
    <n v="0.5"/>
    <x v="43"/>
    <x v="126"/>
    <n v="225"/>
    <x v="1"/>
  </r>
  <r>
    <x v="0"/>
    <n v="1185732"/>
    <x v="14"/>
    <x v="0"/>
    <x v="44"/>
    <s v="Newark"/>
    <x v="5"/>
    <n v="0.4"/>
    <x v="44"/>
    <x v="123"/>
    <n v="350"/>
    <x v="2"/>
  </r>
  <r>
    <x v="0"/>
    <n v="1185732"/>
    <x v="50"/>
    <x v="0"/>
    <x v="44"/>
    <s v="Newark"/>
    <x v="0"/>
    <n v="0.4"/>
    <x v="24"/>
    <x v="47"/>
    <n v="800"/>
    <x v="8"/>
  </r>
  <r>
    <x v="0"/>
    <n v="1185732"/>
    <x v="50"/>
    <x v="0"/>
    <x v="44"/>
    <s v="Newark"/>
    <x v="1"/>
    <n v="0.4"/>
    <x v="41"/>
    <x v="134"/>
    <n v="320"/>
    <x v="8"/>
  </r>
  <r>
    <x v="0"/>
    <n v="1185732"/>
    <x v="50"/>
    <x v="0"/>
    <x v="44"/>
    <s v="Newark"/>
    <x v="2"/>
    <n v="0.30000000000000004"/>
    <x v="41"/>
    <x v="399"/>
    <n v="180.00000000000003"/>
    <x v="1"/>
  </r>
  <r>
    <x v="0"/>
    <n v="1185732"/>
    <x v="50"/>
    <x v="0"/>
    <x v="44"/>
    <s v="Newark"/>
    <x v="3"/>
    <n v="0.35"/>
    <x v="36"/>
    <x v="324"/>
    <n v="131.25"/>
    <x v="1"/>
  </r>
  <r>
    <x v="0"/>
    <n v="1185732"/>
    <x v="50"/>
    <x v="0"/>
    <x v="44"/>
    <s v="Newark"/>
    <x v="4"/>
    <n v="0.5"/>
    <x v="36"/>
    <x v="143"/>
    <n v="187.5"/>
    <x v="1"/>
  </r>
  <r>
    <x v="0"/>
    <n v="1185732"/>
    <x v="50"/>
    <x v="0"/>
    <x v="44"/>
    <s v="Newark"/>
    <x v="5"/>
    <n v="0.4"/>
    <x v="35"/>
    <x v="130"/>
    <n v="385"/>
    <x v="2"/>
  </r>
  <r>
    <x v="0"/>
    <n v="1185732"/>
    <x v="51"/>
    <x v="0"/>
    <x v="44"/>
    <s v="Newark"/>
    <x v="0"/>
    <n v="0.54999999999999993"/>
    <x v="63"/>
    <x v="741"/>
    <n v="1198.9999999999998"/>
    <x v="8"/>
  </r>
  <r>
    <x v="0"/>
    <n v="1185732"/>
    <x v="51"/>
    <x v="0"/>
    <x v="44"/>
    <s v="Newark"/>
    <x v="1"/>
    <n v="0.5"/>
    <x v="44"/>
    <x v="142"/>
    <n v="500"/>
    <x v="8"/>
  </r>
  <r>
    <x v="0"/>
    <n v="1185732"/>
    <x v="51"/>
    <x v="0"/>
    <x v="44"/>
    <s v="Newark"/>
    <x v="2"/>
    <n v="0.45"/>
    <x v="35"/>
    <x v="116"/>
    <n v="371.25"/>
    <x v="1"/>
  </r>
  <r>
    <x v="0"/>
    <n v="1185732"/>
    <x v="51"/>
    <x v="0"/>
    <x v="44"/>
    <s v="Newark"/>
    <x v="3"/>
    <n v="0.45"/>
    <x v="38"/>
    <x v="177"/>
    <n v="303.75"/>
    <x v="1"/>
  </r>
  <r>
    <x v="0"/>
    <n v="1185732"/>
    <x v="51"/>
    <x v="0"/>
    <x v="44"/>
    <s v="Newark"/>
    <x v="4"/>
    <n v="0.54999999999999993"/>
    <x v="44"/>
    <x v="695"/>
    <n v="412.49999999999994"/>
    <x v="1"/>
  </r>
  <r>
    <x v="0"/>
    <n v="1185732"/>
    <x v="51"/>
    <x v="0"/>
    <x v="44"/>
    <s v="Newark"/>
    <x v="5"/>
    <n v="0.6"/>
    <x v="48"/>
    <x v="39"/>
    <n v="787.5"/>
    <x v="2"/>
  </r>
  <r>
    <x v="0"/>
    <n v="1185732"/>
    <x v="52"/>
    <x v="0"/>
    <x v="44"/>
    <s v="Newark"/>
    <x v="0"/>
    <n v="0.54999999999999993"/>
    <x v="23"/>
    <x v="742"/>
    <n v="1375"/>
    <x v="8"/>
  </r>
  <r>
    <x v="0"/>
    <n v="1185732"/>
    <x v="52"/>
    <x v="0"/>
    <x v="44"/>
    <s v="Newark"/>
    <x v="1"/>
    <n v="0.5"/>
    <x v="48"/>
    <x v="203"/>
    <n v="750"/>
    <x v="8"/>
  </r>
  <r>
    <x v="0"/>
    <n v="1185732"/>
    <x v="52"/>
    <x v="0"/>
    <x v="44"/>
    <s v="Newark"/>
    <x v="2"/>
    <n v="0.45"/>
    <x v="49"/>
    <x v="198"/>
    <n v="405"/>
    <x v="1"/>
  </r>
  <r>
    <x v="0"/>
    <n v="1185732"/>
    <x v="52"/>
    <x v="0"/>
    <x v="44"/>
    <s v="Newark"/>
    <x v="3"/>
    <n v="0.45"/>
    <x v="35"/>
    <x v="116"/>
    <n v="371.25"/>
    <x v="1"/>
  </r>
  <r>
    <x v="0"/>
    <n v="1185732"/>
    <x v="52"/>
    <x v="0"/>
    <x v="44"/>
    <s v="Newark"/>
    <x v="4"/>
    <n v="0.54999999999999993"/>
    <x v="35"/>
    <x v="409"/>
    <n v="453.74999999999994"/>
    <x v="1"/>
  </r>
  <r>
    <x v="0"/>
    <n v="1185732"/>
    <x v="52"/>
    <x v="0"/>
    <x v="44"/>
    <s v="Newark"/>
    <x v="5"/>
    <n v="0.6"/>
    <x v="33"/>
    <x v="141"/>
    <n v="892.5"/>
    <x v="2"/>
  </r>
  <r>
    <x v="0"/>
    <n v="1185732"/>
    <x v="18"/>
    <x v="0"/>
    <x v="44"/>
    <s v="Newark"/>
    <x v="0"/>
    <n v="0.54999999999999993"/>
    <x v="26"/>
    <x v="734"/>
    <n v="1430"/>
    <x v="8"/>
  </r>
  <r>
    <x v="0"/>
    <n v="1185732"/>
    <x v="18"/>
    <x v="0"/>
    <x v="44"/>
    <s v="Newark"/>
    <x v="1"/>
    <n v="0.5"/>
    <x v="47"/>
    <x v="47"/>
    <n v="800"/>
    <x v="8"/>
  </r>
  <r>
    <x v="0"/>
    <n v="1185732"/>
    <x v="18"/>
    <x v="0"/>
    <x v="44"/>
    <s v="Newark"/>
    <x v="2"/>
    <n v="0.45"/>
    <x v="46"/>
    <x v="334"/>
    <n v="438.75"/>
    <x v="1"/>
  </r>
  <r>
    <x v="0"/>
    <n v="1185732"/>
    <x v="18"/>
    <x v="0"/>
    <x v="44"/>
    <s v="Newark"/>
    <x v="3"/>
    <n v="0.45"/>
    <x v="35"/>
    <x v="116"/>
    <n v="371.25"/>
    <x v="1"/>
  </r>
  <r>
    <x v="0"/>
    <n v="1185732"/>
    <x v="18"/>
    <x v="0"/>
    <x v="44"/>
    <s v="Newark"/>
    <x v="4"/>
    <n v="0.54999999999999993"/>
    <x v="49"/>
    <x v="209"/>
    <n v="494.99999999999989"/>
    <x v="1"/>
  </r>
  <r>
    <x v="0"/>
    <n v="1185732"/>
    <x v="18"/>
    <x v="0"/>
    <x v="44"/>
    <s v="Newark"/>
    <x v="5"/>
    <n v="0.6"/>
    <x v="34"/>
    <x v="175"/>
    <n v="997.49999999999989"/>
    <x v="2"/>
  </r>
  <r>
    <x v="0"/>
    <n v="1185732"/>
    <x v="53"/>
    <x v="0"/>
    <x v="44"/>
    <s v="Newark"/>
    <x v="0"/>
    <n v="0.54999999999999993"/>
    <x v="23"/>
    <x v="742"/>
    <n v="1375"/>
    <x v="8"/>
  </r>
  <r>
    <x v="0"/>
    <n v="1185732"/>
    <x v="53"/>
    <x v="0"/>
    <x v="44"/>
    <s v="Newark"/>
    <x v="1"/>
    <n v="0.5"/>
    <x v="47"/>
    <x v="47"/>
    <n v="800"/>
    <x v="8"/>
  </r>
  <r>
    <x v="0"/>
    <n v="1185732"/>
    <x v="53"/>
    <x v="0"/>
    <x v="44"/>
    <s v="Newark"/>
    <x v="2"/>
    <n v="0.45"/>
    <x v="46"/>
    <x v="334"/>
    <n v="438.75"/>
    <x v="1"/>
  </r>
  <r>
    <x v="0"/>
    <n v="1185732"/>
    <x v="53"/>
    <x v="0"/>
    <x v="44"/>
    <s v="Newark"/>
    <x v="3"/>
    <n v="0.45"/>
    <x v="38"/>
    <x v="177"/>
    <n v="303.75"/>
    <x v="1"/>
  </r>
  <r>
    <x v="0"/>
    <n v="1185732"/>
    <x v="53"/>
    <x v="0"/>
    <x v="44"/>
    <s v="Newark"/>
    <x v="4"/>
    <n v="0.54999999999999993"/>
    <x v="41"/>
    <x v="405"/>
    <n v="329.99999999999994"/>
    <x v="1"/>
  </r>
  <r>
    <x v="0"/>
    <n v="1185732"/>
    <x v="53"/>
    <x v="0"/>
    <x v="44"/>
    <s v="Newark"/>
    <x v="5"/>
    <n v="0.6"/>
    <x v="48"/>
    <x v="39"/>
    <n v="787.5"/>
    <x v="2"/>
  </r>
  <r>
    <x v="0"/>
    <n v="1185732"/>
    <x v="54"/>
    <x v="0"/>
    <x v="44"/>
    <s v="Newark"/>
    <x v="0"/>
    <n v="0.54999999999999993"/>
    <x v="24"/>
    <x v="359"/>
    <n v="1099.9999999999998"/>
    <x v="8"/>
  </r>
  <r>
    <x v="0"/>
    <n v="1185732"/>
    <x v="54"/>
    <x v="0"/>
    <x v="44"/>
    <s v="Newark"/>
    <x v="1"/>
    <n v="0.5"/>
    <x v="49"/>
    <x v="146"/>
    <n v="600"/>
    <x v="8"/>
  </r>
  <r>
    <x v="0"/>
    <n v="1185732"/>
    <x v="54"/>
    <x v="0"/>
    <x v="44"/>
    <s v="Newark"/>
    <x v="2"/>
    <n v="0.45"/>
    <x v="41"/>
    <x v="124"/>
    <n v="270"/>
    <x v="1"/>
  </r>
  <r>
    <x v="0"/>
    <n v="1185732"/>
    <x v="54"/>
    <x v="0"/>
    <x v="44"/>
    <s v="Newark"/>
    <x v="3"/>
    <n v="0.45"/>
    <x v="37"/>
    <x v="120"/>
    <n v="236.25"/>
    <x v="1"/>
  </r>
  <r>
    <x v="0"/>
    <n v="1185732"/>
    <x v="54"/>
    <x v="0"/>
    <x v="44"/>
    <s v="Newark"/>
    <x v="4"/>
    <n v="0.54999999999999993"/>
    <x v="37"/>
    <x v="119"/>
    <n v="288.74999999999994"/>
    <x v="1"/>
  </r>
  <r>
    <x v="0"/>
    <n v="1185732"/>
    <x v="54"/>
    <x v="0"/>
    <x v="44"/>
    <s v="Newark"/>
    <x v="5"/>
    <n v="0.6"/>
    <x v="35"/>
    <x v="240"/>
    <n v="577.5"/>
    <x v="2"/>
  </r>
  <r>
    <x v="0"/>
    <n v="1185732"/>
    <x v="55"/>
    <x v="0"/>
    <x v="44"/>
    <s v="Newark"/>
    <x v="0"/>
    <n v="0.6"/>
    <x v="32"/>
    <x v="52"/>
    <n v="1080"/>
    <x v="8"/>
  </r>
  <r>
    <x v="0"/>
    <n v="1185732"/>
    <x v="55"/>
    <x v="0"/>
    <x v="44"/>
    <s v="Newark"/>
    <x v="1"/>
    <n v="0.55000000000000004"/>
    <x v="35"/>
    <x v="408"/>
    <n v="605.00000000000011"/>
    <x v="8"/>
  </r>
  <r>
    <x v="0"/>
    <n v="1185732"/>
    <x v="55"/>
    <x v="0"/>
    <x v="44"/>
    <s v="Newark"/>
    <x v="2"/>
    <n v="0.55000000000000004"/>
    <x v="37"/>
    <x v="117"/>
    <n v="288.75"/>
    <x v="1"/>
  </r>
  <r>
    <x v="0"/>
    <n v="1185732"/>
    <x v="55"/>
    <x v="0"/>
    <x v="44"/>
    <s v="Newark"/>
    <x v="3"/>
    <n v="0.55000000000000004"/>
    <x v="43"/>
    <x v="188"/>
    <n v="247.50000000000003"/>
    <x v="1"/>
  </r>
  <r>
    <x v="0"/>
    <n v="1185732"/>
    <x v="55"/>
    <x v="0"/>
    <x v="44"/>
    <s v="Newark"/>
    <x v="4"/>
    <n v="0.65"/>
    <x v="43"/>
    <x v="145"/>
    <n v="292.5"/>
    <x v="1"/>
  </r>
  <r>
    <x v="0"/>
    <n v="1185732"/>
    <x v="55"/>
    <x v="0"/>
    <x v="44"/>
    <s v="Newark"/>
    <x v="5"/>
    <n v="0.7"/>
    <x v="35"/>
    <x v="237"/>
    <n v="673.74999999999989"/>
    <x v="2"/>
  </r>
  <r>
    <x v="0"/>
    <n v="1185732"/>
    <x v="56"/>
    <x v="0"/>
    <x v="44"/>
    <s v="Newark"/>
    <x v="0"/>
    <n v="0.65"/>
    <x v="33"/>
    <x v="426"/>
    <n v="1105"/>
    <x v="8"/>
  </r>
  <r>
    <x v="0"/>
    <n v="1185732"/>
    <x v="56"/>
    <x v="0"/>
    <x v="44"/>
    <s v="Newark"/>
    <x v="1"/>
    <n v="0.55000000000000004"/>
    <x v="49"/>
    <x v="205"/>
    <n v="660.00000000000011"/>
    <x v="8"/>
  </r>
  <r>
    <x v="0"/>
    <n v="1185732"/>
    <x v="56"/>
    <x v="0"/>
    <x v="44"/>
    <s v="Newark"/>
    <x v="2"/>
    <n v="0.55000000000000004"/>
    <x v="69"/>
    <x v="743"/>
    <n v="486.75000000000006"/>
    <x v="1"/>
  </r>
  <r>
    <x v="0"/>
    <n v="1185732"/>
    <x v="56"/>
    <x v="0"/>
    <x v="44"/>
    <s v="Newark"/>
    <x v="3"/>
    <n v="0.55000000000000004"/>
    <x v="35"/>
    <x v="408"/>
    <n v="453.75000000000006"/>
    <x v="1"/>
  </r>
  <r>
    <x v="0"/>
    <n v="1185732"/>
    <x v="56"/>
    <x v="0"/>
    <x v="44"/>
    <s v="Newark"/>
    <x v="4"/>
    <n v="0.65"/>
    <x v="44"/>
    <x v="132"/>
    <n v="487.5"/>
    <x v="1"/>
  </r>
  <r>
    <x v="0"/>
    <n v="1185732"/>
    <x v="56"/>
    <x v="0"/>
    <x v="44"/>
    <s v="Newark"/>
    <x v="5"/>
    <n v="0.7"/>
    <x v="45"/>
    <x v="41"/>
    <n v="857.5"/>
    <x v="2"/>
  </r>
  <r>
    <x v="0"/>
    <n v="1185732"/>
    <x v="57"/>
    <x v="0"/>
    <x v="44"/>
    <s v="Newark"/>
    <x v="0"/>
    <n v="0.65"/>
    <x v="31"/>
    <x v="90"/>
    <n v="1495"/>
    <x v="8"/>
  </r>
  <r>
    <x v="0"/>
    <n v="1185732"/>
    <x v="57"/>
    <x v="0"/>
    <x v="44"/>
    <s v="Newark"/>
    <x v="1"/>
    <n v="0.55000000000000004"/>
    <x v="48"/>
    <x v="138"/>
    <n v="825"/>
    <x v="8"/>
  </r>
  <r>
    <x v="0"/>
    <n v="1185732"/>
    <x v="57"/>
    <x v="0"/>
    <x v="44"/>
    <s v="Newark"/>
    <x v="2"/>
    <n v="0.55000000000000004"/>
    <x v="45"/>
    <x v="136"/>
    <n v="577.5"/>
    <x v="1"/>
  </r>
  <r>
    <x v="0"/>
    <n v="1185732"/>
    <x v="57"/>
    <x v="0"/>
    <x v="44"/>
    <s v="Newark"/>
    <x v="3"/>
    <n v="0.55000000000000004"/>
    <x v="49"/>
    <x v="205"/>
    <n v="495.00000000000006"/>
    <x v="1"/>
  </r>
  <r>
    <x v="0"/>
    <n v="1185732"/>
    <x v="57"/>
    <x v="0"/>
    <x v="44"/>
    <s v="Newark"/>
    <x v="4"/>
    <n v="0.65"/>
    <x v="49"/>
    <x v="212"/>
    <n v="585"/>
    <x v="1"/>
  </r>
  <r>
    <x v="0"/>
    <n v="1185732"/>
    <x v="57"/>
    <x v="0"/>
    <x v="44"/>
    <s v="Newark"/>
    <x v="5"/>
    <n v="0.7"/>
    <x v="47"/>
    <x v="59"/>
    <n v="979.99999999999989"/>
    <x v="2"/>
  </r>
  <r>
    <x v="0"/>
    <n v="1185732"/>
    <x v="136"/>
    <x v="0"/>
    <x v="45"/>
    <s v="Hartford"/>
    <x v="0"/>
    <n v="0.35000000000000003"/>
    <x v="33"/>
    <x v="343"/>
    <n v="520.625"/>
    <x v="2"/>
  </r>
  <r>
    <x v="0"/>
    <n v="1185732"/>
    <x v="136"/>
    <x v="0"/>
    <x v="45"/>
    <s v="Hartford"/>
    <x v="1"/>
    <n v="0.35000000000000003"/>
    <x v="38"/>
    <x v="121"/>
    <n v="275.625"/>
    <x v="2"/>
  </r>
  <r>
    <x v="0"/>
    <n v="1185732"/>
    <x v="136"/>
    <x v="0"/>
    <x v="45"/>
    <s v="Hartford"/>
    <x v="2"/>
    <n v="0.25000000000000006"/>
    <x v="38"/>
    <x v="469"/>
    <n v="225.00000000000006"/>
    <x v="8"/>
  </r>
  <r>
    <x v="0"/>
    <n v="1185732"/>
    <x v="136"/>
    <x v="0"/>
    <x v="45"/>
    <s v="Hartford"/>
    <x v="3"/>
    <n v="0.3"/>
    <x v="42"/>
    <x v="375"/>
    <n v="90"/>
    <x v="8"/>
  </r>
  <r>
    <x v="0"/>
    <n v="1185732"/>
    <x v="136"/>
    <x v="0"/>
    <x v="45"/>
    <s v="Hartford"/>
    <x v="4"/>
    <n v="0.45"/>
    <x v="36"/>
    <x v="180"/>
    <n v="168.75"/>
    <x v="1"/>
  </r>
  <r>
    <x v="0"/>
    <n v="1185732"/>
    <x v="136"/>
    <x v="0"/>
    <x v="45"/>
    <s v="Hartford"/>
    <x v="5"/>
    <n v="0.35000000000000003"/>
    <x v="38"/>
    <x v="121"/>
    <n v="315.00000000000006"/>
    <x v="8"/>
  </r>
  <r>
    <x v="0"/>
    <n v="1185732"/>
    <x v="264"/>
    <x v="0"/>
    <x v="45"/>
    <s v="Hartford"/>
    <x v="0"/>
    <n v="0.35000000000000003"/>
    <x v="34"/>
    <x v="394"/>
    <n v="581.875"/>
    <x v="2"/>
  </r>
  <r>
    <x v="0"/>
    <n v="1185732"/>
    <x v="264"/>
    <x v="0"/>
    <x v="45"/>
    <s v="Hartford"/>
    <x v="1"/>
    <n v="0.35000000000000003"/>
    <x v="36"/>
    <x v="620"/>
    <n v="153.125"/>
    <x v="2"/>
  </r>
  <r>
    <x v="0"/>
    <n v="1185732"/>
    <x v="264"/>
    <x v="0"/>
    <x v="45"/>
    <s v="Hartford"/>
    <x v="2"/>
    <n v="0.25000000000000006"/>
    <x v="37"/>
    <x v="706"/>
    <n v="175.00000000000006"/>
    <x v="8"/>
  </r>
  <r>
    <x v="0"/>
    <n v="1185732"/>
    <x v="264"/>
    <x v="0"/>
    <x v="45"/>
    <s v="Hartford"/>
    <x v="3"/>
    <n v="0.3"/>
    <x v="51"/>
    <x v="374"/>
    <n v="60"/>
    <x v="8"/>
  </r>
  <r>
    <x v="0"/>
    <n v="1185732"/>
    <x v="264"/>
    <x v="0"/>
    <x v="45"/>
    <s v="Hartford"/>
    <x v="4"/>
    <n v="0.45"/>
    <x v="36"/>
    <x v="180"/>
    <n v="168.75"/>
    <x v="1"/>
  </r>
  <r>
    <x v="0"/>
    <n v="1185732"/>
    <x v="264"/>
    <x v="0"/>
    <x v="45"/>
    <s v="Hartford"/>
    <x v="5"/>
    <n v="0.35000000000000003"/>
    <x v="38"/>
    <x v="121"/>
    <n v="315.00000000000006"/>
    <x v="8"/>
  </r>
  <r>
    <x v="0"/>
    <n v="1185732"/>
    <x v="173"/>
    <x v="0"/>
    <x v="45"/>
    <s v="Hartford"/>
    <x v="0"/>
    <n v="0.35000000000000003"/>
    <x v="52"/>
    <x v="727"/>
    <n v="545.125"/>
    <x v="2"/>
  </r>
  <r>
    <x v="0"/>
    <n v="1185732"/>
    <x v="173"/>
    <x v="0"/>
    <x v="45"/>
    <s v="Hartford"/>
    <x v="1"/>
    <n v="0.35000000000000003"/>
    <x v="43"/>
    <x v="311"/>
    <n v="183.75"/>
    <x v="2"/>
  </r>
  <r>
    <x v="0"/>
    <n v="1185732"/>
    <x v="173"/>
    <x v="0"/>
    <x v="45"/>
    <s v="Hartford"/>
    <x v="2"/>
    <n v="0.25000000000000006"/>
    <x v="37"/>
    <x v="706"/>
    <n v="175.00000000000006"/>
    <x v="8"/>
  </r>
  <r>
    <x v="0"/>
    <n v="1185732"/>
    <x v="173"/>
    <x v="0"/>
    <x v="45"/>
    <s v="Hartford"/>
    <x v="3"/>
    <n v="0.3"/>
    <x v="53"/>
    <x v="376"/>
    <n v="30"/>
    <x v="8"/>
  </r>
  <r>
    <x v="0"/>
    <n v="1185732"/>
    <x v="173"/>
    <x v="0"/>
    <x v="45"/>
    <s v="Hartford"/>
    <x v="4"/>
    <n v="0.45"/>
    <x v="42"/>
    <x v="125"/>
    <n v="101.25"/>
    <x v="1"/>
  </r>
  <r>
    <x v="0"/>
    <n v="1185732"/>
    <x v="173"/>
    <x v="0"/>
    <x v="45"/>
    <s v="Hartford"/>
    <x v="5"/>
    <n v="0.35000000000000003"/>
    <x v="37"/>
    <x v="181"/>
    <n v="245.00000000000006"/>
    <x v="8"/>
  </r>
  <r>
    <x v="0"/>
    <n v="1185732"/>
    <x v="265"/>
    <x v="0"/>
    <x v="45"/>
    <s v="Hartford"/>
    <x v="0"/>
    <n v="0.35000000000000003"/>
    <x v="33"/>
    <x v="343"/>
    <n v="520.625"/>
    <x v="2"/>
  </r>
  <r>
    <x v="0"/>
    <n v="1185732"/>
    <x v="265"/>
    <x v="0"/>
    <x v="45"/>
    <s v="Hartford"/>
    <x v="1"/>
    <n v="0.35000000000000003"/>
    <x v="36"/>
    <x v="620"/>
    <n v="153.125"/>
    <x v="2"/>
  </r>
  <r>
    <x v="0"/>
    <n v="1185732"/>
    <x v="265"/>
    <x v="0"/>
    <x v="45"/>
    <s v="Hartford"/>
    <x v="2"/>
    <n v="0.25000000000000006"/>
    <x v="36"/>
    <x v="713"/>
    <n v="125.00000000000003"/>
    <x v="8"/>
  </r>
  <r>
    <x v="0"/>
    <n v="1185732"/>
    <x v="265"/>
    <x v="0"/>
    <x v="45"/>
    <s v="Hartford"/>
    <x v="3"/>
    <n v="0.3"/>
    <x v="51"/>
    <x v="374"/>
    <n v="60"/>
    <x v="8"/>
  </r>
  <r>
    <x v="0"/>
    <n v="1185732"/>
    <x v="265"/>
    <x v="0"/>
    <x v="45"/>
    <s v="Hartford"/>
    <x v="4"/>
    <n v="0.45"/>
    <x v="51"/>
    <x v="375"/>
    <n v="67.5"/>
    <x v="1"/>
  </r>
  <r>
    <x v="0"/>
    <n v="1185732"/>
    <x v="265"/>
    <x v="0"/>
    <x v="45"/>
    <s v="Hartford"/>
    <x v="5"/>
    <n v="0.35000000000000003"/>
    <x v="41"/>
    <x v="320"/>
    <n v="280.00000000000006"/>
    <x v="8"/>
  </r>
  <r>
    <x v="0"/>
    <n v="1185732"/>
    <x v="61"/>
    <x v="0"/>
    <x v="45"/>
    <s v="Hartford"/>
    <x v="0"/>
    <n v="0.49999999999999994"/>
    <x v="54"/>
    <x v="728"/>
    <n v="822.49999999999977"/>
    <x v="2"/>
  </r>
  <r>
    <x v="0"/>
    <n v="1185732"/>
    <x v="61"/>
    <x v="0"/>
    <x v="45"/>
    <s v="Hartford"/>
    <x v="1"/>
    <n v="0.45"/>
    <x v="37"/>
    <x v="120"/>
    <n v="275.625"/>
    <x v="2"/>
  </r>
  <r>
    <x v="0"/>
    <n v="1185732"/>
    <x v="61"/>
    <x v="0"/>
    <x v="45"/>
    <s v="Hartford"/>
    <x v="2"/>
    <n v="0.4"/>
    <x v="41"/>
    <x v="134"/>
    <n v="320"/>
    <x v="8"/>
  </r>
  <r>
    <x v="0"/>
    <n v="1185732"/>
    <x v="61"/>
    <x v="0"/>
    <x v="45"/>
    <s v="Hartford"/>
    <x v="3"/>
    <n v="0.4"/>
    <x v="43"/>
    <x v="128"/>
    <n v="240"/>
    <x v="8"/>
  </r>
  <r>
    <x v="0"/>
    <n v="1185732"/>
    <x v="61"/>
    <x v="0"/>
    <x v="45"/>
    <s v="Hartford"/>
    <x v="4"/>
    <n v="0.49999999999999994"/>
    <x v="37"/>
    <x v="688"/>
    <n v="262.49999999999994"/>
    <x v="1"/>
  </r>
  <r>
    <x v="0"/>
    <n v="1185732"/>
    <x v="61"/>
    <x v="0"/>
    <x v="45"/>
    <s v="Hartford"/>
    <x v="5"/>
    <n v="0.54999999999999993"/>
    <x v="49"/>
    <x v="209"/>
    <n v="660"/>
    <x v="8"/>
  </r>
  <r>
    <x v="0"/>
    <n v="1185732"/>
    <x v="266"/>
    <x v="0"/>
    <x v="45"/>
    <s v="Hartford"/>
    <x v="0"/>
    <n v="0.49999999999999994"/>
    <x v="21"/>
    <x v="359"/>
    <n v="962.49999999999977"/>
    <x v="2"/>
  </r>
  <r>
    <x v="0"/>
    <n v="1185732"/>
    <x v="266"/>
    <x v="0"/>
    <x v="45"/>
    <s v="Hartford"/>
    <x v="1"/>
    <n v="0.45"/>
    <x v="49"/>
    <x v="198"/>
    <n v="472.49999999999994"/>
    <x v="2"/>
  </r>
  <r>
    <x v="0"/>
    <n v="1185732"/>
    <x v="266"/>
    <x v="0"/>
    <x v="45"/>
    <s v="Hartford"/>
    <x v="2"/>
    <n v="0.4"/>
    <x v="38"/>
    <x v="124"/>
    <n v="360"/>
    <x v="8"/>
  </r>
  <r>
    <x v="0"/>
    <n v="1185732"/>
    <x v="266"/>
    <x v="0"/>
    <x v="45"/>
    <s v="Hartford"/>
    <x v="3"/>
    <n v="0.4"/>
    <x v="41"/>
    <x v="134"/>
    <n v="320"/>
    <x v="8"/>
  </r>
  <r>
    <x v="0"/>
    <n v="1185732"/>
    <x v="266"/>
    <x v="0"/>
    <x v="45"/>
    <s v="Hartford"/>
    <x v="4"/>
    <n v="0.49999999999999994"/>
    <x v="41"/>
    <x v="619"/>
    <n v="299.99999999999994"/>
    <x v="1"/>
  </r>
  <r>
    <x v="0"/>
    <n v="1185732"/>
    <x v="266"/>
    <x v="0"/>
    <x v="45"/>
    <s v="Hartford"/>
    <x v="5"/>
    <n v="0.54999999999999993"/>
    <x v="45"/>
    <x v="237"/>
    <n v="770"/>
    <x v="8"/>
  </r>
  <r>
    <x v="0"/>
    <n v="1185732"/>
    <x v="176"/>
    <x v="0"/>
    <x v="45"/>
    <s v="Hartford"/>
    <x v="0"/>
    <n v="0.49999999999999994"/>
    <x v="31"/>
    <x v="744"/>
    <n v="1006.2499999999998"/>
    <x v="2"/>
  </r>
  <r>
    <x v="0"/>
    <n v="1185732"/>
    <x v="176"/>
    <x v="0"/>
    <x v="45"/>
    <s v="Hartford"/>
    <x v="1"/>
    <n v="0.45"/>
    <x v="46"/>
    <x v="334"/>
    <n v="511.87499999999994"/>
    <x v="2"/>
  </r>
  <r>
    <x v="0"/>
    <n v="1185732"/>
    <x v="176"/>
    <x v="0"/>
    <x v="45"/>
    <s v="Hartford"/>
    <x v="2"/>
    <n v="0.4"/>
    <x v="44"/>
    <x v="123"/>
    <n v="400"/>
    <x v="8"/>
  </r>
  <r>
    <x v="0"/>
    <n v="1185732"/>
    <x v="176"/>
    <x v="0"/>
    <x v="45"/>
    <s v="Hartford"/>
    <x v="3"/>
    <n v="0.4"/>
    <x v="41"/>
    <x v="134"/>
    <n v="320"/>
    <x v="8"/>
  </r>
  <r>
    <x v="0"/>
    <n v="1185732"/>
    <x v="176"/>
    <x v="0"/>
    <x v="45"/>
    <s v="Hartford"/>
    <x v="4"/>
    <n v="0.49999999999999994"/>
    <x v="38"/>
    <x v="486"/>
    <n v="337.49999999999994"/>
    <x v="1"/>
  </r>
  <r>
    <x v="0"/>
    <n v="1185732"/>
    <x v="176"/>
    <x v="0"/>
    <x v="45"/>
    <s v="Hartford"/>
    <x v="5"/>
    <n v="0.54999999999999993"/>
    <x v="47"/>
    <x v="208"/>
    <n v="879.99999999999989"/>
    <x v="8"/>
  </r>
  <r>
    <x v="0"/>
    <n v="1185732"/>
    <x v="117"/>
    <x v="0"/>
    <x v="45"/>
    <s v="Hartford"/>
    <x v="0"/>
    <n v="0.49999999999999994"/>
    <x v="21"/>
    <x v="359"/>
    <n v="962.49999999999977"/>
    <x v="2"/>
  </r>
  <r>
    <x v="0"/>
    <n v="1185732"/>
    <x v="117"/>
    <x v="0"/>
    <x v="45"/>
    <s v="Hartford"/>
    <x v="1"/>
    <n v="0.45"/>
    <x v="46"/>
    <x v="334"/>
    <n v="511.87499999999994"/>
    <x v="2"/>
  </r>
  <r>
    <x v="0"/>
    <n v="1185732"/>
    <x v="117"/>
    <x v="0"/>
    <x v="45"/>
    <s v="Hartford"/>
    <x v="2"/>
    <n v="0.4"/>
    <x v="44"/>
    <x v="123"/>
    <n v="400"/>
    <x v="8"/>
  </r>
  <r>
    <x v="0"/>
    <n v="1185732"/>
    <x v="117"/>
    <x v="0"/>
    <x v="45"/>
    <s v="Hartford"/>
    <x v="3"/>
    <n v="0.4"/>
    <x v="43"/>
    <x v="128"/>
    <n v="240"/>
    <x v="8"/>
  </r>
  <r>
    <x v="0"/>
    <n v="1185732"/>
    <x v="117"/>
    <x v="0"/>
    <x v="45"/>
    <s v="Hartford"/>
    <x v="4"/>
    <n v="0.49999999999999994"/>
    <x v="36"/>
    <x v="694"/>
    <n v="187.49999999999997"/>
    <x v="1"/>
  </r>
  <r>
    <x v="0"/>
    <n v="1185732"/>
    <x v="117"/>
    <x v="0"/>
    <x v="45"/>
    <s v="Hartford"/>
    <x v="5"/>
    <n v="0.54999999999999993"/>
    <x v="49"/>
    <x v="209"/>
    <n v="660"/>
    <x v="8"/>
  </r>
  <r>
    <x v="0"/>
    <n v="1185732"/>
    <x v="63"/>
    <x v="0"/>
    <x v="45"/>
    <s v="Hartford"/>
    <x v="0"/>
    <n v="0.49999999999999994"/>
    <x v="33"/>
    <x v="397"/>
    <n v="743.74999999999977"/>
    <x v="2"/>
  </r>
  <r>
    <x v="0"/>
    <n v="1185732"/>
    <x v="63"/>
    <x v="0"/>
    <x v="45"/>
    <s v="Hartford"/>
    <x v="1"/>
    <n v="0.45"/>
    <x v="38"/>
    <x v="177"/>
    <n v="354.375"/>
    <x v="2"/>
  </r>
  <r>
    <x v="0"/>
    <n v="1185732"/>
    <x v="63"/>
    <x v="0"/>
    <x v="45"/>
    <s v="Hartford"/>
    <x v="2"/>
    <n v="0.4"/>
    <x v="36"/>
    <x v="118"/>
    <n v="200"/>
    <x v="8"/>
  </r>
  <r>
    <x v="0"/>
    <n v="1185732"/>
    <x v="63"/>
    <x v="0"/>
    <x v="45"/>
    <s v="Hartford"/>
    <x v="3"/>
    <n v="0.4"/>
    <x v="39"/>
    <x v="122"/>
    <n v="160"/>
    <x v="8"/>
  </r>
  <r>
    <x v="0"/>
    <n v="1185732"/>
    <x v="63"/>
    <x v="0"/>
    <x v="45"/>
    <s v="Hartford"/>
    <x v="4"/>
    <n v="0.49999999999999994"/>
    <x v="39"/>
    <x v="379"/>
    <n v="149.99999999999997"/>
    <x v="1"/>
  </r>
  <r>
    <x v="0"/>
    <n v="1185732"/>
    <x v="63"/>
    <x v="0"/>
    <x v="45"/>
    <s v="Hartford"/>
    <x v="5"/>
    <n v="0.54999999999999993"/>
    <x v="41"/>
    <x v="405"/>
    <n v="439.99999999999994"/>
    <x v="8"/>
  </r>
  <r>
    <x v="0"/>
    <n v="1185732"/>
    <x v="267"/>
    <x v="0"/>
    <x v="45"/>
    <s v="Hartford"/>
    <x v="0"/>
    <n v="0.54999999999999993"/>
    <x v="48"/>
    <x v="210"/>
    <n v="721.87499999999977"/>
    <x v="2"/>
  </r>
  <r>
    <x v="0"/>
    <n v="1185732"/>
    <x v="267"/>
    <x v="0"/>
    <x v="45"/>
    <s v="Hartford"/>
    <x v="1"/>
    <n v="0.5"/>
    <x v="41"/>
    <x v="123"/>
    <n v="350"/>
    <x v="2"/>
  </r>
  <r>
    <x v="0"/>
    <n v="1185732"/>
    <x v="267"/>
    <x v="0"/>
    <x v="45"/>
    <s v="Hartford"/>
    <x v="2"/>
    <n v="0.5"/>
    <x v="39"/>
    <x v="118"/>
    <n v="200"/>
    <x v="8"/>
  </r>
  <r>
    <x v="0"/>
    <n v="1185732"/>
    <x v="267"/>
    <x v="0"/>
    <x v="45"/>
    <s v="Hartford"/>
    <x v="3"/>
    <n v="0.5"/>
    <x v="42"/>
    <x v="316"/>
    <n v="150"/>
    <x v="8"/>
  </r>
  <r>
    <x v="0"/>
    <n v="1185732"/>
    <x v="267"/>
    <x v="0"/>
    <x v="45"/>
    <s v="Hartford"/>
    <x v="4"/>
    <n v="0.6"/>
    <x v="42"/>
    <x v="185"/>
    <n v="135"/>
    <x v="1"/>
  </r>
  <r>
    <x v="0"/>
    <n v="1185732"/>
    <x v="267"/>
    <x v="0"/>
    <x v="45"/>
    <s v="Hartford"/>
    <x v="5"/>
    <n v="0.64999999999999991"/>
    <x v="41"/>
    <x v="730"/>
    <n v="519.99999999999989"/>
    <x v="8"/>
  </r>
  <r>
    <x v="0"/>
    <n v="1185732"/>
    <x v="268"/>
    <x v="0"/>
    <x v="45"/>
    <s v="Hartford"/>
    <x v="0"/>
    <n v="0.6"/>
    <x v="45"/>
    <x v="193"/>
    <n v="735"/>
    <x v="2"/>
  </r>
  <r>
    <x v="0"/>
    <n v="1185732"/>
    <x v="268"/>
    <x v="0"/>
    <x v="45"/>
    <s v="Hartford"/>
    <x v="1"/>
    <n v="0.5"/>
    <x v="38"/>
    <x v="127"/>
    <n v="393.75"/>
    <x v="2"/>
  </r>
  <r>
    <x v="0"/>
    <n v="1185732"/>
    <x v="268"/>
    <x v="0"/>
    <x v="45"/>
    <s v="Hartford"/>
    <x v="2"/>
    <n v="0.5"/>
    <x v="77"/>
    <x v="130"/>
    <n v="440"/>
    <x v="8"/>
  </r>
  <r>
    <x v="0"/>
    <n v="1185732"/>
    <x v="268"/>
    <x v="0"/>
    <x v="45"/>
    <s v="Hartford"/>
    <x v="3"/>
    <n v="0.5"/>
    <x v="41"/>
    <x v="123"/>
    <n v="400"/>
    <x v="8"/>
  </r>
  <r>
    <x v="0"/>
    <n v="1185732"/>
    <x v="268"/>
    <x v="0"/>
    <x v="45"/>
    <s v="Hartford"/>
    <x v="4"/>
    <n v="0.6"/>
    <x v="37"/>
    <x v="202"/>
    <n v="315"/>
    <x v="1"/>
  </r>
  <r>
    <x v="0"/>
    <n v="1185732"/>
    <x v="268"/>
    <x v="0"/>
    <x v="45"/>
    <s v="Hartford"/>
    <x v="5"/>
    <n v="0.64999999999999991"/>
    <x v="35"/>
    <x v="410"/>
    <n v="715"/>
    <x v="8"/>
  </r>
  <r>
    <x v="0"/>
    <n v="1185732"/>
    <x v="269"/>
    <x v="0"/>
    <x v="45"/>
    <s v="Hartford"/>
    <x v="0"/>
    <n v="0.6"/>
    <x v="24"/>
    <x v="61"/>
    <n v="1050"/>
    <x v="2"/>
  </r>
  <r>
    <x v="0"/>
    <n v="1185732"/>
    <x v="269"/>
    <x v="0"/>
    <x v="45"/>
    <s v="Hartford"/>
    <x v="1"/>
    <n v="0.5"/>
    <x v="49"/>
    <x v="146"/>
    <n v="525"/>
    <x v="2"/>
  </r>
  <r>
    <x v="0"/>
    <n v="1185732"/>
    <x v="269"/>
    <x v="0"/>
    <x v="45"/>
    <s v="Hartford"/>
    <x v="2"/>
    <n v="0.5"/>
    <x v="35"/>
    <x v="140"/>
    <n v="550"/>
    <x v="8"/>
  </r>
  <r>
    <x v="0"/>
    <n v="1185732"/>
    <x v="269"/>
    <x v="0"/>
    <x v="45"/>
    <s v="Hartford"/>
    <x v="3"/>
    <n v="0.5"/>
    <x v="38"/>
    <x v="127"/>
    <n v="450"/>
    <x v="8"/>
  </r>
  <r>
    <x v="0"/>
    <n v="1185732"/>
    <x v="269"/>
    <x v="0"/>
    <x v="45"/>
    <s v="Hartford"/>
    <x v="4"/>
    <n v="0.6"/>
    <x v="38"/>
    <x v="198"/>
    <n v="405"/>
    <x v="1"/>
  </r>
  <r>
    <x v="0"/>
    <n v="1185732"/>
    <x v="269"/>
    <x v="0"/>
    <x v="45"/>
    <s v="Hartford"/>
    <x v="5"/>
    <n v="0.64999999999999991"/>
    <x v="46"/>
    <x v="262"/>
    <n v="844.99999999999989"/>
    <x v="8"/>
  </r>
  <r>
    <x v="0"/>
    <n v="1185732"/>
    <x v="102"/>
    <x v="0"/>
    <x v="46"/>
    <s v="Providence"/>
    <x v="0"/>
    <n v="0.4"/>
    <x v="32"/>
    <x v="207"/>
    <n v="540"/>
    <x v="1"/>
  </r>
  <r>
    <x v="0"/>
    <n v="1185732"/>
    <x v="102"/>
    <x v="0"/>
    <x v="46"/>
    <s v="Providence"/>
    <x v="1"/>
    <n v="0.4"/>
    <x v="44"/>
    <x v="123"/>
    <n v="300"/>
    <x v="1"/>
  </r>
  <r>
    <x v="0"/>
    <n v="1185732"/>
    <x v="102"/>
    <x v="0"/>
    <x v="46"/>
    <s v="Providence"/>
    <x v="2"/>
    <n v="0.30000000000000004"/>
    <x v="44"/>
    <x v="398"/>
    <n v="187.50000000000003"/>
    <x v="3"/>
  </r>
  <r>
    <x v="0"/>
    <n v="1185732"/>
    <x v="102"/>
    <x v="0"/>
    <x v="46"/>
    <s v="Providence"/>
    <x v="3"/>
    <n v="0.35"/>
    <x v="39"/>
    <x v="326"/>
    <n v="87.5"/>
    <x v="3"/>
  </r>
  <r>
    <x v="0"/>
    <n v="1185732"/>
    <x v="102"/>
    <x v="0"/>
    <x v="46"/>
    <s v="Providence"/>
    <x v="4"/>
    <n v="0.5"/>
    <x v="43"/>
    <x v="126"/>
    <n v="187.5"/>
    <x v="3"/>
  </r>
  <r>
    <x v="0"/>
    <n v="1185732"/>
    <x v="102"/>
    <x v="0"/>
    <x v="46"/>
    <s v="Providence"/>
    <x v="5"/>
    <n v="0.4"/>
    <x v="44"/>
    <x v="123"/>
    <n v="300"/>
    <x v="1"/>
  </r>
  <r>
    <x v="0"/>
    <n v="1185732"/>
    <x v="37"/>
    <x v="0"/>
    <x v="46"/>
    <s v="Providence"/>
    <x v="0"/>
    <n v="0.4"/>
    <x v="24"/>
    <x v="47"/>
    <n v="600"/>
    <x v="1"/>
  </r>
  <r>
    <x v="0"/>
    <n v="1185732"/>
    <x v="37"/>
    <x v="0"/>
    <x v="46"/>
    <s v="Providence"/>
    <x v="1"/>
    <n v="0.4"/>
    <x v="43"/>
    <x v="128"/>
    <n v="180"/>
    <x v="1"/>
  </r>
  <r>
    <x v="0"/>
    <n v="1185732"/>
    <x v="37"/>
    <x v="0"/>
    <x v="46"/>
    <s v="Providence"/>
    <x v="2"/>
    <n v="0.30000000000000004"/>
    <x v="41"/>
    <x v="399"/>
    <n v="150.00000000000003"/>
    <x v="3"/>
  </r>
  <r>
    <x v="0"/>
    <n v="1185732"/>
    <x v="37"/>
    <x v="0"/>
    <x v="46"/>
    <s v="Providence"/>
    <x v="3"/>
    <n v="0.35"/>
    <x v="44"/>
    <x v="131"/>
    <n v="218.75"/>
    <x v="3"/>
  </r>
  <r>
    <x v="0"/>
    <n v="1185732"/>
    <x v="37"/>
    <x v="0"/>
    <x v="46"/>
    <s v="Providence"/>
    <x v="4"/>
    <n v="0.5"/>
    <x v="43"/>
    <x v="126"/>
    <n v="187.5"/>
    <x v="3"/>
  </r>
  <r>
    <x v="0"/>
    <n v="1185732"/>
    <x v="37"/>
    <x v="0"/>
    <x v="46"/>
    <s v="Providence"/>
    <x v="5"/>
    <n v="0.4"/>
    <x v="44"/>
    <x v="123"/>
    <n v="300"/>
    <x v="1"/>
  </r>
  <r>
    <x v="0"/>
    <n v="1185732"/>
    <x v="258"/>
    <x v="0"/>
    <x v="46"/>
    <s v="Providence"/>
    <x v="0"/>
    <n v="0.4"/>
    <x v="54"/>
    <x v="400"/>
    <n v="564"/>
    <x v="1"/>
  </r>
  <r>
    <x v="0"/>
    <n v="1185732"/>
    <x v="258"/>
    <x v="0"/>
    <x v="46"/>
    <s v="Providence"/>
    <x v="1"/>
    <n v="0.4"/>
    <x v="37"/>
    <x v="135"/>
    <n v="210"/>
    <x v="1"/>
  </r>
  <r>
    <x v="0"/>
    <n v="1185732"/>
    <x v="258"/>
    <x v="0"/>
    <x v="46"/>
    <s v="Providence"/>
    <x v="2"/>
    <n v="0.30000000000000004"/>
    <x v="41"/>
    <x v="399"/>
    <n v="150.00000000000003"/>
    <x v="3"/>
  </r>
  <r>
    <x v="0"/>
    <n v="1185732"/>
    <x v="258"/>
    <x v="0"/>
    <x v="46"/>
    <s v="Providence"/>
    <x v="3"/>
    <n v="0.35"/>
    <x v="49"/>
    <x v="202"/>
    <n v="262.5"/>
    <x v="3"/>
  </r>
  <r>
    <x v="0"/>
    <n v="1185732"/>
    <x v="258"/>
    <x v="0"/>
    <x v="46"/>
    <s v="Providence"/>
    <x v="4"/>
    <n v="0.5"/>
    <x v="39"/>
    <x v="118"/>
    <n v="125"/>
    <x v="3"/>
  </r>
  <r>
    <x v="0"/>
    <n v="1185732"/>
    <x v="258"/>
    <x v="0"/>
    <x v="46"/>
    <s v="Providence"/>
    <x v="5"/>
    <n v="0.4"/>
    <x v="41"/>
    <x v="134"/>
    <n v="240"/>
    <x v="1"/>
  </r>
  <r>
    <x v="0"/>
    <n v="1185732"/>
    <x v="259"/>
    <x v="0"/>
    <x v="46"/>
    <s v="Providence"/>
    <x v="0"/>
    <n v="0.4"/>
    <x v="32"/>
    <x v="207"/>
    <n v="540"/>
    <x v="1"/>
  </r>
  <r>
    <x v="0"/>
    <n v="1185732"/>
    <x v="259"/>
    <x v="0"/>
    <x v="46"/>
    <s v="Providence"/>
    <x v="1"/>
    <n v="0.4"/>
    <x v="43"/>
    <x v="128"/>
    <n v="180"/>
    <x v="1"/>
  </r>
  <r>
    <x v="0"/>
    <n v="1185732"/>
    <x v="259"/>
    <x v="0"/>
    <x v="46"/>
    <s v="Providence"/>
    <x v="2"/>
    <n v="0.30000000000000004"/>
    <x v="43"/>
    <x v="362"/>
    <n v="112.50000000000001"/>
    <x v="3"/>
  </r>
  <r>
    <x v="0"/>
    <n v="1185732"/>
    <x v="259"/>
    <x v="0"/>
    <x v="46"/>
    <s v="Providence"/>
    <x v="3"/>
    <n v="0.35"/>
    <x v="36"/>
    <x v="324"/>
    <n v="109.375"/>
    <x v="3"/>
  </r>
  <r>
    <x v="0"/>
    <n v="1185732"/>
    <x v="259"/>
    <x v="0"/>
    <x v="46"/>
    <s v="Providence"/>
    <x v="4"/>
    <n v="0.5"/>
    <x v="36"/>
    <x v="143"/>
    <n v="156.25"/>
    <x v="3"/>
  </r>
  <r>
    <x v="0"/>
    <n v="1185732"/>
    <x v="259"/>
    <x v="0"/>
    <x v="46"/>
    <s v="Providence"/>
    <x v="5"/>
    <n v="0.4"/>
    <x v="35"/>
    <x v="130"/>
    <n v="330"/>
    <x v="1"/>
  </r>
  <r>
    <x v="0"/>
    <n v="1185732"/>
    <x v="236"/>
    <x v="0"/>
    <x v="46"/>
    <s v="Providence"/>
    <x v="0"/>
    <n v="0.54999999999999993"/>
    <x v="40"/>
    <x v="402"/>
    <n v="816.74999999999989"/>
    <x v="1"/>
  </r>
  <r>
    <x v="0"/>
    <n v="1185732"/>
    <x v="236"/>
    <x v="0"/>
    <x v="46"/>
    <s v="Providence"/>
    <x v="1"/>
    <n v="0.5"/>
    <x v="41"/>
    <x v="123"/>
    <n v="300"/>
    <x v="1"/>
  </r>
  <r>
    <x v="0"/>
    <n v="1185732"/>
    <x v="236"/>
    <x v="0"/>
    <x v="46"/>
    <s v="Providence"/>
    <x v="2"/>
    <n v="0.45"/>
    <x v="38"/>
    <x v="177"/>
    <n v="253.125"/>
    <x v="3"/>
  </r>
  <r>
    <x v="0"/>
    <n v="1185732"/>
    <x v="236"/>
    <x v="0"/>
    <x v="46"/>
    <s v="Providence"/>
    <x v="3"/>
    <n v="0.45"/>
    <x v="37"/>
    <x v="120"/>
    <n v="196.875"/>
    <x v="3"/>
  </r>
  <r>
    <x v="0"/>
    <n v="1185732"/>
    <x v="236"/>
    <x v="0"/>
    <x v="46"/>
    <s v="Providence"/>
    <x v="4"/>
    <n v="0.54999999999999993"/>
    <x v="41"/>
    <x v="405"/>
    <n v="274.99999999999994"/>
    <x v="3"/>
  </r>
  <r>
    <x v="0"/>
    <n v="1185732"/>
    <x v="236"/>
    <x v="0"/>
    <x v="46"/>
    <s v="Providence"/>
    <x v="5"/>
    <n v="0.6"/>
    <x v="46"/>
    <x v="212"/>
    <n v="585"/>
    <x v="1"/>
  </r>
  <r>
    <x v="0"/>
    <n v="1185732"/>
    <x v="41"/>
    <x v="0"/>
    <x v="46"/>
    <s v="Providence"/>
    <x v="0"/>
    <n v="0.54999999999999993"/>
    <x v="31"/>
    <x v="745"/>
    <n v="948.74999999999977"/>
    <x v="1"/>
  </r>
  <r>
    <x v="0"/>
    <n v="1185732"/>
    <x v="41"/>
    <x v="0"/>
    <x v="46"/>
    <s v="Providence"/>
    <x v="1"/>
    <n v="0.5"/>
    <x v="46"/>
    <x v="132"/>
    <n v="487.5"/>
    <x v="1"/>
  </r>
  <r>
    <x v="0"/>
    <n v="1185732"/>
    <x v="41"/>
    <x v="0"/>
    <x v="46"/>
    <s v="Providence"/>
    <x v="2"/>
    <n v="0.45"/>
    <x v="44"/>
    <x v="127"/>
    <n v="281.25"/>
    <x v="3"/>
  </r>
  <r>
    <x v="0"/>
    <n v="1185732"/>
    <x v="41"/>
    <x v="0"/>
    <x v="46"/>
    <s v="Providence"/>
    <x v="3"/>
    <n v="0.45"/>
    <x v="38"/>
    <x v="177"/>
    <n v="253.125"/>
    <x v="3"/>
  </r>
  <r>
    <x v="0"/>
    <n v="1185732"/>
    <x v="41"/>
    <x v="0"/>
    <x v="46"/>
    <s v="Providence"/>
    <x v="4"/>
    <n v="0.54999999999999993"/>
    <x v="38"/>
    <x v="427"/>
    <n v="309.37499999999994"/>
    <x v="3"/>
  </r>
  <r>
    <x v="0"/>
    <n v="1185732"/>
    <x v="41"/>
    <x v="0"/>
    <x v="46"/>
    <s v="Providence"/>
    <x v="5"/>
    <n v="0.6"/>
    <x v="48"/>
    <x v="39"/>
    <n v="675"/>
    <x v="1"/>
  </r>
  <r>
    <x v="0"/>
    <n v="1185732"/>
    <x v="260"/>
    <x v="0"/>
    <x v="46"/>
    <s v="Providence"/>
    <x v="0"/>
    <n v="0.54999999999999993"/>
    <x v="25"/>
    <x v="77"/>
    <n v="989.99999999999977"/>
    <x v="1"/>
  </r>
  <r>
    <x v="0"/>
    <n v="1185732"/>
    <x v="260"/>
    <x v="0"/>
    <x v="46"/>
    <s v="Providence"/>
    <x v="1"/>
    <n v="0.5"/>
    <x v="45"/>
    <x v="157"/>
    <n v="525"/>
    <x v="1"/>
  </r>
  <r>
    <x v="0"/>
    <n v="1185732"/>
    <x v="260"/>
    <x v="0"/>
    <x v="46"/>
    <s v="Providence"/>
    <x v="2"/>
    <n v="0.45"/>
    <x v="35"/>
    <x v="116"/>
    <n v="309.375"/>
    <x v="3"/>
  </r>
  <r>
    <x v="0"/>
    <n v="1185732"/>
    <x v="260"/>
    <x v="0"/>
    <x v="46"/>
    <s v="Providence"/>
    <x v="3"/>
    <n v="0.45"/>
    <x v="38"/>
    <x v="177"/>
    <n v="253.125"/>
    <x v="3"/>
  </r>
  <r>
    <x v="0"/>
    <n v="1185732"/>
    <x v="260"/>
    <x v="0"/>
    <x v="46"/>
    <s v="Providence"/>
    <x v="4"/>
    <n v="0.54999999999999993"/>
    <x v="44"/>
    <x v="695"/>
    <n v="343.74999999999994"/>
    <x v="3"/>
  </r>
  <r>
    <x v="0"/>
    <n v="1185732"/>
    <x v="260"/>
    <x v="0"/>
    <x v="46"/>
    <s v="Providence"/>
    <x v="5"/>
    <n v="0.6"/>
    <x v="33"/>
    <x v="141"/>
    <n v="765"/>
    <x v="1"/>
  </r>
  <r>
    <x v="0"/>
    <n v="1185732"/>
    <x v="261"/>
    <x v="0"/>
    <x v="46"/>
    <s v="Providence"/>
    <x v="0"/>
    <n v="0.54999999999999993"/>
    <x v="31"/>
    <x v="745"/>
    <n v="948.74999999999977"/>
    <x v="1"/>
  </r>
  <r>
    <x v="0"/>
    <n v="1185732"/>
    <x v="261"/>
    <x v="0"/>
    <x v="46"/>
    <s v="Providence"/>
    <x v="1"/>
    <n v="0.5"/>
    <x v="45"/>
    <x v="157"/>
    <n v="525"/>
    <x v="1"/>
  </r>
  <r>
    <x v="0"/>
    <n v="1185732"/>
    <x v="261"/>
    <x v="0"/>
    <x v="46"/>
    <s v="Providence"/>
    <x v="2"/>
    <n v="0.45"/>
    <x v="35"/>
    <x v="116"/>
    <n v="309.375"/>
    <x v="3"/>
  </r>
  <r>
    <x v="0"/>
    <n v="1185732"/>
    <x v="261"/>
    <x v="0"/>
    <x v="46"/>
    <s v="Providence"/>
    <x v="3"/>
    <n v="0.45"/>
    <x v="37"/>
    <x v="120"/>
    <n v="196.875"/>
    <x v="3"/>
  </r>
  <r>
    <x v="0"/>
    <n v="1185732"/>
    <x v="261"/>
    <x v="0"/>
    <x v="46"/>
    <s v="Providence"/>
    <x v="4"/>
    <n v="0.54999999999999993"/>
    <x v="43"/>
    <x v="370"/>
    <n v="206.24999999999997"/>
    <x v="3"/>
  </r>
  <r>
    <x v="0"/>
    <n v="1185732"/>
    <x v="261"/>
    <x v="0"/>
    <x v="46"/>
    <s v="Providence"/>
    <x v="5"/>
    <n v="0.6"/>
    <x v="46"/>
    <x v="212"/>
    <n v="585"/>
    <x v="1"/>
  </r>
  <r>
    <x v="0"/>
    <n v="1185732"/>
    <x v="239"/>
    <x v="0"/>
    <x v="46"/>
    <s v="Providence"/>
    <x v="0"/>
    <n v="0.54999999999999993"/>
    <x v="32"/>
    <x v="357"/>
    <n v="742.49999999999989"/>
    <x v="1"/>
  </r>
  <r>
    <x v="0"/>
    <n v="1185732"/>
    <x v="239"/>
    <x v="0"/>
    <x v="46"/>
    <s v="Providence"/>
    <x v="1"/>
    <n v="0.5"/>
    <x v="44"/>
    <x v="142"/>
    <n v="375"/>
    <x v="1"/>
  </r>
  <r>
    <x v="0"/>
    <n v="1185732"/>
    <x v="239"/>
    <x v="0"/>
    <x v="46"/>
    <s v="Providence"/>
    <x v="2"/>
    <n v="0.45"/>
    <x v="43"/>
    <x v="321"/>
    <n v="168.75"/>
    <x v="3"/>
  </r>
  <r>
    <x v="0"/>
    <n v="1185732"/>
    <x v="239"/>
    <x v="0"/>
    <x v="46"/>
    <s v="Providence"/>
    <x v="3"/>
    <n v="0.45"/>
    <x v="36"/>
    <x v="180"/>
    <n v="140.625"/>
    <x v="3"/>
  </r>
  <r>
    <x v="0"/>
    <n v="1185732"/>
    <x v="239"/>
    <x v="0"/>
    <x v="46"/>
    <s v="Providence"/>
    <x v="4"/>
    <n v="0.54999999999999993"/>
    <x v="36"/>
    <x v="179"/>
    <n v="171.87499999999997"/>
    <x v="3"/>
  </r>
  <r>
    <x v="0"/>
    <n v="1185732"/>
    <x v="239"/>
    <x v="0"/>
    <x v="46"/>
    <s v="Providence"/>
    <x v="5"/>
    <n v="0.6"/>
    <x v="38"/>
    <x v="198"/>
    <n v="405"/>
    <x v="1"/>
  </r>
  <r>
    <x v="0"/>
    <n v="1185732"/>
    <x v="45"/>
    <x v="0"/>
    <x v="46"/>
    <s v="Providence"/>
    <x v="0"/>
    <n v="0.6"/>
    <x v="47"/>
    <x v="50"/>
    <n v="720"/>
    <x v="1"/>
  </r>
  <r>
    <x v="0"/>
    <n v="1185732"/>
    <x v="45"/>
    <x v="0"/>
    <x v="46"/>
    <s v="Providence"/>
    <x v="1"/>
    <n v="0.55000000000000004"/>
    <x v="38"/>
    <x v="116"/>
    <n v="371.25"/>
    <x v="1"/>
  </r>
  <r>
    <x v="0"/>
    <n v="1185732"/>
    <x v="45"/>
    <x v="0"/>
    <x v="46"/>
    <s v="Providence"/>
    <x v="2"/>
    <n v="0.55000000000000004"/>
    <x v="36"/>
    <x v="389"/>
    <n v="171.875"/>
    <x v="3"/>
  </r>
  <r>
    <x v="0"/>
    <n v="1185732"/>
    <x v="45"/>
    <x v="0"/>
    <x v="46"/>
    <s v="Providence"/>
    <x v="3"/>
    <n v="0.55000000000000004"/>
    <x v="39"/>
    <x v="189"/>
    <n v="137.5"/>
    <x v="3"/>
  </r>
  <r>
    <x v="0"/>
    <n v="1185732"/>
    <x v="45"/>
    <x v="0"/>
    <x v="46"/>
    <s v="Providence"/>
    <x v="4"/>
    <n v="0.65"/>
    <x v="39"/>
    <x v="406"/>
    <n v="162.5"/>
    <x v="3"/>
  </r>
  <r>
    <x v="0"/>
    <n v="1185732"/>
    <x v="45"/>
    <x v="0"/>
    <x v="46"/>
    <s v="Providence"/>
    <x v="5"/>
    <n v="0.7"/>
    <x v="38"/>
    <x v="151"/>
    <n v="472.5"/>
    <x v="1"/>
  </r>
  <r>
    <x v="0"/>
    <n v="1185732"/>
    <x v="262"/>
    <x v="0"/>
    <x v="46"/>
    <s v="Providence"/>
    <x v="0"/>
    <n v="0.65"/>
    <x v="48"/>
    <x v="239"/>
    <n v="731.25"/>
    <x v="1"/>
  </r>
  <r>
    <x v="0"/>
    <n v="1185732"/>
    <x v="262"/>
    <x v="0"/>
    <x v="46"/>
    <s v="Providence"/>
    <x v="1"/>
    <n v="0.55000000000000004"/>
    <x v="49"/>
    <x v="205"/>
    <n v="495.00000000000006"/>
    <x v="1"/>
  </r>
  <r>
    <x v="0"/>
    <n v="1185732"/>
    <x v="262"/>
    <x v="0"/>
    <x v="46"/>
    <s v="Providence"/>
    <x v="2"/>
    <n v="0.55000000000000004"/>
    <x v="69"/>
    <x v="743"/>
    <n v="405.62500000000006"/>
    <x v="3"/>
  </r>
  <r>
    <x v="0"/>
    <n v="1185732"/>
    <x v="262"/>
    <x v="0"/>
    <x v="46"/>
    <s v="Providence"/>
    <x v="3"/>
    <n v="0.55000000000000004"/>
    <x v="35"/>
    <x v="408"/>
    <n v="378.12500000000006"/>
    <x v="3"/>
  </r>
  <r>
    <x v="0"/>
    <n v="1185732"/>
    <x v="262"/>
    <x v="0"/>
    <x v="46"/>
    <s v="Providence"/>
    <x v="4"/>
    <n v="0.65"/>
    <x v="44"/>
    <x v="132"/>
    <n v="406.25"/>
    <x v="3"/>
  </r>
  <r>
    <x v="0"/>
    <n v="1185732"/>
    <x v="262"/>
    <x v="0"/>
    <x v="46"/>
    <s v="Providence"/>
    <x v="5"/>
    <n v="0.7"/>
    <x v="45"/>
    <x v="41"/>
    <n v="735"/>
    <x v="1"/>
  </r>
  <r>
    <x v="0"/>
    <n v="1185732"/>
    <x v="263"/>
    <x v="0"/>
    <x v="46"/>
    <s v="Providence"/>
    <x v="0"/>
    <n v="0.65"/>
    <x v="31"/>
    <x v="90"/>
    <n v="1121.25"/>
    <x v="1"/>
  </r>
  <r>
    <x v="0"/>
    <n v="1185732"/>
    <x v="263"/>
    <x v="0"/>
    <x v="46"/>
    <s v="Providence"/>
    <x v="1"/>
    <n v="0.55000000000000004"/>
    <x v="48"/>
    <x v="138"/>
    <n v="618.75"/>
    <x v="1"/>
  </r>
  <r>
    <x v="0"/>
    <n v="1185732"/>
    <x v="263"/>
    <x v="0"/>
    <x v="46"/>
    <s v="Providence"/>
    <x v="2"/>
    <n v="0.55000000000000004"/>
    <x v="45"/>
    <x v="136"/>
    <n v="481.25000000000006"/>
    <x v="3"/>
  </r>
  <r>
    <x v="0"/>
    <n v="1185732"/>
    <x v="263"/>
    <x v="0"/>
    <x v="46"/>
    <s v="Providence"/>
    <x v="3"/>
    <n v="0.55000000000000004"/>
    <x v="49"/>
    <x v="205"/>
    <n v="412.50000000000006"/>
    <x v="3"/>
  </r>
  <r>
    <x v="0"/>
    <n v="1185732"/>
    <x v="263"/>
    <x v="0"/>
    <x v="46"/>
    <s v="Providence"/>
    <x v="4"/>
    <n v="0.65"/>
    <x v="49"/>
    <x v="212"/>
    <n v="487.5"/>
    <x v="3"/>
  </r>
  <r>
    <x v="0"/>
    <n v="1185732"/>
    <x v="263"/>
    <x v="0"/>
    <x v="46"/>
    <s v="Providence"/>
    <x v="5"/>
    <n v="0.7"/>
    <x v="47"/>
    <x v="59"/>
    <n v="840"/>
    <x v="1"/>
  </r>
  <r>
    <x v="0"/>
    <n v="1185732"/>
    <x v="0"/>
    <x v="0"/>
    <x v="47"/>
    <s v="Boston"/>
    <x v="0"/>
    <n v="0.45"/>
    <x v="28"/>
    <x v="45"/>
    <n v="1063.125"/>
    <x v="4"/>
  </r>
  <r>
    <x v="0"/>
    <n v="1185732"/>
    <x v="0"/>
    <x v="0"/>
    <x v="47"/>
    <s v="Boston"/>
    <x v="1"/>
    <n v="0.45"/>
    <x v="46"/>
    <x v="334"/>
    <n v="658.125"/>
    <x v="4"/>
  </r>
  <r>
    <x v="0"/>
    <n v="1185732"/>
    <x v="0"/>
    <x v="0"/>
    <x v="47"/>
    <s v="Boston"/>
    <x v="2"/>
    <n v="0.35000000000000003"/>
    <x v="46"/>
    <x v="165"/>
    <n v="398.125"/>
    <x v="2"/>
  </r>
  <r>
    <x v="0"/>
    <n v="1185732"/>
    <x v="0"/>
    <x v="0"/>
    <x v="47"/>
    <s v="Boston"/>
    <x v="3"/>
    <n v="0.39999999999999997"/>
    <x v="37"/>
    <x v="746"/>
    <n v="244.99999999999994"/>
    <x v="2"/>
  </r>
  <r>
    <x v="0"/>
    <n v="1185732"/>
    <x v="0"/>
    <x v="0"/>
    <x v="47"/>
    <s v="Boston"/>
    <x v="4"/>
    <n v="0.55000000000000004"/>
    <x v="38"/>
    <x v="116"/>
    <n v="433.125"/>
    <x v="2"/>
  </r>
  <r>
    <x v="0"/>
    <n v="1185732"/>
    <x v="0"/>
    <x v="0"/>
    <x v="47"/>
    <s v="Boston"/>
    <x v="5"/>
    <n v="0.45"/>
    <x v="46"/>
    <x v="334"/>
    <n v="585"/>
    <x v="15"/>
  </r>
  <r>
    <x v="0"/>
    <n v="1185732"/>
    <x v="1"/>
    <x v="0"/>
    <x v="47"/>
    <s v="Boston"/>
    <x v="0"/>
    <n v="0.45"/>
    <x v="31"/>
    <x v="70"/>
    <n v="1164.375"/>
    <x v="4"/>
  </r>
  <r>
    <x v="0"/>
    <n v="1185732"/>
    <x v="1"/>
    <x v="0"/>
    <x v="47"/>
    <s v="Boston"/>
    <x v="1"/>
    <n v="0.45"/>
    <x v="38"/>
    <x v="177"/>
    <n v="455.625"/>
    <x v="4"/>
  </r>
  <r>
    <x v="0"/>
    <n v="1185732"/>
    <x v="1"/>
    <x v="0"/>
    <x v="47"/>
    <s v="Boston"/>
    <x v="2"/>
    <n v="0.35000000000000003"/>
    <x v="35"/>
    <x v="117"/>
    <n v="336.875"/>
    <x v="2"/>
  </r>
  <r>
    <x v="0"/>
    <n v="1185732"/>
    <x v="1"/>
    <x v="0"/>
    <x v="47"/>
    <s v="Boston"/>
    <x v="3"/>
    <n v="0.39999999999999997"/>
    <x v="43"/>
    <x v="128"/>
    <n v="210"/>
    <x v="2"/>
  </r>
  <r>
    <x v="0"/>
    <n v="1185732"/>
    <x v="1"/>
    <x v="0"/>
    <x v="47"/>
    <s v="Boston"/>
    <x v="4"/>
    <n v="0.55000000000000004"/>
    <x v="38"/>
    <x v="116"/>
    <n v="433.125"/>
    <x v="2"/>
  </r>
  <r>
    <x v="0"/>
    <n v="1185732"/>
    <x v="1"/>
    <x v="0"/>
    <x v="47"/>
    <s v="Boston"/>
    <x v="5"/>
    <n v="0.45"/>
    <x v="46"/>
    <x v="334"/>
    <n v="585"/>
    <x v="15"/>
  </r>
  <r>
    <x v="0"/>
    <n v="1185732"/>
    <x v="2"/>
    <x v="0"/>
    <x v="47"/>
    <s v="Boston"/>
    <x v="0"/>
    <n v="0.45"/>
    <x v="63"/>
    <x v="747"/>
    <n v="1103.625"/>
    <x v="4"/>
  </r>
  <r>
    <x v="0"/>
    <n v="1185732"/>
    <x v="2"/>
    <x v="0"/>
    <x v="47"/>
    <s v="Boston"/>
    <x v="1"/>
    <n v="0.45"/>
    <x v="44"/>
    <x v="127"/>
    <n v="506.25"/>
    <x v="4"/>
  </r>
  <r>
    <x v="0"/>
    <n v="1185732"/>
    <x v="2"/>
    <x v="0"/>
    <x v="47"/>
    <s v="Boston"/>
    <x v="2"/>
    <n v="0.35000000000000003"/>
    <x v="35"/>
    <x v="117"/>
    <n v="336.875"/>
    <x v="2"/>
  </r>
  <r>
    <x v="0"/>
    <n v="1185732"/>
    <x v="2"/>
    <x v="0"/>
    <x v="47"/>
    <s v="Boston"/>
    <x v="3"/>
    <n v="0.39999999999999997"/>
    <x v="36"/>
    <x v="379"/>
    <n v="174.99999999999997"/>
    <x v="2"/>
  </r>
  <r>
    <x v="0"/>
    <n v="1185732"/>
    <x v="2"/>
    <x v="0"/>
    <x v="47"/>
    <s v="Boston"/>
    <x v="4"/>
    <n v="0.55000000000000004"/>
    <x v="37"/>
    <x v="117"/>
    <n v="336.875"/>
    <x v="2"/>
  </r>
  <r>
    <x v="0"/>
    <n v="1185732"/>
    <x v="2"/>
    <x v="0"/>
    <x v="47"/>
    <s v="Boston"/>
    <x v="5"/>
    <n v="0.45"/>
    <x v="35"/>
    <x v="116"/>
    <n v="494.99999999999994"/>
    <x v="15"/>
  </r>
  <r>
    <x v="0"/>
    <n v="1185732"/>
    <x v="3"/>
    <x v="0"/>
    <x v="47"/>
    <s v="Boston"/>
    <x v="0"/>
    <n v="0.45"/>
    <x v="28"/>
    <x v="45"/>
    <n v="1063.125"/>
    <x v="4"/>
  </r>
  <r>
    <x v="0"/>
    <n v="1185732"/>
    <x v="3"/>
    <x v="0"/>
    <x v="47"/>
    <s v="Boston"/>
    <x v="1"/>
    <n v="0.45"/>
    <x v="38"/>
    <x v="177"/>
    <n v="455.625"/>
    <x v="4"/>
  </r>
  <r>
    <x v="0"/>
    <n v="1185732"/>
    <x v="3"/>
    <x v="0"/>
    <x v="47"/>
    <s v="Boston"/>
    <x v="2"/>
    <n v="0.35000000000000003"/>
    <x v="38"/>
    <x v="121"/>
    <n v="275.625"/>
    <x v="2"/>
  </r>
  <r>
    <x v="0"/>
    <n v="1185732"/>
    <x v="3"/>
    <x v="0"/>
    <x v="47"/>
    <s v="Boston"/>
    <x v="3"/>
    <n v="0.39999999999999997"/>
    <x v="43"/>
    <x v="128"/>
    <n v="210"/>
    <x v="2"/>
  </r>
  <r>
    <x v="0"/>
    <n v="1185732"/>
    <x v="3"/>
    <x v="0"/>
    <x v="47"/>
    <s v="Boston"/>
    <x v="4"/>
    <n v="0.55000000000000004"/>
    <x v="43"/>
    <x v="188"/>
    <n v="288.75"/>
    <x v="2"/>
  </r>
  <r>
    <x v="0"/>
    <n v="1185732"/>
    <x v="3"/>
    <x v="0"/>
    <x v="47"/>
    <s v="Boston"/>
    <x v="5"/>
    <n v="0.45"/>
    <x v="49"/>
    <x v="198"/>
    <n v="540"/>
    <x v="15"/>
  </r>
  <r>
    <x v="0"/>
    <n v="1185732"/>
    <x v="4"/>
    <x v="0"/>
    <x v="47"/>
    <s v="Boston"/>
    <x v="0"/>
    <n v="0.6"/>
    <x v="82"/>
    <x v="748"/>
    <n v="1539"/>
    <x v="4"/>
  </r>
  <r>
    <x v="0"/>
    <n v="1185732"/>
    <x v="4"/>
    <x v="0"/>
    <x v="47"/>
    <s v="Boston"/>
    <x v="1"/>
    <n v="0.55000000000000004"/>
    <x v="35"/>
    <x v="408"/>
    <n v="680.62500000000011"/>
    <x v="4"/>
  </r>
  <r>
    <x v="0"/>
    <n v="1185732"/>
    <x v="4"/>
    <x v="0"/>
    <x v="47"/>
    <s v="Boston"/>
    <x v="2"/>
    <n v="0.5"/>
    <x v="49"/>
    <x v="146"/>
    <n v="525"/>
    <x v="2"/>
  </r>
  <r>
    <x v="0"/>
    <n v="1185732"/>
    <x v="4"/>
    <x v="0"/>
    <x v="47"/>
    <s v="Boston"/>
    <x v="3"/>
    <n v="0.5"/>
    <x v="44"/>
    <x v="142"/>
    <n v="437.5"/>
    <x v="2"/>
  </r>
  <r>
    <x v="0"/>
    <n v="1185732"/>
    <x v="4"/>
    <x v="0"/>
    <x v="47"/>
    <s v="Boston"/>
    <x v="4"/>
    <n v="0.6"/>
    <x v="35"/>
    <x v="240"/>
    <n v="577.5"/>
    <x v="2"/>
  </r>
  <r>
    <x v="0"/>
    <n v="1185732"/>
    <x v="4"/>
    <x v="0"/>
    <x v="47"/>
    <s v="Boston"/>
    <x v="5"/>
    <n v="0.65"/>
    <x v="47"/>
    <x v="51"/>
    <n v="1040"/>
    <x v="15"/>
  </r>
  <r>
    <x v="0"/>
    <n v="1185732"/>
    <x v="5"/>
    <x v="0"/>
    <x v="47"/>
    <s v="Boston"/>
    <x v="0"/>
    <n v="0.6"/>
    <x v="26"/>
    <x v="87"/>
    <n v="1755"/>
    <x v="4"/>
  </r>
  <r>
    <x v="0"/>
    <n v="1185732"/>
    <x v="5"/>
    <x v="0"/>
    <x v="47"/>
    <s v="Boston"/>
    <x v="1"/>
    <n v="0.55000000000000004"/>
    <x v="47"/>
    <x v="42"/>
    <n v="990"/>
    <x v="4"/>
  </r>
  <r>
    <x v="0"/>
    <n v="1185732"/>
    <x v="5"/>
    <x v="0"/>
    <x v="47"/>
    <s v="Boston"/>
    <x v="2"/>
    <n v="0.5"/>
    <x v="46"/>
    <x v="132"/>
    <n v="568.75"/>
    <x v="2"/>
  </r>
  <r>
    <x v="0"/>
    <n v="1185732"/>
    <x v="5"/>
    <x v="0"/>
    <x v="47"/>
    <s v="Boston"/>
    <x v="3"/>
    <n v="0.5"/>
    <x v="49"/>
    <x v="146"/>
    <n v="525"/>
    <x v="2"/>
  </r>
  <r>
    <x v="0"/>
    <n v="1185732"/>
    <x v="5"/>
    <x v="0"/>
    <x v="47"/>
    <s v="Boston"/>
    <x v="4"/>
    <n v="0.6"/>
    <x v="49"/>
    <x v="207"/>
    <n v="630"/>
    <x v="2"/>
  </r>
  <r>
    <x v="0"/>
    <n v="1185732"/>
    <x v="5"/>
    <x v="0"/>
    <x v="47"/>
    <s v="Boston"/>
    <x v="5"/>
    <n v="0.65"/>
    <x v="32"/>
    <x v="62"/>
    <n v="1170"/>
    <x v="15"/>
  </r>
  <r>
    <x v="0"/>
    <n v="1185732"/>
    <x v="6"/>
    <x v="0"/>
    <x v="47"/>
    <s v="Boston"/>
    <x v="0"/>
    <n v="0.6"/>
    <x v="22"/>
    <x v="72"/>
    <n v="1822.5"/>
    <x v="4"/>
  </r>
  <r>
    <x v="0"/>
    <n v="1185732"/>
    <x v="6"/>
    <x v="0"/>
    <x v="47"/>
    <s v="Boston"/>
    <x v="1"/>
    <n v="0.55000000000000004"/>
    <x v="33"/>
    <x v="256"/>
    <n v="1051.875"/>
    <x v="4"/>
  </r>
  <r>
    <x v="0"/>
    <n v="1185732"/>
    <x v="6"/>
    <x v="0"/>
    <x v="47"/>
    <s v="Boston"/>
    <x v="2"/>
    <n v="0.5"/>
    <x v="45"/>
    <x v="157"/>
    <n v="612.5"/>
    <x v="2"/>
  </r>
  <r>
    <x v="0"/>
    <n v="1185732"/>
    <x v="6"/>
    <x v="0"/>
    <x v="47"/>
    <s v="Boston"/>
    <x v="3"/>
    <n v="0.5"/>
    <x v="49"/>
    <x v="146"/>
    <n v="525"/>
    <x v="2"/>
  </r>
  <r>
    <x v="0"/>
    <n v="1185732"/>
    <x v="6"/>
    <x v="0"/>
    <x v="47"/>
    <s v="Boston"/>
    <x v="4"/>
    <n v="0.6"/>
    <x v="46"/>
    <x v="212"/>
    <n v="682.5"/>
    <x v="2"/>
  </r>
  <r>
    <x v="0"/>
    <n v="1185732"/>
    <x v="6"/>
    <x v="0"/>
    <x v="47"/>
    <s v="Boston"/>
    <x v="5"/>
    <n v="0.65"/>
    <x v="24"/>
    <x v="82"/>
    <n v="1300"/>
    <x v="15"/>
  </r>
  <r>
    <x v="0"/>
    <n v="1185732"/>
    <x v="7"/>
    <x v="0"/>
    <x v="47"/>
    <s v="Boston"/>
    <x v="0"/>
    <n v="0.6"/>
    <x v="26"/>
    <x v="87"/>
    <n v="1755"/>
    <x v="4"/>
  </r>
  <r>
    <x v="0"/>
    <n v="1185732"/>
    <x v="7"/>
    <x v="0"/>
    <x v="47"/>
    <s v="Boston"/>
    <x v="1"/>
    <n v="0.55000000000000004"/>
    <x v="33"/>
    <x v="256"/>
    <n v="1051.875"/>
    <x v="4"/>
  </r>
  <r>
    <x v="0"/>
    <n v="1185732"/>
    <x v="7"/>
    <x v="0"/>
    <x v="47"/>
    <s v="Boston"/>
    <x v="2"/>
    <n v="0.5"/>
    <x v="45"/>
    <x v="157"/>
    <n v="612.5"/>
    <x v="2"/>
  </r>
  <r>
    <x v="0"/>
    <n v="1185732"/>
    <x v="7"/>
    <x v="0"/>
    <x v="47"/>
    <s v="Boston"/>
    <x v="3"/>
    <n v="0.5"/>
    <x v="44"/>
    <x v="142"/>
    <n v="437.5"/>
    <x v="2"/>
  </r>
  <r>
    <x v="0"/>
    <n v="1185732"/>
    <x v="7"/>
    <x v="0"/>
    <x v="47"/>
    <s v="Boston"/>
    <x v="4"/>
    <n v="0.6"/>
    <x v="38"/>
    <x v="198"/>
    <n v="472.49999999999994"/>
    <x v="2"/>
  </r>
  <r>
    <x v="0"/>
    <n v="1185732"/>
    <x v="7"/>
    <x v="0"/>
    <x v="47"/>
    <s v="Boston"/>
    <x v="5"/>
    <n v="0.65"/>
    <x v="47"/>
    <x v="51"/>
    <n v="1040"/>
    <x v="15"/>
  </r>
  <r>
    <x v="0"/>
    <n v="1185732"/>
    <x v="8"/>
    <x v="0"/>
    <x v="47"/>
    <s v="Boston"/>
    <x v="0"/>
    <n v="0.6"/>
    <x v="28"/>
    <x v="40"/>
    <n v="1417.5"/>
    <x v="4"/>
  </r>
  <r>
    <x v="0"/>
    <n v="1185732"/>
    <x v="8"/>
    <x v="0"/>
    <x v="47"/>
    <s v="Boston"/>
    <x v="1"/>
    <n v="0.55000000000000004"/>
    <x v="46"/>
    <x v="255"/>
    <n v="804.37500000000011"/>
    <x v="4"/>
  </r>
  <r>
    <x v="0"/>
    <n v="1185732"/>
    <x v="8"/>
    <x v="0"/>
    <x v="47"/>
    <s v="Boston"/>
    <x v="2"/>
    <n v="0.5"/>
    <x v="38"/>
    <x v="127"/>
    <n v="393.75"/>
    <x v="2"/>
  </r>
  <r>
    <x v="0"/>
    <n v="1185732"/>
    <x v="8"/>
    <x v="0"/>
    <x v="47"/>
    <s v="Boston"/>
    <x v="3"/>
    <n v="0.5"/>
    <x v="41"/>
    <x v="123"/>
    <n v="350"/>
    <x v="2"/>
  </r>
  <r>
    <x v="0"/>
    <n v="1185732"/>
    <x v="8"/>
    <x v="0"/>
    <x v="47"/>
    <s v="Boston"/>
    <x v="4"/>
    <n v="0.6"/>
    <x v="41"/>
    <x v="147"/>
    <n v="420"/>
    <x v="2"/>
  </r>
  <r>
    <x v="0"/>
    <n v="1185732"/>
    <x v="8"/>
    <x v="0"/>
    <x v="47"/>
    <s v="Boston"/>
    <x v="5"/>
    <n v="0.65"/>
    <x v="49"/>
    <x v="212"/>
    <n v="779.99999999999989"/>
    <x v="15"/>
  </r>
  <r>
    <x v="0"/>
    <n v="1185732"/>
    <x v="9"/>
    <x v="0"/>
    <x v="47"/>
    <s v="Boston"/>
    <x v="0"/>
    <n v="0.65"/>
    <x v="34"/>
    <x v="197"/>
    <n v="1389.375"/>
    <x v="4"/>
  </r>
  <r>
    <x v="0"/>
    <n v="1185732"/>
    <x v="9"/>
    <x v="0"/>
    <x v="47"/>
    <s v="Boston"/>
    <x v="1"/>
    <n v="0.60000000000000009"/>
    <x v="49"/>
    <x v="166"/>
    <n v="810.00000000000011"/>
    <x v="4"/>
  </r>
  <r>
    <x v="0"/>
    <n v="1185732"/>
    <x v="9"/>
    <x v="0"/>
    <x v="47"/>
    <s v="Boston"/>
    <x v="2"/>
    <n v="0.60000000000000009"/>
    <x v="41"/>
    <x v="200"/>
    <n v="420.00000000000006"/>
    <x v="2"/>
  </r>
  <r>
    <x v="0"/>
    <n v="1185732"/>
    <x v="9"/>
    <x v="0"/>
    <x v="47"/>
    <s v="Boston"/>
    <x v="3"/>
    <n v="0.60000000000000009"/>
    <x v="37"/>
    <x v="187"/>
    <n v="367.50000000000006"/>
    <x v="2"/>
  </r>
  <r>
    <x v="0"/>
    <n v="1185732"/>
    <x v="9"/>
    <x v="0"/>
    <x v="47"/>
    <s v="Boston"/>
    <x v="4"/>
    <n v="0.70000000000000007"/>
    <x v="37"/>
    <x v="206"/>
    <n v="428.75000000000006"/>
    <x v="2"/>
  </r>
  <r>
    <x v="0"/>
    <n v="1185732"/>
    <x v="9"/>
    <x v="0"/>
    <x v="47"/>
    <s v="Boston"/>
    <x v="5"/>
    <n v="0.75"/>
    <x v="49"/>
    <x v="39"/>
    <n v="899.99999999999989"/>
    <x v="15"/>
  </r>
  <r>
    <x v="0"/>
    <n v="1185732"/>
    <x v="10"/>
    <x v="0"/>
    <x v="47"/>
    <s v="Boston"/>
    <x v="0"/>
    <n v="0.70000000000000007"/>
    <x v="32"/>
    <x v="254"/>
    <n v="1417.5000000000002"/>
    <x v="4"/>
  </r>
  <r>
    <x v="0"/>
    <n v="1185732"/>
    <x v="10"/>
    <x v="0"/>
    <x v="47"/>
    <s v="Boston"/>
    <x v="1"/>
    <n v="0.60000000000000009"/>
    <x v="46"/>
    <x v="470"/>
    <n v="877.50000000000011"/>
    <x v="4"/>
  </r>
  <r>
    <x v="0"/>
    <n v="1185732"/>
    <x v="10"/>
    <x v="0"/>
    <x v="47"/>
    <s v="Boston"/>
    <x v="2"/>
    <n v="0.60000000000000009"/>
    <x v="81"/>
    <x v="749"/>
    <n v="672"/>
    <x v="2"/>
  </r>
  <r>
    <x v="0"/>
    <n v="1185732"/>
    <x v="10"/>
    <x v="0"/>
    <x v="47"/>
    <s v="Boston"/>
    <x v="3"/>
    <n v="0.60000000000000009"/>
    <x v="49"/>
    <x v="166"/>
    <n v="630"/>
    <x v="2"/>
  </r>
  <r>
    <x v="0"/>
    <n v="1185732"/>
    <x v="10"/>
    <x v="0"/>
    <x v="47"/>
    <s v="Boston"/>
    <x v="4"/>
    <n v="0.70000000000000007"/>
    <x v="35"/>
    <x v="136"/>
    <n v="673.75"/>
    <x v="2"/>
  </r>
  <r>
    <x v="0"/>
    <n v="1185732"/>
    <x v="10"/>
    <x v="0"/>
    <x v="47"/>
    <s v="Boston"/>
    <x v="5"/>
    <n v="0.75"/>
    <x v="48"/>
    <x v="67"/>
    <n v="1125"/>
    <x v="15"/>
  </r>
  <r>
    <x v="0"/>
    <n v="1185732"/>
    <x v="11"/>
    <x v="0"/>
    <x v="47"/>
    <s v="Boston"/>
    <x v="0"/>
    <n v="0.70000000000000007"/>
    <x v="25"/>
    <x v="81"/>
    <n v="1890"/>
    <x v="4"/>
  </r>
  <r>
    <x v="0"/>
    <n v="1185732"/>
    <x v="11"/>
    <x v="0"/>
    <x v="47"/>
    <s v="Boston"/>
    <x v="1"/>
    <n v="0.60000000000000009"/>
    <x v="47"/>
    <x v="218"/>
    <n v="1080.0000000000002"/>
    <x v="4"/>
  </r>
  <r>
    <x v="0"/>
    <n v="1185732"/>
    <x v="11"/>
    <x v="0"/>
    <x v="47"/>
    <s v="Boston"/>
    <x v="2"/>
    <n v="0.60000000000000009"/>
    <x v="48"/>
    <x v="223"/>
    <n v="787.50000000000011"/>
    <x v="2"/>
  </r>
  <r>
    <x v="0"/>
    <n v="1185732"/>
    <x v="11"/>
    <x v="0"/>
    <x v="47"/>
    <s v="Boston"/>
    <x v="3"/>
    <n v="0.60000000000000009"/>
    <x v="46"/>
    <x v="470"/>
    <n v="682.5"/>
    <x v="2"/>
  </r>
  <r>
    <x v="0"/>
    <n v="1185732"/>
    <x v="11"/>
    <x v="0"/>
    <x v="47"/>
    <s v="Boston"/>
    <x v="4"/>
    <n v="0.70000000000000007"/>
    <x v="46"/>
    <x v="154"/>
    <n v="796.25"/>
    <x v="2"/>
  </r>
  <r>
    <x v="0"/>
    <n v="1185732"/>
    <x v="11"/>
    <x v="0"/>
    <x v="47"/>
    <s v="Boston"/>
    <x v="5"/>
    <n v="0.75"/>
    <x v="33"/>
    <x v="674"/>
    <n v="1275"/>
    <x v="15"/>
  </r>
  <r>
    <x v="0"/>
    <n v="1185732"/>
    <x v="124"/>
    <x v="0"/>
    <x v="48"/>
    <s v="Burlington"/>
    <x v="0"/>
    <n v="0.5"/>
    <x v="28"/>
    <x v="48"/>
    <n v="1050"/>
    <x v="8"/>
  </r>
  <r>
    <x v="0"/>
    <n v="1185732"/>
    <x v="124"/>
    <x v="0"/>
    <x v="48"/>
    <s v="Burlington"/>
    <x v="1"/>
    <n v="0.5"/>
    <x v="46"/>
    <x v="132"/>
    <n v="650"/>
    <x v="8"/>
  </r>
  <r>
    <x v="0"/>
    <n v="1185732"/>
    <x v="124"/>
    <x v="0"/>
    <x v="48"/>
    <s v="Burlington"/>
    <x v="2"/>
    <n v="0.4"/>
    <x v="46"/>
    <x v="194"/>
    <n v="390"/>
    <x v="1"/>
  </r>
  <r>
    <x v="0"/>
    <n v="1185732"/>
    <x v="124"/>
    <x v="0"/>
    <x v="48"/>
    <s v="Burlington"/>
    <x v="3"/>
    <n v="0.44999999999999996"/>
    <x v="37"/>
    <x v="474"/>
    <n v="236.24999999999994"/>
    <x v="1"/>
  </r>
  <r>
    <x v="0"/>
    <n v="1185732"/>
    <x v="124"/>
    <x v="0"/>
    <x v="48"/>
    <s v="Burlington"/>
    <x v="4"/>
    <n v="0.60000000000000009"/>
    <x v="38"/>
    <x v="139"/>
    <n v="405.00000000000006"/>
    <x v="1"/>
  </r>
  <r>
    <x v="0"/>
    <n v="1185732"/>
    <x v="124"/>
    <x v="0"/>
    <x v="48"/>
    <s v="Burlington"/>
    <x v="5"/>
    <n v="0.5"/>
    <x v="46"/>
    <x v="132"/>
    <n v="568.75"/>
    <x v="2"/>
  </r>
  <r>
    <x v="0"/>
    <n v="1185732"/>
    <x v="125"/>
    <x v="0"/>
    <x v="48"/>
    <s v="Burlington"/>
    <x v="0"/>
    <n v="0.5"/>
    <x v="25"/>
    <x v="61"/>
    <n v="1200"/>
    <x v="8"/>
  </r>
  <r>
    <x v="0"/>
    <n v="1185732"/>
    <x v="125"/>
    <x v="0"/>
    <x v="48"/>
    <s v="Burlington"/>
    <x v="1"/>
    <n v="0.5"/>
    <x v="44"/>
    <x v="142"/>
    <n v="500"/>
    <x v="8"/>
  </r>
  <r>
    <x v="0"/>
    <n v="1185732"/>
    <x v="125"/>
    <x v="0"/>
    <x v="48"/>
    <s v="Burlington"/>
    <x v="2"/>
    <n v="0.4"/>
    <x v="49"/>
    <x v="147"/>
    <n v="360"/>
    <x v="1"/>
  </r>
  <r>
    <x v="0"/>
    <n v="1185732"/>
    <x v="125"/>
    <x v="0"/>
    <x v="48"/>
    <s v="Burlington"/>
    <x v="3"/>
    <n v="0.44999999999999996"/>
    <x v="41"/>
    <x v="546"/>
    <n v="269.99999999999994"/>
    <x v="1"/>
  </r>
  <r>
    <x v="0"/>
    <n v="1185732"/>
    <x v="125"/>
    <x v="0"/>
    <x v="48"/>
    <s v="Burlington"/>
    <x v="4"/>
    <n v="0.60000000000000009"/>
    <x v="35"/>
    <x v="205"/>
    <n v="495.00000000000006"/>
    <x v="1"/>
  </r>
  <r>
    <x v="0"/>
    <n v="1185732"/>
    <x v="125"/>
    <x v="0"/>
    <x v="48"/>
    <s v="Burlington"/>
    <x v="5"/>
    <n v="0.5"/>
    <x v="48"/>
    <x v="203"/>
    <n v="656.25"/>
    <x v="2"/>
  </r>
  <r>
    <x v="0"/>
    <n v="1185732"/>
    <x v="126"/>
    <x v="0"/>
    <x v="48"/>
    <s v="Burlington"/>
    <x v="0"/>
    <n v="0.5"/>
    <x v="82"/>
    <x v="175"/>
    <n v="1140"/>
    <x v="8"/>
  </r>
  <r>
    <x v="0"/>
    <n v="1185732"/>
    <x v="126"/>
    <x v="0"/>
    <x v="48"/>
    <s v="Burlington"/>
    <x v="1"/>
    <n v="0.5"/>
    <x v="35"/>
    <x v="140"/>
    <n v="550"/>
    <x v="8"/>
  </r>
  <r>
    <x v="0"/>
    <n v="1185732"/>
    <x v="126"/>
    <x v="0"/>
    <x v="48"/>
    <s v="Burlington"/>
    <x v="2"/>
    <n v="0.4"/>
    <x v="49"/>
    <x v="147"/>
    <n v="360"/>
    <x v="1"/>
  </r>
  <r>
    <x v="0"/>
    <n v="1185732"/>
    <x v="126"/>
    <x v="0"/>
    <x v="48"/>
    <s v="Burlington"/>
    <x v="3"/>
    <n v="0.44999999999999996"/>
    <x v="43"/>
    <x v="310"/>
    <n v="202.49999999999997"/>
    <x v="1"/>
  </r>
  <r>
    <x v="0"/>
    <n v="1185732"/>
    <x v="126"/>
    <x v="0"/>
    <x v="48"/>
    <s v="Burlington"/>
    <x v="4"/>
    <n v="0.60000000000000009"/>
    <x v="41"/>
    <x v="200"/>
    <n v="360.00000000000006"/>
    <x v="1"/>
  </r>
  <r>
    <x v="0"/>
    <n v="1185732"/>
    <x v="126"/>
    <x v="0"/>
    <x v="48"/>
    <s v="Burlington"/>
    <x v="5"/>
    <n v="0.5"/>
    <x v="49"/>
    <x v="146"/>
    <n v="525"/>
    <x v="2"/>
  </r>
  <r>
    <x v="0"/>
    <n v="1185732"/>
    <x v="127"/>
    <x v="0"/>
    <x v="48"/>
    <s v="Burlington"/>
    <x v="0"/>
    <n v="0.5"/>
    <x v="21"/>
    <x v="80"/>
    <n v="1100"/>
    <x v="8"/>
  </r>
  <r>
    <x v="0"/>
    <n v="1185732"/>
    <x v="127"/>
    <x v="0"/>
    <x v="48"/>
    <s v="Burlington"/>
    <x v="1"/>
    <n v="0.5"/>
    <x v="44"/>
    <x v="142"/>
    <n v="500"/>
    <x v="8"/>
  </r>
  <r>
    <x v="0"/>
    <n v="1185732"/>
    <x v="127"/>
    <x v="0"/>
    <x v="48"/>
    <s v="Burlington"/>
    <x v="2"/>
    <n v="0.4"/>
    <x v="44"/>
    <x v="123"/>
    <n v="300"/>
    <x v="1"/>
  </r>
  <r>
    <x v="0"/>
    <n v="1185732"/>
    <x v="127"/>
    <x v="0"/>
    <x v="48"/>
    <s v="Burlington"/>
    <x v="3"/>
    <n v="0.44999999999999996"/>
    <x v="37"/>
    <x v="474"/>
    <n v="236.24999999999994"/>
    <x v="1"/>
  </r>
  <r>
    <x v="0"/>
    <n v="1185732"/>
    <x v="127"/>
    <x v="0"/>
    <x v="48"/>
    <s v="Burlington"/>
    <x v="4"/>
    <n v="0.60000000000000009"/>
    <x v="37"/>
    <x v="187"/>
    <n v="315.00000000000006"/>
    <x v="1"/>
  </r>
  <r>
    <x v="0"/>
    <n v="1185732"/>
    <x v="127"/>
    <x v="0"/>
    <x v="48"/>
    <s v="Burlington"/>
    <x v="5"/>
    <n v="0.5"/>
    <x v="46"/>
    <x v="132"/>
    <n v="568.75"/>
    <x v="2"/>
  </r>
  <r>
    <x v="0"/>
    <n v="1185732"/>
    <x v="128"/>
    <x v="0"/>
    <x v="48"/>
    <s v="Burlington"/>
    <x v="0"/>
    <n v="0.65"/>
    <x v="76"/>
    <x v="750"/>
    <n v="1547"/>
    <x v="8"/>
  </r>
  <r>
    <x v="0"/>
    <n v="1185732"/>
    <x v="128"/>
    <x v="0"/>
    <x v="48"/>
    <s v="Burlington"/>
    <x v="1"/>
    <n v="0.60000000000000009"/>
    <x v="49"/>
    <x v="166"/>
    <n v="720.00000000000011"/>
    <x v="8"/>
  </r>
  <r>
    <x v="0"/>
    <n v="1185732"/>
    <x v="128"/>
    <x v="0"/>
    <x v="48"/>
    <s v="Burlington"/>
    <x v="2"/>
    <n v="0.55000000000000004"/>
    <x v="46"/>
    <x v="255"/>
    <n v="536.25"/>
    <x v="1"/>
  </r>
  <r>
    <x v="0"/>
    <n v="1185732"/>
    <x v="128"/>
    <x v="0"/>
    <x v="48"/>
    <s v="Burlington"/>
    <x v="3"/>
    <n v="0.55000000000000004"/>
    <x v="35"/>
    <x v="408"/>
    <n v="453.75000000000006"/>
    <x v="1"/>
  </r>
  <r>
    <x v="0"/>
    <n v="1185732"/>
    <x v="128"/>
    <x v="0"/>
    <x v="48"/>
    <s v="Burlington"/>
    <x v="4"/>
    <n v="0.65"/>
    <x v="49"/>
    <x v="212"/>
    <n v="585"/>
    <x v="1"/>
  </r>
  <r>
    <x v="0"/>
    <n v="1185732"/>
    <x v="128"/>
    <x v="0"/>
    <x v="48"/>
    <s v="Burlington"/>
    <x v="5"/>
    <n v="0.70000000000000007"/>
    <x v="33"/>
    <x v="253"/>
    <n v="1041.25"/>
    <x v="2"/>
  </r>
  <r>
    <x v="0"/>
    <n v="1185732"/>
    <x v="129"/>
    <x v="0"/>
    <x v="48"/>
    <s v="Burlington"/>
    <x v="0"/>
    <n v="0.65"/>
    <x v="22"/>
    <x v="83"/>
    <n v="1755"/>
    <x v="8"/>
  </r>
  <r>
    <x v="0"/>
    <n v="1185732"/>
    <x v="129"/>
    <x v="0"/>
    <x v="48"/>
    <s v="Burlington"/>
    <x v="1"/>
    <n v="0.60000000000000009"/>
    <x v="33"/>
    <x v="227"/>
    <n v="1020.0000000000002"/>
    <x v="8"/>
  </r>
  <r>
    <x v="0"/>
    <n v="1185732"/>
    <x v="129"/>
    <x v="0"/>
    <x v="48"/>
    <s v="Burlington"/>
    <x v="2"/>
    <n v="0.55000000000000004"/>
    <x v="45"/>
    <x v="136"/>
    <n v="577.5"/>
    <x v="1"/>
  </r>
  <r>
    <x v="0"/>
    <n v="1185732"/>
    <x v="129"/>
    <x v="0"/>
    <x v="48"/>
    <s v="Burlington"/>
    <x v="3"/>
    <n v="0.55000000000000004"/>
    <x v="46"/>
    <x v="255"/>
    <n v="536.25"/>
    <x v="1"/>
  </r>
  <r>
    <x v="0"/>
    <n v="1185732"/>
    <x v="129"/>
    <x v="0"/>
    <x v="48"/>
    <s v="Burlington"/>
    <x v="4"/>
    <n v="0.65"/>
    <x v="46"/>
    <x v="238"/>
    <n v="633.75"/>
    <x v="1"/>
  </r>
  <r>
    <x v="0"/>
    <n v="1185732"/>
    <x v="129"/>
    <x v="0"/>
    <x v="48"/>
    <s v="Burlington"/>
    <x v="5"/>
    <n v="0.70000000000000007"/>
    <x v="34"/>
    <x v="204"/>
    <n v="1163.75"/>
    <x v="2"/>
  </r>
  <r>
    <x v="0"/>
    <n v="1185732"/>
    <x v="130"/>
    <x v="0"/>
    <x v="48"/>
    <s v="Burlington"/>
    <x v="0"/>
    <n v="0.65"/>
    <x v="20"/>
    <x v="109"/>
    <n v="1820"/>
    <x v="8"/>
  </r>
  <r>
    <x v="0"/>
    <n v="1185732"/>
    <x v="130"/>
    <x v="0"/>
    <x v="48"/>
    <s v="Burlington"/>
    <x v="1"/>
    <n v="0.60000000000000009"/>
    <x v="32"/>
    <x v="217"/>
    <n v="1080.0000000000002"/>
    <x v="8"/>
  </r>
  <r>
    <x v="0"/>
    <n v="1185732"/>
    <x v="130"/>
    <x v="0"/>
    <x v="48"/>
    <s v="Burlington"/>
    <x v="2"/>
    <n v="0.55000000000000004"/>
    <x v="48"/>
    <x v="138"/>
    <n v="618.75"/>
    <x v="1"/>
  </r>
  <r>
    <x v="0"/>
    <n v="1185732"/>
    <x v="130"/>
    <x v="0"/>
    <x v="48"/>
    <s v="Burlington"/>
    <x v="3"/>
    <n v="0.55000000000000004"/>
    <x v="46"/>
    <x v="255"/>
    <n v="536.25"/>
    <x v="1"/>
  </r>
  <r>
    <x v="0"/>
    <n v="1185732"/>
    <x v="130"/>
    <x v="0"/>
    <x v="48"/>
    <s v="Burlington"/>
    <x v="4"/>
    <n v="0.65"/>
    <x v="45"/>
    <x v="154"/>
    <n v="682.5"/>
    <x v="1"/>
  </r>
  <r>
    <x v="0"/>
    <n v="1185732"/>
    <x v="130"/>
    <x v="0"/>
    <x v="48"/>
    <s v="Burlington"/>
    <x v="5"/>
    <n v="0.70000000000000007"/>
    <x v="28"/>
    <x v="244"/>
    <n v="1286.25"/>
    <x v="2"/>
  </r>
  <r>
    <x v="0"/>
    <n v="1185732"/>
    <x v="131"/>
    <x v="0"/>
    <x v="48"/>
    <s v="Burlington"/>
    <x v="0"/>
    <n v="0.65"/>
    <x v="22"/>
    <x v="83"/>
    <n v="1755"/>
    <x v="8"/>
  </r>
  <r>
    <x v="0"/>
    <n v="1185732"/>
    <x v="131"/>
    <x v="0"/>
    <x v="48"/>
    <s v="Burlington"/>
    <x v="1"/>
    <n v="0.60000000000000009"/>
    <x v="32"/>
    <x v="217"/>
    <n v="1080.0000000000002"/>
    <x v="8"/>
  </r>
  <r>
    <x v="0"/>
    <n v="1185732"/>
    <x v="131"/>
    <x v="0"/>
    <x v="48"/>
    <s v="Burlington"/>
    <x v="2"/>
    <n v="0.55000000000000004"/>
    <x v="48"/>
    <x v="138"/>
    <n v="618.75"/>
    <x v="1"/>
  </r>
  <r>
    <x v="0"/>
    <n v="1185732"/>
    <x v="131"/>
    <x v="0"/>
    <x v="48"/>
    <s v="Burlington"/>
    <x v="3"/>
    <n v="0.55000000000000004"/>
    <x v="35"/>
    <x v="408"/>
    <n v="453.75000000000006"/>
    <x v="1"/>
  </r>
  <r>
    <x v="0"/>
    <n v="1185732"/>
    <x v="131"/>
    <x v="0"/>
    <x v="48"/>
    <s v="Burlington"/>
    <x v="4"/>
    <n v="0.65"/>
    <x v="44"/>
    <x v="132"/>
    <n v="487.5"/>
    <x v="1"/>
  </r>
  <r>
    <x v="0"/>
    <n v="1185732"/>
    <x v="131"/>
    <x v="0"/>
    <x v="48"/>
    <s v="Burlington"/>
    <x v="5"/>
    <n v="0.70000000000000007"/>
    <x v="33"/>
    <x v="253"/>
    <n v="1041.25"/>
    <x v="2"/>
  </r>
  <r>
    <x v="0"/>
    <n v="1185732"/>
    <x v="132"/>
    <x v="0"/>
    <x v="48"/>
    <s v="Burlington"/>
    <x v="0"/>
    <n v="0.65"/>
    <x v="21"/>
    <x v="88"/>
    <n v="1430"/>
    <x v="8"/>
  </r>
  <r>
    <x v="0"/>
    <n v="1185732"/>
    <x v="132"/>
    <x v="0"/>
    <x v="48"/>
    <s v="Burlington"/>
    <x v="1"/>
    <n v="0.60000000000000009"/>
    <x v="45"/>
    <x v="162"/>
    <n v="840.00000000000023"/>
    <x v="8"/>
  </r>
  <r>
    <x v="0"/>
    <n v="1185732"/>
    <x v="132"/>
    <x v="0"/>
    <x v="48"/>
    <s v="Burlington"/>
    <x v="2"/>
    <n v="0.55000000000000004"/>
    <x v="44"/>
    <x v="140"/>
    <n v="412.5"/>
    <x v="1"/>
  </r>
  <r>
    <x v="0"/>
    <n v="1185732"/>
    <x v="132"/>
    <x v="0"/>
    <x v="48"/>
    <s v="Burlington"/>
    <x v="3"/>
    <n v="0.55000000000000004"/>
    <x v="38"/>
    <x v="116"/>
    <n v="371.25"/>
    <x v="1"/>
  </r>
  <r>
    <x v="0"/>
    <n v="1185732"/>
    <x v="132"/>
    <x v="0"/>
    <x v="48"/>
    <s v="Burlington"/>
    <x v="4"/>
    <n v="0.65"/>
    <x v="38"/>
    <x v="334"/>
    <n v="438.75"/>
    <x v="1"/>
  </r>
  <r>
    <x v="0"/>
    <n v="1185732"/>
    <x v="132"/>
    <x v="0"/>
    <x v="48"/>
    <s v="Burlington"/>
    <x v="5"/>
    <n v="0.70000000000000007"/>
    <x v="46"/>
    <x v="154"/>
    <n v="796.25"/>
    <x v="2"/>
  </r>
  <r>
    <x v="0"/>
    <n v="1185732"/>
    <x v="133"/>
    <x v="0"/>
    <x v="48"/>
    <s v="Burlington"/>
    <x v="0"/>
    <n v="0.70000000000000007"/>
    <x v="34"/>
    <x v="204"/>
    <n v="1330.0000000000002"/>
    <x v="8"/>
  </r>
  <r>
    <x v="0"/>
    <n v="1185732"/>
    <x v="133"/>
    <x v="0"/>
    <x v="48"/>
    <s v="Burlington"/>
    <x v="1"/>
    <n v="0.65000000000000013"/>
    <x v="49"/>
    <x v="473"/>
    <n v="780.00000000000023"/>
    <x v="8"/>
  </r>
  <r>
    <x v="0"/>
    <n v="1185732"/>
    <x v="133"/>
    <x v="0"/>
    <x v="48"/>
    <s v="Burlington"/>
    <x v="2"/>
    <n v="0.65000000000000013"/>
    <x v="41"/>
    <x v="716"/>
    <n v="390.00000000000006"/>
    <x v="1"/>
  </r>
  <r>
    <x v="0"/>
    <n v="1185732"/>
    <x v="133"/>
    <x v="0"/>
    <x v="48"/>
    <s v="Burlington"/>
    <x v="3"/>
    <n v="0.65000000000000013"/>
    <x v="37"/>
    <x v="507"/>
    <n v="341.25000000000006"/>
    <x v="1"/>
  </r>
  <r>
    <x v="0"/>
    <n v="1185732"/>
    <x v="133"/>
    <x v="0"/>
    <x v="48"/>
    <s v="Burlington"/>
    <x v="4"/>
    <n v="0.75000000000000011"/>
    <x v="37"/>
    <x v="342"/>
    <n v="393.75000000000006"/>
    <x v="1"/>
  </r>
  <r>
    <x v="0"/>
    <n v="1185732"/>
    <x v="133"/>
    <x v="0"/>
    <x v="48"/>
    <s v="Burlington"/>
    <x v="5"/>
    <n v="0.8"/>
    <x v="49"/>
    <x v="50"/>
    <n v="840"/>
    <x v="2"/>
  </r>
  <r>
    <x v="0"/>
    <n v="1185732"/>
    <x v="134"/>
    <x v="0"/>
    <x v="48"/>
    <s v="Burlington"/>
    <x v="0"/>
    <n v="0.75000000000000011"/>
    <x v="32"/>
    <x v="220"/>
    <n v="1350.0000000000002"/>
    <x v="8"/>
  </r>
  <r>
    <x v="0"/>
    <n v="1185732"/>
    <x v="134"/>
    <x v="0"/>
    <x v="48"/>
    <s v="Burlington"/>
    <x v="1"/>
    <n v="0.65000000000000013"/>
    <x v="46"/>
    <x v="421"/>
    <n v="845.00000000000023"/>
    <x v="8"/>
  </r>
  <r>
    <x v="0"/>
    <n v="1185732"/>
    <x v="134"/>
    <x v="0"/>
    <x v="48"/>
    <s v="Burlington"/>
    <x v="2"/>
    <n v="0.65000000000000013"/>
    <x v="71"/>
    <x v="751"/>
    <n v="672.75000000000011"/>
    <x v="1"/>
  </r>
  <r>
    <x v="0"/>
    <n v="1185732"/>
    <x v="134"/>
    <x v="0"/>
    <x v="48"/>
    <s v="Burlington"/>
    <x v="3"/>
    <n v="0.65000000000000013"/>
    <x v="46"/>
    <x v="421"/>
    <n v="633.75000000000011"/>
    <x v="1"/>
  </r>
  <r>
    <x v="0"/>
    <n v="1185732"/>
    <x v="134"/>
    <x v="0"/>
    <x v="48"/>
    <s v="Burlington"/>
    <x v="4"/>
    <n v="0.75000000000000011"/>
    <x v="49"/>
    <x v="223"/>
    <n v="675.00000000000011"/>
    <x v="1"/>
  </r>
  <r>
    <x v="0"/>
    <n v="1185732"/>
    <x v="134"/>
    <x v="0"/>
    <x v="48"/>
    <s v="Burlington"/>
    <x v="5"/>
    <n v="0.8"/>
    <x v="47"/>
    <x v="55"/>
    <n v="1120"/>
    <x v="2"/>
  </r>
  <r>
    <x v="0"/>
    <n v="1185732"/>
    <x v="135"/>
    <x v="0"/>
    <x v="48"/>
    <s v="Burlington"/>
    <x v="0"/>
    <n v="0.75000000000000011"/>
    <x v="23"/>
    <x v="273"/>
    <n v="1875.0000000000005"/>
    <x v="8"/>
  </r>
  <r>
    <x v="0"/>
    <n v="1185732"/>
    <x v="135"/>
    <x v="0"/>
    <x v="48"/>
    <s v="Burlington"/>
    <x v="1"/>
    <n v="0.65000000000000013"/>
    <x v="33"/>
    <x v="723"/>
    <n v="1105.0000000000002"/>
    <x v="8"/>
  </r>
  <r>
    <x v="0"/>
    <n v="1185732"/>
    <x v="135"/>
    <x v="0"/>
    <x v="48"/>
    <s v="Burlington"/>
    <x v="2"/>
    <n v="0.65000000000000013"/>
    <x v="47"/>
    <x v="251"/>
    <n v="780.00000000000011"/>
    <x v="1"/>
  </r>
  <r>
    <x v="0"/>
    <n v="1185732"/>
    <x v="135"/>
    <x v="0"/>
    <x v="48"/>
    <s v="Burlington"/>
    <x v="3"/>
    <n v="0.65000000000000013"/>
    <x v="45"/>
    <x v="597"/>
    <n v="682.50000000000011"/>
    <x v="1"/>
  </r>
  <r>
    <x v="0"/>
    <n v="1185732"/>
    <x v="135"/>
    <x v="0"/>
    <x v="48"/>
    <s v="Burlington"/>
    <x v="4"/>
    <n v="0.75000000000000011"/>
    <x v="45"/>
    <x v="195"/>
    <n v="787.50000000000011"/>
    <x v="1"/>
  </r>
  <r>
    <x v="0"/>
    <n v="1185732"/>
    <x v="135"/>
    <x v="0"/>
    <x v="48"/>
    <s v="Burlington"/>
    <x v="5"/>
    <n v="0.8"/>
    <x v="32"/>
    <x v="11"/>
    <n v="1260"/>
    <x v="2"/>
  </r>
  <r>
    <x v="0"/>
    <n v="1185732"/>
    <x v="145"/>
    <x v="0"/>
    <x v="49"/>
    <s v="Manchester"/>
    <x v="0"/>
    <n v="0.55000000000000004"/>
    <x v="24"/>
    <x v="80"/>
    <n v="962.50000000000011"/>
    <x v="5"/>
  </r>
  <r>
    <x v="0"/>
    <n v="1185732"/>
    <x v="145"/>
    <x v="0"/>
    <x v="49"/>
    <s v="Manchester"/>
    <x v="1"/>
    <n v="0.55000000000000004"/>
    <x v="49"/>
    <x v="205"/>
    <n v="577.50000000000011"/>
    <x v="5"/>
  </r>
  <r>
    <x v="0"/>
    <n v="1185732"/>
    <x v="145"/>
    <x v="0"/>
    <x v="49"/>
    <s v="Manchester"/>
    <x v="2"/>
    <n v="0.45"/>
    <x v="49"/>
    <x v="198"/>
    <n v="337.5"/>
    <x v="3"/>
  </r>
  <r>
    <x v="0"/>
    <n v="1185732"/>
    <x v="145"/>
    <x v="0"/>
    <x v="49"/>
    <s v="Manchester"/>
    <x v="3"/>
    <n v="0.49999999999999994"/>
    <x v="43"/>
    <x v="382"/>
    <n v="187.49999999999997"/>
    <x v="3"/>
  </r>
  <r>
    <x v="0"/>
    <n v="1185732"/>
    <x v="145"/>
    <x v="0"/>
    <x v="49"/>
    <s v="Manchester"/>
    <x v="4"/>
    <n v="0.65000000000000013"/>
    <x v="41"/>
    <x v="716"/>
    <n v="325.00000000000006"/>
    <x v="3"/>
  </r>
  <r>
    <x v="0"/>
    <n v="1185732"/>
    <x v="145"/>
    <x v="0"/>
    <x v="49"/>
    <s v="Manchester"/>
    <x v="5"/>
    <n v="0.55000000000000004"/>
    <x v="49"/>
    <x v="205"/>
    <n v="495.00000000000006"/>
    <x v="1"/>
  </r>
  <r>
    <x v="0"/>
    <n v="1185732"/>
    <x v="216"/>
    <x v="0"/>
    <x v="49"/>
    <s v="Manchester"/>
    <x v="0"/>
    <n v="0.55000000000000004"/>
    <x v="31"/>
    <x v="76"/>
    <n v="1106.8750000000002"/>
    <x v="5"/>
  </r>
  <r>
    <x v="0"/>
    <n v="1185732"/>
    <x v="216"/>
    <x v="0"/>
    <x v="49"/>
    <s v="Manchester"/>
    <x v="1"/>
    <n v="0.55000000000000004"/>
    <x v="38"/>
    <x v="116"/>
    <n v="433.12500000000006"/>
    <x v="5"/>
  </r>
  <r>
    <x v="0"/>
    <n v="1185732"/>
    <x v="216"/>
    <x v="0"/>
    <x v="49"/>
    <s v="Manchester"/>
    <x v="2"/>
    <n v="0.45"/>
    <x v="35"/>
    <x v="116"/>
    <n v="309.375"/>
    <x v="3"/>
  </r>
  <r>
    <x v="0"/>
    <n v="1185732"/>
    <x v="216"/>
    <x v="0"/>
    <x v="49"/>
    <s v="Manchester"/>
    <x v="3"/>
    <n v="0.49999999999999994"/>
    <x v="37"/>
    <x v="688"/>
    <n v="218.74999999999997"/>
    <x v="3"/>
  </r>
  <r>
    <x v="0"/>
    <n v="1185732"/>
    <x v="216"/>
    <x v="0"/>
    <x v="49"/>
    <s v="Manchester"/>
    <x v="4"/>
    <n v="0.65000000000000013"/>
    <x v="44"/>
    <x v="752"/>
    <n v="406.25000000000006"/>
    <x v="3"/>
  </r>
  <r>
    <x v="0"/>
    <n v="1185732"/>
    <x v="216"/>
    <x v="0"/>
    <x v="49"/>
    <s v="Manchester"/>
    <x v="5"/>
    <n v="0.55000000000000004"/>
    <x v="45"/>
    <x v="136"/>
    <n v="577.5"/>
    <x v="1"/>
  </r>
  <r>
    <x v="0"/>
    <n v="1185732"/>
    <x v="250"/>
    <x v="0"/>
    <x v="49"/>
    <s v="Manchester"/>
    <x v="0"/>
    <n v="0.55000000000000004"/>
    <x v="63"/>
    <x v="753"/>
    <n v="1049.1250000000002"/>
    <x v="5"/>
  </r>
  <r>
    <x v="0"/>
    <n v="1185732"/>
    <x v="250"/>
    <x v="0"/>
    <x v="49"/>
    <s v="Manchester"/>
    <x v="1"/>
    <n v="0.55000000000000004"/>
    <x v="44"/>
    <x v="140"/>
    <n v="481.25000000000006"/>
    <x v="5"/>
  </r>
  <r>
    <x v="0"/>
    <n v="1185732"/>
    <x v="250"/>
    <x v="0"/>
    <x v="49"/>
    <s v="Manchester"/>
    <x v="2"/>
    <n v="0.45"/>
    <x v="35"/>
    <x v="116"/>
    <n v="309.375"/>
    <x v="3"/>
  </r>
  <r>
    <x v="0"/>
    <n v="1185732"/>
    <x v="250"/>
    <x v="0"/>
    <x v="49"/>
    <s v="Manchester"/>
    <x v="3"/>
    <n v="0.49999999999999994"/>
    <x v="36"/>
    <x v="694"/>
    <n v="156.24999999999997"/>
    <x v="3"/>
  </r>
  <r>
    <x v="0"/>
    <n v="1185732"/>
    <x v="250"/>
    <x v="0"/>
    <x v="49"/>
    <s v="Manchester"/>
    <x v="4"/>
    <n v="0.65000000000000013"/>
    <x v="37"/>
    <x v="507"/>
    <n v="284.37500000000006"/>
    <x v="3"/>
  </r>
  <r>
    <x v="0"/>
    <n v="1185732"/>
    <x v="250"/>
    <x v="0"/>
    <x v="49"/>
    <s v="Manchester"/>
    <x v="5"/>
    <n v="0.55000000000000004"/>
    <x v="35"/>
    <x v="408"/>
    <n v="453.75000000000006"/>
    <x v="1"/>
  </r>
  <r>
    <x v="0"/>
    <n v="1185732"/>
    <x v="251"/>
    <x v="0"/>
    <x v="49"/>
    <s v="Manchester"/>
    <x v="0"/>
    <n v="0.55000000000000004"/>
    <x v="28"/>
    <x v="170"/>
    <n v="1010.6250000000002"/>
    <x v="5"/>
  </r>
  <r>
    <x v="0"/>
    <n v="1185732"/>
    <x v="251"/>
    <x v="0"/>
    <x v="49"/>
    <s v="Manchester"/>
    <x v="1"/>
    <n v="0.55000000000000004"/>
    <x v="38"/>
    <x v="116"/>
    <n v="433.12500000000006"/>
    <x v="5"/>
  </r>
  <r>
    <x v="0"/>
    <n v="1185732"/>
    <x v="251"/>
    <x v="0"/>
    <x v="49"/>
    <s v="Manchester"/>
    <x v="2"/>
    <n v="0.45"/>
    <x v="38"/>
    <x v="177"/>
    <n v="253.125"/>
    <x v="3"/>
  </r>
  <r>
    <x v="0"/>
    <n v="1185732"/>
    <x v="251"/>
    <x v="0"/>
    <x v="49"/>
    <s v="Manchester"/>
    <x v="3"/>
    <n v="0.49999999999999994"/>
    <x v="43"/>
    <x v="382"/>
    <n v="187.49999999999997"/>
    <x v="3"/>
  </r>
  <r>
    <x v="0"/>
    <n v="1185732"/>
    <x v="251"/>
    <x v="0"/>
    <x v="49"/>
    <s v="Manchester"/>
    <x v="4"/>
    <n v="0.60000000000000009"/>
    <x v="43"/>
    <x v="395"/>
    <n v="225.00000000000003"/>
    <x v="3"/>
  </r>
  <r>
    <x v="0"/>
    <n v="1185732"/>
    <x v="251"/>
    <x v="0"/>
    <x v="49"/>
    <s v="Manchester"/>
    <x v="5"/>
    <n v="0.5"/>
    <x v="49"/>
    <x v="146"/>
    <n v="450"/>
    <x v="1"/>
  </r>
  <r>
    <x v="0"/>
    <n v="1185732"/>
    <x v="252"/>
    <x v="0"/>
    <x v="49"/>
    <s v="Manchester"/>
    <x v="0"/>
    <n v="0.65"/>
    <x v="82"/>
    <x v="754"/>
    <n v="1296.7500000000002"/>
    <x v="5"/>
  </r>
  <r>
    <x v="0"/>
    <n v="1185732"/>
    <x v="252"/>
    <x v="0"/>
    <x v="49"/>
    <s v="Manchester"/>
    <x v="1"/>
    <n v="0.60000000000000009"/>
    <x v="35"/>
    <x v="205"/>
    <n v="577.50000000000011"/>
    <x v="5"/>
  </r>
  <r>
    <x v="0"/>
    <n v="1185732"/>
    <x v="252"/>
    <x v="0"/>
    <x v="49"/>
    <s v="Manchester"/>
    <x v="2"/>
    <n v="0.55000000000000004"/>
    <x v="49"/>
    <x v="205"/>
    <n v="412.50000000000006"/>
    <x v="3"/>
  </r>
  <r>
    <x v="0"/>
    <n v="1185732"/>
    <x v="252"/>
    <x v="0"/>
    <x v="49"/>
    <s v="Manchester"/>
    <x v="3"/>
    <n v="0.55000000000000004"/>
    <x v="44"/>
    <x v="140"/>
    <n v="343.75"/>
    <x v="3"/>
  </r>
  <r>
    <x v="0"/>
    <n v="1185732"/>
    <x v="252"/>
    <x v="0"/>
    <x v="49"/>
    <s v="Manchester"/>
    <x v="4"/>
    <n v="0.65"/>
    <x v="35"/>
    <x v="736"/>
    <n v="446.875"/>
    <x v="3"/>
  </r>
  <r>
    <x v="0"/>
    <n v="1185732"/>
    <x v="252"/>
    <x v="0"/>
    <x v="49"/>
    <s v="Manchester"/>
    <x v="5"/>
    <n v="0.70000000000000007"/>
    <x v="47"/>
    <x v="219"/>
    <n v="840.00000000000011"/>
    <x v="1"/>
  </r>
  <r>
    <x v="0"/>
    <n v="1185732"/>
    <x v="220"/>
    <x v="0"/>
    <x v="49"/>
    <s v="Manchester"/>
    <x v="0"/>
    <n v="0.65"/>
    <x v="26"/>
    <x v="106"/>
    <n v="1478.7500000000002"/>
    <x v="5"/>
  </r>
  <r>
    <x v="0"/>
    <n v="1185732"/>
    <x v="220"/>
    <x v="0"/>
    <x v="49"/>
    <s v="Manchester"/>
    <x v="1"/>
    <n v="0.60000000000000009"/>
    <x v="47"/>
    <x v="218"/>
    <n v="840.00000000000023"/>
    <x v="5"/>
  </r>
  <r>
    <x v="0"/>
    <n v="1185732"/>
    <x v="220"/>
    <x v="0"/>
    <x v="49"/>
    <s v="Manchester"/>
    <x v="2"/>
    <n v="0.55000000000000004"/>
    <x v="46"/>
    <x v="255"/>
    <n v="446.87500000000006"/>
    <x v="3"/>
  </r>
  <r>
    <x v="0"/>
    <n v="1185732"/>
    <x v="220"/>
    <x v="0"/>
    <x v="49"/>
    <s v="Manchester"/>
    <x v="3"/>
    <n v="0.55000000000000004"/>
    <x v="49"/>
    <x v="205"/>
    <n v="412.50000000000006"/>
    <x v="3"/>
  </r>
  <r>
    <x v="0"/>
    <n v="1185732"/>
    <x v="220"/>
    <x v="0"/>
    <x v="49"/>
    <s v="Manchester"/>
    <x v="4"/>
    <n v="0.65"/>
    <x v="49"/>
    <x v="212"/>
    <n v="487.5"/>
    <x v="3"/>
  </r>
  <r>
    <x v="0"/>
    <n v="1185732"/>
    <x v="220"/>
    <x v="0"/>
    <x v="49"/>
    <s v="Manchester"/>
    <x v="5"/>
    <n v="0.70000000000000007"/>
    <x v="32"/>
    <x v="254"/>
    <n v="945.00000000000011"/>
    <x v="1"/>
  </r>
  <r>
    <x v="0"/>
    <n v="1185732"/>
    <x v="253"/>
    <x v="0"/>
    <x v="49"/>
    <s v="Manchester"/>
    <x v="0"/>
    <n v="0.65"/>
    <x v="22"/>
    <x v="83"/>
    <n v="1535.6250000000002"/>
    <x v="5"/>
  </r>
  <r>
    <x v="0"/>
    <n v="1185732"/>
    <x v="253"/>
    <x v="0"/>
    <x v="49"/>
    <s v="Manchester"/>
    <x v="1"/>
    <n v="0.60000000000000009"/>
    <x v="33"/>
    <x v="227"/>
    <n v="892.50000000000023"/>
    <x v="5"/>
  </r>
  <r>
    <x v="0"/>
    <n v="1185732"/>
    <x v="253"/>
    <x v="0"/>
    <x v="49"/>
    <s v="Manchester"/>
    <x v="2"/>
    <n v="0.55000000000000004"/>
    <x v="45"/>
    <x v="136"/>
    <n v="481.25000000000006"/>
    <x v="3"/>
  </r>
  <r>
    <x v="0"/>
    <n v="1185732"/>
    <x v="253"/>
    <x v="0"/>
    <x v="49"/>
    <s v="Manchester"/>
    <x v="3"/>
    <n v="0.55000000000000004"/>
    <x v="49"/>
    <x v="205"/>
    <n v="412.50000000000006"/>
    <x v="3"/>
  </r>
  <r>
    <x v="0"/>
    <n v="1185732"/>
    <x v="253"/>
    <x v="0"/>
    <x v="49"/>
    <s v="Manchester"/>
    <x v="4"/>
    <n v="0.65"/>
    <x v="46"/>
    <x v="238"/>
    <n v="528.125"/>
    <x v="3"/>
  </r>
  <r>
    <x v="0"/>
    <n v="1185732"/>
    <x v="253"/>
    <x v="0"/>
    <x v="49"/>
    <s v="Manchester"/>
    <x v="5"/>
    <n v="0.70000000000000007"/>
    <x v="24"/>
    <x v="248"/>
    <n v="1050"/>
    <x v="1"/>
  </r>
  <r>
    <x v="0"/>
    <n v="1185732"/>
    <x v="254"/>
    <x v="0"/>
    <x v="49"/>
    <s v="Manchester"/>
    <x v="0"/>
    <n v="0.65"/>
    <x v="26"/>
    <x v="106"/>
    <n v="1478.7500000000002"/>
    <x v="5"/>
  </r>
  <r>
    <x v="0"/>
    <n v="1185732"/>
    <x v="254"/>
    <x v="0"/>
    <x v="49"/>
    <s v="Manchester"/>
    <x v="1"/>
    <n v="0.60000000000000009"/>
    <x v="33"/>
    <x v="227"/>
    <n v="892.50000000000023"/>
    <x v="5"/>
  </r>
  <r>
    <x v="0"/>
    <n v="1185732"/>
    <x v="254"/>
    <x v="0"/>
    <x v="49"/>
    <s v="Manchester"/>
    <x v="2"/>
    <n v="0.55000000000000004"/>
    <x v="45"/>
    <x v="136"/>
    <n v="481.25000000000006"/>
    <x v="3"/>
  </r>
  <r>
    <x v="0"/>
    <n v="1185732"/>
    <x v="254"/>
    <x v="0"/>
    <x v="49"/>
    <s v="Manchester"/>
    <x v="3"/>
    <n v="0.55000000000000004"/>
    <x v="44"/>
    <x v="140"/>
    <n v="343.75"/>
    <x v="3"/>
  </r>
  <r>
    <x v="0"/>
    <n v="1185732"/>
    <x v="254"/>
    <x v="0"/>
    <x v="49"/>
    <s v="Manchester"/>
    <x v="4"/>
    <n v="0.65"/>
    <x v="38"/>
    <x v="334"/>
    <n v="365.625"/>
    <x v="3"/>
  </r>
  <r>
    <x v="0"/>
    <n v="1185732"/>
    <x v="254"/>
    <x v="0"/>
    <x v="49"/>
    <s v="Manchester"/>
    <x v="5"/>
    <n v="0.70000000000000007"/>
    <x v="47"/>
    <x v="219"/>
    <n v="840.00000000000011"/>
    <x v="1"/>
  </r>
  <r>
    <x v="0"/>
    <n v="1185732"/>
    <x v="255"/>
    <x v="0"/>
    <x v="49"/>
    <s v="Manchester"/>
    <x v="0"/>
    <n v="0.65"/>
    <x v="28"/>
    <x v="85"/>
    <n v="1194.375"/>
    <x v="5"/>
  </r>
  <r>
    <x v="0"/>
    <n v="1185732"/>
    <x v="255"/>
    <x v="0"/>
    <x v="49"/>
    <s v="Manchester"/>
    <x v="1"/>
    <n v="0.60000000000000009"/>
    <x v="46"/>
    <x v="470"/>
    <n v="682.50000000000011"/>
    <x v="5"/>
  </r>
  <r>
    <x v="0"/>
    <n v="1185732"/>
    <x v="255"/>
    <x v="0"/>
    <x v="49"/>
    <s v="Manchester"/>
    <x v="2"/>
    <n v="0.55000000000000004"/>
    <x v="38"/>
    <x v="116"/>
    <n v="309.375"/>
    <x v="3"/>
  </r>
  <r>
    <x v="0"/>
    <n v="1185732"/>
    <x v="255"/>
    <x v="0"/>
    <x v="49"/>
    <s v="Manchester"/>
    <x v="3"/>
    <n v="0.55000000000000004"/>
    <x v="41"/>
    <x v="130"/>
    <n v="275"/>
    <x v="3"/>
  </r>
  <r>
    <x v="0"/>
    <n v="1185732"/>
    <x v="255"/>
    <x v="0"/>
    <x v="49"/>
    <s v="Manchester"/>
    <x v="4"/>
    <n v="0.65"/>
    <x v="41"/>
    <x v="194"/>
    <n v="325"/>
    <x v="3"/>
  </r>
  <r>
    <x v="0"/>
    <n v="1185732"/>
    <x v="255"/>
    <x v="0"/>
    <x v="49"/>
    <s v="Manchester"/>
    <x v="5"/>
    <n v="0.70000000000000007"/>
    <x v="49"/>
    <x v="193"/>
    <n v="630"/>
    <x v="1"/>
  </r>
  <r>
    <x v="0"/>
    <n v="1185732"/>
    <x v="224"/>
    <x v="0"/>
    <x v="49"/>
    <s v="Manchester"/>
    <x v="0"/>
    <n v="0.70000000000000007"/>
    <x v="32"/>
    <x v="254"/>
    <n v="1102.5000000000002"/>
    <x v="5"/>
  </r>
  <r>
    <x v="0"/>
    <n v="1185732"/>
    <x v="224"/>
    <x v="0"/>
    <x v="49"/>
    <s v="Manchester"/>
    <x v="1"/>
    <n v="0.65000000000000013"/>
    <x v="35"/>
    <x v="755"/>
    <n v="625.62500000000023"/>
    <x v="5"/>
  </r>
  <r>
    <x v="0"/>
    <n v="1185732"/>
    <x v="224"/>
    <x v="0"/>
    <x v="49"/>
    <s v="Manchester"/>
    <x v="2"/>
    <n v="0.65000000000000013"/>
    <x v="37"/>
    <x v="507"/>
    <n v="284.37500000000006"/>
    <x v="3"/>
  </r>
  <r>
    <x v="0"/>
    <n v="1185732"/>
    <x v="224"/>
    <x v="0"/>
    <x v="49"/>
    <s v="Manchester"/>
    <x v="3"/>
    <n v="0.65000000000000013"/>
    <x v="43"/>
    <x v="756"/>
    <n v="243.75000000000006"/>
    <x v="3"/>
  </r>
  <r>
    <x v="0"/>
    <n v="1185732"/>
    <x v="224"/>
    <x v="0"/>
    <x v="49"/>
    <s v="Manchester"/>
    <x v="4"/>
    <n v="0.75000000000000011"/>
    <x v="43"/>
    <x v="133"/>
    <n v="281.25000000000006"/>
    <x v="3"/>
  </r>
  <r>
    <x v="0"/>
    <n v="1185732"/>
    <x v="224"/>
    <x v="0"/>
    <x v="49"/>
    <s v="Manchester"/>
    <x v="5"/>
    <n v="0.8"/>
    <x v="35"/>
    <x v="42"/>
    <n v="660"/>
    <x v="1"/>
  </r>
  <r>
    <x v="0"/>
    <n v="1185732"/>
    <x v="256"/>
    <x v="0"/>
    <x v="49"/>
    <s v="Manchester"/>
    <x v="0"/>
    <n v="0.75000000000000011"/>
    <x v="33"/>
    <x v="260"/>
    <n v="1115.6250000000002"/>
    <x v="5"/>
  </r>
  <r>
    <x v="0"/>
    <n v="1185732"/>
    <x v="256"/>
    <x v="0"/>
    <x v="49"/>
    <s v="Manchester"/>
    <x v="1"/>
    <n v="0.65000000000000013"/>
    <x v="49"/>
    <x v="473"/>
    <n v="682.50000000000023"/>
    <x v="5"/>
  </r>
  <r>
    <x v="0"/>
    <n v="1185732"/>
    <x v="256"/>
    <x v="0"/>
    <x v="49"/>
    <s v="Manchester"/>
    <x v="2"/>
    <n v="0.65000000000000013"/>
    <x v="81"/>
    <x v="757"/>
    <n v="520.00000000000011"/>
    <x v="3"/>
  </r>
  <r>
    <x v="0"/>
    <n v="1185732"/>
    <x v="256"/>
    <x v="0"/>
    <x v="49"/>
    <s v="Manchester"/>
    <x v="3"/>
    <n v="0.65000000000000013"/>
    <x v="49"/>
    <x v="473"/>
    <n v="487.50000000000011"/>
    <x v="3"/>
  </r>
  <r>
    <x v="0"/>
    <n v="1185732"/>
    <x v="256"/>
    <x v="0"/>
    <x v="49"/>
    <s v="Manchester"/>
    <x v="4"/>
    <n v="0.75000000000000011"/>
    <x v="35"/>
    <x v="655"/>
    <n v="515.62500000000011"/>
    <x v="3"/>
  </r>
  <r>
    <x v="0"/>
    <n v="1185732"/>
    <x v="256"/>
    <x v="0"/>
    <x v="49"/>
    <s v="Manchester"/>
    <x v="5"/>
    <n v="0.8"/>
    <x v="48"/>
    <x v="61"/>
    <n v="900"/>
    <x v="1"/>
  </r>
  <r>
    <x v="0"/>
    <n v="1185732"/>
    <x v="257"/>
    <x v="0"/>
    <x v="49"/>
    <s v="Manchester"/>
    <x v="0"/>
    <n v="0.75000000000000011"/>
    <x v="25"/>
    <x v="276"/>
    <n v="1575.0000000000005"/>
    <x v="5"/>
  </r>
  <r>
    <x v="0"/>
    <n v="1185732"/>
    <x v="257"/>
    <x v="0"/>
    <x v="49"/>
    <s v="Manchester"/>
    <x v="1"/>
    <n v="0.65000000000000013"/>
    <x v="47"/>
    <x v="251"/>
    <n v="910.00000000000023"/>
    <x v="5"/>
  </r>
  <r>
    <x v="0"/>
    <n v="1185732"/>
    <x v="257"/>
    <x v="0"/>
    <x v="49"/>
    <s v="Manchester"/>
    <x v="2"/>
    <n v="0.65000000000000013"/>
    <x v="48"/>
    <x v="420"/>
    <n v="609.37500000000011"/>
    <x v="3"/>
  </r>
  <r>
    <x v="0"/>
    <n v="1185732"/>
    <x v="257"/>
    <x v="0"/>
    <x v="49"/>
    <s v="Manchester"/>
    <x v="3"/>
    <n v="0.65000000000000013"/>
    <x v="46"/>
    <x v="421"/>
    <n v="528.12500000000011"/>
    <x v="3"/>
  </r>
  <r>
    <x v="0"/>
    <n v="1185732"/>
    <x v="257"/>
    <x v="0"/>
    <x v="49"/>
    <s v="Manchester"/>
    <x v="4"/>
    <n v="0.75000000000000011"/>
    <x v="46"/>
    <x v="420"/>
    <n v="609.37500000000011"/>
    <x v="3"/>
  </r>
  <r>
    <x v="0"/>
    <n v="1185732"/>
    <x v="257"/>
    <x v="0"/>
    <x v="49"/>
    <s v="Manchester"/>
    <x v="5"/>
    <n v="0.8"/>
    <x v="33"/>
    <x v="461"/>
    <n v="102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AE9ED-8A54-9D49-8AD1-EE1AFC5007AD}" name="PivotTable9"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1:B82"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AD457E-41B6-DF40-9F9F-33009A32B9F1}" name="PivotTable8"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9:B22"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11F82-AC2B-3341-9A08-509412BD09AE}" name="PivotTable7"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6" showAll="0"/>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EFF6CA6D-5564-C443-8971-375B33ECBBE4}" sourceName="Retailer">
  <pivotTables>
    <pivotTable tabId="5" name="PivotTable8"/>
    <pivotTable tabId="5" name="PivotTable7"/>
    <pivotTable tabId="5" name="PivotTable9"/>
  </pivotTables>
  <data>
    <tabular pivotCacheId="94633243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6BDD82-23FC-8D46-84D7-629D69C14CB7}" sourceName="Region">
  <pivotTables>
    <pivotTable tabId="5" name="PivotTable8"/>
    <pivotTable tabId="5" name="PivotTable7"/>
    <pivotTable tabId="5" name="PivotTable9"/>
  </pivotTables>
  <data>
    <tabular pivotCacheId="94633243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9A71E48-833F-2C4B-939B-DE602DA06A0F}" sourceName="Beverage Brand">
  <pivotTables>
    <pivotTable tabId="5" name="PivotTable8"/>
    <pivotTable tabId="5" name="PivotTable7"/>
    <pivotTable tabId="5" name="PivotTable9"/>
  </pivotTables>
  <data>
    <tabular pivotCacheId="94633243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5BD30CE-AE0E-364C-AB68-F020E5BF02AD}" cache="Slicer_Retailer" caption="Retailer" style="Slicer Style 4" rowHeight="274320"/>
  <slicer name="Region" xr10:uid="{8AF69358-35D5-B448-90BD-53C0B4559D7B}" cache="Slicer_Region" caption="Region" style="Slicer Style 4" rowHeight="274320"/>
  <slicer name="Beverage Brand" xr10:uid="{B8794FED-5489-3E4D-AD7F-6A0020899261}" cache="Slicer_Beverage_Brand" caption="Beverage Brand" style="Slicer Style 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74B9E0-4F32-4C12-8A4C-D71ACC67EF20}" name="Table1" displayName="Table1" ref="B5:M3893" totalsRowShown="0" headerRowDxfId="14" dataDxfId="13">
  <autoFilter ref="B5:M3893" xr:uid="{DD74B9E0-4F32-4C12-8A4C-D71ACC67EF2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79111E0-202A-45FD-BA9A-ADB2FFD92633}" name="Retailer" dataDxfId="12"/>
    <tableColumn id="2" xr3:uid="{91955194-06A4-4D07-80A9-C58E725EE257}" name="Retailer ID" dataDxfId="11"/>
    <tableColumn id="3" xr3:uid="{4109A151-5562-4956-ADF7-224391B73DD6}" name="Invoice Date" dataDxfId="10"/>
    <tableColumn id="4" xr3:uid="{D652F479-96BB-40AD-9133-6E6BCAFD2AD0}" name="Region" dataDxfId="9"/>
    <tableColumn id="5" xr3:uid="{BD9A65B2-16EC-447E-B9AC-5CC188080014}" name="State" dataDxfId="8"/>
    <tableColumn id="6" xr3:uid="{8D3BA811-B85B-4011-B16D-69AE36F35DBF}" name="City" dataDxfId="7"/>
    <tableColumn id="7" xr3:uid="{6B699F8A-BC0C-40D2-94B9-087AEA196EB6}" name="Beverage Brand" dataDxfId="6"/>
    <tableColumn id="8" xr3:uid="{CBD6AE9A-5352-4060-8ED5-B49B52EB483D}" name="Price per Unit" dataDxfId="5"/>
    <tableColumn id="9" xr3:uid="{226CBD0F-44C4-4533-8A2C-43C2757A147D}" name="Units Sold" dataDxfId="4"/>
    <tableColumn id="10" xr3:uid="{3792CF90-9D26-454A-827A-BB62809E1F2F}" name="Total Sales" dataDxfId="3">
      <calculatedColumnFormula>I6*J6</calculatedColumnFormula>
    </tableColumn>
    <tableColumn id="11" xr3:uid="{2AC32B34-60AE-4AEC-A7B1-8E5B280DF6D9}" name="Operating Profit" dataDxfId="2">
      <calculatedColumnFormula>K6*M6</calculatedColumnFormula>
    </tableColumn>
    <tableColumn id="12" xr3:uid="{C2B52ED3-06FD-406F-BD67-EF8BA6527C13}" name="Operating Margin" dataDxfId="1"/>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3306DF5B-2BC2-2342-BBA2-C1F064D64B09}" sourceName="Invoice Date">
  <pivotTables>
    <pivotTable tabId="5" name="PivotTable8"/>
    <pivotTable tabId="5" name="PivotTable7"/>
    <pivotTable tabId="5" name="PivotTable9"/>
  </pivotTables>
  <state minimalRefreshVersion="6" lastRefreshVersion="6" pivotCacheId="94633243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B63E216-645E-B748-8335-3DA160FABD06}" cache="NativeTimeline_Invoice_Date" caption="Sales Period"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935A2-3AA5-7042-AC09-079C38F6CBE6}">
  <dimension ref="A3:E82"/>
  <sheetViews>
    <sheetView workbookViewId="0">
      <selection activeCell="G37" sqref="G37"/>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3" spans="1:4" x14ac:dyDescent="0.2">
      <c r="A3" t="s">
        <v>132</v>
      </c>
      <c r="B3" t="s">
        <v>133</v>
      </c>
      <c r="C3" t="s">
        <v>134</v>
      </c>
      <c r="D3" t="s">
        <v>135</v>
      </c>
    </row>
    <row r="4" spans="1:4" x14ac:dyDescent="0.2">
      <c r="A4" s="7">
        <v>8684027.5</v>
      </c>
      <c r="B4" s="7">
        <v>17148250</v>
      </c>
      <c r="C4" s="7">
        <v>3173631.875</v>
      </c>
      <c r="D4" s="7">
        <v>0.36310442386830921</v>
      </c>
    </row>
    <row r="9" spans="1:4" x14ac:dyDescent="0.2">
      <c r="A9" s="35" t="s">
        <v>139</v>
      </c>
      <c r="B9" t="s">
        <v>132</v>
      </c>
    </row>
    <row r="10" spans="1:4" x14ac:dyDescent="0.2">
      <c r="A10" s="36" t="s">
        <v>141</v>
      </c>
      <c r="B10" s="37">
        <v>510750</v>
      </c>
    </row>
    <row r="11" spans="1:4" x14ac:dyDescent="0.2">
      <c r="A11" s="36" t="s">
        <v>142</v>
      </c>
      <c r="B11" s="37">
        <v>484975</v>
      </c>
    </row>
    <row r="12" spans="1:4" x14ac:dyDescent="0.2">
      <c r="A12" s="36" t="s">
        <v>143</v>
      </c>
      <c r="B12" s="37">
        <v>483530</v>
      </c>
    </row>
    <row r="13" spans="1:4" x14ac:dyDescent="0.2">
      <c r="A13" s="36" t="s">
        <v>144</v>
      </c>
      <c r="B13" s="37">
        <v>494887.5</v>
      </c>
    </row>
    <row r="14" spans="1:4" x14ac:dyDescent="0.2">
      <c r="A14" s="36" t="s">
        <v>145</v>
      </c>
      <c r="B14" s="37">
        <v>673572.5</v>
      </c>
    </row>
    <row r="15" spans="1:4" x14ac:dyDescent="0.2">
      <c r="A15" s="36" t="s">
        <v>146</v>
      </c>
      <c r="B15" s="37">
        <v>903837.5</v>
      </c>
    </row>
    <row r="16" spans="1:4" x14ac:dyDescent="0.2">
      <c r="A16" s="36" t="s">
        <v>147</v>
      </c>
      <c r="B16" s="37">
        <v>1041437.5</v>
      </c>
    </row>
    <row r="17" spans="1:5" x14ac:dyDescent="0.2">
      <c r="A17" s="36" t="s">
        <v>148</v>
      </c>
      <c r="B17" s="37">
        <v>945275</v>
      </c>
    </row>
    <row r="18" spans="1:5" x14ac:dyDescent="0.2">
      <c r="A18" s="36" t="s">
        <v>149</v>
      </c>
      <c r="B18" s="37">
        <v>681000</v>
      </c>
    </row>
    <row r="19" spans="1:5" x14ac:dyDescent="0.2">
      <c r="A19" s="36" t="s">
        <v>150</v>
      </c>
      <c r="B19" s="37">
        <v>623375</v>
      </c>
    </row>
    <row r="20" spans="1:5" x14ac:dyDescent="0.2">
      <c r="A20" s="36" t="s">
        <v>151</v>
      </c>
      <c r="B20" s="37">
        <v>795612.5</v>
      </c>
    </row>
    <row r="21" spans="1:5" x14ac:dyDescent="0.2">
      <c r="A21" s="36" t="s">
        <v>152</v>
      </c>
      <c r="B21" s="37">
        <v>1045775</v>
      </c>
    </row>
    <row r="22" spans="1:5" x14ac:dyDescent="0.2">
      <c r="A22" s="36" t="s">
        <v>140</v>
      </c>
      <c r="B22" s="37">
        <v>8684027.5</v>
      </c>
    </row>
    <row r="31" spans="1:5" x14ac:dyDescent="0.2">
      <c r="A31" s="35" t="s">
        <v>139</v>
      </c>
      <c r="B31" t="s">
        <v>133</v>
      </c>
      <c r="D31" t="s">
        <v>2</v>
      </c>
      <c r="E31" t="s">
        <v>8</v>
      </c>
    </row>
    <row r="32" spans="1:5" x14ac:dyDescent="0.2">
      <c r="A32" s="36" t="s">
        <v>54</v>
      </c>
      <c r="B32" s="7">
        <v>408500</v>
      </c>
      <c r="D32" t="str">
        <f>A32</f>
        <v>Alabama</v>
      </c>
      <c r="E32" s="3">
        <f>B32</f>
        <v>408500</v>
      </c>
    </row>
    <row r="33" spans="1:5" x14ac:dyDescent="0.2">
      <c r="A33" s="36" t="s">
        <v>60</v>
      </c>
      <c r="B33" s="7">
        <v>312250</v>
      </c>
      <c r="D33" t="str">
        <f t="shared" ref="D33:D81" si="0">A33</f>
        <v>Alaska</v>
      </c>
      <c r="E33" s="3">
        <f t="shared" ref="E33:E81" si="1">B33</f>
        <v>312250</v>
      </c>
    </row>
    <row r="34" spans="1:5" x14ac:dyDescent="0.2">
      <c r="A34" s="36" t="s">
        <v>81</v>
      </c>
      <c r="B34" s="7">
        <v>331500</v>
      </c>
      <c r="D34" t="str">
        <f t="shared" si="0"/>
        <v>Arizona</v>
      </c>
      <c r="E34" s="3">
        <f t="shared" si="1"/>
        <v>331500</v>
      </c>
    </row>
    <row r="35" spans="1:5" x14ac:dyDescent="0.2">
      <c r="A35" s="36" t="s">
        <v>97</v>
      </c>
      <c r="B35" s="7">
        <v>255350</v>
      </c>
      <c r="D35" t="str">
        <f t="shared" si="0"/>
        <v>Arkansas</v>
      </c>
      <c r="E35" s="3">
        <f t="shared" si="1"/>
        <v>255350</v>
      </c>
    </row>
    <row r="36" spans="1:5" x14ac:dyDescent="0.2">
      <c r="A36" s="36" t="s">
        <v>25</v>
      </c>
      <c r="B36" s="7">
        <v>1037250</v>
      </c>
      <c r="D36" t="str">
        <f t="shared" si="0"/>
        <v>California</v>
      </c>
      <c r="E36" s="3">
        <f t="shared" si="1"/>
        <v>1037250</v>
      </c>
    </row>
    <row r="37" spans="1:5" x14ac:dyDescent="0.2">
      <c r="A37" s="36" t="s">
        <v>39</v>
      </c>
      <c r="B37" s="7">
        <v>324250</v>
      </c>
      <c r="D37" t="str">
        <f t="shared" si="0"/>
        <v>Colorado</v>
      </c>
      <c r="E37" s="3">
        <f t="shared" si="1"/>
        <v>324250</v>
      </c>
    </row>
    <row r="38" spans="1:5" x14ac:dyDescent="0.2">
      <c r="A38" s="36" t="s">
        <v>120</v>
      </c>
      <c r="B38" s="7">
        <v>169600</v>
      </c>
      <c r="D38" t="str">
        <f t="shared" si="0"/>
        <v>Connecticut</v>
      </c>
      <c r="E38" s="3">
        <f t="shared" si="1"/>
        <v>169600</v>
      </c>
    </row>
    <row r="39" spans="1:5" x14ac:dyDescent="0.2">
      <c r="A39" s="36" t="s">
        <v>115</v>
      </c>
      <c r="B39" s="7">
        <v>205600</v>
      </c>
      <c r="D39" t="str">
        <f t="shared" si="0"/>
        <v>Delaware</v>
      </c>
      <c r="E39" s="3">
        <f t="shared" si="1"/>
        <v>205600</v>
      </c>
    </row>
    <row r="40" spans="1:5" x14ac:dyDescent="0.2">
      <c r="A40" s="36" t="s">
        <v>43</v>
      </c>
      <c r="B40" s="7">
        <v>1051700</v>
      </c>
      <c r="D40" t="str">
        <f t="shared" si="0"/>
        <v>Florida</v>
      </c>
      <c r="E40" s="3">
        <f t="shared" si="1"/>
        <v>1051700</v>
      </c>
    </row>
    <row r="41" spans="1:5" x14ac:dyDescent="0.2">
      <c r="A41" s="36" t="s">
        <v>84</v>
      </c>
      <c r="B41" s="7">
        <v>579350</v>
      </c>
      <c r="D41" t="str">
        <f t="shared" si="0"/>
        <v>Georgia</v>
      </c>
      <c r="E41" s="3">
        <f t="shared" si="1"/>
        <v>579350</v>
      </c>
    </row>
    <row r="42" spans="1:5" x14ac:dyDescent="0.2">
      <c r="A42" s="36" t="s">
        <v>61</v>
      </c>
      <c r="B42" s="7">
        <v>353500</v>
      </c>
      <c r="D42" t="str">
        <f t="shared" si="0"/>
        <v>Hawaii</v>
      </c>
      <c r="E42" s="3">
        <f t="shared" si="1"/>
        <v>353500</v>
      </c>
    </row>
    <row r="43" spans="1:5" x14ac:dyDescent="0.2">
      <c r="A43" s="36" t="s">
        <v>78</v>
      </c>
      <c r="B43" s="7">
        <v>288250</v>
      </c>
      <c r="D43" t="str">
        <f t="shared" si="0"/>
        <v>Idaho</v>
      </c>
      <c r="E43" s="3">
        <f t="shared" si="1"/>
        <v>288250</v>
      </c>
    </row>
    <row r="44" spans="1:5" x14ac:dyDescent="0.2">
      <c r="A44" s="36" t="s">
        <v>31</v>
      </c>
      <c r="B44" s="7">
        <v>185600</v>
      </c>
      <c r="D44" t="str">
        <f t="shared" si="0"/>
        <v>Illinois</v>
      </c>
      <c r="E44" s="3">
        <f t="shared" si="1"/>
        <v>185600</v>
      </c>
    </row>
    <row r="45" spans="1:5" x14ac:dyDescent="0.2">
      <c r="A45" s="36" t="s">
        <v>110</v>
      </c>
      <c r="B45" s="7">
        <v>241600</v>
      </c>
      <c r="D45" t="str">
        <f t="shared" si="0"/>
        <v>Indiana</v>
      </c>
      <c r="E45" s="3">
        <f t="shared" si="1"/>
        <v>241600</v>
      </c>
    </row>
    <row r="46" spans="1:5" x14ac:dyDescent="0.2">
      <c r="A46" s="36" t="s">
        <v>106</v>
      </c>
      <c r="B46" s="7">
        <v>183100</v>
      </c>
      <c r="D46" t="str">
        <f t="shared" si="0"/>
        <v>Iowa</v>
      </c>
      <c r="E46" s="3">
        <f t="shared" si="1"/>
        <v>183100</v>
      </c>
    </row>
    <row r="47" spans="1:5" x14ac:dyDescent="0.2">
      <c r="A47" s="36" t="s">
        <v>100</v>
      </c>
      <c r="B47" s="7">
        <v>180600</v>
      </c>
      <c r="D47" t="str">
        <f t="shared" si="0"/>
        <v>Kansas</v>
      </c>
      <c r="E47" s="3">
        <f t="shared" si="1"/>
        <v>180600</v>
      </c>
    </row>
    <row r="48" spans="1:5" x14ac:dyDescent="0.2">
      <c r="A48" s="36" t="s">
        <v>92</v>
      </c>
      <c r="B48" s="7">
        <v>363350</v>
      </c>
      <c r="D48" t="str">
        <f t="shared" si="0"/>
        <v>Kentucky</v>
      </c>
      <c r="E48" s="3">
        <f t="shared" si="1"/>
        <v>363350</v>
      </c>
    </row>
    <row r="49" spans="1:5" x14ac:dyDescent="0.2">
      <c r="A49" s="36" t="s">
        <v>77</v>
      </c>
      <c r="B49" s="7">
        <v>412250</v>
      </c>
      <c r="D49" t="str">
        <f t="shared" si="0"/>
        <v>Louisiana</v>
      </c>
      <c r="E49" s="3">
        <f t="shared" si="1"/>
        <v>412250</v>
      </c>
    </row>
    <row r="50" spans="1:5" x14ac:dyDescent="0.2">
      <c r="A50" s="36" t="s">
        <v>56</v>
      </c>
      <c r="B50" s="7">
        <v>172600</v>
      </c>
      <c r="D50" t="str">
        <f t="shared" si="0"/>
        <v>Maine</v>
      </c>
      <c r="E50" s="3">
        <f t="shared" si="1"/>
        <v>172600</v>
      </c>
    </row>
    <row r="51" spans="1:5" x14ac:dyDescent="0.2">
      <c r="A51" s="36" t="s">
        <v>113</v>
      </c>
      <c r="B51" s="7">
        <v>241600</v>
      </c>
      <c r="D51" t="str">
        <f t="shared" si="0"/>
        <v>Maryland</v>
      </c>
      <c r="E51" s="3">
        <f t="shared" si="1"/>
        <v>241600</v>
      </c>
    </row>
    <row r="52" spans="1:5" x14ac:dyDescent="0.2">
      <c r="A52" s="36" t="s">
        <v>124</v>
      </c>
      <c r="B52" s="7">
        <v>241600</v>
      </c>
      <c r="D52" t="str">
        <f t="shared" si="0"/>
        <v>Massachusetts</v>
      </c>
      <c r="E52" s="3">
        <f t="shared" si="1"/>
        <v>241600</v>
      </c>
    </row>
    <row r="53" spans="1:5" x14ac:dyDescent="0.2">
      <c r="A53" s="36" t="s">
        <v>69</v>
      </c>
      <c r="B53" s="7">
        <v>280350</v>
      </c>
      <c r="D53" t="str">
        <f t="shared" si="0"/>
        <v>Michigan</v>
      </c>
      <c r="E53" s="3">
        <f t="shared" si="1"/>
        <v>280350</v>
      </c>
    </row>
    <row r="54" spans="1:5" x14ac:dyDescent="0.2">
      <c r="A54" s="36" t="s">
        <v>45</v>
      </c>
      <c r="B54" s="7">
        <v>156850</v>
      </c>
      <c r="D54" t="str">
        <f t="shared" si="0"/>
        <v>Minnesota</v>
      </c>
      <c r="E54" s="3">
        <f t="shared" si="1"/>
        <v>156850</v>
      </c>
    </row>
    <row r="55" spans="1:5" x14ac:dyDescent="0.2">
      <c r="A55" s="36" t="s">
        <v>94</v>
      </c>
      <c r="B55" s="7">
        <v>309350</v>
      </c>
      <c r="D55" t="str">
        <f t="shared" si="0"/>
        <v>Mississippi</v>
      </c>
      <c r="E55" s="3">
        <f t="shared" si="1"/>
        <v>309350</v>
      </c>
    </row>
    <row r="56" spans="1:5" x14ac:dyDescent="0.2">
      <c r="A56" s="36" t="s">
        <v>72</v>
      </c>
      <c r="B56" s="7">
        <v>316350</v>
      </c>
      <c r="D56" t="str">
        <f t="shared" si="0"/>
        <v>Missouri</v>
      </c>
      <c r="E56" s="3">
        <f t="shared" si="1"/>
        <v>316350</v>
      </c>
    </row>
    <row r="57" spans="1:5" x14ac:dyDescent="0.2">
      <c r="A57" s="36" t="s">
        <v>48</v>
      </c>
      <c r="B57" s="7">
        <v>328000</v>
      </c>
      <c r="D57" t="str">
        <f t="shared" si="0"/>
        <v>Montana</v>
      </c>
      <c r="E57" s="3">
        <f t="shared" si="1"/>
        <v>328000</v>
      </c>
    </row>
    <row r="58" spans="1:5" x14ac:dyDescent="0.2">
      <c r="A58" s="36" t="s">
        <v>52</v>
      </c>
      <c r="B58" s="7">
        <v>136350</v>
      </c>
      <c r="D58" t="str">
        <f t="shared" si="0"/>
        <v>Nebraska</v>
      </c>
      <c r="E58" s="3">
        <f t="shared" si="1"/>
        <v>136350</v>
      </c>
    </row>
    <row r="59" spans="1:5" x14ac:dyDescent="0.2">
      <c r="A59" s="36" t="s">
        <v>37</v>
      </c>
      <c r="B59" s="7">
        <v>324000</v>
      </c>
      <c r="D59" t="str">
        <f t="shared" si="0"/>
        <v>Nevada</v>
      </c>
      <c r="E59" s="3">
        <f t="shared" si="1"/>
        <v>324000</v>
      </c>
    </row>
    <row r="60" spans="1:5" x14ac:dyDescent="0.2">
      <c r="A60" s="36" t="s">
        <v>127</v>
      </c>
      <c r="B60" s="7">
        <v>238850</v>
      </c>
      <c r="D60" t="str">
        <f t="shared" si="0"/>
        <v>New Hampshire</v>
      </c>
      <c r="E60" s="3">
        <f t="shared" si="1"/>
        <v>238850</v>
      </c>
    </row>
    <row r="61" spans="1:5" x14ac:dyDescent="0.2">
      <c r="A61" s="36" t="s">
        <v>117</v>
      </c>
      <c r="B61" s="7">
        <v>223600</v>
      </c>
      <c r="D61" t="str">
        <f t="shared" si="0"/>
        <v>New Jersey</v>
      </c>
      <c r="E61" s="3">
        <f t="shared" si="1"/>
        <v>223600</v>
      </c>
    </row>
    <row r="62" spans="1:5" x14ac:dyDescent="0.2">
      <c r="A62" s="36" t="s">
        <v>82</v>
      </c>
      <c r="B62" s="7">
        <v>313500</v>
      </c>
      <c r="D62" t="str">
        <f t="shared" si="0"/>
        <v>New Mexico</v>
      </c>
      <c r="E62" s="3">
        <f t="shared" si="1"/>
        <v>313500</v>
      </c>
    </row>
    <row r="63" spans="1:5" x14ac:dyDescent="0.2">
      <c r="A63" s="36" t="s">
        <v>11</v>
      </c>
      <c r="B63" s="7">
        <v>1125200</v>
      </c>
      <c r="D63" t="str">
        <f t="shared" si="0"/>
        <v>New York</v>
      </c>
      <c r="E63" s="3">
        <f t="shared" si="1"/>
        <v>1125200</v>
      </c>
    </row>
    <row r="64" spans="1:5" x14ac:dyDescent="0.2">
      <c r="A64" s="36" t="s">
        <v>88</v>
      </c>
      <c r="B64" s="7">
        <v>399350</v>
      </c>
      <c r="D64" t="str">
        <f t="shared" si="0"/>
        <v>North Carolina</v>
      </c>
      <c r="E64" s="3">
        <f t="shared" si="1"/>
        <v>399350</v>
      </c>
    </row>
    <row r="65" spans="1:5" x14ac:dyDescent="0.2">
      <c r="A65" s="36" t="s">
        <v>105</v>
      </c>
      <c r="B65" s="7">
        <v>184100</v>
      </c>
      <c r="D65" t="str">
        <f t="shared" si="0"/>
        <v>North Dakota</v>
      </c>
      <c r="E65" s="3">
        <f t="shared" si="1"/>
        <v>184100</v>
      </c>
    </row>
    <row r="66" spans="1:5" x14ac:dyDescent="0.2">
      <c r="A66" s="36" t="s">
        <v>90</v>
      </c>
      <c r="B66" s="7">
        <v>203600</v>
      </c>
      <c r="D66" t="str">
        <f t="shared" si="0"/>
        <v>Ohio</v>
      </c>
      <c r="E66" s="3">
        <f t="shared" si="1"/>
        <v>203600</v>
      </c>
    </row>
    <row r="67" spans="1:5" x14ac:dyDescent="0.2">
      <c r="A67" s="36" t="s">
        <v>98</v>
      </c>
      <c r="B67" s="7">
        <v>237350</v>
      </c>
      <c r="D67" t="str">
        <f t="shared" si="0"/>
        <v>Oklahoma</v>
      </c>
      <c r="E67" s="3">
        <f t="shared" si="1"/>
        <v>237350</v>
      </c>
    </row>
    <row r="68" spans="1:5" x14ac:dyDescent="0.2">
      <c r="A68" s="36" t="s">
        <v>75</v>
      </c>
      <c r="B68" s="7">
        <v>346750</v>
      </c>
      <c r="D68" t="str">
        <f t="shared" si="0"/>
        <v>Oregon</v>
      </c>
      <c r="E68" s="3">
        <f t="shared" si="1"/>
        <v>346750</v>
      </c>
    </row>
    <row r="69" spans="1:5" x14ac:dyDescent="0.2">
      <c r="A69" s="36" t="s">
        <v>35</v>
      </c>
      <c r="B69" s="7">
        <v>165600</v>
      </c>
      <c r="D69" t="str">
        <f t="shared" si="0"/>
        <v>Pennsylvania</v>
      </c>
      <c r="E69" s="3">
        <f t="shared" si="1"/>
        <v>165600</v>
      </c>
    </row>
    <row r="70" spans="1:5" x14ac:dyDescent="0.2">
      <c r="A70" s="36" t="s">
        <v>121</v>
      </c>
      <c r="B70" s="7">
        <v>198850</v>
      </c>
      <c r="D70" t="str">
        <f t="shared" si="0"/>
        <v>Rhode Island</v>
      </c>
      <c r="E70" s="3">
        <f t="shared" si="1"/>
        <v>198850</v>
      </c>
    </row>
    <row r="71" spans="1:5" x14ac:dyDescent="0.2">
      <c r="A71" s="36" t="s">
        <v>86</v>
      </c>
      <c r="B71" s="7">
        <v>507350</v>
      </c>
      <c r="D71" t="str">
        <f t="shared" si="0"/>
        <v>South Carolina</v>
      </c>
      <c r="E71" s="3">
        <f t="shared" si="1"/>
        <v>507350</v>
      </c>
    </row>
    <row r="72" spans="1:5" x14ac:dyDescent="0.2">
      <c r="A72" s="36" t="s">
        <v>102</v>
      </c>
      <c r="B72" s="7">
        <v>180600</v>
      </c>
      <c r="D72" t="str">
        <f t="shared" si="0"/>
        <v>South Dakota</v>
      </c>
      <c r="E72" s="3">
        <f t="shared" si="1"/>
        <v>180600</v>
      </c>
    </row>
    <row r="73" spans="1:5" x14ac:dyDescent="0.2">
      <c r="A73" s="36" t="s">
        <v>51</v>
      </c>
      <c r="B73" s="7">
        <v>427750</v>
      </c>
      <c r="D73" t="str">
        <f t="shared" si="0"/>
        <v>Tennessee</v>
      </c>
      <c r="E73" s="3">
        <f t="shared" si="1"/>
        <v>427750</v>
      </c>
    </row>
    <row r="74" spans="1:5" x14ac:dyDescent="0.2">
      <c r="A74" s="36" t="s">
        <v>21</v>
      </c>
      <c r="B74" s="7">
        <v>1014250</v>
      </c>
      <c r="D74" t="str">
        <f t="shared" si="0"/>
        <v>Texas</v>
      </c>
      <c r="E74" s="3">
        <f t="shared" si="1"/>
        <v>1014250</v>
      </c>
    </row>
    <row r="75" spans="1:5" x14ac:dyDescent="0.2">
      <c r="A75" s="36" t="s">
        <v>73</v>
      </c>
      <c r="B75" s="7">
        <v>310750</v>
      </c>
      <c r="D75" t="str">
        <f t="shared" si="0"/>
        <v>Utah</v>
      </c>
      <c r="E75" s="3">
        <f t="shared" si="1"/>
        <v>310750</v>
      </c>
    </row>
    <row r="76" spans="1:5" x14ac:dyDescent="0.2">
      <c r="A76" s="36" t="s">
        <v>125</v>
      </c>
      <c r="B76" s="7">
        <v>256850</v>
      </c>
      <c r="D76" t="str">
        <f t="shared" si="0"/>
        <v>Vermont</v>
      </c>
      <c r="E76" s="3">
        <f t="shared" si="1"/>
        <v>256850</v>
      </c>
    </row>
    <row r="77" spans="1:5" x14ac:dyDescent="0.2">
      <c r="A77" s="36" t="s">
        <v>67</v>
      </c>
      <c r="B77" s="7">
        <v>403350</v>
      </c>
      <c r="D77" t="str">
        <f t="shared" si="0"/>
        <v>Virginia</v>
      </c>
      <c r="E77" s="3">
        <f t="shared" si="1"/>
        <v>403350</v>
      </c>
    </row>
    <row r="78" spans="1:5" x14ac:dyDescent="0.2">
      <c r="A78" s="36" t="s">
        <v>41</v>
      </c>
      <c r="B78" s="7">
        <v>348750</v>
      </c>
      <c r="D78" t="str">
        <f t="shared" si="0"/>
        <v>Washington</v>
      </c>
      <c r="E78" s="3">
        <f t="shared" si="1"/>
        <v>348750</v>
      </c>
    </row>
    <row r="79" spans="1:5" x14ac:dyDescent="0.2">
      <c r="A79" s="36" t="s">
        <v>112</v>
      </c>
      <c r="B79" s="7">
        <v>154600</v>
      </c>
      <c r="D79" t="str">
        <f t="shared" si="0"/>
        <v>West Virginia</v>
      </c>
      <c r="E79" s="3">
        <f t="shared" si="1"/>
        <v>154600</v>
      </c>
    </row>
    <row r="80" spans="1:5" x14ac:dyDescent="0.2">
      <c r="A80" s="36" t="s">
        <v>108</v>
      </c>
      <c r="B80" s="7">
        <v>205850</v>
      </c>
      <c r="D80" t="str">
        <f t="shared" si="0"/>
        <v>Wisconsin</v>
      </c>
      <c r="E80" s="3">
        <f t="shared" si="1"/>
        <v>205850</v>
      </c>
    </row>
    <row r="81" spans="1:5" x14ac:dyDescent="0.2">
      <c r="A81" s="36" t="s">
        <v>66</v>
      </c>
      <c r="B81" s="7">
        <v>310750</v>
      </c>
      <c r="D81" t="str">
        <f t="shared" si="0"/>
        <v>Wyoming</v>
      </c>
      <c r="E81" s="3">
        <f t="shared" si="1"/>
        <v>310750</v>
      </c>
    </row>
    <row r="82" spans="1:5" x14ac:dyDescent="0.2">
      <c r="A82" s="36" t="s">
        <v>140</v>
      </c>
      <c r="B82" s="7">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C795-FCA8-4D1B-92B1-C4B175BE6AB2}">
  <dimension ref="A2:R3893"/>
  <sheetViews>
    <sheetView showGridLines="0" topLeftCell="B5" zoomScale="110" zoomScaleNormal="110" workbookViewId="0">
      <selection activeCell="G37" sqref="G37"/>
    </sheetView>
  </sheetViews>
  <sheetFormatPr baseColWidth="10" defaultColWidth="8.83203125" defaultRowHeight="15" x14ac:dyDescent="0.2"/>
  <cols>
    <col min="1" max="1" width="8.6640625" style="8"/>
    <col min="2" max="2" width="9.33203125" customWidth="1"/>
    <col min="3" max="3" width="11.6640625" customWidth="1"/>
    <col min="4" max="4" width="13.5" customWidth="1"/>
    <col min="5" max="5" width="10.5" bestFit="1" customWidth="1"/>
    <col min="6" max="6" width="14.33203125" bestFit="1" customWidth="1"/>
    <col min="7" max="7" width="13.1640625" bestFit="1" customWidth="1"/>
    <col min="8" max="8" width="16.33203125" customWidth="1"/>
    <col min="9" max="9" width="14.5" customWidth="1"/>
    <col min="10" max="10" width="11.5" customWidth="1"/>
    <col min="11" max="11" width="11.83203125" customWidth="1"/>
    <col min="12" max="12" width="16.6640625" customWidth="1"/>
    <col min="13" max="13" width="18" customWidth="1"/>
    <col min="15" max="15" width="10.83203125" bestFit="1" customWidth="1"/>
  </cols>
  <sheetData>
    <row r="2" spans="2:15" ht="24" x14ac:dyDescent="0.3">
      <c r="B2" s="19" t="s">
        <v>58</v>
      </c>
      <c r="C2" s="20"/>
      <c r="D2" s="20"/>
      <c r="E2" s="20"/>
      <c r="F2" s="20"/>
      <c r="G2" s="20"/>
      <c r="H2" s="20"/>
      <c r="I2" s="20"/>
      <c r="J2" s="20"/>
      <c r="K2" s="20"/>
      <c r="L2" s="20"/>
      <c r="M2" s="20"/>
    </row>
    <row r="3" spans="2:15" ht="16" x14ac:dyDescent="0.2">
      <c r="B3" s="18" t="s">
        <v>27</v>
      </c>
    </row>
    <row r="5" spans="2:15" x14ac:dyDescent="0.2">
      <c r="B5" s="29" t="s">
        <v>0</v>
      </c>
      <c r="C5" s="29" t="s">
        <v>1</v>
      </c>
      <c r="D5" s="29" t="s">
        <v>5</v>
      </c>
      <c r="E5" s="29" t="s">
        <v>3</v>
      </c>
      <c r="F5" s="29" t="s">
        <v>2</v>
      </c>
      <c r="G5" s="29" t="s">
        <v>4</v>
      </c>
      <c r="H5" s="29" t="s">
        <v>6</v>
      </c>
      <c r="I5" s="29" t="s">
        <v>7</v>
      </c>
      <c r="J5" s="29" t="s">
        <v>8</v>
      </c>
      <c r="K5" s="29" t="s">
        <v>9</v>
      </c>
      <c r="L5" s="29" t="s">
        <v>18</v>
      </c>
      <c r="M5" s="29" t="s">
        <v>19</v>
      </c>
    </row>
    <row r="6" spans="2:15" x14ac:dyDescent="0.2">
      <c r="B6" s="22" t="s">
        <v>10</v>
      </c>
      <c r="C6" s="22">
        <v>1185732</v>
      </c>
      <c r="D6" s="23">
        <v>44210</v>
      </c>
      <c r="E6" s="22" t="s">
        <v>130</v>
      </c>
      <c r="F6" s="22" t="s">
        <v>11</v>
      </c>
      <c r="G6" s="22" t="s">
        <v>11</v>
      </c>
      <c r="H6" s="22" t="s">
        <v>12</v>
      </c>
      <c r="I6" s="24">
        <v>0.5</v>
      </c>
      <c r="J6" s="25">
        <v>12000</v>
      </c>
      <c r="K6" s="26">
        <f>I6*J6</f>
        <v>6000</v>
      </c>
      <c r="L6" s="26">
        <f>K6*M6</f>
        <v>3000</v>
      </c>
      <c r="M6" s="27">
        <v>0.5</v>
      </c>
      <c r="O6" s="3"/>
    </row>
    <row r="7" spans="2:15" x14ac:dyDescent="0.2">
      <c r="B7" s="22" t="s">
        <v>10</v>
      </c>
      <c r="C7" s="22">
        <v>1185732</v>
      </c>
      <c r="D7" s="23">
        <v>44210</v>
      </c>
      <c r="E7" s="22" t="s">
        <v>130</v>
      </c>
      <c r="F7" s="22" t="s">
        <v>11</v>
      </c>
      <c r="G7" s="22" t="s">
        <v>11</v>
      </c>
      <c r="H7" s="22" t="s">
        <v>15</v>
      </c>
      <c r="I7" s="24">
        <v>0.5</v>
      </c>
      <c r="J7" s="25">
        <v>10000</v>
      </c>
      <c r="K7" s="26">
        <f>I7*J7</f>
        <v>5000</v>
      </c>
      <c r="L7" s="26">
        <f>K7*M7</f>
        <v>1500</v>
      </c>
      <c r="M7" s="27">
        <v>0.3</v>
      </c>
      <c r="O7" s="3"/>
    </row>
    <row r="8" spans="2:15" x14ac:dyDescent="0.2">
      <c r="B8" s="22" t="s">
        <v>10</v>
      </c>
      <c r="C8" s="22">
        <v>1185732</v>
      </c>
      <c r="D8" s="23">
        <v>44210</v>
      </c>
      <c r="E8" s="22" t="s">
        <v>130</v>
      </c>
      <c r="F8" s="22" t="s">
        <v>11</v>
      </c>
      <c r="G8" s="22" t="s">
        <v>11</v>
      </c>
      <c r="H8" s="22" t="s">
        <v>13</v>
      </c>
      <c r="I8" s="24">
        <v>0.4</v>
      </c>
      <c r="J8" s="25">
        <v>10000</v>
      </c>
      <c r="K8" s="26">
        <f t="shared" ref="K8:K11" si="0">I8*J8</f>
        <v>4000</v>
      </c>
      <c r="L8" s="26">
        <f t="shared" ref="L8:L17" si="1">K8*M8</f>
        <v>1400</v>
      </c>
      <c r="M8" s="27">
        <v>0.35</v>
      </c>
      <c r="O8" s="3"/>
    </row>
    <row r="9" spans="2:15" x14ac:dyDescent="0.2">
      <c r="B9" s="22" t="s">
        <v>10</v>
      </c>
      <c r="C9" s="22">
        <v>1185732</v>
      </c>
      <c r="D9" s="23">
        <v>44210</v>
      </c>
      <c r="E9" s="22" t="s">
        <v>130</v>
      </c>
      <c r="F9" s="22" t="s">
        <v>11</v>
      </c>
      <c r="G9" s="22" t="s">
        <v>11</v>
      </c>
      <c r="H9" s="22" t="s">
        <v>14</v>
      </c>
      <c r="I9" s="24">
        <v>0.45</v>
      </c>
      <c r="J9" s="25">
        <v>8500</v>
      </c>
      <c r="K9" s="26">
        <f t="shared" si="0"/>
        <v>3825</v>
      </c>
      <c r="L9" s="26">
        <f t="shared" si="1"/>
        <v>1338.75</v>
      </c>
      <c r="M9" s="27">
        <v>0.35</v>
      </c>
      <c r="O9" s="3"/>
    </row>
    <row r="10" spans="2:15" x14ac:dyDescent="0.2">
      <c r="B10" s="22" t="s">
        <v>10</v>
      </c>
      <c r="C10" s="22">
        <v>1185732</v>
      </c>
      <c r="D10" s="23">
        <v>44210</v>
      </c>
      <c r="E10" s="22" t="s">
        <v>130</v>
      </c>
      <c r="F10" s="22" t="s">
        <v>11</v>
      </c>
      <c r="G10" s="22" t="s">
        <v>11</v>
      </c>
      <c r="H10" s="22" t="s">
        <v>16</v>
      </c>
      <c r="I10" s="24">
        <v>0.6</v>
      </c>
      <c r="J10" s="25">
        <v>9000</v>
      </c>
      <c r="K10" s="26">
        <f t="shared" si="0"/>
        <v>5400</v>
      </c>
      <c r="L10" s="26">
        <f t="shared" si="1"/>
        <v>1620</v>
      </c>
      <c r="M10" s="27">
        <v>0.3</v>
      </c>
      <c r="O10" s="3"/>
    </row>
    <row r="11" spans="2:15" x14ac:dyDescent="0.2">
      <c r="B11" s="22" t="s">
        <v>10</v>
      </c>
      <c r="C11" s="22">
        <v>1185732</v>
      </c>
      <c r="D11" s="23">
        <v>44210</v>
      </c>
      <c r="E11" s="22" t="s">
        <v>130</v>
      </c>
      <c r="F11" s="22" t="s">
        <v>11</v>
      </c>
      <c r="G11" s="22" t="s">
        <v>11</v>
      </c>
      <c r="H11" s="22" t="s">
        <v>17</v>
      </c>
      <c r="I11" s="24">
        <v>0.5</v>
      </c>
      <c r="J11" s="25">
        <v>10000</v>
      </c>
      <c r="K11" s="26">
        <f t="shared" si="0"/>
        <v>5000</v>
      </c>
      <c r="L11" s="26">
        <f t="shared" si="1"/>
        <v>1250</v>
      </c>
      <c r="M11" s="27">
        <v>0.25</v>
      </c>
      <c r="O11" s="3"/>
    </row>
    <row r="12" spans="2:15" x14ac:dyDescent="0.2">
      <c r="B12" s="22" t="s">
        <v>10</v>
      </c>
      <c r="C12" s="22">
        <v>1185732</v>
      </c>
      <c r="D12" s="23">
        <v>44239</v>
      </c>
      <c r="E12" s="22" t="s">
        <v>130</v>
      </c>
      <c r="F12" s="22" t="s">
        <v>11</v>
      </c>
      <c r="G12" s="22" t="s">
        <v>11</v>
      </c>
      <c r="H12" s="22" t="s">
        <v>12</v>
      </c>
      <c r="I12" s="24">
        <v>0.5</v>
      </c>
      <c r="J12" s="25">
        <v>12500</v>
      </c>
      <c r="K12" s="26">
        <f>I12*J12</f>
        <v>6250</v>
      </c>
      <c r="L12" s="26">
        <f>K12*M12</f>
        <v>3125</v>
      </c>
      <c r="M12" s="27">
        <v>0.5</v>
      </c>
      <c r="O12" s="3"/>
    </row>
    <row r="13" spans="2:15" x14ac:dyDescent="0.2">
      <c r="B13" s="22" t="s">
        <v>10</v>
      </c>
      <c r="C13" s="22">
        <v>1185732</v>
      </c>
      <c r="D13" s="23">
        <v>44239</v>
      </c>
      <c r="E13" s="22" t="s">
        <v>130</v>
      </c>
      <c r="F13" s="22" t="s">
        <v>11</v>
      </c>
      <c r="G13" s="22" t="s">
        <v>11</v>
      </c>
      <c r="H13" s="22" t="s">
        <v>15</v>
      </c>
      <c r="I13" s="24">
        <v>0.5</v>
      </c>
      <c r="J13" s="25">
        <v>9000</v>
      </c>
      <c r="K13" s="26">
        <f>I13*J13</f>
        <v>4500</v>
      </c>
      <c r="L13" s="26">
        <f>K13*M13</f>
        <v>1350</v>
      </c>
      <c r="M13" s="27">
        <v>0.3</v>
      </c>
      <c r="O13" s="3"/>
    </row>
    <row r="14" spans="2:15" x14ac:dyDescent="0.2">
      <c r="B14" s="22" t="s">
        <v>10</v>
      </c>
      <c r="C14" s="22">
        <v>1185732</v>
      </c>
      <c r="D14" s="23">
        <v>44239</v>
      </c>
      <c r="E14" s="22" t="s">
        <v>130</v>
      </c>
      <c r="F14" s="22" t="s">
        <v>11</v>
      </c>
      <c r="G14" s="22" t="s">
        <v>11</v>
      </c>
      <c r="H14" s="22" t="s">
        <v>13</v>
      </c>
      <c r="I14" s="24">
        <v>0.4</v>
      </c>
      <c r="J14" s="25">
        <v>9500</v>
      </c>
      <c r="K14" s="26">
        <f t="shared" ref="K14:K17" si="2">I14*J14</f>
        <v>3800</v>
      </c>
      <c r="L14" s="26">
        <f t="shared" si="1"/>
        <v>1330</v>
      </c>
      <c r="M14" s="27">
        <v>0.35</v>
      </c>
      <c r="O14" s="3"/>
    </row>
    <row r="15" spans="2:15" x14ac:dyDescent="0.2">
      <c r="B15" s="22" t="s">
        <v>10</v>
      </c>
      <c r="C15" s="22">
        <v>1185732</v>
      </c>
      <c r="D15" s="23">
        <v>44239</v>
      </c>
      <c r="E15" s="22" t="s">
        <v>130</v>
      </c>
      <c r="F15" s="22" t="s">
        <v>11</v>
      </c>
      <c r="G15" s="22" t="s">
        <v>11</v>
      </c>
      <c r="H15" s="22" t="s">
        <v>14</v>
      </c>
      <c r="I15" s="24">
        <v>0.45</v>
      </c>
      <c r="J15" s="25">
        <v>8250</v>
      </c>
      <c r="K15" s="26">
        <f t="shared" si="2"/>
        <v>3712.5</v>
      </c>
      <c r="L15" s="26">
        <f t="shared" si="1"/>
        <v>1299.375</v>
      </c>
      <c r="M15" s="27">
        <v>0.35</v>
      </c>
      <c r="O15" s="3"/>
    </row>
    <row r="16" spans="2:15" x14ac:dyDescent="0.2">
      <c r="B16" s="22" t="s">
        <v>10</v>
      </c>
      <c r="C16" s="22">
        <v>1185732</v>
      </c>
      <c r="D16" s="23">
        <v>44239</v>
      </c>
      <c r="E16" s="22" t="s">
        <v>130</v>
      </c>
      <c r="F16" s="22" t="s">
        <v>11</v>
      </c>
      <c r="G16" s="22" t="s">
        <v>11</v>
      </c>
      <c r="H16" s="22" t="s">
        <v>16</v>
      </c>
      <c r="I16" s="24">
        <v>0.6</v>
      </c>
      <c r="J16" s="25">
        <v>9000</v>
      </c>
      <c r="K16" s="26">
        <f t="shared" si="2"/>
        <v>5400</v>
      </c>
      <c r="L16" s="26">
        <f t="shared" si="1"/>
        <v>1620</v>
      </c>
      <c r="M16" s="27">
        <v>0.3</v>
      </c>
      <c r="O16" s="3"/>
    </row>
    <row r="17" spans="2:15" x14ac:dyDescent="0.2">
      <c r="B17" s="22" t="s">
        <v>10</v>
      </c>
      <c r="C17" s="22">
        <v>1185732</v>
      </c>
      <c r="D17" s="23">
        <v>44239</v>
      </c>
      <c r="E17" s="22" t="s">
        <v>130</v>
      </c>
      <c r="F17" s="22" t="s">
        <v>11</v>
      </c>
      <c r="G17" s="22" t="s">
        <v>11</v>
      </c>
      <c r="H17" s="22" t="s">
        <v>17</v>
      </c>
      <c r="I17" s="24">
        <v>0.5</v>
      </c>
      <c r="J17" s="25">
        <v>10000</v>
      </c>
      <c r="K17" s="26">
        <f t="shared" si="2"/>
        <v>5000</v>
      </c>
      <c r="L17" s="26">
        <f t="shared" si="1"/>
        <v>1250</v>
      </c>
      <c r="M17" s="27">
        <v>0.25</v>
      </c>
      <c r="O17" s="3"/>
    </row>
    <row r="18" spans="2:15" x14ac:dyDescent="0.2">
      <c r="B18" s="22" t="s">
        <v>10</v>
      </c>
      <c r="C18" s="22">
        <v>1185732</v>
      </c>
      <c r="D18" s="23">
        <v>44265</v>
      </c>
      <c r="E18" s="22" t="s">
        <v>130</v>
      </c>
      <c r="F18" s="22" t="s">
        <v>11</v>
      </c>
      <c r="G18" s="22" t="s">
        <v>11</v>
      </c>
      <c r="H18" s="22" t="s">
        <v>12</v>
      </c>
      <c r="I18" s="24">
        <v>0.5</v>
      </c>
      <c r="J18" s="25">
        <v>12200</v>
      </c>
      <c r="K18" s="26">
        <f>I18*J18</f>
        <v>6100</v>
      </c>
      <c r="L18" s="26">
        <f>K18*M18</f>
        <v>3050</v>
      </c>
      <c r="M18" s="27">
        <v>0.5</v>
      </c>
      <c r="O18" s="3"/>
    </row>
    <row r="19" spans="2:15" x14ac:dyDescent="0.2">
      <c r="B19" s="22" t="s">
        <v>10</v>
      </c>
      <c r="C19" s="22">
        <v>1185732</v>
      </c>
      <c r="D19" s="23">
        <v>44265</v>
      </c>
      <c r="E19" s="22" t="s">
        <v>130</v>
      </c>
      <c r="F19" s="22" t="s">
        <v>11</v>
      </c>
      <c r="G19" s="22" t="s">
        <v>11</v>
      </c>
      <c r="H19" s="22" t="s">
        <v>15</v>
      </c>
      <c r="I19" s="24">
        <v>0.5</v>
      </c>
      <c r="J19" s="25">
        <v>9250</v>
      </c>
      <c r="K19" s="26">
        <f>I19*J19</f>
        <v>4625</v>
      </c>
      <c r="L19" s="26">
        <f>K19*M19</f>
        <v>1387.5</v>
      </c>
      <c r="M19" s="27">
        <v>0.3</v>
      </c>
      <c r="O19" s="3"/>
    </row>
    <row r="20" spans="2:15" x14ac:dyDescent="0.2">
      <c r="B20" s="22" t="s">
        <v>10</v>
      </c>
      <c r="C20" s="22">
        <v>1185732</v>
      </c>
      <c r="D20" s="23">
        <v>44265</v>
      </c>
      <c r="E20" s="22" t="s">
        <v>130</v>
      </c>
      <c r="F20" s="22" t="s">
        <v>11</v>
      </c>
      <c r="G20" s="22" t="s">
        <v>11</v>
      </c>
      <c r="H20" s="22" t="s">
        <v>13</v>
      </c>
      <c r="I20" s="24">
        <v>0.4</v>
      </c>
      <c r="J20" s="25">
        <v>9500</v>
      </c>
      <c r="K20" s="26">
        <f t="shared" ref="K20:K23" si="3">I20*J20</f>
        <v>3800</v>
      </c>
      <c r="L20" s="26">
        <f t="shared" ref="L20:L23" si="4">K20*M20</f>
        <v>1330</v>
      </c>
      <c r="M20" s="27">
        <v>0.35</v>
      </c>
      <c r="O20" s="3"/>
    </row>
    <row r="21" spans="2:15" x14ac:dyDescent="0.2">
      <c r="B21" s="22" t="s">
        <v>10</v>
      </c>
      <c r="C21" s="22">
        <v>1185732</v>
      </c>
      <c r="D21" s="23">
        <v>44265</v>
      </c>
      <c r="E21" s="22" t="s">
        <v>130</v>
      </c>
      <c r="F21" s="22" t="s">
        <v>11</v>
      </c>
      <c r="G21" s="22" t="s">
        <v>11</v>
      </c>
      <c r="H21" s="22" t="s">
        <v>14</v>
      </c>
      <c r="I21" s="24">
        <v>0.45</v>
      </c>
      <c r="J21" s="25">
        <v>8000</v>
      </c>
      <c r="K21" s="26">
        <f t="shared" si="3"/>
        <v>3600</v>
      </c>
      <c r="L21" s="26">
        <f t="shared" si="4"/>
        <v>1260</v>
      </c>
      <c r="M21" s="27">
        <v>0.35</v>
      </c>
      <c r="O21" s="3"/>
    </row>
    <row r="22" spans="2:15" x14ac:dyDescent="0.2">
      <c r="B22" s="22" t="s">
        <v>10</v>
      </c>
      <c r="C22" s="22">
        <v>1185732</v>
      </c>
      <c r="D22" s="23">
        <v>44265</v>
      </c>
      <c r="E22" s="22" t="s">
        <v>130</v>
      </c>
      <c r="F22" s="22" t="s">
        <v>11</v>
      </c>
      <c r="G22" s="22" t="s">
        <v>11</v>
      </c>
      <c r="H22" s="22" t="s">
        <v>16</v>
      </c>
      <c r="I22" s="24">
        <v>0.6</v>
      </c>
      <c r="J22" s="25">
        <v>8500</v>
      </c>
      <c r="K22" s="26">
        <f t="shared" si="3"/>
        <v>5100</v>
      </c>
      <c r="L22" s="26">
        <f t="shared" si="4"/>
        <v>1530</v>
      </c>
      <c r="M22" s="27">
        <v>0.3</v>
      </c>
      <c r="O22" s="3"/>
    </row>
    <row r="23" spans="2:15" x14ac:dyDescent="0.2">
      <c r="B23" s="22" t="s">
        <v>10</v>
      </c>
      <c r="C23" s="22">
        <v>1185732</v>
      </c>
      <c r="D23" s="23">
        <v>44265</v>
      </c>
      <c r="E23" s="22" t="s">
        <v>130</v>
      </c>
      <c r="F23" s="22" t="s">
        <v>11</v>
      </c>
      <c r="G23" s="22" t="s">
        <v>11</v>
      </c>
      <c r="H23" s="22" t="s">
        <v>17</v>
      </c>
      <c r="I23" s="24">
        <v>0.5</v>
      </c>
      <c r="J23" s="25">
        <v>9500</v>
      </c>
      <c r="K23" s="26">
        <f t="shared" si="3"/>
        <v>4750</v>
      </c>
      <c r="L23" s="26">
        <f t="shared" si="4"/>
        <v>1187.5</v>
      </c>
      <c r="M23" s="27">
        <v>0.25</v>
      </c>
      <c r="O23" s="3"/>
    </row>
    <row r="24" spans="2:15" x14ac:dyDescent="0.2">
      <c r="B24" s="22" t="s">
        <v>10</v>
      </c>
      <c r="C24" s="22">
        <v>1185732</v>
      </c>
      <c r="D24" s="23">
        <v>44297</v>
      </c>
      <c r="E24" s="22" t="s">
        <v>130</v>
      </c>
      <c r="F24" s="22" t="s">
        <v>11</v>
      </c>
      <c r="G24" s="22" t="s">
        <v>11</v>
      </c>
      <c r="H24" s="22" t="s">
        <v>12</v>
      </c>
      <c r="I24" s="24">
        <v>0.5</v>
      </c>
      <c r="J24" s="25">
        <v>12000</v>
      </c>
      <c r="K24" s="26">
        <f>I24*J24</f>
        <v>6000</v>
      </c>
      <c r="L24" s="26">
        <f>K24*M24</f>
        <v>3000</v>
      </c>
      <c r="M24" s="27">
        <v>0.5</v>
      </c>
      <c r="O24" s="3"/>
    </row>
    <row r="25" spans="2:15" x14ac:dyDescent="0.2">
      <c r="B25" s="22" t="s">
        <v>10</v>
      </c>
      <c r="C25" s="22">
        <v>1185732</v>
      </c>
      <c r="D25" s="23">
        <v>44297</v>
      </c>
      <c r="E25" s="22" t="s">
        <v>130</v>
      </c>
      <c r="F25" s="22" t="s">
        <v>11</v>
      </c>
      <c r="G25" s="22" t="s">
        <v>11</v>
      </c>
      <c r="H25" s="22" t="s">
        <v>15</v>
      </c>
      <c r="I25" s="24">
        <v>0.5</v>
      </c>
      <c r="J25" s="25">
        <v>9000</v>
      </c>
      <c r="K25" s="26">
        <f>I25*J25</f>
        <v>4500</v>
      </c>
      <c r="L25" s="26">
        <f>K25*M25</f>
        <v>1350</v>
      </c>
      <c r="M25" s="27">
        <v>0.3</v>
      </c>
      <c r="O25" s="3"/>
    </row>
    <row r="26" spans="2:15" x14ac:dyDescent="0.2">
      <c r="B26" s="22" t="s">
        <v>10</v>
      </c>
      <c r="C26" s="22">
        <v>1185732</v>
      </c>
      <c r="D26" s="23">
        <v>44297</v>
      </c>
      <c r="E26" s="22" t="s">
        <v>130</v>
      </c>
      <c r="F26" s="22" t="s">
        <v>11</v>
      </c>
      <c r="G26" s="22" t="s">
        <v>11</v>
      </c>
      <c r="H26" s="22" t="s">
        <v>13</v>
      </c>
      <c r="I26" s="24">
        <v>0.4</v>
      </c>
      <c r="J26" s="25">
        <v>9000</v>
      </c>
      <c r="K26" s="26">
        <f t="shared" ref="K26:K29" si="5">I26*J26</f>
        <v>3600</v>
      </c>
      <c r="L26" s="26">
        <f t="shared" ref="L26:L29" si="6">K26*M26</f>
        <v>1260</v>
      </c>
      <c r="M26" s="27">
        <v>0.35</v>
      </c>
      <c r="O26" s="3"/>
    </row>
    <row r="27" spans="2:15" x14ac:dyDescent="0.2">
      <c r="B27" s="22" t="s">
        <v>10</v>
      </c>
      <c r="C27" s="22">
        <v>1185732</v>
      </c>
      <c r="D27" s="23">
        <v>44297</v>
      </c>
      <c r="E27" s="22" t="s">
        <v>130</v>
      </c>
      <c r="F27" s="22" t="s">
        <v>11</v>
      </c>
      <c r="G27" s="22" t="s">
        <v>11</v>
      </c>
      <c r="H27" s="22" t="s">
        <v>14</v>
      </c>
      <c r="I27" s="24">
        <v>0.45</v>
      </c>
      <c r="J27" s="25">
        <v>8250</v>
      </c>
      <c r="K27" s="26">
        <f t="shared" si="5"/>
        <v>3712.5</v>
      </c>
      <c r="L27" s="26">
        <f t="shared" si="6"/>
        <v>1299.375</v>
      </c>
      <c r="M27" s="27">
        <v>0.35</v>
      </c>
      <c r="O27" s="3"/>
    </row>
    <row r="28" spans="2:15" x14ac:dyDescent="0.2">
      <c r="B28" s="22" t="s">
        <v>10</v>
      </c>
      <c r="C28" s="22">
        <v>1185732</v>
      </c>
      <c r="D28" s="23">
        <v>44297</v>
      </c>
      <c r="E28" s="22" t="s">
        <v>130</v>
      </c>
      <c r="F28" s="22" t="s">
        <v>11</v>
      </c>
      <c r="G28" s="22" t="s">
        <v>11</v>
      </c>
      <c r="H28" s="22" t="s">
        <v>16</v>
      </c>
      <c r="I28" s="24">
        <v>0.6</v>
      </c>
      <c r="J28" s="25">
        <v>8250</v>
      </c>
      <c r="K28" s="26">
        <f t="shared" si="5"/>
        <v>4950</v>
      </c>
      <c r="L28" s="26">
        <f t="shared" si="6"/>
        <v>1485</v>
      </c>
      <c r="M28" s="27">
        <v>0.3</v>
      </c>
      <c r="O28" s="3"/>
    </row>
    <row r="29" spans="2:15" x14ac:dyDescent="0.2">
      <c r="B29" s="22" t="s">
        <v>10</v>
      </c>
      <c r="C29" s="22">
        <v>1185732</v>
      </c>
      <c r="D29" s="23">
        <v>44297</v>
      </c>
      <c r="E29" s="22" t="s">
        <v>130</v>
      </c>
      <c r="F29" s="22" t="s">
        <v>11</v>
      </c>
      <c r="G29" s="22" t="s">
        <v>11</v>
      </c>
      <c r="H29" s="22" t="s">
        <v>17</v>
      </c>
      <c r="I29" s="24">
        <v>0.5</v>
      </c>
      <c r="J29" s="25">
        <v>9500</v>
      </c>
      <c r="K29" s="26">
        <f t="shared" si="5"/>
        <v>4750</v>
      </c>
      <c r="L29" s="26">
        <f t="shared" si="6"/>
        <v>1187.5</v>
      </c>
      <c r="M29" s="27">
        <v>0.25</v>
      </c>
      <c r="O29" s="3"/>
    </row>
    <row r="30" spans="2:15" x14ac:dyDescent="0.2">
      <c r="B30" s="22" t="s">
        <v>10</v>
      </c>
      <c r="C30" s="22">
        <v>1185732</v>
      </c>
      <c r="D30" s="23">
        <v>44326</v>
      </c>
      <c r="E30" s="22" t="s">
        <v>130</v>
      </c>
      <c r="F30" s="22" t="s">
        <v>11</v>
      </c>
      <c r="G30" s="22" t="s">
        <v>11</v>
      </c>
      <c r="H30" s="22" t="s">
        <v>12</v>
      </c>
      <c r="I30" s="24">
        <v>0.6</v>
      </c>
      <c r="J30" s="25">
        <v>12200</v>
      </c>
      <c r="K30" s="26">
        <f>I30*J30</f>
        <v>7320</v>
      </c>
      <c r="L30" s="26">
        <f>K30*M30</f>
        <v>3660</v>
      </c>
      <c r="M30" s="27">
        <v>0.5</v>
      </c>
      <c r="O30" s="3"/>
    </row>
    <row r="31" spans="2:15" x14ac:dyDescent="0.2">
      <c r="B31" s="22" t="s">
        <v>10</v>
      </c>
      <c r="C31" s="22">
        <v>1185732</v>
      </c>
      <c r="D31" s="23">
        <v>44326</v>
      </c>
      <c r="E31" s="22" t="s">
        <v>130</v>
      </c>
      <c r="F31" s="22" t="s">
        <v>11</v>
      </c>
      <c r="G31" s="22" t="s">
        <v>11</v>
      </c>
      <c r="H31" s="22" t="s">
        <v>15</v>
      </c>
      <c r="I31" s="24">
        <v>0.55000000000000004</v>
      </c>
      <c r="J31" s="25">
        <v>9250</v>
      </c>
      <c r="K31" s="26">
        <f>I31*J31</f>
        <v>5087.5</v>
      </c>
      <c r="L31" s="26">
        <f>K31*M31</f>
        <v>1526.25</v>
      </c>
      <c r="M31" s="27">
        <v>0.3</v>
      </c>
      <c r="O31" s="3"/>
    </row>
    <row r="32" spans="2:15" x14ac:dyDescent="0.2">
      <c r="B32" s="22" t="s">
        <v>10</v>
      </c>
      <c r="C32" s="22">
        <v>1185732</v>
      </c>
      <c r="D32" s="23">
        <v>44326</v>
      </c>
      <c r="E32" s="22" t="s">
        <v>130</v>
      </c>
      <c r="F32" s="22" t="s">
        <v>11</v>
      </c>
      <c r="G32" s="22" t="s">
        <v>11</v>
      </c>
      <c r="H32" s="22" t="s">
        <v>13</v>
      </c>
      <c r="I32" s="24">
        <v>0.5</v>
      </c>
      <c r="J32" s="25">
        <v>9000</v>
      </c>
      <c r="K32" s="26">
        <f t="shared" ref="K32:K35" si="7">I32*J32</f>
        <v>4500</v>
      </c>
      <c r="L32" s="26">
        <f t="shared" ref="L32:L35" si="8">K32*M32</f>
        <v>1575</v>
      </c>
      <c r="M32" s="27">
        <v>0.35</v>
      </c>
      <c r="O32" s="3"/>
    </row>
    <row r="33" spans="2:15" x14ac:dyDescent="0.2">
      <c r="B33" s="22" t="s">
        <v>10</v>
      </c>
      <c r="C33" s="22">
        <v>1185732</v>
      </c>
      <c r="D33" s="23">
        <v>44326</v>
      </c>
      <c r="E33" s="22" t="s">
        <v>130</v>
      </c>
      <c r="F33" s="22" t="s">
        <v>11</v>
      </c>
      <c r="G33" s="22" t="s">
        <v>11</v>
      </c>
      <c r="H33" s="22" t="s">
        <v>14</v>
      </c>
      <c r="I33" s="24">
        <v>0.5</v>
      </c>
      <c r="J33" s="25">
        <v>8500</v>
      </c>
      <c r="K33" s="26">
        <f t="shared" si="7"/>
        <v>4250</v>
      </c>
      <c r="L33" s="26">
        <f t="shared" si="8"/>
        <v>1487.5</v>
      </c>
      <c r="M33" s="27">
        <v>0.35</v>
      </c>
      <c r="O33" s="3"/>
    </row>
    <row r="34" spans="2:15" x14ac:dyDescent="0.2">
      <c r="B34" s="22" t="s">
        <v>10</v>
      </c>
      <c r="C34" s="22">
        <v>1185732</v>
      </c>
      <c r="D34" s="23">
        <v>44326</v>
      </c>
      <c r="E34" s="22" t="s">
        <v>130</v>
      </c>
      <c r="F34" s="22" t="s">
        <v>11</v>
      </c>
      <c r="G34" s="22" t="s">
        <v>11</v>
      </c>
      <c r="H34" s="22" t="s">
        <v>16</v>
      </c>
      <c r="I34" s="24">
        <v>0.6</v>
      </c>
      <c r="J34" s="25">
        <v>8750</v>
      </c>
      <c r="K34" s="26">
        <f t="shared" si="7"/>
        <v>5250</v>
      </c>
      <c r="L34" s="26">
        <f t="shared" si="8"/>
        <v>1575</v>
      </c>
      <c r="M34" s="27">
        <v>0.3</v>
      </c>
      <c r="O34" s="3"/>
    </row>
    <row r="35" spans="2:15" x14ac:dyDescent="0.2">
      <c r="B35" s="22" t="s">
        <v>10</v>
      </c>
      <c r="C35" s="22">
        <v>1185732</v>
      </c>
      <c r="D35" s="23">
        <v>44326</v>
      </c>
      <c r="E35" s="22" t="s">
        <v>130</v>
      </c>
      <c r="F35" s="22" t="s">
        <v>11</v>
      </c>
      <c r="G35" s="22" t="s">
        <v>11</v>
      </c>
      <c r="H35" s="22" t="s">
        <v>17</v>
      </c>
      <c r="I35" s="24">
        <v>0.65</v>
      </c>
      <c r="J35" s="25">
        <v>10000</v>
      </c>
      <c r="K35" s="26">
        <f t="shared" si="7"/>
        <v>6500</v>
      </c>
      <c r="L35" s="26">
        <f t="shared" si="8"/>
        <v>1625</v>
      </c>
      <c r="M35" s="27">
        <v>0.25</v>
      </c>
      <c r="O35" s="3"/>
    </row>
    <row r="36" spans="2:15" x14ac:dyDescent="0.2">
      <c r="B36" s="22" t="s">
        <v>10</v>
      </c>
      <c r="C36" s="22">
        <v>1185732</v>
      </c>
      <c r="D36" s="23">
        <v>44359</v>
      </c>
      <c r="E36" s="22" t="s">
        <v>130</v>
      </c>
      <c r="F36" s="22" t="s">
        <v>11</v>
      </c>
      <c r="G36" s="22" t="s">
        <v>11</v>
      </c>
      <c r="H36" s="22" t="s">
        <v>12</v>
      </c>
      <c r="I36" s="24">
        <v>0.6</v>
      </c>
      <c r="J36" s="25">
        <v>12500</v>
      </c>
      <c r="K36" s="26">
        <f>I36*J36</f>
        <v>7500</v>
      </c>
      <c r="L36" s="26">
        <f>K36*M36</f>
        <v>3750</v>
      </c>
      <c r="M36" s="27">
        <v>0.5</v>
      </c>
      <c r="O36" s="3"/>
    </row>
    <row r="37" spans="2:15" x14ac:dyDescent="0.2">
      <c r="B37" s="22" t="s">
        <v>10</v>
      </c>
      <c r="C37" s="22">
        <v>1185732</v>
      </c>
      <c r="D37" s="23">
        <v>44359</v>
      </c>
      <c r="E37" s="22" t="s">
        <v>130</v>
      </c>
      <c r="F37" s="22" t="s">
        <v>11</v>
      </c>
      <c r="G37" s="22" t="s">
        <v>11</v>
      </c>
      <c r="H37" s="22" t="s">
        <v>15</v>
      </c>
      <c r="I37" s="24">
        <v>0.55000000000000004</v>
      </c>
      <c r="J37" s="25">
        <v>10000</v>
      </c>
      <c r="K37" s="26">
        <f>I37*J37</f>
        <v>5500</v>
      </c>
      <c r="L37" s="26">
        <f>K37*M37</f>
        <v>1650</v>
      </c>
      <c r="M37" s="27">
        <v>0.3</v>
      </c>
      <c r="O37" s="3"/>
    </row>
    <row r="38" spans="2:15" x14ac:dyDescent="0.2">
      <c r="B38" s="22" t="s">
        <v>10</v>
      </c>
      <c r="C38" s="22">
        <v>1185732</v>
      </c>
      <c r="D38" s="23">
        <v>44359</v>
      </c>
      <c r="E38" s="22" t="s">
        <v>130</v>
      </c>
      <c r="F38" s="22" t="s">
        <v>11</v>
      </c>
      <c r="G38" s="22" t="s">
        <v>11</v>
      </c>
      <c r="H38" s="22" t="s">
        <v>13</v>
      </c>
      <c r="I38" s="24">
        <v>0.5</v>
      </c>
      <c r="J38" s="25">
        <v>9250</v>
      </c>
      <c r="K38" s="26">
        <f t="shared" ref="K38:K41" si="9">I38*J38</f>
        <v>4625</v>
      </c>
      <c r="L38" s="26">
        <f t="shared" ref="L38:L41" si="10">K38*M38</f>
        <v>1618.75</v>
      </c>
      <c r="M38" s="27">
        <v>0.35</v>
      </c>
      <c r="O38" s="3"/>
    </row>
    <row r="39" spans="2:15" x14ac:dyDescent="0.2">
      <c r="B39" s="22" t="s">
        <v>10</v>
      </c>
      <c r="C39" s="22">
        <v>1185732</v>
      </c>
      <c r="D39" s="23">
        <v>44359</v>
      </c>
      <c r="E39" s="22" t="s">
        <v>130</v>
      </c>
      <c r="F39" s="22" t="s">
        <v>11</v>
      </c>
      <c r="G39" s="22" t="s">
        <v>11</v>
      </c>
      <c r="H39" s="22" t="s">
        <v>14</v>
      </c>
      <c r="I39" s="24">
        <v>0.5</v>
      </c>
      <c r="J39" s="25">
        <v>9000</v>
      </c>
      <c r="K39" s="26">
        <f t="shared" si="9"/>
        <v>4500</v>
      </c>
      <c r="L39" s="26">
        <f t="shared" si="10"/>
        <v>1575</v>
      </c>
      <c r="M39" s="27">
        <v>0.35</v>
      </c>
      <c r="O39" s="3"/>
    </row>
    <row r="40" spans="2:15" x14ac:dyDescent="0.2">
      <c r="B40" s="22" t="s">
        <v>10</v>
      </c>
      <c r="C40" s="22">
        <v>1185732</v>
      </c>
      <c r="D40" s="23">
        <v>44359</v>
      </c>
      <c r="E40" s="22" t="s">
        <v>130</v>
      </c>
      <c r="F40" s="22" t="s">
        <v>11</v>
      </c>
      <c r="G40" s="22" t="s">
        <v>11</v>
      </c>
      <c r="H40" s="22" t="s">
        <v>16</v>
      </c>
      <c r="I40" s="24">
        <v>0.6</v>
      </c>
      <c r="J40" s="25">
        <v>9000</v>
      </c>
      <c r="K40" s="26">
        <f t="shared" si="9"/>
        <v>5400</v>
      </c>
      <c r="L40" s="26">
        <f t="shared" si="10"/>
        <v>1620</v>
      </c>
      <c r="M40" s="27">
        <v>0.3</v>
      </c>
      <c r="O40" s="3"/>
    </row>
    <row r="41" spans="2:15" x14ac:dyDescent="0.2">
      <c r="B41" s="22" t="s">
        <v>10</v>
      </c>
      <c r="C41" s="22">
        <v>1185732</v>
      </c>
      <c r="D41" s="23">
        <v>44359</v>
      </c>
      <c r="E41" s="22" t="s">
        <v>130</v>
      </c>
      <c r="F41" s="22" t="s">
        <v>11</v>
      </c>
      <c r="G41" s="22" t="s">
        <v>11</v>
      </c>
      <c r="H41" s="22" t="s">
        <v>17</v>
      </c>
      <c r="I41" s="24">
        <v>0.65</v>
      </c>
      <c r="J41" s="25">
        <v>10500</v>
      </c>
      <c r="K41" s="26">
        <f t="shared" si="9"/>
        <v>6825</v>
      </c>
      <c r="L41" s="26">
        <f t="shared" si="10"/>
        <v>1706.25</v>
      </c>
      <c r="M41" s="27">
        <v>0.25</v>
      </c>
      <c r="O41" s="3"/>
    </row>
    <row r="42" spans="2:15" x14ac:dyDescent="0.2">
      <c r="B42" s="22" t="s">
        <v>10</v>
      </c>
      <c r="C42" s="22">
        <v>1185732</v>
      </c>
      <c r="D42" s="23">
        <v>44387</v>
      </c>
      <c r="E42" s="22" t="s">
        <v>130</v>
      </c>
      <c r="F42" s="22" t="s">
        <v>11</v>
      </c>
      <c r="G42" s="22" t="s">
        <v>11</v>
      </c>
      <c r="H42" s="22" t="s">
        <v>12</v>
      </c>
      <c r="I42" s="24">
        <v>0.6</v>
      </c>
      <c r="J42" s="25">
        <v>12750</v>
      </c>
      <c r="K42" s="26">
        <f>I42*J42</f>
        <v>7650</v>
      </c>
      <c r="L42" s="26">
        <f>K42*M42</f>
        <v>3825</v>
      </c>
      <c r="M42" s="27">
        <v>0.5</v>
      </c>
      <c r="O42" s="3"/>
    </row>
    <row r="43" spans="2:15" x14ac:dyDescent="0.2">
      <c r="B43" s="22" t="s">
        <v>10</v>
      </c>
      <c r="C43" s="22">
        <v>1185732</v>
      </c>
      <c r="D43" s="23">
        <v>44387</v>
      </c>
      <c r="E43" s="22" t="s">
        <v>130</v>
      </c>
      <c r="F43" s="22" t="s">
        <v>11</v>
      </c>
      <c r="G43" s="22" t="s">
        <v>11</v>
      </c>
      <c r="H43" s="22" t="s">
        <v>15</v>
      </c>
      <c r="I43" s="24">
        <v>0.55000000000000004</v>
      </c>
      <c r="J43" s="25">
        <v>10250</v>
      </c>
      <c r="K43" s="26">
        <f>I43*J43</f>
        <v>5637.5000000000009</v>
      </c>
      <c r="L43" s="26">
        <f>K43*M43</f>
        <v>1691.2500000000002</v>
      </c>
      <c r="M43" s="27">
        <v>0.3</v>
      </c>
      <c r="O43" s="3"/>
    </row>
    <row r="44" spans="2:15" x14ac:dyDescent="0.2">
      <c r="B44" s="22" t="s">
        <v>10</v>
      </c>
      <c r="C44" s="22">
        <v>1185732</v>
      </c>
      <c r="D44" s="23">
        <v>44387</v>
      </c>
      <c r="E44" s="22" t="s">
        <v>130</v>
      </c>
      <c r="F44" s="22" t="s">
        <v>11</v>
      </c>
      <c r="G44" s="22" t="s">
        <v>11</v>
      </c>
      <c r="H44" s="22" t="s">
        <v>13</v>
      </c>
      <c r="I44" s="24">
        <v>0.5</v>
      </c>
      <c r="J44" s="25">
        <v>9500</v>
      </c>
      <c r="K44" s="26">
        <f t="shared" ref="K44:K47" si="11">I44*J44</f>
        <v>4750</v>
      </c>
      <c r="L44" s="26">
        <f t="shared" ref="L44:L47" si="12">K44*M44</f>
        <v>1662.5</v>
      </c>
      <c r="M44" s="27">
        <v>0.35</v>
      </c>
      <c r="O44" s="3"/>
    </row>
    <row r="45" spans="2:15" x14ac:dyDescent="0.2">
      <c r="B45" s="22" t="s">
        <v>10</v>
      </c>
      <c r="C45" s="22">
        <v>1185732</v>
      </c>
      <c r="D45" s="23">
        <v>44387</v>
      </c>
      <c r="E45" s="22" t="s">
        <v>130</v>
      </c>
      <c r="F45" s="22" t="s">
        <v>11</v>
      </c>
      <c r="G45" s="22" t="s">
        <v>11</v>
      </c>
      <c r="H45" s="22" t="s">
        <v>14</v>
      </c>
      <c r="I45" s="24">
        <v>0.5</v>
      </c>
      <c r="J45" s="25">
        <v>9000</v>
      </c>
      <c r="K45" s="26">
        <f t="shared" si="11"/>
        <v>4500</v>
      </c>
      <c r="L45" s="26">
        <f t="shared" si="12"/>
        <v>1575</v>
      </c>
      <c r="M45" s="27">
        <v>0.35</v>
      </c>
      <c r="O45" s="3"/>
    </row>
    <row r="46" spans="2:15" x14ac:dyDescent="0.2">
      <c r="B46" s="22" t="s">
        <v>10</v>
      </c>
      <c r="C46" s="22">
        <v>1185732</v>
      </c>
      <c r="D46" s="23">
        <v>44387</v>
      </c>
      <c r="E46" s="22" t="s">
        <v>130</v>
      </c>
      <c r="F46" s="22" t="s">
        <v>11</v>
      </c>
      <c r="G46" s="22" t="s">
        <v>11</v>
      </c>
      <c r="H46" s="22" t="s">
        <v>16</v>
      </c>
      <c r="I46" s="24">
        <v>0.6</v>
      </c>
      <c r="J46" s="25">
        <v>9250</v>
      </c>
      <c r="K46" s="26">
        <f t="shared" si="11"/>
        <v>5550</v>
      </c>
      <c r="L46" s="26">
        <f t="shared" si="12"/>
        <v>1665</v>
      </c>
      <c r="M46" s="27">
        <v>0.3</v>
      </c>
      <c r="O46" s="3"/>
    </row>
    <row r="47" spans="2:15" x14ac:dyDescent="0.2">
      <c r="B47" s="22" t="s">
        <v>10</v>
      </c>
      <c r="C47" s="22">
        <v>1185732</v>
      </c>
      <c r="D47" s="23">
        <v>44387</v>
      </c>
      <c r="E47" s="22" t="s">
        <v>130</v>
      </c>
      <c r="F47" s="22" t="s">
        <v>11</v>
      </c>
      <c r="G47" s="22" t="s">
        <v>11</v>
      </c>
      <c r="H47" s="22" t="s">
        <v>17</v>
      </c>
      <c r="I47" s="24">
        <v>0.65</v>
      </c>
      <c r="J47" s="25">
        <v>11000</v>
      </c>
      <c r="K47" s="26">
        <f t="shared" si="11"/>
        <v>7150</v>
      </c>
      <c r="L47" s="26">
        <f t="shared" si="12"/>
        <v>1787.5</v>
      </c>
      <c r="M47" s="27">
        <v>0.25</v>
      </c>
      <c r="O47" s="3"/>
    </row>
    <row r="48" spans="2:15" x14ac:dyDescent="0.2">
      <c r="B48" s="22" t="s">
        <v>10</v>
      </c>
      <c r="C48" s="22">
        <v>1185732</v>
      </c>
      <c r="D48" s="23">
        <v>44419</v>
      </c>
      <c r="E48" s="22" t="s">
        <v>130</v>
      </c>
      <c r="F48" s="22" t="s">
        <v>11</v>
      </c>
      <c r="G48" s="22" t="s">
        <v>11</v>
      </c>
      <c r="H48" s="22" t="s">
        <v>12</v>
      </c>
      <c r="I48" s="24">
        <v>0.6</v>
      </c>
      <c r="J48" s="25">
        <v>12500</v>
      </c>
      <c r="K48" s="26">
        <f>I48*J48</f>
        <v>7500</v>
      </c>
      <c r="L48" s="26">
        <f>K48*M48</f>
        <v>3750</v>
      </c>
      <c r="M48" s="27">
        <v>0.5</v>
      </c>
      <c r="O48" s="3"/>
    </row>
    <row r="49" spans="2:15" x14ac:dyDescent="0.2">
      <c r="B49" s="22" t="s">
        <v>10</v>
      </c>
      <c r="C49" s="22">
        <v>1185732</v>
      </c>
      <c r="D49" s="23">
        <v>44419</v>
      </c>
      <c r="E49" s="22" t="s">
        <v>130</v>
      </c>
      <c r="F49" s="22" t="s">
        <v>11</v>
      </c>
      <c r="G49" s="22" t="s">
        <v>11</v>
      </c>
      <c r="H49" s="22" t="s">
        <v>15</v>
      </c>
      <c r="I49" s="24">
        <v>0.55000000000000004</v>
      </c>
      <c r="J49" s="25">
        <v>10250</v>
      </c>
      <c r="K49" s="26">
        <f>I49*J49</f>
        <v>5637.5000000000009</v>
      </c>
      <c r="L49" s="26">
        <f>K49*M49</f>
        <v>1691.2500000000002</v>
      </c>
      <c r="M49" s="27">
        <v>0.3</v>
      </c>
      <c r="O49" s="3"/>
    </row>
    <row r="50" spans="2:15" x14ac:dyDescent="0.2">
      <c r="B50" s="22" t="s">
        <v>10</v>
      </c>
      <c r="C50" s="22">
        <v>1185732</v>
      </c>
      <c r="D50" s="23">
        <v>44419</v>
      </c>
      <c r="E50" s="22" t="s">
        <v>130</v>
      </c>
      <c r="F50" s="22" t="s">
        <v>11</v>
      </c>
      <c r="G50" s="22" t="s">
        <v>11</v>
      </c>
      <c r="H50" s="22" t="s">
        <v>13</v>
      </c>
      <c r="I50" s="24">
        <v>0.5</v>
      </c>
      <c r="J50" s="25">
        <v>9500</v>
      </c>
      <c r="K50" s="26">
        <f t="shared" ref="K50:K53" si="13">I50*J50</f>
        <v>4750</v>
      </c>
      <c r="L50" s="26">
        <f t="shared" ref="L50:L53" si="14">K50*M50</f>
        <v>1662.5</v>
      </c>
      <c r="M50" s="27">
        <v>0.35</v>
      </c>
      <c r="O50" s="3"/>
    </row>
    <row r="51" spans="2:15" x14ac:dyDescent="0.2">
      <c r="B51" s="22" t="s">
        <v>10</v>
      </c>
      <c r="C51" s="22">
        <v>1185732</v>
      </c>
      <c r="D51" s="23">
        <v>44419</v>
      </c>
      <c r="E51" s="22" t="s">
        <v>130</v>
      </c>
      <c r="F51" s="22" t="s">
        <v>11</v>
      </c>
      <c r="G51" s="22" t="s">
        <v>11</v>
      </c>
      <c r="H51" s="22" t="s">
        <v>14</v>
      </c>
      <c r="I51" s="24">
        <v>0.5</v>
      </c>
      <c r="J51" s="25">
        <v>9250</v>
      </c>
      <c r="K51" s="26">
        <f t="shared" si="13"/>
        <v>4625</v>
      </c>
      <c r="L51" s="26">
        <f t="shared" si="14"/>
        <v>1618.75</v>
      </c>
      <c r="M51" s="27">
        <v>0.35</v>
      </c>
      <c r="O51" s="3"/>
    </row>
    <row r="52" spans="2:15" x14ac:dyDescent="0.2">
      <c r="B52" s="22" t="s">
        <v>10</v>
      </c>
      <c r="C52" s="22">
        <v>1185732</v>
      </c>
      <c r="D52" s="23">
        <v>44419</v>
      </c>
      <c r="E52" s="22" t="s">
        <v>130</v>
      </c>
      <c r="F52" s="22" t="s">
        <v>11</v>
      </c>
      <c r="G52" s="22" t="s">
        <v>11</v>
      </c>
      <c r="H52" s="22" t="s">
        <v>16</v>
      </c>
      <c r="I52" s="24">
        <v>0.6</v>
      </c>
      <c r="J52" s="25">
        <v>9000</v>
      </c>
      <c r="K52" s="26">
        <f t="shared" si="13"/>
        <v>5400</v>
      </c>
      <c r="L52" s="26">
        <f t="shared" si="14"/>
        <v>1620</v>
      </c>
      <c r="M52" s="27">
        <v>0.3</v>
      </c>
      <c r="O52" s="3"/>
    </row>
    <row r="53" spans="2:15" x14ac:dyDescent="0.2">
      <c r="B53" s="22" t="s">
        <v>10</v>
      </c>
      <c r="C53" s="22">
        <v>1185732</v>
      </c>
      <c r="D53" s="23">
        <v>44419</v>
      </c>
      <c r="E53" s="22" t="s">
        <v>130</v>
      </c>
      <c r="F53" s="22" t="s">
        <v>11</v>
      </c>
      <c r="G53" s="22" t="s">
        <v>11</v>
      </c>
      <c r="H53" s="22" t="s">
        <v>17</v>
      </c>
      <c r="I53" s="24">
        <v>0.65</v>
      </c>
      <c r="J53" s="25">
        <v>10750</v>
      </c>
      <c r="K53" s="26">
        <f t="shared" si="13"/>
        <v>6987.5</v>
      </c>
      <c r="L53" s="26">
        <f t="shared" si="14"/>
        <v>1746.875</v>
      </c>
      <c r="M53" s="27">
        <v>0.25</v>
      </c>
      <c r="O53" s="3"/>
    </row>
    <row r="54" spans="2:15" x14ac:dyDescent="0.2">
      <c r="B54" s="22" t="s">
        <v>10</v>
      </c>
      <c r="C54" s="22">
        <v>1185732</v>
      </c>
      <c r="D54" s="23">
        <v>44449</v>
      </c>
      <c r="E54" s="22" t="s">
        <v>130</v>
      </c>
      <c r="F54" s="22" t="s">
        <v>11</v>
      </c>
      <c r="G54" s="22" t="s">
        <v>11</v>
      </c>
      <c r="H54" s="22" t="s">
        <v>12</v>
      </c>
      <c r="I54" s="24">
        <v>0.6</v>
      </c>
      <c r="J54" s="25">
        <v>12000</v>
      </c>
      <c r="K54" s="26">
        <f>I54*J54</f>
        <v>7200</v>
      </c>
      <c r="L54" s="26">
        <f>K54*M54</f>
        <v>3600</v>
      </c>
      <c r="M54" s="27">
        <v>0.5</v>
      </c>
      <c r="O54" s="3"/>
    </row>
    <row r="55" spans="2:15" x14ac:dyDescent="0.2">
      <c r="B55" s="22" t="s">
        <v>10</v>
      </c>
      <c r="C55" s="22">
        <v>1185732</v>
      </c>
      <c r="D55" s="23">
        <v>44449</v>
      </c>
      <c r="E55" s="22" t="s">
        <v>130</v>
      </c>
      <c r="F55" s="22" t="s">
        <v>11</v>
      </c>
      <c r="G55" s="22" t="s">
        <v>11</v>
      </c>
      <c r="H55" s="22" t="s">
        <v>15</v>
      </c>
      <c r="I55" s="24">
        <v>0.55000000000000004</v>
      </c>
      <c r="J55" s="25">
        <v>10000</v>
      </c>
      <c r="K55" s="26">
        <f>I55*J55</f>
        <v>5500</v>
      </c>
      <c r="L55" s="26">
        <f>K55*M55</f>
        <v>1650</v>
      </c>
      <c r="M55" s="27">
        <v>0.3</v>
      </c>
      <c r="O55" s="3"/>
    </row>
    <row r="56" spans="2:15" x14ac:dyDescent="0.2">
      <c r="B56" s="22" t="s">
        <v>10</v>
      </c>
      <c r="C56" s="22">
        <v>1185732</v>
      </c>
      <c r="D56" s="23">
        <v>44449</v>
      </c>
      <c r="E56" s="22" t="s">
        <v>130</v>
      </c>
      <c r="F56" s="22" t="s">
        <v>11</v>
      </c>
      <c r="G56" s="22" t="s">
        <v>11</v>
      </c>
      <c r="H56" s="22" t="s">
        <v>13</v>
      </c>
      <c r="I56" s="24">
        <v>0.5</v>
      </c>
      <c r="J56" s="25">
        <v>9250</v>
      </c>
      <c r="K56" s="26">
        <f t="shared" ref="K56:K59" si="15">I56*J56</f>
        <v>4625</v>
      </c>
      <c r="L56" s="26">
        <f t="shared" ref="L56:L59" si="16">K56*M56</f>
        <v>1618.75</v>
      </c>
      <c r="M56" s="27">
        <v>0.35</v>
      </c>
      <c r="O56" s="3"/>
    </row>
    <row r="57" spans="2:15" x14ac:dyDescent="0.2">
      <c r="B57" s="22" t="s">
        <v>10</v>
      </c>
      <c r="C57" s="22">
        <v>1185732</v>
      </c>
      <c r="D57" s="23">
        <v>44449</v>
      </c>
      <c r="E57" s="22" t="s">
        <v>130</v>
      </c>
      <c r="F57" s="22" t="s">
        <v>11</v>
      </c>
      <c r="G57" s="22" t="s">
        <v>11</v>
      </c>
      <c r="H57" s="22" t="s">
        <v>14</v>
      </c>
      <c r="I57" s="24">
        <v>0.5</v>
      </c>
      <c r="J57" s="25">
        <v>9000</v>
      </c>
      <c r="K57" s="26">
        <f t="shared" si="15"/>
        <v>4500</v>
      </c>
      <c r="L57" s="26">
        <f t="shared" si="16"/>
        <v>1575</v>
      </c>
      <c r="M57" s="27">
        <v>0.35</v>
      </c>
      <c r="O57" s="3"/>
    </row>
    <row r="58" spans="2:15" x14ac:dyDescent="0.2">
      <c r="B58" s="22" t="s">
        <v>10</v>
      </c>
      <c r="C58" s="22">
        <v>1185732</v>
      </c>
      <c r="D58" s="23">
        <v>44449</v>
      </c>
      <c r="E58" s="22" t="s">
        <v>130</v>
      </c>
      <c r="F58" s="22" t="s">
        <v>11</v>
      </c>
      <c r="G58" s="22" t="s">
        <v>11</v>
      </c>
      <c r="H58" s="22" t="s">
        <v>16</v>
      </c>
      <c r="I58" s="24">
        <v>0.6</v>
      </c>
      <c r="J58" s="25">
        <v>9000</v>
      </c>
      <c r="K58" s="26">
        <f t="shared" si="15"/>
        <v>5400</v>
      </c>
      <c r="L58" s="26">
        <f t="shared" si="16"/>
        <v>1620</v>
      </c>
      <c r="M58" s="27">
        <v>0.3</v>
      </c>
      <c r="O58" s="3"/>
    </row>
    <row r="59" spans="2:15" x14ac:dyDescent="0.2">
      <c r="B59" s="22" t="s">
        <v>10</v>
      </c>
      <c r="C59" s="22">
        <v>1185732</v>
      </c>
      <c r="D59" s="23">
        <v>44449</v>
      </c>
      <c r="E59" s="22" t="s">
        <v>130</v>
      </c>
      <c r="F59" s="22" t="s">
        <v>11</v>
      </c>
      <c r="G59" s="22" t="s">
        <v>11</v>
      </c>
      <c r="H59" s="22" t="s">
        <v>17</v>
      </c>
      <c r="I59" s="24">
        <v>0.65</v>
      </c>
      <c r="J59" s="25">
        <v>10000</v>
      </c>
      <c r="K59" s="26">
        <f t="shared" si="15"/>
        <v>6500</v>
      </c>
      <c r="L59" s="26">
        <f t="shared" si="16"/>
        <v>1625</v>
      </c>
      <c r="M59" s="27">
        <v>0.25</v>
      </c>
      <c r="O59" s="3"/>
    </row>
    <row r="60" spans="2:15" x14ac:dyDescent="0.2">
      <c r="B60" s="22" t="s">
        <v>10</v>
      </c>
      <c r="C60" s="22">
        <v>1185732</v>
      </c>
      <c r="D60" s="23">
        <v>44481</v>
      </c>
      <c r="E60" s="22" t="s">
        <v>130</v>
      </c>
      <c r="F60" s="22" t="s">
        <v>11</v>
      </c>
      <c r="G60" s="22" t="s">
        <v>11</v>
      </c>
      <c r="H60" s="22" t="s">
        <v>12</v>
      </c>
      <c r="I60" s="24">
        <v>0.65</v>
      </c>
      <c r="J60" s="25">
        <v>11750</v>
      </c>
      <c r="K60" s="26">
        <f>I60*J60</f>
        <v>7637.5</v>
      </c>
      <c r="L60" s="26">
        <f>K60*M60</f>
        <v>3818.75</v>
      </c>
      <c r="M60" s="27">
        <v>0.5</v>
      </c>
      <c r="O60" s="3"/>
    </row>
    <row r="61" spans="2:15" x14ac:dyDescent="0.2">
      <c r="B61" s="22" t="s">
        <v>10</v>
      </c>
      <c r="C61" s="22">
        <v>1185732</v>
      </c>
      <c r="D61" s="23">
        <v>44481</v>
      </c>
      <c r="E61" s="22" t="s">
        <v>130</v>
      </c>
      <c r="F61" s="22" t="s">
        <v>11</v>
      </c>
      <c r="G61" s="22" t="s">
        <v>11</v>
      </c>
      <c r="H61" s="22" t="s">
        <v>15</v>
      </c>
      <c r="I61" s="24">
        <v>0.55000000000000004</v>
      </c>
      <c r="J61" s="25">
        <v>10000</v>
      </c>
      <c r="K61" s="26">
        <f>I61*J61</f>
        <v>5500</v>
      </c>
      <c r="L61" s="26">
        <f>K61*M61</f>
        <v>1650</v>
      </c>
      <c r="M61" s="27">
        <v>0.3</v>
      </c>
      <c r="O61" s="3"/>
    </row>
    <row r="62" spans="2:15" x14ac:dyDescent="0.2">
      <c r="B62" s="22" t="s">
        <v>10</v>
      </c>
      <c r="C62" s="22">
        <v>1185732</v>
      </c>
      <c r="D62" s="23">
        <v>44481</v>
      </c>
      <c r="E62" s="22" t="s">
        <v>130</v>
      </c>
      <c r="F62" s="22" t="s">
        <v>11</v>
      </c>
      <c r="G62" s="22" t="s">
        <v>11</v>
      </c>
      <c r="H62" s="22" t="s">
        <v>13</v>
      </c>
      <c r="I62" s="24">
        <v>0.55000000000000004</v>
      </c>
      <c r="J62" s="25">
        <v>9000</v>
      </c>
      <c r="K62" s="26">
        <f t="shared" ref="K62:K65" si="17">I62*J62</f>
        <v>4950</v>
      </c>
      <c r="L62" s="26">
        <f t="shared" ref="L62:L65" si="18">K62*M62</f>
        <v>1732.5</v>
      </c>
      <c r="M62" s="27">
        <v>0.35</v>
      </c>
      <c r="O62" s="3"/>
    </row>
    <row r="63" spans="2:15" x14ac:dyDescent="0.2">
      <c r="B63" s="22" t="s">
        <v>10</v>
      </c>
      <c r="C63" s="22">
        <v>1185732</v>
      </c>
      <c r="D63" s="23">
        <v>44481</v>
      </c>
      <c r="E63" s="22" t="s">
        <v>130</v>
      </c>
      <c r="F63" s="22" t="s">
        <v>11</v>
      </c>
      <c r="G63" s="22" t="s">
        <v>11</v>
      </c>
      <c r="H63" s="22" t="s">
        <v>14</v>
      </c>
      <c r="I63" s="24">
        <v>0.55000000000000004</v>
      </c>
      <c r="J63" s="25">
        <v>8750</v>
      </c>
      <c r="K63" s="26">
        <f t="shared" si="17"/>
        <v>4812.5</v>
      </c>
      <c r="L63" s="26">
        <f t="shared" si="18"/>
        <v>1684.375</v>
      </c>
      <c r="M63" s="27">
        <v>0.35</v>
      </c>
      <c r="O63" s="3"/>
    </row>
    <row r="64" spans="2:15" x14ac:dyDescent="0.2">
      <c r="B64" s="22" t="s">
        <v>10</v>
      </c>
      <c r="C64" s="22">
        <v>1185732</v>
      </c>
      <c r="D64" s="23">
        <v>44481</v>
      </c>
      <c r="E64" s="22" t="s">
        <v>130</v>
      </c>
      <c r="F64" s="22" t="s">
        <v>11</v>
      </c>
      <c r="G64" s="22" t="s">
        <v>11</v>
      </c>
      <c r="H64" s="22" t="s">
        <v>16</v>
      </c>
      <c r="I64" s="24">
        <v>0.65</v>
      </c>
      <c r="J64" s="25">
        <v>8750</v>
      </c>
      <c r="K64" s="26">
        <f t="shared" si="17"/>
        <v>5687.5</v>
      </c>
      <c r="L64" s="26">
        <f t="shared" si="18"/>
        <v>1706.25</v>
      </c>
      <c r="M64" s="27">
        <v>0.3</v>
      </c>
      <c r="O64" s="3"/>
    </row>
    <row r="65" spans="2:15" x14ac:dyDescent="0.2">
      <c r="B65" s="22" t="s">
        <v>10</v>
      </c>
      <c r="C65" s="22">
        <v>1185732</v>
      </c>
      <c r="D65" s="23">
        <v>44481</v>
      </c>
      <c r="E65" s="22" t="s">
        <v>130</v>
      </c>
      <c r="F65" s="22" t="s">
        <v>11</v>
      </c>
      <c r="G65" s="22" t="s">
        <v>11</v>
      </c>
      <c r="H65" s="22" t="s">
        <v>17</v>
      </c>
      <c r="I65" s="24">
        <v>0.7</v>
      </c>
      <c r="J65" s="25">
        <v>10000</v>
      </c>
      <c r="K65" s="26">
        <f t="shared" si="17"/>
        <v>7000</v>
      </c>
      <c r="L65" s="26">
        <f t="shared" si="18"/>
        <v>1750</v>
      </c>
      <c r="M65" s="27">
        <v>0.25</v>
      </c>
      <c r="O65" s="3"/>
    </row>
    <row r="66" spans="2:15" x14ac:dyDescent="0.2">
      <c r="B66" s="22" t="s">
        <v>10</v>
      </c>
      <c r="C66" s="22">
        <v>1185732</v>
      </c>
      <c r="D66" s="23">
        <v>44511</v>
      </c>
      <c r="E66" s="22" t="s">
        <v>130</v>
      </c>
      <c r="F66" s="22" t="s">
        <v>11</v>
      </c>
      <c r="G66" s="22" t="s">
        <v>11</v>
      </c>
      <c r="H66" s="22" t="s">
        <v>12</v>
      </c>
      <c r="I66" s="24">
        <v>0.65</v>
      </c>
      <c r="J66" s="25">
        <v>11500</v>
      </c>
      <c r="K66" s="26">
        <f>I66*J66</f>
        <v>7475</v>
      </c>
      <c r="L66" s="26">
        <f>K66*M66</f>
        <v>3737.5</v>
      </c>
      <c r="M66" s="27">
        <v>0.5</v>
      </c>
      <c r="O66" s="3"/>
    </row>
    <row r="67" spans="2:15" x14ac:dyDescent="0.2">
      <c r="B67" s="22" t="s">
        <v>10</v>
      </c>
      <c r="C67" s="22">
        <v>1185732</v>
      </c>
      <c r="D67" s="23">
        <v>44511</v>
      </c>
      <c r="E67" s="22" t="s">
        <v>130</v>
      </c>
      <c r="F67" s="22" t="s">
        <v>11</v>
      </c>
      <c r="G67" s="22" t="s">
        <v>11</v>
      </c>
      <c r="H67" s="22" t="s">
        <v>15</v>
      </c>
      <c r="I67" s="24">
        <v>0.55000000000000004</v>
      </c>
      <c r="J67" s="25">
        <v>9750</v>
      </c>
      <c r="K67" s="26">
        <f>I67*J67</f>
        <v>5362.5</v>
      </c>
      <c r="L67" s="26">
        <f>K67*M67</f>
        <v>1608.75</v>
      </c>
      <c r="M67" s="27">
        <v>0.3</v>
      </c>
      <c r="O67" s="3"/>
    </row>
    <row r="68" spans="2:15" x14ac:dyDescent="0.2">
      <c r="B68" s="22" t="s">
        <v>10</v>
      </c>
      <c r="C68" s="22">
        <v>1185732</v>
      </c>
      <c r="D68" s="23">
        <v>44511</v>
      </c>
      <c r="E68" s="22" t="s">
        <v>130</v>
      </c>
      <c r="F68" s="22" t="s">
        <v>11</v>
      </c>
      <c r="G68" s="22" t="s">
        <v>11</v>
      </c>
      <c r="H68" s="22" t="s">
        <v>13</v>
      </c>
      <c r="I68" s="24">
        <v>0.55000000000000004</v>
      </c>
      <c r="J68" s="25">
        <v>9200</v>
      </c>
      <c r="K68" s="26">
        <f t="shared" ref="K68:K71" si="19">I68*J68</f>
        <v>5060</v>
      </c>
      <c r="L68" s="26">
        <f t="shared" ref="L68:L71" si="20">K68*M68</f>
        <v>1771</v>
      </c>
      <c r="M68" s="27">
        <v>0.35</v>
      </c>
      <c r="O68" s="3"/>
    </row>
    <row r="69" spans="2:15" x14ac:dyDescent="0.2">
      <c r="B69" s="22" t="s">
        <v>10</v>
      </c>
      <c r="C69" s="22">
        <v>1185732</v>
      </c>
      <c r="D69" s="23">
        <v>44511</v>
      </c>
      <c r="E69" s="22" t="s">
        <v>130</v>
      </c>
      <c r="F69" s="22" t="s">
        <v>11</v>
      </c>
      <c r="G69" s="22" t="s">
        <v>11</v>
      </c>
      <c r="H69" s="22" t="s">
        <v>14</v>
      </c>
      <c r="I69" s="24">
        <v>0.55000000000000004</v>
      </c>
      <c r="J69" s="25">
        <v>9000</v>
      </c>
      <c r="K69" s="26">
        <f t="shared" si="19"/>
        <v>4950</v>
      </c>
      <c r="L69" s="26">
        <f t="shared" si="20"/>
        <v>1732.5</v>
      </c>
      <c r="M69" s="27">
        <v>0.35</v>
      </c>
      <c r="O69" s="3"/>
    </row>
    <row r="70" spans="2:15" x14ac:dyDescent="0.2">
      <c r="B70" s="22" t="s">
        <v>10</v>
      </c>
      <c r="C70" s="22">
        <v>1185732</v>
      </c>
      <c r="D70" s="23">
        <v>44511</v>
      </c>
      <c r="E70" s="22" t="s">
        <v>130</v>
      </c>
      <c r="F70" s="22" t="s">
        <v>11</v>
      </c>
      <c r="G70" s="22" t="s">
        <v>11</v>
      </c>
      <c r="H70" s="22" t="s">
        <v>16</v>
      </c>
      <c r="I70" s="24">
        <v>0.65</v>
      </c>
      <c r="J70" s="25">
        <v>8750</v>
      </c>
      <c r="K70" s="26">
        <f t="shared" si="19"/>
        <v>5687.5</v>
      </c>
      <c r="L70" s="26">
        <f t="shared" si="20"/>
        <v>1706.25</v>
      </c>
      <c r="M70" s="27">
        <v>0.3</v>
      </c>
      <c r="O70" s="3"/>
    </row>
    <row r="71" spans="2:15" x14ac:dyDescent="0.2">
      <c r="B71" s="22" t="s">
        <v>10</v>
      </c>
      <c r="C71" s="22">
        <v>1185732</v>
      </c>
      <c r="D71" s="23">
        <v>44511</v>
      </c>
      <c r="E71" s="22" t="s">
        <v>130</v>
      </c>
      <c r="F71" s="22" t="s">
        <v>11</v>
      </c>
      <c r="G71" s="22" t="s">
        <v>11</v>
      </c>
      <c r="H71" s="22" t="s">
        <v>17</v>
      </c>
      <c r="I71" s="24">
        <v>0.7</v>
      </c>
      <c r="J71" s="25">
        <v>9750</v>
      </c>
      <c r="K71" s="26">
        <f t="shared" si="19"/>
        <v>6825</v>
      </c>
      <c r="L71" s="26">
        <f t="shared" si="20"/>
        <v>1706.25</v>
      </c>
      <c r="M71" s="27">
        <v>0.25</v>
      </c>
      <c r="O71" s="3"/>
    </row>
    <row r="72" spans="2:15" x14ac:dyDescent="0.2">
      <c r="B72" s="22" t="s">
        <v>10</v>
      </c>
      <c r="C72" s="22">
        <v>1185732</v>
      </c>
      <c r="D72" s="23">
        <v>44540</v>
      </c>
      <c r="E72" s="22" t="s">
        <v>130</v>
      </c>
      <c r="F72" s="22" t="s">
        <v>11</v>
      </c>
      <c r="G72" s="22" t="s">
        <v>11</v>
      </c>
      <c r="H72" s="22" t="s">
        <v>12</v>
      </c>
      <c r="I72" s="24">
        <v>0.65</v>
      </c>
      <c r="J72" s="25">
        <v>12000</v>
      </c>
      <c r="K72" s="26">
        <f>I72*J72</f>
        <v>7800</v>
      </c>
      <c r="L72" s="26">
        <f>K72*M72</f>
        <v>3900</v>
      </c>
      <c r="M72" s="27">
        <v>0.5</v>
      </c>
      <c r="O72" s="3"/>
    </row>
    <row r="73" spans="2:15" x14ac:dyDescent="0.2">
      <c r="B73" s="22" t="s">
        <v>10</v>
      </c>
      <c r="C73" s="22">
        <v>1185732</v>
      </c>
      <c r="D73" s="23">
        <v>44540</v>
      </c>
      <c r="E73" s="22" t="s">
        <v>130</v>
      </c>
      <c r="F73" s="22" t="s">
        <v>11</v>
      </c>
      <c r="G73" s="22" t="s">
        <v>11</v>
      </c>
      <c r="H73" s="22" t="s">
        <v>15</v>
      </c>
      <c r="I73" s="24">
        <v>0.55000000000000004</v>
      </c>
      <c r="J73" s="25">
        <v>10000</v>
      </c>
      <c r="K73" s="26">
        <f>I73*J73</f>
        <v>5500</v>
      </c>
      <c r="L73" s="26">
        <f>K73*M73</f>
        <v>1650</v>
      </c>
      <c r="M73" s="27">
        <v>0.3</v>
      </c>
      <c r="O73" s="3"/>
    </row>
    <row r="74" spans="2:15" x14ac:dyDescent="0.2">
      <c r="B74" s="22" t="s">
        <v>10</v>
      </c>
      <c r="C74" s="22">
        <v>1185732</v>
      </c>
      <c r="D74" s="23">
        <v>44540</v>
      </c>
      <c r="E74" s="22" t="s">
        <v>130</v>
      </c>
      <c r="F74" s="22" t="s">
        <v>11</v>
      </c>
      <c r="G74" s="22" t="s">
        <v>11</v>
      </c>
      <c r="H74" s="22" t="s">
        <v>13</v>
      </c>
      <c r="I74" s="24">
        <v>0.55000000000000004</v>
      </c>
      <c r="J74" s="25">
        <v>9500</v>
      </c>
      <c r="K74" s="26">
        <f t="shared" ref="K74:K77" si="21">I74*J74</f>
        <v>5225</v>
      </c>
      <c r="L74" s="26">
        <f t="shared" ref="L74:L77" si="22">K74*M74</f>
        <v>1828.7499999999998</v>
      </c>
      <c r="M74" s="27">
        <v>0.35</v>
      </c>
      <c r="O74" s="3"/>
    </row>
    <row r="75" spans="2:15" x14ac:dyDescent="0.2">
      <c r="B75" s="22" t="s">
        <v>10</v>
      </c>
      <c r="C75" s="22">
        <v>1185732</v>
      </c>
      <c r="D75" s="23">
        <v>44540</v>
      </c>
      <c r="E75" s="22" t="s">
        <v>130</v>
      </c>
      <c r="F75" s="22" t="s">
        <v>11</v>
      </c>
      <c r="G75" s="22" t="s">
        <v>11</v>
      </c>
      <c r="H75" s="22" t="s">
        <v>14</v>
      </c>
      <c r="I75" s="24">
        <v>0.55000000000000004</v>
      </c>
      <c r="J75" s="25">
        <v>9000</v>
      </c>
      <c r="K75" s="26">
        <f t="shared" si="21"/>
        <v>4950</v>
      </c>
      <c r="L75" s="26">
        <f t="shared" si="22"/>
        <v>1732.5</v>
      </c>
      <c r="M75" s="27">
        <v>0.35</v>
      </c>
      <c r="O75" s="3"/>
    </row>
    <row r="76" spans="2:15" x14ac:dyDescent="0.2">
      <c r="B76" s="22" t="s">
        <v>10</v>
      </c>
      <c r="C76" s="22">
        <v>1185732</v>
      </c>
      <c r="D76" s="23">
        <v>44540</v>
      </c>
      <c r="E76" s="22" t="s">
        <v>130</v>
      </c>
      <c r="F76" s="22" t="s">
        <v>11</v>
      </c>
      <c r="G76" s="22" t="s">
        <v>11</v>
      </c>
      <c r="H76" s="22" t="s">
        <v>16</v>
      </c>
      <c r="I76" s="24">
        <v>0.65</v>
      </c>
      <c r="J76" s="25">
        <v>9000</v>
      </c>
      <c r="K76" s="26">
        <f t="shared" si="21"/>
        <v>5850</v>
      </c>
      <c r="L76" s="26">
        <f t="shared" si="22"/>
        <v>1755</v>
      </c>
      <c r="M76" s="27">
        <v>0.3</v>
      </c>
      <c r="O76" s="3"/>
    </row>
    <row r="77" spans="2:15" x14ac:dyDescent="0.2">
      <c r="B77" s="22" t="s">
        <v>10</v>
      </c>
      <c r="C77" s="22">
        <v>1185732</v>
      </c>
      <c r="D77" s="23">
        <v>44540</v>
      </c>
      <c r="E77" s="22" t="s">
        <v>130</v>
      </c>
      <c r="F77" s="22" t="s">
        <v>11</v>
      </c>
      <c r="G77" s="22" t="s">
        <v>11</v>
      </c>
      <c r="H77" s="22" t="s">
        <v>17</v>
      </c>
      <c r="I77" s="24">
        <v>0.7</v>
      </c>
      <c r="J77" s="25">
        <v>10000</v>
      </c>
      <c r="K77" s="26">
        <f t="shared" si="21"/>
        <v>7000</v>
      </c>
      <c r="L77" s="26">
        <f t="shared" si="22"/>
        <v>1750</v>
      </c>
      <c r="M77" s="27">
        <v>0.25</v>
      </c>
      <c r="O77" s="3"/>
    </row>
    <row r="78" spans="2:15" x14ac:dyDescent="0.2">
      <c r="B78" s="22" t="s">
        <v>20</v>
      </c>
      <c r="C78" s="22">
        <v>1197831</v>
      </c>
      <c r="D78" s="23">
        <v>44198</v>
      </c>
      <c r="E78" s="22" t="s">
        <v>49</v>
      </c>
      <c r="F78" s="22" t="s">
        <v>21</v>
      </c>
      <c r="G78" s="22" t="s">
        <v>22</v>
      </c>
      <c r="H78" s="22" t="s">
        <v>12</v>
      </c>
      <c r="I78" s="24">
        <v>0.25</v>
      </c>
      <c r="J78" s="25">
        <v>9000</v>
      </c>
      <c r="K78" s="26">
        <f>I78*J78</f>
        <v>2250</v>
      </c>
      <c r="L78" s="26">
        <f>K78*M78</f>
        <v>787.5</v>
      </c>
      <c r="M78" s="27">
        <v>0.35</v>
      </c>
      <c r="O78" s="3"/>
    </row>
    <row r="79" spans="2:15" x14ac:dyDescent="0.2">
      <c r="B79" s="22" t="s">
        <v>20</v>
      </c>
      <c r="C79" s="22">
        <v>1197831</v>
      </c>
      <c r="D79" s="23">
        <v>44198</v>
      </c>
      <c r="E79" s="22" t="s">
        <v>49</v>
      </c>
      <c r="F79" s="22" t="s">
        <v>21</v>
      </c>
      <c r="G79" s="22" t="s">
        <v>22</v>
      </c>
      <c r="H79" s="22" t="s">
        <v>15</v>
      </c>
      <c r="I79" s="24">
        <v>0.35</v>
      </c>
      <c r="J79" s="25">
        <v>9000</v>
      </c>
      <c r="K79" s="26">
        <f>I79*J79</f>
        <v>3150</v>
      </c>
      <c r="L79" s="26">
        <f>K79*M79</f>
        <v>1102.5</v>
      </c>
      <c r="M79" s="27">
        <v>0.35</v>
      </c>
      <c r="O79" s="3"/>
    </row>
    <row r="80" spans="2:15" x14ac:dyDescent="0.2">
      <c r="B80" s="22" t="s">
        <v>20</v>
      </c>
      <c r="C80" s="22">
        <v>1197831</v>
      </c>
      <c r="D80" s="23">
        <v>44198</v>
      </c>
      <c r="E80" s="22" t="s">
        <v>49</v>
      </c>
      <c r="F80" s="22" t="s">
        <v>21</v>
      </c>
      <c r="G80" s="22" t="s">
        <v>22</v>
      </c>
      <c r="H80" s="22" t="s">
        <v>13</v>
      </c>
      <c r="I80" s="24">
        <v>0.35</v>
      </c>
      <c r="J80" s="25">
        <v>7000</v>
      </c>
      <c r="K80" s="26">
        <f t="shared" ref="K80:K83" si="23">I80*J80</f>
        <v>2450</v>
      </c>
      <c r="L80" s="26">
        <f t="shared" ref="L80:L83" si="24">K80*M80</f>
        <v>857.5</v>
      </c>
      <c r="M80" s="27">
        <v>0.35</v>
      </c>
      <c r="O80" s="3"/>
    </row>
    <row r="81" spans="2:15" x14ac:dyDescent="0.2">
      <c r="B81" s="22" t="s">
        <v>20</v>
      </c>
      <c r="C81" s="22">
        <v>1197831</v>
      </c>
      <c r="D81" s="23">
        <v>44198</v>
      </c>
      <c r="E81" s="22" t="s">
        <v>49</v>
      </c>
      <c r="F81" s="22" t="s">
        <v>21</v>
      </c>
      <c r="G81" s="22" t="s">
        <v>22</v>
      </c>
      <c r="H81" s="22" t="s">
        <v>14</v>
      </c>
      <c r="I81" s="24">
        <v>0.35</v>
      </c>
      <c r="J81" s="25">
        <v>7000</v>
      </c>
      <c r="K81" s="26">
        <f t="shared" si="23"/>
        <v>2450</v>
      </c>
      <c r="L81" s="26">
        <f t="shared" si="24"/>
        <v>1102.5</v>
      </c>
      <c r="M81" s="27">
        <v>0.45</v>
      </c>
      <c r="O81" s="3"/>
    </row>
    <row r="82" spans="2:15" x14ac:dyDescent="0.2">
      <c r="B82" s="22" t="s">
        <v>20</v>
      </c>
      <c r="C82" s="22">
        <v>1197831</v>
      </c>
      <c r="D82" s="23">
        <v>44198</v>
      </c>
      <c r="E82" s="22" t="s">
        <v>49</v>
      </c>
      <c r="F82" s="22" t="s">
        <v>21</v>
      </c>
      <c r="G82" s="22" t="s">
        <v>22</v>
      </c>
      <c r="H82" s="22" t="s">
        <v>16</v>
      </c>
      <c r="I82" s="24">
        <v>0.4</v>
      </c>
      <c r="J82" s="25">
        <v>5500</v>
      </c>
      <c r="K82" s="26">
        <f t="shared" si="23"/>
        <v>2200</v>
      </c>
      <c r="L82" s="26">
        <f t="shared" si="24"/>
        <v>660</v>
      </c>
      <c r="M82" s="27">
        <v>0.3</v>
      </c>
      <c r="O82" s="3"/>
    </row>
    <row r="83" spans="2:15" x14ac:dyDescent="0.2">
      <c r="B83" s="22" t="s">
        <v>20</v>
      </c>
      <c r="C83" s="22">
        <v>1197831</v>
      </c>
      <c r="D83" s="23">
        <v>44198</v>
      </c>
      <c r="E83" s="22" t="s">
        <v>49</v>
      </c>
      <c r="F83" s="22" t="s">
        <v>21</v>
      </c>
      <c r="G83" s="22" t="s">
        <v>22</v>
      </c>
      <c r="H83" s="22" t="s">
        <v>17</v>
      </c>
      <c r="I83" s="24">
        <v>0.35</v>
      </c>
      <c r="J83" s="25">
        <v>7000</v>
      </c>
      <c r="K83" s="26">
        <f t="shared" si="23"/>
        <v>2450</v>
      </c>
      <c r="L83" s="26">
        <f t="shared" si="24"/>
        <v>1225</v>
      </c>
      <c r="M83" s="27">
        <v>0.5</v>
      </c>
      <c r="O83" s="3"/>
    </row>
    <row r="84" spans="2:15" x14ac:dyDescent="0.2">
      <c r="B84" s="22" t="s">
        <v>20</v>
      </c>
      <c r="C84" s="22">
        <v>1197831</v>
      </c>
      <c r="D84" s="23">
        <v>44228</v>
      </c>
      <c r="E84" s="22" t="s">
        <v>49</v>
      </c>
      <c r="F84" s="22" t="s">
        <v>21</v>
      </c>
      <c r="G84" s="22" t="s">
        <v>22</v>
      </c>
      <c r="H84" s="22" t="s">
        <v>12</v>
      </c>
      <c r="I84" s="24">
        <v>0.25</v>
      </c>
      <c r="J84" s="25">
        <v>8500</v>
      </c>
      <c r="K84" s="26">
        <f>I84*J84</f>
        <v>2125</v>
      </c>
      <c r="L84" s="26">
        <f>K84*M84</f>
        <v>743.75</v>
      </c>
      <c r="M84" s="27">
        <v>0.35</v>
      </c>
      <c r="O84" s="3"/>
    </row>
    <row r="85" spans="2:15" x14ac:dyDescent="0.2">
      <c r="B85" s="22" t="s">
        <v>20</v>
      </c>
      <c r="C85" s="22">
        <v>1197831</v>
      </c>
      <c r="D85" s="23">
        <v>44228</v>
      </c>
      <c r="E85" s="22" t="s">
        <v>49</v>
      </c>
      <c r="F85" s="22" t="s">
        <v>21</v>
      </c>
      <c r="G85" s="22" t="s">
        <v>22</v>
      </c>
      <c r="H85" s="22" t="s">
        <v>15</v>
      </c>
      <c r="I85" s="24">
        <v>0.35</v>
      </c>
      <c r="J85" s="25">
        <v>8500</v>
      </c>
      <c r="K85" s="26">
        <f>I85*J85</f>
        <v>2975</v>
      </c>
      <c r="L85" s="26">
        <f>K85*M85</f>
        <v>1041.25</v>
      </c>
      <c r="M85" s="27">
        <v>0.35</v>
      </c>
      <c r="O85" s="3"/>
    </row>
    <row r="86" spans="2:15" x14ac:dyDescent="0.2">
      <c r="B86" s="22" t="s">
        <v>20</v>
      </c>
      <c r="C86" s="22">
        <v>1197831</v>
      </c>
      <c r="D86" s="23">
        <v>44228</v>
      </c>
      <c r="E86" s="22" t="s">
        <v>49</v>
      </c>
      <c r="F86" s="22" t="s">
        <v>21</v>
      </c>
      <c r="G86" s="22" t="s">
        <v>22</v>
      </c>
      <c r="H86" s="22" t="s">
        <v>13</v>
      </c>
      <c r="I86" s="24">
        <v>0.35</v>
      </c>
      <c r="J86" s="25">
        <v>6750</v>
      </c>
      <c r="K86" s="26">
        <f t="shared" ref="K86:K89" si="25">I86*J86</f>
        <v>2362.5</v>
      </c>
      <c r="L86" s="26">
        <f t="shared" ref="L86:L89" si="26">K86*M86</f>
        <v>826.875</v>
      </c>
      <c r="M86" s="27">
        <v>0.35</v>
      </c>
      <c r="O86" s="3"/>
    </row>
    <row r="87" spans="2:15" x14ac:dyDescent="0.2">
      <c r="B87" s="22" t="s">
        <v>20</v>
      </c>
      <c r="C87" s="22">
        <v>1197831</v>
      </c>
      <c r="D87" s="23">
        <v>44228</v>
      </c>
      <c r="E87" s="22" t="s">
        <v>49</v>
      </c>
      <c r="F87" s="22" t="s">
        <v>21</v>
      </c>
      <c r="G87" s="22" t="s">
        <v>22</v>
      </c>
      <c r="H87" s="22" t="s">
        <v>14</v>
      </c>
      <c r="I87" s="24">
        <v>0.35</v>
      </c>
      <c r="J87" s="25">
        <v>6250</v>
      </c>
      <c r="K87" s="26">
        <f t="shared" si="25"/>
        <v>2187.5</v>
      </c>
      <c r="L87" s="26">
        <f t="shared" si="26"/>
        <v>984.375</v>
      </c>
      <c r="M87" s="27">
        <v>0.45</v>
      </c>
      <c r="O87" s="3"/>
    </row>
    <row r="88" spans="2:15" x14ac:dyDescent="0.2">
      <c r="B88" s="22" t="s">
        <v>20</v>
      </c>
      <c r="C88" s="22">
        <v>1197831</v>
      </c>
      <c r="D88" s="23">
        <v>44228</v>
      </c>
      <c r="E88" s="22" t="s">
        <v>49</v>
      </c>
      <c r="F88" s="22" t="s">
        <v>21</v>
      </c>
      <c r="G88" s="22" t="s">
        <v>22</v>
      </c>
      <c r="H88" s="22" t="s">
        <v>16</v>
      </c>
      <c r="I88" s="24">
        <v>0.4</v>
      </c>
      <c r="J88" s="25">
        <v>5000</v>
      </c>
      <c r="K88" s="26">
        <f t="shared" si="25"/>
        <v>2000</v>
      </c>
      <c r="L88" s="26">
        <f t="shared" si="26"/>
        <v>600</v>
      </c>
      <c r="M88" s="27">
        <v>0.3</v>
      </c>
      <c r="O88" s="3"/>
    </row>
    <row r="89" spans="2:15" x14ac:dyDescent="0.2">
      <c r="B89" s="22" t="s">
        <v>20</v>
      </c>
      <c r="C89" s="22">
        <v>1197831</v>
      </c>
      <c r="D89" s="23">
        <v>44228</v>
      </c>
      <c r="E89" s="22" t="s">
        <v>49</v>
      </c>
      <c r="F89" s="22" t="s">
        <v>21</v>
      </c>
      <c r="G89" s="22" t="s">
        <v>22</v>
      </c>
      <c r="H89" s="22" t="s">
        <v>17</v>
      </c>
      <c r="I89" s="24">
        <v>0.35</v>
      </c>
      <c r="J89" s="25">
        <v>7000</v>
      </c>
      <c r="K89" s="26">
        <f t="shared" si="25"/>
        <v>2450</v>
      </c>
      <c r="L89" s="26">
        <f t="shared" si="26"/>
        <v>1225</v>
      </c>
      <c r="M89" s="27">
        <v>0.5</v>
      </c>
      <c r="O89" s="3"/>
    </row>
    <row r="90" spans="2:15" x14ac:dyDescent="0.2">
      <c r="B90" s="22" t="s">
        <v>20</v>
      </c>
      <c r="C90" s="22">
        <v>1197831</v>
      </c>
      <c r="D90" s="23">
        <v>44258</v>
      </c>
      <c r="E90" s="22" t="s">
        <v>49</v>
      </c>
      <c r="F90" s="22" t="s">
        <v>21</v>
      </c>
      <c r="G90" s="22" t="s">
        <v>22</v>
      </c>
      <c r="H90" s="22" t="s">
        <v>12</v>
      </c>
      <c r="I90" s="24">
        <v>0.3</v>
      </c>
      <c r="J90" s="25">
        <v>8750</v>
      </c>
      <c r="K90" s="26">
        <f>I90*J90</f>
        <v>2625</v>
      </c>
      <c r="L90" s="26">
        <f>K90*M90</f>
        <v>918.74999999999989</v>
      </c>
      <c r="M90" s="27">
        <v>0.35</v>
      </c>
      <c r="O90" s="3"/>
    </row>
    <row r="91" spans="2:15" x14ac:dyDescent="0.2">
      <c r="B91" s="22" t="s">
        <v>20</v>
      </c>
      <c r="C91" s="22">
        <v>1197831</v>
      </c>
      <c r="D91" s="23">
        <v>44258</v>
      </c>
      <c r="E91" s="22" t="s">
        <v>49</v>
      </c>
      <c r="F91" s="22" t="s">
        <v>21</v>
      </c>
      <c r="G91" s="22" t="s">
        <v>22</v>
      </c>
      <c r="H91" s="22" t="s">
        <v>15</v>
      </c>
      <c r="I91" s="24">
        <v>0.4</v>
      </c>
      <c r="J91" s="25">
        <v>8750</v>
      </c>
      <c r="K91" s="26">
        <f>I91*J91</f>
        <v>3500</v>
      </c>
      <c r="L91" s="26">
        <f>K91*M91</f>
        <v>1225</v>
      </c>
      <c r="M91" s="27">
        <v>0.35</v>
      </c>
      <c r="O91" s="3"/>
    </row>
    <row r="92" spans="2:15" x14ac:dyDescent="0.2">
      <c r="B92" s="22" t="s">
        <v>20</v>
      </c>
      <c r="C92" s="22">
        <v>1197831</v>
      </c>
      <c r="D92" s="23">
        <v>44258</v>
      </c>
      <c r="E92" s="22" t="s">
        <v>49</v>
      </c>
      <c r="F92" s="22" t="s">
        <v>21</v>
      </c>
      <c r="G92" s="22" t="s">
        <v>22</v>
      </c>
      <c r="H92" s="22" t="s">
        <v>13</v>
      </c>
      <c r="I92" s="24">
        <v>0.35</v>
      </c>
      <c r="J92" s="25">
        <v>7000</v>
      </c>
      <c r="K92" s="26">
        <f t="shared" ref="K92:K95" si="27">I92*J92</f>
        <v>2450</v>
      </c>
      <c r="L92" s="26">
        <f t="shared" ref="L92:L95" si="28">K92*M92</f>
        <v>857.5</v>
      </c>
      <c r="M92" s="27">
        <v>0.35</v>
      </c>
      <c r="O92" s="3"/>
    </row>
    <row r="93" spans="2:15" x14ac:dyDescent="0.2">
      <c r="B93" s="22" t="s">
        <v>20</v>
      </c>
      <c r="C93" s="22">
        <v>1197831</v>
      </c>
      <c r="D93" s="23">
        <v>44258</v>
      </c>
      <c r="E93" s="22" t="s">
        <v>49</v>
      </c>
      <c r="F93" s="22" t="s">
        <v>21</v>
      </c>
      <c r="G93" s="22" t="s">
        <v>22</v>
      </c>
      <c r="H93" s="22" t="s">
        <v>14</v>
      </c>
      <c r="I93" s="24">
        <v>0.4</v>
      </c>
      <c r="J93" s="25">
        <v>6000</v>
      </c>
      <c r="K93" s="26">
        <f t="shared" si="27"/>
        <v>2400</v>
      </c>
      <c r="L93" s="26">
        <f t="shared" si="28"/>
        <v>1080</v>
      </c>
      <c r="M93" s="27">
        <v>0.45</v>
      </c>
      <c r="O93" s="3"/>
    </row>
    <row r="94" spans="2:15" x14ac:dyDescent="0.2">
      <c r="B94" s="22" t="s">
        <v>20</v>
      </c>
      <c r="C94" s="22">
        <v>1197831</v>
      </c>
      <c r="D94" s="23">
        <v>44258</v>
      </c>
      <c r="E94" s="22" t="s">
        <v>49</v>
      </c>
      <c r="F94" s="22" t="s">
        <v>21</v>
      </c>
      <c r="G94" s="22" t="s">
        <v>22</v>
      </c>
      <c r="H94" s="22" t="s">
        <v>16</v>
      </c>
      <c r="I94" s="24">
        <v>0.45</v>
      </c>
      <c r="J94" s="25">
        <v>5000</v>
      </c>
      <c r="K94" s="26">
        <f t="shared" si="27"/>
        <v>2250</v>
      </c>
      <c r="L94" s="26">
        <f t="shared" si="28"/>
        <v>675</v>
      </c>
      <c r="M94" s="27">
        <v>0.3</v>
      </c>
      <c r="O94" s="3"/>
    </row>
    <row r="95" spans="2:15" x14ac:dyDescent="0.2">
      <c r="B95" s="22" t="s">
        <v>20</v>
      </c>
      <c r="C95" s="22">
        <v>1197831</v>
      </c>
      <c r="D95" s="23">
        <v>44258</v>
      </c>
      <c r="E95" s="22" t="s">
        <v>49</v>
      </c>
      <c r="F95" s="22" t="s">
        <v>21</v>
      </c>
      <c r="G95" s="22" t="s">
        <v>22</v>
      </c>
      <c r="H95" s="22" t="s">
        <v>17</v>
      </c>
      <c r="I95" s="24">
        <v>0.4</v>
      </c>
      <c r="J95" s="25">
        <v>6500</v>
      </c>
      <c r="K95" s="26">
        <f t="shared" si="27"/>
        <v>2600</v>
      </c>
      <c r="L95" s="26">
        <f t="shared" si="28"/>
        <v>1300</v>
      </c>
      <c r="M95" s="27">
        <v>0.5</v>
      </c>
      <c r="O95" s="3"/>
    </row>
    <row r="96" spans="2:15" x14ac:dyDescent="0.2">
      <c r="B96" s="22" t="s">
        <v>20</v>
      </c>
      <c r="C96" s="22">
        <v>1197831</v>
      </c>
      <c r="D96" s="23">
        <v>44288</v>
      </c>
      <c r="E96" s="22" t="s">
        <v>49</v>
      </c>
      <c r="F96" s="22" t="s">
        <v>21</v>
      </c>
      <c r="G96" s="22" t="s">
        <v>22</v>
      </c>
      <c r="H96" s="22" t="s">
        <v>12</v>
      </c>
      <c r="I96" s="24">
        <v>0.3</v>
      </c>
      <c r="J96" s="25">
        <v>9000</v>
      </c>
      <c r="K96" s="26">
        <f>I96*J96</f>
        <v>2700</v>
      </c>
      <c r="L96" s="26">
        <f>K96*M96</f>
        <v>944.99999999999989</v>
      </c>
      <c r="M96" s="27">
        <v>0.35</v>
      </c>
      <c r="O96" s="3"/>
    </row>
    <row r="97" spans="2:15" x14ac:dyDescent="0.2">
      <c r="B97" s="22" t="s">
        <v>20</v>
      </c>
      <c r="C97" s="22">
        <v>1197831</v>
      </c>
      <c r="D97" s="23">
        <v>44288</v>
      </c>
      <c r="E97" s="22" t="s">
        <v>49</v>
      </c>
      <c r="F97" s="22" t="s">
        <v>21</v>
      </c>
      <c r="G97" s="22" t="s">
        <v>22</v>
      </c>
      <c r="H97" s="22" t="s">
        <v>15</v>
      </c>
      <c r="I97" s="24">
        <v>0.4</v>
      </c>
      <c r="J97" s="25">
        <v>9000</v>
      </c>
      <c r="K97" s="26">
        <f>I97*J97</f>
        <v>3600</v>
      </c>
      <c r="L97" s="26">
        <f>K97*M97</f>
        <v>1260</v>
      </c>
      <c r="M97" s="27">
        <v>0.35</v>
      </c>
      <c r="O97" s="3"/>
    </row>
    <row r="98" spans="2:15" x14ac:dyDescent="0.2">
      <c r="B98" s="22" t="s">
        <v>20</v>
      </c>
      <c r="C98" s="22">
        <v>1197831</v>
      </c>
      <c r="D98" s="23">
        <v>44288</v>
      </c>
      <c r="E98" s="22" t="s">
        <v>49</v>
      </c>
      <c r="F98" s="22" t="s">
        <v>21</v>
      </c>
      <c r="G98" s="22" t="s">
        <v>22</v>
      </c>
      <c r="H98" s="22" t="s">
        <v>13</v>
      </c>
      <c r="I98" s="24">
        <v>0.35</v>
      </c>
      <c r="J98" s="25">
        <v>7250</v>
      </c>
      <c r="K98" s="26">
        <f t="shared" ref="K98:K101" si="29">I98*J98</f>
        <v>2537.5</v>
      </c>
      <c r="L98" s="26">
        <f t="shared" ref="L98:L101" si="30">K98*M98</f>
        <v>888.125</v>
      </c>
      <c r="M98" s="27">
        <v>0.35</v>
      </c>
      <c r="O98" s="3"/>
    </row>
    <row r="99" spans="2:15" x14ac:dyDescent="0.2">
      <c r="B99" s="22" t="s">
        <v>20</v>
      </c>
      <c r="C99" s="22">
        <v>1197831</v>
      </c>
      <c r="D99" s="23">
        <v>44288</v>
      </c>
      <c r="E99" s="22" t="s">
        <v>49</v>
      </c>
      <c r="F99" s="22" t="s">
        <v>21</v>
      </c>
      <c r="G99" s="22" t="s">
        <v>22</v>
      </c>
      <c r="H99" s="22" t="s">
        <v>14</v>
      </c>
      <c r="I99" s="24">
        <v>0.4</v>
      </c>
      <c r="J99" s="25">
        <v>6250</v>
      </c>
      <c r="K99" s="26">
        <f t="shared" si="29"/>
        <v>2500</v>
      </c>
      <c r="L99" s="26">
        <f t="shared" si="30"/>
        <v>1125</v>
      </c>
      <c r="M99" s="27">
        <v>0.45</v>
      </c>
      <c r="O99" s="3"/>
    </row>
    <row r="100" spans="2:15" x14ac:dyDescent="0.2">
      <c r="B100" s="22" t="s">
        <v>20</v>
      </c>
      <c r="C100" s="22">
        <v>1197831</v>
      </c>
      <c r="D100" s="23">
        <v>44288</v>
      </c>
      <c r="E100" s="22" t="s">
        <v>49</v>
      </c>
      <c r="F100" s="22" t="s">
        <v>21</v>
      </c>
      <c r="G100" s="22" t="s">
        <v>22</v>
      </c>
      <c r="H100" s="22" t="s">
        <v>16</v>
      </c>
      <c r="I100" s="24">
        <v>0.45</v>
      </c>
      <c r="J100" s="25">
        <v>5250</v>
      </c>
      <c r="K100" s="26">
        <f t="shared" si="29"/>
        <v>2362.5</v>
      </c>
      <c r="L100" s="26">
        <f t="shared" si="30"/>
        <v>708.75</v>
      </c>
      <c r="M100" s="27">
        <v>0.3</v>
      </c>
      <c r="O100" s="3"/>
    </row>
    <row r="101" spans="2:15" x14ac:dyDescent="0.2">
      <c r="B101" s="22" t="s">
        <v>20</v>
      </c>
      <c r="C101" s="22">
        <v>1197831</v>
      </c>
      <c r="D101" s="23">
        <v>44288</v>
      </c>
      <c r="E101" s="22" t="s">
        <v>49</v>
      </c>
      <c r="F101" s="22" t="s">
        <v>21</v>
      </c>
      <c r="G101" s="22" t="s">
        <v>22</v>
      </c>
      <c r="H101" s="22" t="s">
        <v>17</v>
      </c>
      <c r="I101" s="24">
        <v>0.4</v>
      </c>
      <c r="J101" s="25">
        <v>8000</v>
      </c>
      <c r="K101" s="26">
        <f t="shared" si="29"/>
        <v>3200</v>
      </c>
      <c r="L101" s="26">
        <f t="shared" si="30"/>
        <v>1600</v>
      </c>
      <c r="M101" s="27">
        <v>0.5</v>
      </c>
      <c r="O101" s="3"/>
    </row>
    <row r="102" spans="2:15" x14ac:dyDescent="0.2">
      <c r="B102" s="22" t="s">
        <v>20</v>
      </c>
      <c r="C102" s="22">
        <v>1197831</v>
      </c>
      <c r="D102" s="23">
        <v>44318</v>
      </c>
      <c r="E102" s="22" t="s">
        <v>49</v>
      </c>
      <c r="F102" s="22" t="s">
        <v>21</v>
      </c>
      <c r="G102" s="22" t="s">
        <v>22</v>
      </c>
      <c r="H102" s="22" t="s">
        <v>12</v>
      </c>
      <c r="I102" s="24">
        <v>0.3</v>
      </c>
      <c r="J102" s="25">
        <v>9250</v>
      </c>
      <c r="K102" s="26">
        <f>I102*J102</f>
        <v>2775</v>
      </c>
      <c r="L102" s="26">
        <f>K102*M102</f>
        <v>971.24999999999989</v>
      </c>
      <c r="M102" s="27">
        <v>0.35</v>
      </c>
      <c r="O102" s="3"/>
    </row>
    <row r="103" spans="2:15" x14ac:dyDescent="0.2">
      <c r="B103" s="22" t="s">
        <v>20</v>
      </c>
      <c r="C103" s="22">
        <v>1197831</v>
      </c>
      <c r="D103" s="23">
        <v>44318</v>
      </c>
      <c r="E103" s="22" t="s">
        <v>49</v>
      </c>
      <c r="F103" s="22" t="s">
        <v>21</v>
      </c>
      <c r="G103" s="22" t="s">
        <v>22</v>
      </c>
      <c r="H103" s="22" t="s">
        <v>15</v>
      </c>
      <c r="I103" s="24">
        <v>0.4</v>
      </c>
      <c r="J103" s="25">
        <v>9250</v>
      </c>
      <c r="K103" s="26">
        <f>I103*J103</f>
        <v>3700</v>
      </c>
      <c r="L103" s="26">
        <f>K103*M103</f>
        <v>1295</v>
      </c>
      <c r="M103" s="27">
        <v>0.35</v>
      </c>
      <c r="O103" s="3"/>
    </row>
    <row r="104" spans="2:15" x14ac:dyDescent="0.2">
      <c r="B104" s="22" t="s">
        <v>20</v>
      </c>
      <c r="C104" s="22">
        <v>1197831</v>
      </c>
      <c r="D104" s="23">
        <v>44318</v>
      </c>
      <c r="E104" s="22" t="s">
        <v>49</v>
      </c>
      <c r="F104" s="22" t="s">
        <v>21</v>
      </c>
      <c r="G104" s="22" t="s">
        <v>22</v>
      </c>
      <c r="H104" s="22" t="s">
        <v>13</v>
      </c>
      <c r="I104" s="24">
        <v>0.35</v>
      </c>
      <c r="J104" s="25">
        <v>7750</v>
      </c>
      <c r="K104" s="26">
        <f t="shared" ref="K104:K107" si="31">I104*J104</f>
        <v>2712.5</v>
      </c>
      <c r="L104" s="26">
        <f t="shared" ref="L104:L107" si="32">K104*M104</f>
        <v>949.37499999999989</v>
      </c>
      <c r="M104" s="27">
        <v>0.35</v>
      </c>
      <c r="O104" s="3"/>
    </row>
    <row r="105" spans="2:15" x14ac:dyDescent="0.2">
      <c r="B105" s="22" t="s">
        <v>20</v>
      </c>
      <c r="C105" s="22">
        <v>1197831</v>
      </c>
      <c r="D105" s="23">
        <v>44318</v>
      </c>
      <c r="E105" s="22" t="s">
        <v>49</v>
      </c>
      <c r="F105" s="22" t="s">
        <v>21</v>
      </c>
      <c r="G105" s="22" t="s">
        <v>22</v>
      </c>
      <c r="H105" s="22" t="s">
        <v>14</v>
      </c>
      <c r="I105" s="24">
        <v>0.4</v>
      </c>
      <c r="J105" s="25">
        <v>7000</v>
      </c>
      <c r="K105" s="26">
        <f t="shared" si="31"/>
        <v>2800</v>
      </c>
      <c r="L105" s="26">
        <f t="shared" si="32"/>
        <v>1260</v>
      </c>
      <c r="M105" s="27">
        <v>0.45</v>
      </c>
      <c r="O105" s="3"/>
    </row>
    <row r="106" spans="2:15" x14ac:dyDescent="0.2">
      <c r="B106" s="22" t="s">
        <v>20</v>
      </c>
      <c r="C106" s="22">
        <v>1197831</v>
      </c>
      <c r="D106" s="23">
        <v>44318</v>
      </c>
      <c r="E106" s="22" t="s">
        <v>49</v>
      </c>
      <c r="F106" s="22" t="s">
        <v>21</v>
      </c>
      <c r="G106" s="22" t="s">
        <v>22</v>
      </c>
      <c r="H106" s="22" t="s">
        <v>16</v>
      </c>
      <c r="I106" s="24">
        <v>0.45</v>
      </c>
      <c r="J106" s="25">
        <v>6000</v>
      </c>
      <c r="K106" s="26">
        <f t="shared" si="31"/>
        <v>2700</v>
      </c>
      <c r="L106" s="26">
        <f t="shared" si="32"/>
        <v>810</v>
      </c>
      <c r="M106" s="27">
        <v>0.3</v>
      </c>
      <c r="O106" s="3"/>
    </row>
    <row r="107" spans="2:15" x14ac:dyDescent="0.2">
      <c r="B107" s="22" t="s">
        <v>20</v>
      </c>
      <c r="C107" s="22">
        <v>1197831</v>
      </c>
      <c r="D107" s="23">
        <v>44318</v>
      </c>
      <c r="E107" s="22" t="s">
        <v>49</v>
      </c>
      <c r="F107" s="22" t="s">
        <v>21</v>
      </c>
      <c r="G107" s="22" t="s">
        <v>22</v>
      </c>
      <c r="H107" s="22" t="s">
        <v>17</v>
      </c>
      <c r="I107" s="24">
        <v>0.4</v>
      </c>
      <c r="J107" s="25">
        <v>9500</v>
      </c>
      <c r="K107" s="26">
        <f t="shared" si="31"/>
        <v>3800</v>
      </c>
      <c r="L107" s="26">
        <f t="shared" si="32"/>
        <v>1900</v>
      </c>
      <c r="M107" s="27">
        <v>0.5</v>
      </c>
      <c r="O107" s="3"/>
    </row>
    <row r="108" spans="2:15" x14ac:dyDescent="0.2">
      <c r="B108" s="22" t="s">
        <v>20</v>
      </c>
      <c r="C108" s="22">
        <v>1197831</v>
      </c>
      <c r="D108" s="23">
        <v>44348</v>
      </c>
      <c r="E108" s="22" t="s">
        <v>49</v>
      </c>
      <c r="F108" s="22" t="s">
        <v>21</v>
      </c>
      <c r="G108" s="22" t="s">
        <v>22</v>
      </c>
      <c r="H108" s="22" t="s">
        <v>12</v>
      </c>
      <c r="I108" s="24">
        <v>0.4</v>
      </c>
      <c r="J108" s="25">
        <v>9500</v>
      </c>
      <c r="K108" s="26">
        <f>I108*J108</f>
        <v>3800</v>
      </c>
      <c r="L108" s="26">
        <f>K108*M108</f>
        <v>1330</v>
      </c>
      <c r="M108" s="27">
        <v>0.35</v>
      </c>
      <c r="O108" s="3"/>
    </row>
    <row r="109" spans="2:15" x14ac:dyDescent="0.2">
      <c r="B109" s="22" t="s">
        <v>20</v>
      </c>
      <c r="C109" s="22">
        <v>1197831</v>
      </c>
      <c r="D109" s="23">
        <v>44348</v>
      </c>
      <c r="E109" s="22" t="s">
        <v>49</v>
      </c>
      <c r="F109" s="22" t="s">
        <v>21</v>
      </c>
      <c r="G109" s="22" t="s">
        <v>22</v>
      </c>
      <c r="H109" s="22" t="s">
        <v>15</v>
      </c>
      <c r="I109" s="24">
        <v>0.45</v>
      </c>
      <c r="J109" s="25">
        <v>9500</v>
      </c>
      <c r="K109" s="26">
        <f>I109*J109</f>
        <v>4275</v>
      </c>
      <c r="L109" s="26">
        <f>K109*M109</f>
        <v>1496.25</v>
      </c>
      <c r="M109" s="27">
        <v>0.35</v>
      </c>
      <c r="O109" s="3"/>
    </row>
    <row r="110" spans="2:15" x14ac:dyDescent="0.2">
      <c r="B110" s="22" t="s">
        <v>20</v>
      </c>
      <c r="C110" s="22">
        <v>1197831</v>
      </c>
      <c r="D110" s="23">
        <v>44348</v>
      </c>
      <c r="E110" s="22" t="s">
        <v>49</v>
      </c>
      <c r="F110" s="22" t="s">
        <v>21</v>
      </c>
      <c r="G110" s="22" t="s">
        <v>22</v>
      </c>
      <c r="H110" s="22" t="s">
        <v>13</v>
      </c>
      <c r="I110" s="24">
        <v>0.4</v>
      </c>
      <c r="J110" s="25">
        <v>8000</v>
      </c>
      <c r="K110" s="26">
        <f t="shared" ref="K110:K113" si="33">I110*J110</f>
        <v>3200</v>
      </c>
      <c r="L110" s="26">
        <f t="shared" ref="L110:L113" si="34">K110*M110</f>
        <v>1120</v>
      </c>
      <c r="M110" s="27">
        <v>0.35</v>
      </c>
      <c r="O110" s="3"/>
    </row>
    <row r="111" spans="2:15" x14ac:dyDescent="0.2">
      <c r="B111" s="22" t="s">
        <v>20</v>
      </c>
      <c r="C111" s="22">
        <v>1197831</v>
      </c>
      <c r="D111" s="23">
        <v>44348</v>
      </c>
      <c r="E111" s="22" t="s">
        <v>49</v>
      </c>
      <c r="F111" s="22" t="s">
        <v>21</v>
      </c>
      <c r="G111" s="22" t="s">
        <v>22</v>
      </c>
      <c r="H111" s="22" t="s">
        <v>14</v>
      </c>
      <c r="I111" s="24">
        <v>0.4</v>
      </c>
      <c r="J111" s="25">
        <v>7500</v>
      </c>
      <c r="K111" s="26">
        <f t="shared" si="33"/>
        <v>3000</v>
      </c>
      <c r="L111" s="26">
        <f t="shared" si="34"/>
        <v>1350</v>
      </c>
      <c r="M111" s="27">
        <v>0.45</v>
      </c>
      <c r="O111" s="3"/>
    </row>
    <row r="112" spans="2:15" x14ac:dyDescent="0.2">
      <c r="B112" s="22" t="s">
        <v>20</v>
      </c>
      <c r="C112" s="22">
        <v>1197831</v>
      </c>
      <c r="D112" s="23">
        <v>44348</v>
      </c>
      <c r="E112" s="22" t="s">
        <v>49</v>
      </c>
      <c r="F112" s="22" t="s">
        <v>21</v>
      </c>
      <c r="G112" s="22" t="s">
        <v>22</v>
      </c>
      <c r="H112" s="22" t="s">
        <v>16</v>
      </c>
      <c r="I112" s="24">
        <v>0.45</v>
      </c>
      <c r="J112" s="25">
        <v>6500</v>
      </c>
      <c r="K112" s="26">
        <f t="shared" si="33"/>
        <v>2925</v>
      </c>
      <c r="L112" s="26">
        <f t="shared" si="34"/>
        <v>877.5</v>
      </c>
      <c r="M112" s="27">
        <v>0.3</v>
      </c>
      <c r="O112" s="3"/>
    </row>
    <row r="113" spans="2:15" x14ac:dyDescent="0.2">
      <c r="B113" s="22" t="s">
        <v>20</v>
      </c>
      <c r="C113" s="22">
        <v>1197831</v>
      </c>
      <c r="D113" s="23">
        <v>44348</v>
      </c>
      <c r="E113" s="22" t="s">
        <v>49</v>
      </c>
      <c r="F113" s="22" t="s">
        <v>21</v>
      </c>
      <c r="G113" s="22" t="s">
        <v>22</v>
      </c>
      <c r="H113" s="22" t="s">
        <v>17</v>
      </c>
      <c r="I113" s="24">
        <v>0.5</v>
      </c>
      <c r="J113" s="25">
        <v>10000</v>
      </c>
      <c r="K113" s="26">
        <f t="shared" si="33"/>
        <v>5000</v>
      </c>
      <c r="L113" s="26">
        <f t="shared" si="34"/>
        <v>2500</v>
      </c>
      <c r="M113" s="27">
        <v>0.5</v>
      </c>
      <c r="O113" s="3"/>
    </row>
    <row r="114" spans="2:15" x14ac:dyDescent="0.2">
      <c r="B114" s="22" t="s">
        <v>20</v>
      </c>
      <c r="C114" s="22">
        <v>1197831</v>
      </c>
      <c r="D114" s="23">
        <v>44380</v>
      </c>
      <c r="E114" s="22" t="s">
        <v>49</v>
      </c>
      <c r="F114" s="22" t="s">
        <v>21</v>
      </c>
      <c r="G114" s="22" t="s">
        <v>22</v>
      </c>
      <c r="H114" s="22" t="s">
        <v>12</v>
      </c>
      <c r="I114" s="24">
        <v>0.4</v>
      </c>
      <c r="J114" s="25">
        <v>9500</v>
      </c>
      <c r="K114" s="26">
        <f>I114*J114</f>
        <v>3800</v>
      </c>
      <c r="L114" s="26">
        <f>K114*M114</f>
        <v>1330</v>
      </c>
      <c r="M114" s="27">
        <v>0.35</v>
      </c>
      <c r="O114" s="3"/>
    </row>
    <row r="115" spans="2:15" x14ac:dyDescent="0.2">
      <c r="B115" s="22" t="s">
        <v>20</v>
      </c>
      <c r="C115" s="22">
        <v>1197831</v>
      </c>
      <c r="D115" s="23">
        <v>44380</v>
      </c>
      <c r="E115" s="22" t="s">
        <v>49</v>
      </c>
      <c r="F115" s="22" t="s">
        <v>21</v>
      </c>
      <c r="G115" s="22" t="s">
        <v>22</v>
      </c>
      <c r="H115" s="22" t="s">
        <v>15</v>
      </c>
      <c r="I115" s="24">
        <v>0.45</v>
      </c>
      <c r="J115" s="25">
        <v>9500</v>
      </c>
      <c r="K115" s="26">
        <f>I115*J115</f>
        <v>4275</v>
      </c>
      <c r="L115" s="26">
        <f>K115*M115</f>
        <v>1496.25</v>
      </c>
      <c r="M115" s="27">
        <v>0.35</v>
      </c>
      <c r="O115" s="3"/>
    </row>
    <row r="116" spans="2:15" x14ac:dyDescent="0.2">
      <c r="B116" s="22" t="s">
        <v>20</v>
      </c>
      <c r="C116" s="22">
        <v>1197831</v>
      </c>
      <c r="D116" s="23">
        <v>44380</v>
      </c>
      <c r="E116" s="22" t="s">
        <v>49</v>
      </c>
      <c r="F116" s="22" t="s">
        <v>21</v>
      </c>
      <c r="G116" s="22" t="s">
        <v>22</v>
      </c>
      <c r="H116" s="22" t="s">
        <v>13</v>
      </c>
      <c r="I116" s="24">
        <v>0.4</v>
      </c>
      <c r="J116" s="25">
        <v>11000</v>
      </c>
      <c r="K116" s="26">
        <f t="shared" ref="K116:K119" si="35">I116*J116</f>
        <v>4400</v>
      </c>
      <c r="L116" s="26">
        <f t="shared" ref="L116:L119" si="36">K116*M116</f>
        <v>1540</v>
      </c>
      <c r="M116" s="27">
        <v>0.35</v>
      </c>
      <c r="O116" s="3"/>
    </row>
    <row r="117" spans="2:15" x14ac:dyDescent="0.2">
      <c r="B117" s="22" t="s">
        <v>20</v>
      </c>
      <c r="C117" s="22">
        <v>1197831</v>
      </c>
      <c r="D117" s="23">
        <v>44380</v>
      </c>
      <c r="E117" s="22" t="s">
        <v>49</v>
      </c>
      <c r="F117" s="22" t="s">
        <v>21</v>
      </c>
      <c r="G117" s="22" t="s">
        <v>22</v>
      </c>
      <c r="H117" s="22" t="s">
        <v>14</v>
      </c>
      <c r="I117" s="24">
        <v>0.4</v>
      </c>
      <c r="J117" s="25">
        <v>7000</v>
      </c>
      <c r="K117" s="26">
        <f t="shared" si="35"/>
        <v>2800</v>
      </c>
      <c r="L117" s="26">
        <f t="shared" si="36"/>
        <v>1260</v>
      </c>
      <c r="M117" s="27">
        <v>0.45</v>
      </c>
      <c r="O117" s="3"/>
    </row>
    <row r="118" spans="2:15" x14ac:dyDescent="0.2">
      <c r="B118" s="22" t="s">
        <v>20</v>
      </c>
      <c r="C118" s="22">
        <v>1197831</v>
      </c>
      <c r="D118" s="23">
        <v>44380</v>
      </c>
      <c r="E118" s="22" t="s">
        <v>49</v>
      </c>
      <c r="F118" s="22" t="s">
        <v>21</v>
      </c>
      <c r="G118" s="22" t="s">
        <v>22</v>
      </c>
      <c r="H118" s="22" t="s">
        <v>16</v>
      </c>
      <c r="I118" s="24">
        <v>0.45</v>
      </c>
      <c r="J118" s="25">
        <v>7000</v>
      </c>
      <c r="K118" s="26">
        <f t="shared" si="35"/>
        <v>3150</v>
      </c>
      <c r="L118" s="26">
        <f t="shared" si="36"/>
        <v>945</v>
      </c>
      <c r="M118" s="27">
        <v>0.3</v>
      </c>
      <c r="O118" s="3"/>
    </row>
    <row r="119" spans="2:15" x14ac:dyDescent="0.2">
      <c r="B119" s="22" t="s">
        <v>20</v>
      </c>
      <c r="C119" s="22">
        <v>1197831</v>
      </c>
      <c r="D119" s="23">
        <v>44380</v>
      </c>
      <c r="E119" s="22" t="s">
        <v>49</v>
      </c>
      <c r="F119" s="22" t="s">
        <v>21</v>
      </c>
      <c r="G119" s="22" t="s">
        <v>22</v>
      </c>
      <c r="H119" s="22" t="s">
        <v>17</v>
      </c>
      <c r="I119" s="24">
        <v>0.5</v>
      </c>
      <c r="J119" s="25">
        <v>9750</v>
      </c>
      <c r="K119" s="26">
        <f t="shared" si="35"/>
        <v>4875</v>
      </c>
      <c r="L119" s="26">
        <f t="shared" si="36"/>
        <v>2437.5</v>
      </c>
      <c r="M119" s="27">
        <v>0.5</v>
      </c>
      <c r="O119" s="3"/>
    </row>
    <row r="120" spans="2:15" x14ac:dyDescent="0.2">
      <c r="B120" s="22" t="s">
        <v>20</v>
      </c>
      <c r="C120" s="22">
        <v>1197831</v>
      </c>
      <c r="D120" s="23">
        <v>44413</v>
      </c>
      <c r="E120" s="22" t="s">
        <v>49</v>
      </c>
      <c r="F120" s="22" t="s">
        <v>21</v>
      </c>
      <c r="G120" s="22" t="s">
        <v>22</v>
      </c>
      <c r="H120" s="22" t="s">
        <v>12</v>
      </c>
      <c r="I120" s="24">
        <v>0.4</v>
      </c>
      <c r="J120" s="25">
        <v>9250</v>
      </c>
      <c r="K120" s="26">
        <f>I120*J120</f>
        <v>3700</v>
      </c>
      <c r="L120" s="26">
        <f>K120*M120</f>
        <v>1295</v>
      </c>
      <c r="M120" s="27">
        <v>0.35</v>
      </c>
      <c r="O120" s="3"/>
    </row>
    <row r="121" spans="2:15" x14ac:dyDescent="0.2">
      <c r="B121" s="22" t="s">
        <v>20</v>
      </c>
      <c r="C121" s="22">
        <v>1197831</v>
      </c>
      <c r="D121" s="23">
        <v>44413</v>
      </c>
      <c r="E121" s="22" t="s">
        <v>49</v>
      </c>
      <c r="F121" s="22" t="s">
        <v>21</v>
      </c>
      <c r="G121" s="22" t="s">
        <v>22</v>
      </c>
      <c r="H121" s="22" t="s">
        <v>15</v>
      </c>
      <c r="I121" s="24">
        <v>0.45</v>
      </c>
      <c r="J121" s="25">
        <v>9250</v>
      </c>
      <c r="K121" s="26">
        <f>I121*J121</f>
        <v>4162.5</v>
      </c>
      <c r="L121" s="26">
        <f>K121*M121</f>
        <v>1456.875</v>
      </c>
      <c r="M121" s="27">
        <v>0.35</v>
      </c>
      <c r="O121" s="3"/>
    </row>
    <row r="122" spans="2:15" x14ac:dyDescent="0.2">
      <c r="B122" s="22" t="s">
        <v>20</v>
      </c>
      <c r="C122" s="22">
        <v>1197831</v>
      </c>
      <c r="D122" s="23">
        <v>44413</v>
      </c>
      <c r="E122" s="22" t="s">
        <v>49</v>
      </c>
      <c r="F122" s="22" t="s">
        <v>21</v>
      </c>
      <c r="G122" s="22" t="s">
        <v>22</v>
      </c>
      <c r="H122" s="22" t="s">
        <v>13</v>
      </c>
      <c r="I122" s="24">
        <v>0.4</v>
      </c>
      <c r="J122" s="25">
        <v>11000</v>
      </c>
      <c r="K122" s="26">
        <f t="shared" ref="K122:K125" si="37">I122*J122</f>
        <v>4400</v>
      </c>
      <c r="L122" s="26">
        <f t="shared" ref="L122:L125" si="38">K122*M122</f>
        <v>1540</v>
      </c>
      <c r="M122" s="27">
        <v>0.35</v>
      </c>
      <c r="O122" s="3"/>
    </row>
    <row r="123" spans="2:15" x14ac:dyDescent="0.2">
      <c r="B123" s="22" t="s">
        <v>20</v>
      </c>
      <c r="C123" s="22">
        <v>1197831</v>
      </c>
      <c r="D123" s="23">
        <v>44413</v>
      </c>
      <c r="E123" s="22" t="s">
        <v>49</v>
      </c>
      <c r="F123" s="22" t="s">
        <v>21</v>
      </c>
      <c r="G123" s="22" t="s">
        <v>22</v>
      </c>
      <c r="H123" s="22" t="s">
        <v>14</v>
      </c>
      <c r="I123" s="24">
        <v>0.4</v>
      </c>
      <c r="J123" s="25">
        <v>6500</v>
      </c>
      <c r="K123" s="26">
        <f t="shared" si="37"/>
        <v>2600</v>
      </c>
      <c r="L123" s="26">
        <f t="shared" si="38"/>
        <v>1170</v>
      </c>
      <c r="M123" s="27">
        <v>0.45</v>
      </c>
      <c r="O123" s="3"/>
    </row>
    <row r="124" spans="2:15" x14ac:dyDescent="0.2">
      <c r="B124" s="22" t="s">
        <v>20</v>
      </c>
      <c r="C124" s="22">
        <v>1197831</v>
      </c>
      <c r="D124" s="23">
        <v>44413</v>
      </c>
      <c r="E124" s="22" t="s">
        <v>49</v>
      </c>
      <c r="F124" s="22" t="s">
        <v>21</v>
      </c>
      <c r="G124" s="22" t="s">
        <v>22</v>
      </c>
      <c r="H124" s="22" t="s">
        <v>16</v>
      </c>
      <c r="I124" s="24">
        <v>0.45</v>
      </c>
      <c r="J124" s="25">
        <v>6500</v>
      </c>
      <c r="K124" s="26">
        <f t="shared" si="37"/>
        <v>2925</v>
      </c>
      <c r="L124" s="26">
        <f t="shared" si="38"/>
        <v>877.5</v>
      </c>
      <c r="M124" s="27">
        <v>0.3</v>
      </c>
      <c r="O124" s="3"/>
    </row>
    <row r="125" spans="2:15" x14ac:dyDescent="0.2">
      <c r="B125" s="22" t="s">
        <v>20</v>
      </c>
      <c r="C125" s="22">
        <v>1197831</v>
      </c>
      <c r="D125" s="23">
        <v>44413</v>
      </c>
      <c r="E125" s="22" t="s">
        <v>49</v>
      </c>
      <c r="F125" s="22" t="s">
        <v>21</v>
      </c>
      <c r="G125" s="22" t="s">
        <v>22</v>
      </c>
      <c r="H125" s="22" t="s">
        <v>17</v>
      </c>
      <c r="I125" s="24">
        <v>0.5</v>
      </c>
      <c r="J125" s="25">
        <v>9000</v>
      </c>
      <c r="K125" s="26">
        <f t="shared" si="37"/>
        <v>4500</v>
      </c>
      <c r="L125" s="26">
        <f t="shared" si="38"/>
        <v>2250</v>
      </c>
      <c r="M125" s="27">
        <v>0.5</v>
      </c>
      <c r="O125" s="3"/>
    </row>
    <row r="126" spans="2:15" x14ac:dyDescent="0.2">
      <c r="B126" s="22" t="s">
        <v>20</v>
      </c>
      <c r="C126" s="22">
        <v>1197831</v>
      </c>
      <c r="D126" s="23">
        <v>44441</v>
      </c>
      <c r="E126" s="22" t="s">
        <v>49</v>
      </c>
      <c r="F126" s="22" t="s">
        <v>21</v>
      </c>
      <c r="G126" s="22" t="s">
        <v>22</v>
      </c>
      <c r="H126" s="22" t="s">
        <v>12</v>
      </c>
      <c r="I126" s="24">
        <v>0.45</v>
      </c>
      <c r="J126" s="25">
        <v>8500</v>
      </c>
      <c r="K126" s="26">
        <f>I126*J126</f>
        <v>3825</v>
      </c>
      <c r="L126" s="26">
        <f>K126*M126</f>
        <v>1338.75</v>
      </c>
      <c r="M126" s="27">
        <v>0.35</v>
      </c>
      <c r="O126" s="3"/>
    </row>
    <row r="127" spans="2:15" x14ac:dyDescent="0.2">
      <c r="B127" s="22" t="s">
        <v>20</v>
      </c>
      <c r="C127" s="22">
        <v>1197831</v>
      </c>
      <c r="D127" s="23">
        <v>44441</v>
      </c>
      <c r="E127" s="22" t="s">
        <v>49</v>
      </c>
      <c r="F127" s="22" t="s">
        <v>21</v>
      </c>
      <c r="G127" s="22" t="s">
        <v>22</v>
      </c>
      <c r="H127" s="22" t="s">
        <v>15</v>
      </c>
      <c r="I127" s="24">
        <v>0.45</v>
      </c>
      <c r="J127" s="25">
        <v>8500</v>
      </c>
      <c r="K127" s="26">
        <f>I127*J127</f>
        <v>3825</v>
      </c>
      <c r="L127" s="26">
        <f>K127*M127</f>
        <v>1338.75</v>
      </c>
      <c r="M127" s="27">
        <v>0.35</v>
      </c>
      <c r="O127" s="3"/>
    </row>
    <row r="128" spans="2:15" x14ac:dyDescent="0.2">
      <c r="B128" s="22" t="s">
        <v>20</v>
      </c>
      <c r="C128" s="22">
        <v>1197831</v>
      </c>
      <c r="D128" s="23">
        <v>44441</v>
      </c>
      <c r="E128" s="22" t="s">
        <v>49</v>
      </c>
      <c r="F128" s="22" t="s">
        <v>21</v>
      </c>
      <c r="G128" s="22" t="s">
        <v>22</v>
      </c>
      <c r="H128" s="22" t="s">
        <v>13</v>
      </c>
      <c r="I128" s="24">
        <v>0.5</v>
      </c>
      <c r="J128" s="25">
        <v>9000</v>
      </c>
      <c r="K128" s="26">
        <f t="shared" ref="K128:K131" si="39">I128*J128</f>
        <v>4500</v>
      </c>
      <c r="L128" s="26">
        <f t="shared" ref="L128:L131" si="40">K128*M128</f>
        <v>1575</v>
      </c>
      <c r="M128" s="27">
        <v>0.35</v>
      </c>
      <c r="O128" s="3"/>
    </row>
    <row r="129" spans="2:15" x14ac:dyDescent="0.2">
      <c r="B129" s="22" t="s">
        <v>20</v>
      </c>
      <c r="C129" s="22">
        <v>1197831</v>
      </c>
      <c r="D129" s="23">
        <v>44441</v>
      </c>
      <c r="E129" s="22" t="s">
        <v>49</v>
      </c>
      <c r="F129" s="22" t="s">
        <v>21</v>
      </c>
      <c r="G129" s="22" t="s">
        <v>22</v>
      </c>
      <c r="H129" s="22" t="s">
        <v>14</v>
      </c>
      <c r="I129" s="24">
        <v>0.5</v>
      </c>
      <c r="J129" s="25">
        <v>6250</v>
      </c>
      <c r="K129" s="26">
        <f t="shared" si="39"/>
        <v>3125</v>
      </c>
      <c r="L129" s="26">
        <f t="shared" si="40"/>
        <v>1406.25</v>
      </c>
      <c r="M129" s="27">
        <v>0.45</v>
      </c>
      <c r="O129" s="3"/>
    </row>
    <row r="130" spans="2:15" x14ac:dyDescent="0.2">
      <c r="B130" s="22" t="s">
        <v>20</v>
      </c>
      <c r="C130" s="22">
        <v>1197831</v>
      </c>
      <c r="D130" s="23">
        <v>44441</v>
      </c>
      <c r="E130" s="22" t="s">
        <v>49</v>
      </c>
      <c r="F130" s="22" t="s">
        <v>21</v>
      </c>
      <c r="G130" s="22" t="s">
        <v>22</v>
      </c>
      <c r="H130" s="22" t="s">
        <v>16</v>
      </c>
      <c r="I130" s="24">
        <v>0.45</v>
      </c>
      <c r="J130" s="25">
        <v>6250</v>
      </c>
      <c r="K130" s="26">
        <f t="shared" si="39"/>
        <v>2812.5</v>
      </c>
      <c r="L130" s="26">
        <f t="shared" si="40"/>
        <v>843.75</v>
      </c>
      <c r="M130" s="27">
        <v>0.3</v>
      </c>
      <c r="O130" s="3"/>
    </row>
    <row r="131" spans="2:15" x14ac:dyDescent="0.2">
      <c r="B131" s="22" t="s">
        <v>20</v>
      </c>
      <c r="C131" s="22">
        <v>1197831</v>
      </c>
      <c r="D131" s="23">
        <v>44441</v>
      </c>
      <c r="E131" s="22" t="s">
        <v>49</v>
      </c>
      <c r="F131" s="22" t="s">
        <v>21</v>
      </c>
      <c r="G131" s="22" t="s">
        <v>22</v>
      </c>
      <c r="H131" s="22" t="s">
        <v>17</v>
      </c>
      <c r="I131" s="24">
        <v>0.55000000000000004</v>
      </c>
      <c r="J131" s="25">
        <v>8500</v>
      </c>
      <c r="K131" s="26">
        <f t="shared" si="39"/>
        <v>4675</v>
      </c>
      <c r="L131" s="26">
        <f t="shared" si="40"/>
        <v>2337.5</v>
      </c>
      <c r="M131" s="27">
        <v>0.5</v>
      </c>
      <c r="O131" s="3"/>
    </row>
    <row r="132" spans="2:15" x14ac:dyDescent="0.2">
      <c r="B132" s="22" t="s">
        <v>20</v>
      </c>
      <c r="C132" s="22">
        <v>1197831</v>
      </c>
      <c r="D132" s="23">
        <v>44470</v>
      </c>
      <c r="E132" s="22" t="s">
        <v>49</v>
      </c>
      <c r="F132" s="22" t="s">
        <v>21</v>
      </c>
      <c r="G132" s="22" t="s">
        <v>22</v>
      </c>
      <c r="H132" s="22" t="s">
        <v>12</v>
      </c>
      <c r="I132" s="24">
        <v>0.45</v>
      </c>
      <c r="J132" s="25">
        <v>8000</v>
      </c>
      <c r="K132" s="26">
        <f>I132*J132</f>
        <v>3600</v>
      </c>
      <c r="L132" s="26">
        <f>K132*M132</f>
        <v>1260</v>
      </c>
      <c r="M132" s="27">
        <v>0.35</v>
      </c>
      <c r="O132" s="3"/>
    </row>
    <row r="133" spans="2:15" x14ac:dyDescent="0.2">
      <c r="B133" s="22" t="s">
        <v>20</v>
      </c>
      <c r="C133" s="22">
        <v>1197831</v>
      </c>
      <c r="D133" s="23">
        <v>44470</v>
      </c>
      <c r="E133" s="22" t="s">
        <v>49</v>
      </c>
      <c r="F133" s="22" t="s">
        <v>21</v>
      </c>
      <c r="G133" s="22" t="s">
        <v>22</v>
      </c>
      <c r="H133" s="22" t="s">
        <v>15</v>
      </c>
      <c r="I133" s="24">
        <v>0.45</v>
      </c>
      <c r="J133" s="25">
        <v>8000</v>
      </c>
      <c r="K133" s="26">
        <f>I133*J133</f>
        <v>3600</v>
      </c>
      <c r="L133" s="26">
        <f>K133*M133</f>
        <v>1260</v>
      </c>
      <c r="M133" s="27">
        <v>0.35</v>
      </c>
      <c r="O133" s="3"/>
    </row>
    <row r="134" spans="2:15" x14ac:dyDescent="0.2">
      <c r="B134" s="22" t="s">
        <v>20</v>
      </c>
      <c r="C134" s="22">
        <v>1197831</v>
      </c>
      <c r="D134" s="23">
        <v>44470</v>
      </c>
      <c r="E134" s="22" t="s">
        <v>49</v>
      </c>
      <c r="F134" s="22" t="s">
        <v>21</v>
      </c>
      <c r="G134" s="22" t="s">
        <v>22</v>
      </c>
      <c r="H134" s="22" t="s">
        <v>13</v>
      </c>
      <c r="I134" s="24">
        <v>0.5</v>
      </c>
      <c r="J134" s="25">
        <v>7500</v>
      </c>
      <c r="K134" s="26">
        <f t="shared" ref="K134:K137" si="41">I134*J134</f>
        <v>3750</v>
      </c>
      <c r="L134" s="26">
        <f t="shared" ref="L134:L137" si="42">K134*M134</f>
        <v>1312.5</v>
      </c>
      <c r="M134" s="27">
        <v>0.35</v>
      </c>
      <c r="O134" s="3"/>
    </row>
    <row r="135" spans="2:15" x14ac:dyDescent="0.2">
      <c r="B135" s="22" t="s">
        <v>20</v>
      </c>
      <c r="C135" s="22">
        <v>1197831</v>
      </c>
      <c r="D135" s="23">
        <v>44470</v>
      </c>
      <c r="E135" s="22" t="s">
        <v>49</v>
      </c>
      <c r="F135" s="22" t="s">
        <v>21</v>
      </c>
      <c r="G135" s="22" t="s">
        <v>22</v>
      </c>
      <c r="H135" s="22" t="s">
        <v>14</v>
      </c>
      <c r="I135" s="24">
        <v>0.5</v>
      </c>
      <c r="J135" s="25">
        <v>6000</v>
      </c>
      <c r="K135" s="26">
        <f t="shared" si="41"/>
        <v>3000</v>
      </c>
      <c r="L135" s="26">
        <f t="shared" si="42"/>
        <v>1350</v>
      </c>
      <c r="M135" s="27">
        <v>0.45</v>
      </c>
      <c r="O135" s="3"/>
    </row>
    <row r="136" spans="2:15" x14ac:dyDescent="0.2">
      <c r="B136" s="22" t="s">
        <v>20</v>
      </c>
      <c r="C136" s="22">
        <v>1197831</v>
      </c>
      <c r="D136" s="23">
        <v>44470</v>
      </c>
      <c r="E136" s="22" t="s">
        <v>49</v>
      </c>
      <c r="F136" s="22" t="s">
        <v>21</v>
      </c>
      <c r="G136" s="22" t="s">
        <v>22</v>
      </c>
      <c r="H136" s="22" t="s">
        <v>16</v>
      </c>
      <c r="I136" s="24">
        <v>0.45</v>
      </c>
      <c r="J136" s="25">
        <v>5750</v>
      </c>
      <c r="K136" s="26">
        <f t="shared" si="41"/>
        <v>2587.5</v>
      </c>
      <c r="L136" s="26">
        <f t="shared" si="42"/>
        <v>776.25</v>
      </c>
      <c r="M136" s="27">
        <v>0.3</v>
      </c>
      <c r="O136" s="3"/>
    </row>
    <row r="137" spans="2:15" x14ac:dyDescent="0.2">
      <c r="B137" s="22" t="s">
        <v>20</v>
      </c>
      <c r="C137" s="22">
        <v>1197831</v>
      </c>
      <c r="D137" s="23">
        <v>44470</v>
      </c>
      <c r="E137" s="22" t="s">
        <v>49</v>
      </c>
      <c r="F137" s="22" t="s">
        <v>21</v>
      </c>
      <c r="G137" s="22" t="s">
        <v>22</v>
      </c>
      <c r="H137" s="22" t="s">
        <v>17</v>
      </c>
      <c r="I137" s="24">
        <v>0.55000000000000004</v>
      </c>
      <c r="J137" s="25">
        <v>7500</v>
      </c>
      <c r="K137" s="26">
        <f t="shared" si="41"/>
        <v>4125</v>
      </c>
      <c r="L137" s="26">
        <f t="shared" si="42"/>
        <v>2062.5</v>
      </c>
      <c r="M137" s="27">
        <v>0.5</v>
      </c>
      <c r="O137" s="3"/>
    </row>
    <row r="138" spans="2:15" x14ac:dyDescent="0.2">
      <c r="B138" s="22" t="s">
        <v>20</v>
      </c>
      <c r="C138" s="22">
        <v>1197831</v>
      </c>
      <c r="D138" s="23">
        <v>44502</v>
      </c>
      <c r="E138" s="22" t="s">
        <v>49</v>
      </c>
      <c r="F138" s="22" t="s">
        <v>21</v>
      </c>
      <c r="G138" s="22" t="s">
        <v>22</v>
      </c>
      <c r="H138" s="22" t="s">
        <v>12</v>
      </c>
      <c r="I138" s="24">
        <v>0.45</v>
      </c>
      <c r="J138" s="25">
        <v>9000</v>
      </c>
      <c r="K138" s="26">
        <f>I138*J138</f>
        <v>4050</v>
      </c>
      <c r="L138" s="26">
        <f>K138*M138</f>
        <v>1417.5</v>
      </c>
      <c r="M138" s="27">
        <v>0.35</v>
      </c>
      <c r="O138" s="3"/>
    </row>
    <row r="139" spans="2:15" x14ac:dyDescent="0.2">
      <c r="B139" s="22" t="s">
        <v>20</v>
      </c>
      <c r="C139" s="22">
        <v>1197831</v>
      </c>
      <c r="D139" s="23">
        <v>44502</v>
      </c>
      <c r="E139" s="22" t="s">
        <v>49</v>
      </c>
      <c r="F139" s="22" t="s">
        <v>21</v>
      </c>
      <c r="G139" s="22" t="s">
        <v>22</v>
      </c>
      <c r="H139" s="22" t="s">
        <v>15</v>
      </c>
      <c r="I139" s="24">
        <v>0.45</v>
      </c>
      <c r="J139" s="25">
        <v>9000</v>
      </c>
      <c r="K139" s="26">
        <f>I139*J139</f>
        <v>4050</v>
      </c>
      <c r="L139" s="26">
        <f>K139*M139</f>
        <v>1417.5</v>
      </c>
      <c r="M139" s="27">
        <v>0.35</v>
      </c>
      <c r="O139" s="3"/>
    </row>
    <row r="140" spans="2:15" x14ac:dyDescent="0.2">
      <c r="B140" s="22" t="s">
        <v>20</v>
      </c>
      <c r="C140" s="22">
        <v>1197831</v>
      </c>
      <c r="D140" s="23">
        <v>44502</v>
      </c>
      <c r="E140" s="22" t="s">
        <v>49</v>
      </c>
      <c r="F140" s="22" t="s">
        <v>21</v>
      </c>
      <c r="G140" s="22" t="s">
        <v>22</v>
      </c>
      <c r="H140" s="22" t="s">
        <v>13</v>
      </c>
      <c r="I140" s="24">
        <v>0.5</v>
      </c>
      <c r="J140" s="25">
        <v>8250</v>
      </c>
      <c r="K140" s="26">
        <f t="shared" ref="K140:K143" si="43">I140*J140</f>
        <v>4125</v>
      </c>
      <c r="L140" s="26">
        <f t="shared" ref="L140:L143" si="44">K140*M140</f>
        <v>1443.75</v>
      </c>
      <c r="M140" s="27">
        <v>0.35</v>
      </c>
      <c r="O140" s="3"/>
    </row>
    <row r="141" spans="2:15" x14ac:dyDescent="0.2">
      <c r="B141" s="22" t="s">
        <v>20</v>
      </c>
      <c r="C141" s="22">
        <v>1197831</v>
      </c>
      <c r="D141" s="23">
        <v>44502</v>
      </c>
      <c r="E141" s="22" t="s">
        <v>49</v>
      </c>
      <c r="F141" s="22" t="s">
        <v>21</v>
      </c>
      <c r="G141" s="22" t="s">
        <v>22</v>
      </c>
      <c r="H141" s="22" t="s">
        <v>14</v>
      </c>
      <c r="I141" s="24">
        <v>0.5</v>
      </c>
      <c r="J141" s="25">
        <v>6750</v>
      </c>
      <c r="K141" s="26">
        <f t="shared" si="43"/>
        <v>3375</v>
      </c>
      <c r="L141" s="26">
        <f t="shared" si="44"/>
        <v>1518.75</v>
      </c>
      <c r="M141" s="27">
        <v>0.45</v>
      </c>
      <c r="O141" s="3"/>
    </row>
    <row r="142" spans="2:15" x14ac:dyDescent="0.2">
      <c r="B142" s="22" t="s">
        <v>20</v>
      </c>
      <c r="C142" s="22">
        <v>1197831</v>
      </c>
      <c r="D142" s="23">
        <v>44502</v>
      </c>
      <c r="E142" s="22" t="s">
        <v>49</v>
      </c>
      <c r="F142" s="22" t="s">
        <v>21</v>
      </c>
      <c r="G142" s="22" t="s">
        <v>22</v>
      </c>
      <c r="H142" s="22" t="s">
        <v>16</v>
      </c>
      <c r="I142" s="24">
        <v>0.45</v>
      </c>
      <c r="J142" s="25">
        <v>6500</v>
      </c>
      <c r="K142" s="26">
        <f t="shared" si="43"/>
        <v>2925</v>
      </c>
      <c r="L142" s="26">
        <f t="shared" si="44"/>
        <v>877.5</v>
      </c>
      <c r="M142" s="27">
        <v>0.3</v>
      </c>
      <c r="O142" s="3"/>
    </row>
    <row r="143" spans="2:15" x14ac:dyDescent="0.2">
      <c r="B143" s="22" t="s">
        <v>20</v>
      </c>
      <c r="C143" s="22">
        <v>1197831</v>
      </c>
      <c r="D143" s="23">
        <v>44502</v>
      </c>
      <c r="E143" s="22" t="s">
        <v>49</v>
      </c>
      <c r="F143" s="22" t="s">
        <v>21</v>
      </c>
      <c r="G143" s="22" t="s">
        <v>22</v>
      </c>
      <c r="H143" s="22" t="s">
        <v>17</v>
      </c>
      <c r="I143" s="24">
        <v>0.55000000000000004</v>
      </c>
      <c r="J143" s="25">
        <v>8500</v>
      </c>
      <c r="K143" s="26">
        <f t="shared" si="43"/>
        <v>4675</v>
      </c>
      <c r="L143" s="26">
        <f t="shared" si="44"/>
        <v>2337.5</v>
      </c>
      <c r="M143" s="27">
        <v>0.5</v>
      </c>
      <c r="O143" s="3"/>
    </row>
    <row r="144" spans="2:15" x14ac:dyDescent="0.2">
      <c r="B144" s="22" t="s">
        <v>20</v>
      </c>
      <c r="C144" s="22">
        <v>1197831</v>
      </c>
      <c r="D144" s="23">
        <v>44531</v>
      </c>
      <c r="E144" s="22" t="s">
        <v>49</v>
      </c>
      <c r="F144" s="22" t="s">
        <v>21</v>
      </c>
      <c r="G144" s="22" t="s">
        <v>22</v>
      </c>
      <c r="H144" s="22" t="s">
        <v>12</v>
      </c>
      <c r="I144" s="24">
        <v>0.45</v>
      </c>
      <c r="J144" s="25">
        <v>9500</v>
      </c>
      <c r="K144" s="26">
        <f>I144*J144</f>
        <v>4275</v>
      </c>
      <c r="L144" s="26">
        <f>K144*M144</f>
        <v>1496.25</v>
      </c>
      <c r="M144" s="27">
        <v>0.35</v>
      </c>
      <c r="O144" s="3"/>
    </row>
    <row r="145" spans="2:15" x14ac:dyDescent="0.2">
      <c r="B145" s="22" t="s">
        <v>20</v>
      </c>
      <c r="C145" s="22">
        <v>1197831</v>
      </c>
      <c r="D145" s="23">
        <v>44531</v>
      </c>
      <c r="E145" s="22" t="s">
        <v>49</v>
      </c>
      <c r="F145" s="22" t="s">
        <v>21</v>
      </c>
      <c r="G145" s="22" t="s">
        <v>22</v>
      </c>
      <c r="H145" s="22" t="s">
        <v>15</v>
      </c>
      <c r="I145" s="24">
        <v>0.45</v>
      </c>
      <c r="J145" s="25">
        <v>9500</v>
      </c>
      <c r="K145" s="26">
        <f>I145*J145</f>
        <v>4275</v>
      </c>
      <c r="L145" s="26">
        <f>K145*M145</f>
        <v>1496.25</v>
      </c>
      <c r="M145" s="27">
        <v>0.35</v>
      </c>
      <c r="O145" s="3"/>
    </row>
    <row r="146" spans="2:15" x14ac:dyDescent="0.2">
      <c r="B146" s="22" t="s">
        <v>20</v>
      </c>
      <c r="C146" s="22">
        <v>1197831</v>
      </c>
      <c r="D146" s="23">
        <v>44531</v>
      </c>
      <c r="E146" s="22" t="s">
        <v>49</v>
      </c>
      <c r="F146" s="22" t="s">
        <v>21</v>
      </c>
      <c r="G146" s="22" t="s">
        <v>22</v>
      </c>
      <c r="H146" s="22" t="s">
        <v>13</v>
      </c>
      <c r="I146" s="24">
        <v>0.5</v>
      </c>
      <c r="J146" s="25">
        <v>8500</v>
      </c>
      <c r="K146" s="26">
        <f t="shared" ref="K146:K149" si="45">I146*J146</f>
        <v>4250</v>
      </c>
      <c r="L146" s="26">
        <f t="shared" ref="L146:L149" si="46">K146*M146</f>
        <v>1487.5</v>
      </c>
      <c r="M146" s="27">
        <v>0.35</v>
      </c>
      <c r="O146" s="3"/>
    </row>
    <row r="147" spans="2:15" x14ac:dyDescent="0.2">
      <c r="B147" s="22" t="s">
        <v>20</v>
      </c>
      <c r="C147" s="22">
        <v>1197831</v>
      </c>
      <c r="D147" s="23">
        <v>44531</v>
      </c>
      <c r="E147" s="22" t="s">
        <v>49</v>
      </c>
      <c r="F147" s="22" t="s">
        <v>21</v>
      </c>
      <c r="G147" s="22" t="s">
        <v>22</v>
      </c>
      <c r="H147" s="22" t="s">
        <v>14</v>
      </c>
      <c r="I147" s="24">
        <v>0.5</v>
      </c>
      <c r="J147" s="25">
        <v>7000</v>
      </c>
      <c r="K147" s="26">
        <f t="shared" si="45"/>
        <v>3500</v>
      </c>
      <c r="L147" s="26">
        <f t="shared" si="46"/>
        <v>1575</v>
      </c>
      <c r="M147" s="27">
        <v>0.45</v>
      </c>
      <c r="O147" s="3"/>
    </row>
    <row r="148" spans="2:15" x14ac:dyDescent="0.2">
      <c r="B148" s="22" t="s">
        <v>20</v>
      </c>
      <c r="C148" s="22">
        <v>1197831</v>
      </c>
      <c r="D148" s="23">
        <v>44531</v>
      </c>
      <c r="E148" s="22" t="s">
        <v>49</v>
      </c>
      <c r="F148" s="22" t="s">
        <v>21</v>
      </c>
      <c r="G148" s="22" t="s">
        <v>22</v>
      </c>
      <c r="H148" s="22" t="s">
        <v>16</v>
      </c>
      <c r="I148" s="24">
        <v>0.45</v>
      </c>
      <c r="J148" s="25">
        <v>6500</v>
      </c>
      <c r="K148" s="26">
        <f t="shared" si="45"/>
        <v>2925</v>
      </c>
      <c r="L148" s="26">
        <f t="shared" si="46"/>
        <v>877.5</v>
      </c>
      <c r="M148" s="27">
        <v>0.3</v>
      </c>
      <c r="O148" s="3"/>
    </row>
    <row r="149" spans="2:15" x14ac:dyDescent="0.2">
      <c r="B149" s="22" t="s">
        <v>20</v>
      </c>
      <c r="C149" s="22">
        <v>1197831</v>
      </c>
      <c r="D149" s="23">
        <v>44531</v>
      </c>
      <c r="E149" s="22" t="s">
        <v>49</v>
      </c>
      <c r="F149" s="22" t="s">
        <v>21</v>
      </c>
      <c r="G149" s="22" t="s">
        <v>22</v>
      </c>
      <c r="H149" s="22" t="s">
        <v>17</v>
      </c>
      <c r="I149" s="24">
        <v>0.55000000000000004</v>
      </c>
      <c r="J149" s="25">
        <v>9000</v>
      </c>
      <c r="K149" s="26">
        <f t="shared" si="45"/>
        <v>4950</v>
      </c>
      <c r="L149" s="26">
        <f t="shared" si="46"/>
        <v>2475</v>
      </c>
      <c r="M149" s="27">
        <v>0.5</v>
      </c>
      <c r="O149" s="3"/>
    </row>
    <row r="150" spans="2:15" x14ac:dyDescent="0.2">
      <c r="B150" s="22" t="s">
        <v>23</v>
      </c>
      <c r="C150" s="22">
        <v>1128299</v>
      </c>
      <c r="D150" s="23">
        <v>44216</v>
      </c>
      <c r="E150" s="22" t="s">
        <v>24</v>
      </c>
      <c r="F150" s="22" t="s">
        <v>25</v>
      </c>
      <c r="G150" s="22" t="s">
        <v>29</v>
      </c>
      <c r="H150" s="22" t="s">
        <v>12</v>
      </c>
      <c r="I150" s="24">
        <v>0.39999999999999997</v>
      </c>
      <c r="J150" s="25">
        <v>7750</v>
      </c>
      <c r="K150" s="26">
        <f>I150*J150</f>
        <v>3099.9999999999995</v>
      </c>
      <c r="L150" s="26">
        <f>K150*M150</f>
        <v>1085</v>
      </c>
      <c r="M150" s="27">
        <v>0.35000000000000003</v>
      </c>
      <c r="O150" s="7"/>
    </row>
    <row r="151" spans="2:15" x14ac:dyDescent="0.2">
      <c r="B151" s="22" t="s">
        <v>23</v>
      </c>
      <c r="C151" s="22">
        <v>1128299</v>
      </c>
      <c r="D151" s="23">
        <v>44216</v>
      </c>
      <c r="E151" s="22" t="s">
        <v>24</v>
      </c>
      <c r="F151" s="22" t="s">
        <v>25</v>
      </c>
      <c r="G151" s="22" t="s">
        <v>29</v>
      </c>
      <c r="H151" s="22" t="s">
        <v>15</v>
      </c>
      <c r="I151" s="24">
        <v>0.5</v>
      </c>
      <c r="J151" s="25">
        <v>7750</v>
      </c>
      <c r="K151" s="26">
        <f>I151*J151</f>
        <v>3875</v>
      </c>
      <c r="L151" s="26">
        <f>K151*M151</f>
        <v>775</v>
      </c>
      <c r="M151" s="27">
        <v>0.2</v>
      </c>
      <c r="O151" s="7"/>
    </row>
    <row r="152" spans="2:15" x14ac:dyDescent="0.2">
      <c r="B152" s="22" t="s">
        <v>23</v>
      </c>
      <c r="C152" s="22">
        <v>1128299</v>
      </c>
      <c r="D152" s="23">
        <v>44216</v>
      </c>
      <c r="E152" s="22" t="s">
        <v>24</v>
      </c>
      <c r="F152" s="22" t="s">
        <v>25</v>
      </c>
      <c r="G152" s="22" t="s">
        <v>29</v>
      </c>
      <c r="H152" s="22" t="s">
        <v>13</v>
      </c>
      <c r="I152" s="24">
        <v>0.5</v>
      </c>
      <c r="J152" s="25">
        <v>7750</v>
      </c>
      <c r="K152" s="26">
        <f t="shared" ref="K152:K155" si="47">I152*J152</f>
        <v>3875</v>
      </c>
      <c r="L152" s="26">
        <f t="shared" ref="L152:L155" si="48">K152*M152</f>
        <v>1356.2500000000002</v>
      </c>
      <c r="M152" s="27">
        <v>0.35000000000000003</v>
      </c>
      <c r="O152" s="7"/>
    </row>
    <row r="153" spans="2:15" x14ac:dyDescent="0.2">
      <c r="B153" s="22" t="s">
        <v>23</v>
      </c>
      <c r="C153" s="22">
        <v>1128299</v>
      </c>
      <c r="D153" s="23">
        <v>44216</v>
      </c>
      <c r="E153" s="22" t="s">
        <v>24</v>
      </c>
      <c r="F153" s="22" t="s">
        <v>25</v>
      </c>
      <c r="G153" s="22" t="s">
        <v>29</v>
      </c>
      <c r="H153" s="22" t="s">
        <v>14</v>
      </c>
      <c r="I153" s="24">
        <v>0.5</v>
      </c>
      <c r="J153" s="25">
        <v>6250</v>
      </c>
      <c r="K153" s="26">
        <f t="shared" si="47"/>
        <v>3125</v>
      </c>
      <c r="L153" s="26">
        <f t="shared" si="48"/>
        <v>937.5</v>
      </c>
      <c r="M153" s="27">
        <v>0.3</v>
      </c>
      <c r="O153" s="7"/>
    </row>
    <row r="154" spans="2:15" x14ac:dyDescent="0.2">
      <c r="B154" s="22" t="s">
        <v>23</v>
      </c>
      <c r="C154" s="22">
        <v>1128299</v>
      </c>
      <c r="D154" s="23">
        <v>44216</v>
      </c>
      <c r="E154" s="22" t="s">
        <v>24</v>
      </c>
      <c r="F154" s="22" t="s">
        <v>25</v>
      </c>
      <c r="G154" s="22" t="s">
        <v>29</v>
      </c>
      <c r="H154" s="22" t="s">
        <v>16</v>
      </c>
      <c r="I154" s="24">
        <v>0.55000000000000004</v>
      </c>
      <c r="J154" s="25">
        <v>5750</v>
      </c>
      <c r="K154" s="26">
        <f t="shared" si="47"/>
        <v>3162.5000000000005</v>
      </c>
      <c r="L154" s="26">
        <f t="shared" si="48"/>
        <v>1581.2500000000002</v>
      </c>
      <c r="M154" s="27">
        <v>0.5</v>
      </c>
      <c r="O154" s="7"/>
    </row>
    <row r="155" spans="2:15" x14ac:dyDescent="0.2">
      <c r="B155" s="22" t="s">
        <v>23</v>
      </c>
      <c r="C155" s="22">
        <v>1128299</v>
      </c>
      <c r="D155" s="23">
        <v>44216</v>
      </c>
      <c r="E155" s="22" t="s">
        <v>24</v>
      </c>
      <c r="F155" s="22" t="s">
        <v>25</v>
      </c>
      <c r="G155" s="22" t="s">
        <v>29</v>
      </c>
      <c r="H155" s="22" t="s">
        <v>17</v>
      </c>
      <c r="I155" s="24">
        <v>0.5</v>
      </c>
      <c r="J155" s="25">
        <v>7750</v>
      </c>
      <c r="K155" s="26">
        <f t="shared" si="47"/>
        <v>3875</v>
      </c>
      <c r="L155" s="26">
        <f t="shared" si="48"/>
        <v>581.25000000000011</v>
      </c>
      <c r="M155" s="27">
        <v>0.15000000000000002</v>
      </c>
      <c r="O155" s="7"/>
    </row>
    <row r="156" spans="2:15" x14ac:dyDescent="0.2">
      <c r="B156" s="22" t="s">
        <v>23</v>
      </c>
      <c r="C156" s="22">
        <v>1128299</v>
      </c>
      <c r="D156" s="23">
        <v>44247</v>
      </c>
      <c r="E156" s="22" t="s">
        <v>24</v>
      </c>
      <c r="F156" s="22" t="s">
        <v>25</v>
      </c>
      <c r="G156" s="22" t="s">
        <v>29</v>
      </c>
      <c r="H156" s="22" t="s">
        <v>12</v>
      </c>
      <c r="I156" s="24">
        <v>0.39999999999999997</v>
      </c>
      <c r="J156" s="25">
        <v>8250</v>
      </c>
      <c r="K156" s="26">
        <f>I156*J156</f>
        <v>3299.9999999999995</v>
      </c>
      <c r="L156" s="26">
        <f>K156*M156</f>
        <v>1155</v>
      </c>
      <c r="M156" s="27">
        <v>0.35000000000000003</v>
      </c>
      <c r="O156" s="7"/>
    </row>
    <row r="157" spans="2:15" x14ac:dyDescent="0.2">
      <c r="B157" s="22" t="s">
        <v>23</v>
      </c>
      <c r="C157" s="22">
        <v>1128299</v>
      </c>
      <c r="D157" s="23">
        <v>44247</v>
      </c>
      <c r="E157" s="22" t="s">
        <v>24</v>
      </c>
      <c r="F157" s="22" t="s">
        <v>25</v>
      </c>
      <c r="G157" s="22" t="s">
        <v>29</v>
      </c>
      <c r="H157" s="22" t="s">
        <v>15</v>
      </c>
      <c r="I157" s="24">
        <v>0.5</v>
      </c>
      <c r="J157" s="25">
        <v>7250</v>
      </c>
      <c r="K157" s="26">
        <f>I157*J157</f>
        <v>3625</v>
      </c>
      <c r="L157" s="26">
        <f>K157*M157</f>
        <v>725</v>
      </c>
      <c r="M157" s="27">
        <v>0.2</v>
      </c>
      <c r="O157" s="7"/>
    </row>
    <row r="158" spans="2:15" x14ac:dyDescent="0.2">
      <c r="B158" s="22" t="s">
        <v>23</v>
      </c>
      <c r="C158" s="22">
        <v>1128299</v>
      </c>
      <c r="D158" s="23">
        <v>44247</v>
      </c>
      <c r="E158" s="22" t="s">
        <v>24</v>
      </c>
      <c r="F158" s="22" t="s">
        <v>25</v>
      </c>
      <c r="G158" s="22" t="s">
        <v>29</v>
      </c>
      <c r="H158" s="22" t="s">
        <v>13</v>
      </c>
      <c r="I158" s="24">
        <v>0.5</v>
      </c>
      <c r="J158" s="25">
        <v>7250</v>
      </c>
      <c r="K158" s="26">
        <f t="shared" ref="K158:K161" si="49">I158*J158</f>
        <v>3625</v>
      </c>
      <c r="L158" s="26">
        <f t="shared" ref="L158:L161" si="50">K158*M158</f>
        <v>1268.7500000000002</v>
      </c>
      <c r="M158" s="27">
        <v>0.35000000000000003</v>
      </c>
      <c r="O158" s="7"/>
    </row>
    <row r="159" spans="2:15" x14ac:dyDescent="0.2">
      <c r="B159" s="22" t="s">
        <v>23</v>
      </c>
      <c r="C159" s="22">
        <v>1128299</v>
      </c>
      <c r="D159" s="23">
        <v>44247</v>
      </c>
      <c r="E159" s="22" t="s">
        <v>24</v>
      </c>
      <c r="F159" s="22" t="s">
        <v>25</v>
      </c>
      <c r="G159" s="22" t="s">
        <v>29</v>
      </c>
      <c r="H159" s="22" t="s">
        <v>14</v>
      </c>
      <c r="I159" s="24">
        <v>0.5</v>
      </c>
      <c r="J159" s="25">
        <v>5750</v>
      </c>
      <c r="K159" s="26">
        <f t="shared" si="49"/>
        <v>2875</v>
      </c>
      <c r="L159" s="26">
        <f t="shared" si="50"/>
        <v>862.5</v>
      </c>
      <c r="M159" s="27">
        <v>0.3</v>
      </c>
      <c r="O159" s="7"/>
    </row>
    <row r="160" spans="2:15" x14ac:dyDescent="0.2">
      <c r="B160" s="22" t="s">
        <v>23</v>
      </c>
      <c r="C160" s="22">
        <v>1128299</v>
      </c>
      <c r="D160" s="23">
        <v>44247</v>
      </c>
      <c r="E160" s="22" t="s">
        <v>24</v>
      </c>
      <c r="F160" s="22" t="s">
        <v>25</v>
      </c>
      <c r="G160" s="22" t="s">
        <v>29</v>
      </c>
      <c r="H160" s="22" t="s">
        <v>16</v>
      </c>
      <c r="I160" s="24">
        <v>0.55000000000000004</v>
      </c>
      <c r="J160" s="25">
        <v>5000</v>
      </c>
      <c r="K160" s="26">
        <f t="shared" si="49"/>
        <v>2750</v>
      </c>
      <c r="L160" s="26">
        <f t="shared" si="50"/>
        <v>1375</v>
      </c>
      <c r="M160" s="27">
        <v>0.5</v>
      </c>
      <c r="O160" s="7"/>
    </row>
    <row r="161" spans="2:15" x14ac:dyDescent="0.2">
      <c r="B161" s="22" t="s">
        <v>23</v>
      </c>
      <c r="C161" s="22">
        <v>1128299</v>
      </c>
      <c r="D161" s="23">
        <v>44247</v>
      </c>
      <c r="E161" s="22" t="s">
        <v>24</v>
      </c>
      <c r="F161" s="22" t="s">
        <v>25</v>
      </c>
      <c r="G161" s="22" t="s">
        <v>29</v>
      </c>
      <c r="H161" s="22" t="s">
        <v>17</v>
      </c>
      <c r="I161" s="24">
        <v>0.5</v>
      </c>
      <c r="J161" s="25">
        <v>7000</v>
      </c>
      <c r="K161" s="26">
        <f t="shared" si="49"/>
        <v>3500</v>
      </c>
      <c r="L161" s="26">
        <f t="shared" si="50"/>
        <v>525.00000000000011</v>
      </c>
      <c r="M161" s="27">
        <v>0.15000000000000002</v>
      </c>
      <c r="O161" s="7"/>
    </row>
    <row r="162" spans="2:15" x14ac:dyDescent="0.2">
      <c r="B162" s="22" t="s">
        <v>23</v>
      </c>
      <c r="C162" s="22">
        <v>1128299</v>
      </c>
      <c r="D162" s="23">
        <v>44274</v>
      </c>
      <c r="E162" s="22" t="s">
        <v>24</v>
      </c>
      <c r="F162" s="22" t="s">
        <v>25</v>
      </c>
      <c r="G162" s="22" t="s">
        <v>29</v>
      </c>
      <c r="H162" s="22" t="s">
        <v>12</v>
      </c>
      <c r="I162" s="24">
        <v>0.5</v>
      </c>
      <c r="J162" s="25">
        <v>8500</v>
      </c>
      <c r="K162" s="26">
        <f>I162*J162</f>
        <v>4250</v>
      </c>
      <c r="L162" s="26">
        <f>K162*M162</f>
        <v>1487.5000000000002</v>
      </c>
      <c r="M162" s="27">
        <v>0.35000000000000003</v>
      </c>
      <c r="O162" s="7"/>
    </row>
    <row r="163" spans="2:15" x14ac:dyDescent="0.2">
      <c r="B163" s="22" t="s">
        <v>23</v>
      </c>
      <c r="C163" s="22">
        <v>1128299</v>
      </c>
      <c r="D163" s="23">
        <v>44274</v>
      </c>
      <c r="E163" s="22" t="s">
        <v>24</v>
      </c>
      <c r="F163" s="22" t="s">
        <v>25</v>
      </c>
      <c r="G163" s="22" t="s">
        <v>29</v>
      </c>
      <c r="H163" s="22" t="s">
        <v>15</v>
      </c>
      <c r="I163" s="24">
        <v>0.6</v>
      </c>
      <c r="J163" s="25">
        <v>7000</v>
      </c>
      <c r="K163" s="26">
        <f>I163*J163</f>
        <v>4200</v>
      </c>
      <c r="L163" s="26">
        <f>K163*M163</f>
        <v>840</v>
      </c>
      <c r="M163" s="27">
        <v>0.2</v>
      </c>
      <c r="O163" s="7"/>
    </row>
    <row r="164" spans="2:15" x14ac:dyDescent="0.2">
      <c r="B164" s="22" t="s">
        <v>23</v>
      </c>
      <c r="C164" s="22">
        <v>1128299</v>
      </c>
      <c r="D164" s="23">
        <v>44274</v>
      </c>
      <c r="E164" s="22" t="s">
        <v>24</v>
      </c>
      <c r="F164" s="22" t="s">
        <v>25</v>
      </c>
      <c r="G164" s="22" t="s">
        <v>29</v>
      </c>
      <c r="H164" s="22" t="s">
        <v>13</v>
      </c>
      <c r="I164" s="24">
        <v>0.6</v>
      </c>
      <c r="J164" s="25">
        <v>7000</v>
      </c>
      <c r="K164" s="26">
        <f t="shared" ref="K164:K167" si="51">I164*J164</f>
        <v>4200</v>
      </c>
      <c r="L164" s="26">
        <f t="shared" ref="L164:L167" si="52">K164*M164</f>
        <v>1470.0000000000002</v>
      </c>
      <c r="M164" s="27">
        <v>0.35000000000000003</v>
      </c>
      <c r="O164" s="7"/>
    </row>
    <row r="165" spans="2:15" x14ac:dyDescent="0.2">
      <c r="B165" s="22" t="s">
        <v>23</v>
      </c>
      <c r="C165" s="22">
        <v>1128299</v>
      </c>
      <c r="D165" s="23">
        <v>44274</v>
      </c>
      <c r="E165" s="22" t="s">
        <v>24</v>
      </c>
      <c r="F165" s="22" t="s">
        <v>25</v>
      </c>
      <c r="G165" s="22" t="s">
        <v>29</v>
      </c>
      <c r="H165" s="22" t="s">
        <v>14</v>
      </c>
      <c r="I165" s="24">
        <v>0.6</v>
      </c>
      <c r="J165" s="25">
        <v>6000</v>
      </c>
      <c r="K165" s="26">
        <f t="shared" si="51"/>
        <v>3600</v>
      </c>
      <c r="L165" s="26">
        <f t="shared" si="52"/>
        <v>1080</v>
      </c>
      <c r="M165" s="27">
        <v>0.3</v>
      </c>
      <c r="O165" s="7"/>
    </row>
    <row r="166" spans="2:15" x14ac:dyDescent="0.2">
      <c r="B166" s="22" t="s">
        <v>23</v>
      </c>
      <c r="C166" s="22">
        <v>1128299</v>
      </c>
      <c r="D166" s="23">
        <v>44274</v>
      </c>
      <c r="E166" s="22" t="s">
        <v>24</v>
      </c>
      <c r="F166" s="22" t="s">
        <v>25</v>
      </c>
      <c r="G166" s="22" t="s">
        <v>29</v>
      </c>
      <c r="H166" s="22" t="s">
        <v>16</v>
      </c>
      <c r="I166" s="24">
        <v>0.65</v>
      </c>
      <c r="J166" s="25">
        <v>5000</v>
      </c>
      <c r="K166" s="26">
        <f t="shared" si="51"/>
        <v>3250</v>
      </c>
      <c r="L166" s="26">
        <f t="shared" si="52"/>
        <v>1625</v>
      </c>
      <c r="M166" s="27">
        <v>0.5</v>
      </c>
      <c r="O166" s="7"/>
    </row>
    <row r="167" spans="2:15" x14ac:dyDescent="0.2">
      <c r="B167" s="22" t="s">
        <v>23</v>
      </c>
      <c r="C167" s="22">
        <v>1128299</v>
      </c>
      <c r="D167" s="23">
        <v>44274</v>
      </c>
      <c r="E167" s="22" t="s">
        <v>24</v>
      </c>
      <c r="F167" s="22" t="s">
        <v>25</v>
      </c>
      <c r="G167" s="22" t="s">
        <v>29</v>
      </c>
      <c r="H167" s="22" t="s">
        <v>17</v>
      </c>
      <c r="I167" s="24">
        <v>0.6</v>
      </c>
      <c r="J167" s="25">
        <v>7000</v>
      </c>
      <c r="K167" s="26">
        <f t="shared" si="51"/>
        <v>4200</v>
      </c>
      <c r="L167" s="26">
        <f t="shared" si="52"/>
        <v>630.00000000000011</v>
      </c>
      <c r="M167" s="27">
        <v>0.15000000000000002</v>
      </c>
      <c r="O167" s="7"/>
    </row>
    <row r="168" spans="2:15" x14ac:dyDescent="0.2">
      <c r="B168" s="22" t="s">
        <v>23</v>
      </c>
      <c r="C168" s="22">
        <v>1128299</v>
      </c>
      <c r="D168" s="23">
        <v>44306</v>
      </c>
      <c r="E168" s="22" t="s">
        <v>24</v>
      </c>
      <c r="F168" s="22" t="s">
        <v>25</v>
      </c>
      <c r="G168" s="22" t="s">
        <v>29</v>
      </c>
      <c r="H168" s="22" t="s">
        <v>12</v>
      </c>
      <c r="I168" s="24">
        <v>0.6</v>
      </c>
      <c r="J168" s="25">
        <v>8750</v>
      </c>
      <c r="K168" s="26">
        <f>I168*J168</f>
        <v>5250</v>
      </c>
      <c r="L168" s="26">
        <f>K168*M168</f>
        <v>1837.5000000000002</v>
      </c>
      <c r="M168" s="27">
        <v>0.35000000000000003</v>
      </c>
      <c r="O168" s="7"/>
    </row>
    <row r="169" spans="2:15" x14ac:dyDescent="0.2">
      <c r="B169" s="22" t="s">
        <v>23</v>
      </c>
      <c r="C169" s="22">
        <v>1128299</v>
      </c>
      <c r="D169" s="23">
        <v>44306</v>
      </c>
      <c r="E169" s="22" t="s">
        <v>24</v>
      </c>
      <c r="F169" s="22" t="s">
        <v>25</v>
      </c>
      <c r="G169" s="22" t="s">
        <v>29</v>
      </c>
      <c r="H169" s="22" t="s">
        <v>15</v>
      </c>
      <c r="I169" s="24">
        <v>0.65</v>
      </c>
      <c r="J169" s="25">
        <v>6750</v>
      </c>
      <c r="K169" s="26">
        <f>I169*J169</f>
        <v>4387.5</v>
      </c>
      <c r="L169" s="26">
        <f>K169*M169</f>
        <v>877.5</v>
      </c>
      <c r="M169" s="27">
        <v>0.2</v>
      </c>
      <c r="O169" s="7"/>
    </row>
    <row r="170" spans="2:15" x14ac:dyDescent="0.2">
      <c r="B170" s="22" t="s">
        <v>23</v>
      </c>
      <c r="C170" s="22">
        <v>1128299</v>
      </c>
      <c r="D170" s="23">
        <v>44306</v>
      </c>
      <c r="E170" s="22" t="s">
        <v>24</v>
      </c>
      <c r="F170" s="22" t="s">
        <v>25</v>
      </c>
      <c r="G170" s="22" t="s">
        <v>29</v>
      </c>
      <c r="H170" s="22" t="s">
        <v>13</v>
      </c>
      <c r="I170" s="24">
        <v>0.65</v>
      </c>
      <c r="J170" s="25">
        <v>7250</v>
      </c>
      <c r="K170" s="26">
        <f t="shared" ref="K170:K173" si="53">I170*J170</f>
        <v>4712.5</v>
      </c>
      <c r="L170" s="26">
        <f t="shared" ref="L170:L173" si="54">K170*M170</f>
        <v>1649.3750000000002</v>
      </c>
      <c r="M170" s="27">
        <v>0.35000000000000003</v>
      </c>
      <c r="O170" s="7"/>
    </row>
    <row r="171" spans="2:15" x14ac:dyDescent="0.2">
      <c r="B171" s="22" t="s">
        <v>23</v>
      </c>
      <c r="C171" s="22">
        <v>1128299</v>
      </c>
      <c r="D171" s="23">
        <v>44306</v>
      </c>
      <c r="E171" s="22" t="s">
        <v>24</v>
      </c>
      <c r="F171" s="22" t="s">
        <v>25</v>
      </c>
      <c r="G171" s="22" t="s">
        <v>29</v>
      </c>
      <c r="H171" s="22" t="s">
        <v>14</v>
      </c>
      <c r="I171" s="24">
        <v>0.6</v>
      </c>
      <c r="J171" s="25">
        <v>6250</v>
      </c>
      <c r="K171" s="26">
        <f t="shared" si="53"/>
        <v>3750</v>
      </c>
      <c r="L171" s="26">
        <f t="shared" si="54"/>
        <v>1125</v>
      </c>
      <c r="M171" s="27">
        <v>0.3</v>
      </c>
      <c r="O171" s="7"/>
    </row>
    <row r="172" spans="2:15" x14ac:dyDescent="0.2">
      <c r="B172" s="22" t="s">
        <v>23</v>
      </c>
      <c r="C172" s="22">
        <v>1128299</v>
      </c>
      <c r="D172" s="23">
        <v>44306</v>
      </c>
      <c r="E172" s="22" t="s">
        <v>24</v>
      </c>
      <c r="F172" s="22" t="s">
        <v>25</v>
      </c>
      <c r="G172" s="22" t="s">
        <v>29</v>
      </c>
      <c r="H172" s="22" t="s">
        <v>16</v>
      </c>
      <c r="I172" s="24">
        <v>0.65</v>
      </c>
      <c r="J172" s="25">
        <v>5250</v>
      </c>
      <c r="K172" s="26">
        <f t="shared" si="53"/>
        <v>3412.5</v>
      </c>
      <c r="L172" s="26">
        <f t="shared" si="54"/>
        <v>1706.25</v>
      </c>
      <c r="M172" s="27">
        <v>0.5</v>
      </c>
      <c r="O172" s="7"/>
    </row>
    <row r="173" spans="2:15" x14ac:dyDescent="0.2">
      <c r="B173" s="22" t="s">
        <v>23</v>
      </c>
      <c r="C173" s="22">
        <v>1128299</v>
      </c>
      <c r="D173" s="23">
        <v>44306</v>
      </c>
      <c r="E173" s="22" t="s">
        <v>24</v>
      </c>
      <c r="F173" s="22" t="s">
        <v>25</v>
      </c>
      <c r="G173" s="22" t="s">
        <v>29</v>
      </c>
      <c r="H173" s="22" t="s">
        <v>17</v>
      </c>
      <c r="I173" s="24">
        <v>0.8</v>
      </c>
      <c r="J173" s="25">
        <v>7000</v>
      </c>
      <c r="K173" s="26">
        <f t="shared" si="53"/>
        <v>5600</v>
      </c>
      <c r="L173" s="26">
        <f t="shared" si="54"/>
        <v>840.00000000000011</v>
      </c>
      <c r="M173" s="27">
        <v>0.15000000000000002</v>
      </c>
      <c r="O173" s="7"/>
    </row>
    <row r="174" spans="2:15" x14ac:dyDescent="0.2">
      <c r="B174" s="22" t="s">
        <v>23</v>
      </c>
      <c r="C174" s="22">
        <v>1128299</v>
      </c>
      <c r="D174" s="23">
        <v>44337</v>
      </c>
      <c r="E174" s="22" t="s">
        <v>24</v>
      </c>
      <c r="F174" s="22" t="s">
        <v>25</v>
      </c>
      <c r="G174" s="22" t="s">
        <v>29</v>
      </c>
      <c r="H174" s="22" t="s">
        <v>12</v>
      </c>
      <c r="I174" s="24">
        <v>0.6</v>
      </c>
      <c r="J174" s="25">
        <v>9000</v>
      </c>
      <c r="K174" s="26">
        <f>I174*J174</f>
        <v>5400</v>
      </c>
      <c r="L174" s="26">
        <f>K174*M174</f>
        <v>2160</v>
      </c>
      <c r="M174" s="27">
        <v>0.4</v>
      </c>
      <c r="O174" s="7"/>
    </row>
    <row r="175" spans="2:15" x14ac:dyDescent="0.2">
      <c r="B175" s="22" t="s">
        <v>23</v>
      </c>
      <c r="C175" s="22">
        <v>1128299</v>
      </c>
      <c r="D175" s="23">
        <v>44337</v>
      </c>
      <c r="E175" s="22" t="s">
        <v>24</v>
      </c>
      <c r="F175" s="22" t="s">
        <v>25</v>
      </c>
      <c r="G175" s="22" t="s">
        <v>29</v>
      </c>
      <c r="H175" s="22" t="s">
        <v>15</v>
      </c>
      <c r="I175" s="24">
        <v>0.65</v>
      </c>
      <c r="J175" s="25">
        <v>7500</v>
      </c>
      <c r="K175" s="26">
        <f>I175*J175</f>
        <v>4875</v>
      </c>
      <c r="L175" s="26">
        <f>K175*M175</f>
        <v>1218.75</v>
      </c>
      <c r="M175" s="27">
        <v>0.25</v>
      </c>
      <c r="O175" s="7"/>
    </row>
    <row r="176" spans="2:15" x14ac:dyDescent="0.2">
      <c r="B176" s="22" t="s">
        <v>23</v>
      </c>
      <c r="C176" s="22">
        <v>1128299</v>
      </c>
      <c r="D176" s="23">
        <v>44337</v>
      </c>
      <c r="E176" s="22" t="s">
        <v>24</v>
      </c>
      <c r="F176" s="22" t="s">
        <v>25</v>
      </c>
      <c r="G176" s="22" t="s">
        <v>29</v>
      </c>
      <c r="H176" s="22" t="s">
        <v>13</v>
      </c>
      <c r="I176" s="24">
        <v>0.65</v>
      </c>
      <c r="J176" s="25">
        <v>7500</v>
      </c>
      <c r="K176" s="26">
        <f t="shared" ref="K176:K179" si="55">I176*J176</f>
        <v>4875</v>
      </c>
      <c r="L176" s="26">
        <f t="shared" ref="L176:L179" si="56">K176*M176</f>
        <v>1950</v>
      </c>
      <c r="M176" s="27">
        <v>0.4</v>
      </c>
      <c r="O176" s="7"/>
    </row>
    <row r="177" spans="2:15" x14ac:dyDescent="0.2">
      <c r="B177" s="22" t="s">
        <v>23</v>
      </c>
      <c r="C177" s="22">
        <v>1128299</v>
      </c>
      <c r="D177" s="23">
        <v>44337</v>
      </c>
      <c r="E177" s="22" t="s">
        <v>24</v>
      </c>
      <c r="F177" s="22" t="s">
        <v>25</v>
      </c>
      <c r="G177" s="22" t="s">
        <v>29</v>
      </c>
      <c r="H177" s="22" t="s">
        <v>14</v>
      </c>
      <c r="I177" s="24">
        <v>0.6</v>
      </c>
      <c r="J177" s="25">
        <v>6500</v>
      </c>
      <c r="K177" s="26">
        <f t="shared" si="55"/>
        <v>3900</v>
      </c>
      <c r="L177" s="26">
        <f t="shared" si="56"/>
        <v>1365</v>
      </c>
      <c r="M177" s="27">
        <v>0.35</v>
      </c>
      <c r="O177" s="7"/>
    </row>
    <row r="178" spans="2:15" x14ac:dyDescent="0.2">
      <c r="B178" s="22" t="s">
        <v>23</v>
      </c>
      <c r="C178" s="22">
        <v>1128299</v>
      </c>
      <c r="D178" s="23">
        <v>44337</v>
      </c>
      <c r="E178" s="22" t="s">
        <v>24</v>
      </c>
      <c r="F178" s="22" t="s">
        <v>25</v>
      </c>
      <c r="G178" s="22" t="s">
        <v>29</v>
      </c>
      <c r="H178" s="22" t="s">
        <v>16</v>
      </c>
      <c r="I178" s="24">
        <v>0.65</v>
      </c>
      <c r="J178" s="25">
        <v>5500</v>
      </c>
      <c r="K178" s="26">
        <f t="shared" si="55"/>
        <v>3575</v>
      </c>
      <c r="L178" s="26">
        <f t="shared" si="56"/>
        <v>1966.2500000000002</v>
      </c>
      <c r="M178" s="27">
        <v>0.55000000000000004</v>
      </c>
      <c r="O178" s="7"/>
    </row>
    <row r="179" spans="2:15" x14ac:dyDescent="0.2">
      <c r="B179" s="22" t="s">
        <v>23</v>
      </c>
      <c r="C179" s="22">
        <v>1128299</v>
      </c>
      <c r="D179" s="23">
        <v>44337</v>
      </c>
      <c r="E179" s="22" t="s">
        <v>24</v>
      </c>
      <c r="F179" s="22" t="s">
        <v>25</v>
      </c>
      <c r="G179" s="22" t="s">
        <v>29</v>
      </c>
      <c r="H179" s="22" t="s">
        <v>17</v>
      </c>
      <c r="I179" s="24">
        <v>0.8</v>
      </c>
      <c r="J179" s="25">
        <v>7250</v>
      </c>
      <c r="K179" s="26">
        <f t="shared" si="55"/>
        <v>5800</v>
      </c>
      <c r="L179" s="26">
        <f t="shared" si="56"/>
        <v>1160</v>
      </c>
      <c r="M179" s="27">
        <v>0.2</v>
      </c>
      <c r="O179" s="7"/>
    </row>
    <row r="180" spans="2:15" x14ac:dyDescent="0.2">
      <c r="B180" s="22" t="s">
        <v>23</v>
      </c>
      <c r="C180" s="22">
        <v>1128299</v>
      </c>
      <c r="D180" s="23">
        <v>44367</v>
      </c>
      <c r="E180" s="22" t="s">
        <v>24</v>
      </c>
      <c r="F180" s="22" t="s">
        <v>25</v>
      </c>
      <c r="G180" s="22" t="s">
        <v>29</v>
      </c>
      <c r="H180" s="22" t="s">
        <v>12</v>
      </c>
      <c r="I180" s="24">
        <v>0.6</v>
      </c>
      <c r="J180" s="25">
        <v>9750</v>
      </c>
      <c r="K180" s="26">
        <f>I180*J180</f>
        <v>5850</v>
      </c>
      <c r="L180" s="26">
        <f>K180*M180</f>
        <v>2340</v>
      </c>
      <c r="M180" s="27">
        <v>0.4</v>
      </c>
      <c r="O180" s="7"/>
    </row>
    <row r="181" spans="2:15" x14ac:dyDescent="0.2">
      <c r="B181" s="22" t="s">
        <v>23</v>
      </c>
      <c r="C181" s="22">
        <v>1128299</v>
      </c>
      <c r="D181" s="23">
        <v>44367</v>
      </c>
      <c r="E181" s="22" t="s">
        <v>24</v>
      </c>
      <c r="F181" s="22" t="s">
        <v>25</v>
      </c>
      <c r="G181" s="22" t="s">
        <v>29</v>
      </c>
      <c r="H181" s="22" t="s">
        <v>15</v>
      </c>
      <c r="I181" s="24">
        <v>0.65</v>
      </c>
      <c r="J181" s="25">
        <v>8250</v>
      </c>
      <c r="K181" s="26">
        <f>I181*J181</f>
        <v>5362.5</v>
      </c>
      <c r="L181" s="26">
        <f>K181*M181</f>
        <v>1340.625</v>
      </c>
      <c r="M181" s="27">
        <v>0.25</v>
      </c>
      <c r="O181" s="7"/>
    </row>
    <row r="182" spans="2:15" x14ac:dyDescent="0.2">
      <c r="B182" s="22" t="s">
        <v>23</v>
      </c>
      <c r="C182" s="22">
        <v>1128299</v>
      </c>
      <c r="D182" s="23">
        <v>44367</v>
      </c>
      <c r="E182" s="22" t="s">
        <v>24</v>
      </c>
      <c r="F182" s="22" t="s">
        <v>25</v>
      </c>
      <c r="G182" s="22" t="s">
        <v>29</v>
      </c>
      <c r="H182" s="22" t="s">
        <v>13</v>
      </c>
      <c r="I182" s="24">
        <v>0.65</v>
      </c>
      <c r="J182" s="25">
        <v>8250</v>
      </c>
      <c r="K182" s="26">
        <f t="shared" ref="K182:K185" si="57">I182*J182</f>
        <v>5362.5</v>
      </c>
      <c r="L182" s="26">
        <f t="shared" ref="L182:L185" si="58">K182*M182</f>
        <v>2145</v>
      </c>
      <c r="M182" s="27">
        <v>0.4</v>
      </c>
      <c r="O182" s="7"/>
    </row>
    <row r="183" spans="2:15" x14ac:dyDescent="0.2">
      <c r="B183" s="22" t="s">
        <v>23</v>
      </c>
      <c r="C183" s="22">
        <v>1128299</v>
      </c>
      <c r="D183" s="23">
        <v>44367</v>
      </c>
      <c r="E183" s="22" t="s">
        <v>24</v>
      </c>
      <c r="F183" s="22" t="s">
        <v>25</v>
      </c>
      <c r="G183" s="22" t="s">
        <v>29</v>
      </c>
      <c r="H183" s="22" t="s">
        <v>14</v>
      </c>
      <c r="I183" s="24">
        <v>0.6</v>
      </c>
      <c r="J183" s="25">
        <v>7000</v>
      </c>
      <c r="K183" s="26">
        <f t="shared" si="57"/>
        <v>4200</v>
      </c>
      <c r="L183" s="26">
        <f t="shared" si="58"/>
        <v>1470</v>
      </c>
      <c r="M183" s="27">
        <v>0.35</v>
      </c>
      <c r="O183" s="7"/>
    </row>
    <row r="184" spans="2:15" x14ac:dyDescent="0.2">
      <c r="B184" s="22" t="s">
        <v>23</v>
      </c>
      <c r="C184" s="22">
        <v>1128299</v>
      </c>
      <c r="D184" s="23">
        <v>44367</v>
      </c>
      <c r="E184" s="22" t="s">
        <v>24</v>
      </c>
      <c r="F184" s="22" t="s">
        <v>25</v>
      </c>
      <c r="G184" s="22" t="s">
        <v>29</v>
      </c>
      <c r="H184" s="22" t="s">
        <v>16</v>
      </c>
      <c r="I184" s="24">
        <v>0.65</v>
      </c>
      <c r="J184" s="25">
        <v>5750</v>
      </c>
      <c r="K184" s="26">
        <f t="shared" si="57"/>
        <v>3737.5</v>
      </c>
      <c r="L184" s="26">
        <f t="shared" si="58"/>
        <v>2055.625</v>
      </c>
      <c r="M184" s="27">
        <v>0.55000000000000004</v>
      </c>
      <c r="O184" s="7"/>
    </row>
    <row r="185" spans="2:15" x14ac:dyDescent="0.2">
      <c r="B185" s="22" t="s">
        <v>23</v>
      </c>
      <c r="C185" s="22">
        <v>1128299</v>
      </c>
      <c r="D185" s="23">
        <v>44367</v>
      </c>
      <c r="E185" s="22" t="s">
        <v>24</v>
      </c>
      <c r="F185" s="22" t="s">
        <v>25</v>
      </c>
      <c r="G185" s="22" t="s">
        <v>29</v>
      </c>
      <c r="H185" s="22" t="s">
        <v>17</v>
      </c>
      <c r="I185" s="24">
        <v>0.8</v>
      </c>
      <c r="J185" s="25">
        <v>8750</v>
      </c>
      <c r="K185" s="26">
        <f t="shared" si="57"/>
        <v>7000</v>
      </c>
      <c r="L185" s="26">
        <f t="shared" si="58"/>
        <v>1400</v>
      </c>
      <c r="M185" s="27">
        <v>0.2</v>
      </c>
      <c r="O185" s="7"/>
    </row>
    <row r="186" spans="2:15" x14ac:dyDescent="0.2">
      <c r="B186" s="22" t="s">
        <v>23</v>
      </c>
      <c r="C186" s="22">
        <v>1128299</v>
      </c>
      <c r="D186" s="23">
        <v>44396</v>
      </c>
      <c r="E186" s="22" t="s">
        <v>24</v>
      </c>
      <c r="F186" s="22" t="s">
        <v>25</v>
      </c>
      <c r="G186" s="22" t="s">
        <v>29</v>
      </c>
      <c r="H186" s="22" t="s">
        <v>12</v>
      </c>
      <c r="I186" s="24">
        <v>0.6</v>
      </c>
      <c r="J186" s="25">
        <v>10250</v>
      </c>
      <c r="K186" s="26">
        <f>I186*J186</f>
        <v>6150</v>
      </c>
      <c r="L186" s="26">
        <f>K186*M186</f>
        <v>2152.5</v>
      </c>
      <c r="M186" s="27">
        <v>0.35000000000000003</v>
      </c>
      <c r="O186" s="7"/>
    </row>
    <row r="187" spans="2:15" x14ac:dyDescent="0.2">
      <c r="B187" s="22" t="s">
        <v>23</v>
      </c>
      <c r="C187" s="22">
        <v>1128299</v>
      </c>
      <c r="D187" s="23">
        <v>44396</v>
      </c>
      <c r="E187" s="22" t="s">
        <v>24</v>
      </c>
      <c r="F187" s="22" t="s">
        <v>25</v>
      </c>
      <c r="G187" s="22" t="s">
        <v>29</v>
      </c>
      <c r="H187" s="22" t="s">
        <v>15</v>
      </c>
      <c r="I187" s="24">
        <v>0.65</v>
      </c>
      <c r="J187" s="25">
        <v>8750</v>
      </c>
      <c r="K187" s="26">
        <f>I187*J187</f>
        <v>5687.5</v>
      </c>
      <c r="L187" s="26">
        <f>K187*M187</f>
        <v>1137.5</v>
      </c>
      <c r="M187" s="27">
        <v>0.2</v>
      </c>
      <c r="O187" s="7"/>
    </row>
    <row r="188" spans="2:15" x14ac:dyDescent="0.2">
      <c r="B188" s="22" t="s">
        <v>23</v>
      </c>
      <c r="C188" s="22">
        <v>1128299</v>
      </c>
      <c r="D188" s="23">
        <v>44396</v>
      </c>
      <c r="E188" s="22" t="s">
        <v>24</v>
      </c>
      <c r="F188" s="22" t="s">
        <v>25</v>
      </c>
      <c r="G188" s="22" t="s">
        <v>29</v>
      </c>
      <c r="H188" s="22" t="s">
        <v>13</v>
      </c>
      <c r="I188" s="24">
        <v>0.65</v>
      </c>
      <c r="J188" s="25">
        <v>8250</v>
      </c>
      <c r="K188" s="26">
        <f t="shared" ref="K188:K191" si="59">I188*J188</f>
        <v>5362.5</v>
      </c>
      <c r="L188" s="26">
        <f t="shared" ref="L188:L191" si="60">K188*M188</f>
        <v>1876.8750000000002</v>
      </c>
      <c r="M188" s="27">
        <v>0.35000000000000003</v>
      </c>
      <c r="O188" s="7"/>
    </row>
    <row r="189" spans="2:15" x14ac:dyDescent="0.2">
      <c r="B189" s="22" t="s">
        <v>23</v>
      </c>
      <c r="C189" s="22">
        <v>1128299</v>
      </c>
      <c r="D189" s="23">
        <v>44396</v>
      </c>
      <c r="E189" s="22" t="s">
        <v>24</v>
      </c>
      <c r="F189" s="22" t="s">
        <v>25</v>
      </c>
      <c r="G189" s="22" t="s">
        <v>29</v>
      </c>
      <c r="H189" s="22" t="s">
        <v>14</v>
      </c>
      <c r="I189" s="24">
        <v>0.6</v>
      </c>
      <c r="J189" s="25">
        <v>7250</v>
      </c>
      <c r="K189" s="26">
        <f t="shared" si="59"/>
        <v>4350</v>
      </c>
      <c r="L189" s="26">
        <f t="shared" si="60"/>
        <v>1305</v>
      </c>
      <c r="M189" s="27">
        <v>0.3</v>
      </c>
      <c r="O189" s="7"/>
    </row>
    <row r="190" spans="2:15" x14ac:dyDescent="0.2">
      <c r="B190" s="22" t="s">
        <v>23</v>
      </c>
      <c r="C190" s="22">
        <v>1128299</v>
      </c>
      <c r="D190" s="23">
        <v>44396</v>
      </c>
      <c r="E190" s="22" t="s">
        <v>24</v>
      </c>
      <c r="F190" s="22" t="s">
        <v>25</v>
      </c>
      <c r="G190" s="22" t="s">
        <v>29</v>
      </c>
      <c r="H190" s="22" t="s">
        <v>16</v>
      </c>
      <c r="I190" s="24">
        <v>0.65</v>
      </c>
      <c r="J190" s="25">
        <v>7750</v>
      </c>
      <c r="K190" s="26">
        <f t="shared" si="59"/>
        <v>5037.5</v>
      </c>
      <c r="L190" s="26">
        <f t="shared" si="60"/>
        <v>2518.75</v>
      </c>
      <c r="M190" s="27">
        <v>0.5</v>
      </c>
      <c r="O190" s="7"/>
    </row>
    <row r="191" spans="2:15" x14ac:dyDescent="0.2">
      <c r="B191" s="22" t="s">
        <v>23</v>
      </c>
      <c r="C191" s="22">
        <v>1128299</v>
      </c>
      <c r="D191" s="23">
        <v>44396</v>
      </c>
      <c r="E191" s="22" t="s">
        <v>24</v>
      </c>
      <c r="F191" s="22" t="s">
        <v>25</v>
      </c>
      <c r="G191" s="22" t="s">
        <v>29</v>
      </c>
      <c r="H191" s="22" t="s">
        <v>17</v>
      </c>
      <c r="I191" s="24">
        <v>0.8</v>
      </c>
      <c r="J191" s="25">
        <v>7750</v>
      </c>
      <c r="K191" s="26">
        <f t="shared" si="59"/>
        <v>6200</v>
      </c>
      <c r="L191" s="26">
        <f t="shared" si="60"/>
        <v>930.00000000000011</v>
      </c>
      <c r="M191" s="27">
        <v>0.15000000000000002</v>
      </c>
      <c r="O191" s="7"/>
    </row>
    <row r="192" spans="2:15" x14ac:dyDescent="0.2">
      <c r="B192" s="22" t="s">
        <v>23</v>
      </c>
      <c r="C192" s="22">
        <v>1128299</v>
      </c>
      <c r="D192" s="23">
        <v>44428</v>
      </c>
      <c r="E192" s="22" t="s">
        <v>24</v>
      </c>
      <c r="F192" s="22" t="s">
        <v>25</v>
      </c>
      <c r="G192" s="22" t="s">
        <v>29</v>
      </c>
      <c r="H192" s="22" t="s">
        <v>12</v>
      </c>
      <c r="I192" s="24">
        <v>0.65</v>
      </c>
      <c r="J192" s="25">
        <v>9750</v>
      </c>
      <c r="K192" s="26">
        <f>I192*J192</f>
        <v>6337.5</v>
      </c>
      <c r="L192" s="26">
        <f>K192*M192</f>
        <v>2218.125</v>
      </c>
      <c r="M192" s="27">
        <v>0.35000000000000003</v>
      </c>
      <c r="O192" s="7"/>
    </row>
    <row r="193" spans="2:15" x14ac:dyDescent="0.2">
      <c r="B193" s="22" t="s">
        <v>23</v>
      </c>
      <c r="C193" s="22">
        <v>1128299</v>
      </c>
      <c r="D193" s="23">
        <v>44428</v>
      </c>
      <c r="E193" s="22" t="s">
        <v>24</v>
      </c>
      <c r="F193" s="22" t="s">
        <v>25</v>
      </c>
      <c r="G193" s="22" t="s">
        <v>29</v>
      </c>
      <c r="H193" s="22" t="s">
        <v>15</v>
      </c>
      <c r="I193" s="24">
        <v>0.70000000000000007</v>
      </c>
      <c r="J193" s="25">
        <v>9250</v>
      </c>
      <c r="K193" s="26">
        <f>I193*J193</f>
        <v>6475.0000000000009</v>
      </c>
      <c r="L193" s="26">
        <f>K193*M193</f>
        <v>1295.0000000000002</v>
      </c>
      <c r="M193" s="27">
        <v>0.2</v>
      </c>
      <c r="O193" s="7"/>
    </row>
    <row r="194" spans="2:15" x14ac:dyDescent="0.2">
      <c r="B194" s="22" t="s">
        <v>23</v>
      </c>
      <c r="C194" s="22">
        <v>1128299</v>
      </c>
      <c r="D194" s="23">
        <v>44428</v>
      </c>
      <c r="E194" s="22" t="s">
        <v>24</v>
      </c>
      <c r="F194" s="22" t="s">
        <v>25</v>
      </c>
      <c r="G194" s="22" t="s">
        <v>29</v>
      </c>
      <c r="H194" s="22" t="s">
        <v>13</v>
      </c>
      <c r="I194" s="24">
        <v>0.65</v>
      </c>
      <c r="J194" s="25">
        <v>8000</v>
      </c>
      <c r="K194" s="26">
        <f t="shared" ref="K194:K197" si="61">I194*J194</f>
        <v>5200</v>
      </c>
      <c r="L194" s="26">
        <f t="shared" ref="L194:L197" si="62">K194*M194</f>
        <v>1820.0000000000002</v>
      </c>
      <c r="M194" s="27">
        <v>0.35000000000000003</v>
      </c>
      <c r="O194" s="7"/>
    </row>
    <row r="195" spans="2:15" x14ac:dyDescent="0.2">
      <c r="B195" s="22" t="s">
        <v>23</v>
      </c>
      <c r="C195" s="22">
        <v>1128299</v>
      </c>
      <c r="D195" s="23">
        <v>44428</v>
      </c>
      <c r="E195" s="22" t="s">
        <v>24</v>
      </c>
      <c r="F195" s="22" t="s">
        <v>25</v>
      </c>
      <c r="G195" s="22" t="s">
        <v>29</v>
      </c>
      <c r="H195" s="22" t="s">
        <v>14</v>
      </c>
      <c r="I195" s="24">
        <v>0.65</v>
      </c>
      <c r="J195" s="25">
        <v>7500</v>
      </c>
      <c r="K195" s="26">
        <f t="shared" si="61"/>
        <v>4875</v>
      </c>
      <c r="L195" s="26">
        <f t="shared" si="62"/>
        <v>1462.5</v>
      </c>
      <c r="M195" s="27">
        <v>0.3</v>
      </c>
      <c r="O195" s="7"/>
    </row>
    <row r="196" spans="2:15" x14ac:dyDescent="0.2">
      <c r="B196" s="22" t="s">
        <v>23</v>
      </c>
      <c r="C196" s="22">
        <v>1128299</v>
      </c>
      <c r="D196" s="23">
        <v>44428</v>
      </c>
      <c r="E196" s="22" t="s">
        <v>24</v>
      </c>
      <c r="F196" s="22" t="s">
        <v>25</v>
      </c>
      <c r="G196" s="22" t="s">
        <v>29</v>
      </c>
      <c r="H196" s="22" t="s">
        <v>16</v>
      </c>
      <c r="I196" s="24">
        <v>0.75</v>
      </c>
      <c r="J196" s="25">
        <v>7500</v>
      </c>
      <c r="K196" s="26">
        <f t="shared" si="61"/>
        <v>5625</v>
      </c>
      <c r="L196" s="26">
        <f t="shared" si="62"/>
        <v>2812.5</v>
      </c>
      <c r="M196" s="27">
        <v>0.5</v>
      </c>
      <c r="O196" s="7"/>
    </row>
    <row r="197" spans="2:15" x14ac:dyDescent="0.2">
      <c r="B197" s="22" t="s">
        <v>23</v>
      </c>
      <c r="C197" s="22">
        <v>1128299</v>
      </c>
      <c r="D197" s="23">
        <v>44428</v>
      </c>
      <c r="E197" s="22" t="s">
        <v>24</v>
      </c>
      <c r="F197" s="22" t="s">
        <v>25</v>
      </c>
      <c r="G197" s="22" t="s">
        <v>29</v>
      </c>
      <c r="H197" s="22" t="s">
        <v>17</v>
      </c>
      <c r="I197" s="24">
        <v>0.8</v>
      </c>
      <c r="J197" s="25">
        <v>7250</v>
      </c>
      <c r="K197" s="26">
        <f t="shared" si="61"/>
        <v>5800</v>
      </c>
      <c r="L197" s="26">
        <f t="shared" si="62"/>
        <v>870.00000000000011</v>
      </c>
      <c r="M197" s="27">
        <v>0.15000000000000002</v>
      </c>
      <c r="O197" s="7"/>
    </row>
    <row r="198" spans="2:15" x14ac:dyDescent="0.2">
      <c r="B198" s="22" t="s">
        <v>23</v>
      </c>
      <c r="C198" s="22">
        <v>1128299</v>
      </c>
      <c r="D198" s="23">
        <v>44460</v>
      </c>
      <c r="E198" s="22" t="s">
        <v>24</v>
      </c>
      <c r="F198" s="22" t="s">
        <v>25</v>
      </c>
      <c r="G198" s="22" t="s">
        <v>29</v>
      </c>
      <c r="H198" s="22" t="s">
        <v>12</v>
      </c>
      <c r="I198" s="24">
        <v>0.55000000000000004</v>
      </c>
      <c r="J198" s="25">
        <v>9250</v>
      </c>
      <c r="K198" s="26">
        <f>I198*J198</f>
        <v>5087.5</v>
      </c>
      <c r="L198" s="26">
        <f>K198*M198</f>
        <v>1526.2500000000002</v>
      </c>
      <c r="M198" s="27">
        <v>0.30000000000000004</v>
      </c>
      <c r="O198" s="7"/>
    </row>
    <row r="199" spans="2:15" x14ac:dyDescent="0.2">
      <c r="B199" s="22" t="s">
        <v>23</v>
      </c>
      <c r="C199" s="22">
        <v>1128299</v>
      </c>
      <c r="D199" s="23">
        <v>44460</v>
      </c>
      <c r="E199" s="22" t="s">
        <v>24</v>
      </c>
      <c r="F199" s="22" t="s">
        <v>25</v>
      </c>
      <c r="G199" s="22" t="s">
        <v>29</v>
      </c>
      <c r="H199" s="22" t="s">
        <v>15</v>
      </c>
      <c r="I199" s="24">
        <v>0.60000000000000009</v>
      </c>
      <c r="J199" s="25">
        <v>9250</v>
      </c>
      <c r="K199" s="26">
        <f>I199*J199</f>
        <v>5550.0000000000009</v>
      </c>
      <c r="L199" s="26">
        <f>K199*M199</f>
        <v>832.50000000000011</v>
      </c>
      <c r="M199" s="27">
        <v>0.15</v>
      </c>
      <c r="O199" s="7"/>
    </row>
    <row r="200" spans="2:15" x14ac:dyDescent="0.2">
      <c r="B200" s="22" t="s">
        <v>23</v>
      </c>
      <c r="C200" s="22">
        <v>1128299</v>
      </c>
      <c r="D200" s="23">
        <v>44460</v>
      </c>
      <c r="E200" s="22" t="s">
        <v>24</v>
      </c>
      <c r="F200" s="22" t="s">
        <v>25</v>
      </c>
      <c r="G200" s="22" t="s">
        <v>29</v>
      </c>
      <c r="H200" s="22" t="s">
        <v>13</v>
      </c>
      <c r="I200" s="24">
        <v>0.55000000000000004</v>
      </c>
      <c r="J200" s="25">
        <v>7750</v>
      </c>
      <c r="K200" s="26">
        <f t="shared" ref="K200:K203" si="63">I200*J200</f>
        <v>4262.5</v>
      </c>
      <c r="L200" s="26">
        <f t="shared" ref="L200:L203" si="64">K200*M200</f>
        <v>1278.7500000000002</v>
      </c>
      <c r="M200" s="27">
        <v>0.30000000000000004</v>
      </c>
      <c r="O200" s="7"/>
    </row>
    <row r="201" spans="2:15" x14ac:dyDescent="0.2">
      <c r="B201" s="22" t="s">
        <v>23</v>
      </c>
      <c r="C201" s="22">
        <v>1128299</v>
      </c>
      <c r="D201" s="23">
        <v>44460</v>
      </c>
      <c r="E201" s="22" t="s">
        <v>24</v>
      </c>
      <c r="F201" s="22" t="s">
        <v>25</v>
      </c>
      <c r="G201" s="22" t="s">
        <v>29</v>
      </c>
      <c r="H201" s="22" t="s">
        <v>14</v>
      </c>
      <c r="I201" s="24">
        <v>0.55000000000000004</v>
      </c>
      <c r="J201" s="25">
        <v>7250</v>
      </c>
      <c r="K201" s="26">
        <f t="shared" si="63"/>
        <v>3987.5000000000005</v>
      </c>
      <c r="L201" s="26">
        <f t="shared" si="64"/>
        <v>996.875</v>
      </c>
      <c r="M201" s="27">
        <v>0.24999999999999997</v>
      </c>
      <c r="O201" s="7"/>
    </row>
    <row r="202" spans="2:15" x14ac:dyDescent="0.2">
      <c r="B202" s="22" t="s">
        <v>23</v>
      </c>
      <c r="C202" s="22">
        <v>1128299</v>
      </c>
      <c r="D202" s="23">
        <v>44460</v>
      </c>
      <c r="E202" s="22" t="s">
        <v>24</v>
      </c>
      <c r="F202" s="22" t="s">
        <v>25</v>
      </c>
      <c r="G202" s="22" t="s">
        <v>29</v>
      </c>
      <c r="H202" s="22" t="s">
        <v>16</v>
      </c>
      <c r="I202" s="24">
        <v>0.65</v>
      </c>
      <c r="J202" s="25">
        <v>7250</v>
      </c>
      <c r="K202" s="26">
        <f t="shared" si="63"/>
        <v>4712.5</v>
      </c>
      <c r="L202" s="26">
        <f t="shared" si="64"/>
        <v>2120.6250000000005</v>
      </c>
      <c r="M202" s="27">
        <v>0.45000000000000007</v>
      </c>
      <c r="O202" s="7"/>
    </row>
    <row r="203" spans="2:15" x14ac:dyDescent="0.2">
      <c r="B203" s="22" t="s">
        <v>23</v>
      </c>
      <c r="C203" s="22">
        <v>1128299</v>
      </c>
      <c r="D203" s="23">
        <v>44460</v>
      </c>
      <c r="E203" s="22" t="s">
        <v>24</v>
      </c>
      <c r="F203" s="22" t="s">
        <v>25</v>
      </c>
      <c r="G203" s="22" t="s">
        <v>29</v>
      </c>
      <c r="H203" s="22" t="s">
        <v>17</v>
      </c>
      <c r="I203" s="24">
        <v>0.70000000000000007</v>
      </c>
      <c r="J203" s="25">
        <v>7750</v>
      </c>
      <c r="K203" s="26">
        <f t="shared" si="63"/>
        <v>5425.0000000000009</v>
      </c>
      <c r="L203" s="26">
        <f t="shared" si="64"/>
        <v>542.50000000000011</v>
      </c>
      <c r="M203" s="27">
        <v>0.1</v>
      </c>
      <c r="O203" s="7"/>
    </row>
    <row r="204" spans="2:15" x14ac:dyDescent="0.2">
      <c r="B204" s="22" t="s">
        <v>23</v>
      </c>
      <c r="C204" s="22">
        <v>1128299</v>
      </c>
      <c r="D204" s="23">
        <v>44489</v>
      </c>
      <c r="E204" s="22" t="s">
        <v>24</v>
      </c>
      <c r="F204" s="22" t="s">
        <v>25</v>
      </c>
      <c r="G204" s="22" t="s">
        <v>29</v>
      </c>
      <c r="H204" s="22" t="s">
        <v>12</v>
      </c>
      <c r="I204" s="24">
        <v>0.55000000000000004</v>
      </c>
      <c r="J204" s="25">
        <v>8750</v>
      </c>
      <c r="K204" s="26">
        <f>I204*J204</f>
        <v>4812.5</v>
      </c>
      <c r="L204" s="26">
        <f>K204*M204</f>
        <v>1443.7500000000002</v>
      </c>
      <c r="M204" s="27">
        <v>0.30000000000000004</v>
      </c>
      <c r="O204" s="7"/>
    </row>
    <row r="205" spans="2:15" x14ac:dyDescent="0.2">
      <c r="B205" s="22" t="s">
        <v>23</v>
      </c>
      <c r="C205" s="22">
        <v>1128299</v>
      </c>
      <c r="D205" s="23">
        <v>44489</v>
      </c>
      <c r="E205" s="22" t="s">
        <v>24</v>
      </c>
      <c r="F205" s="22" t="s">
        <v>25</v>
      </c>
      <c r="G205" s="22" t="s">
        <v>29</v>
      </c>
      <c r="H205" s="22" t="s">
        <v>15</v>
      </c>
      <c r="I205" s="24">
        <v>0.60000000000000009</v>
      </c>
      <c r="J205" s="25">
        <v>8750</v>
      </c>
      <c r="K205" s="26">
        <f>I205*J205</f>
        <v>5250.0000000000009</v>
      </c>
      <c r="L205" s="26">
        <f>K205*M205</f>
        <v>787.50000000000011</v>
      </c>
      <c r="M205" s="27">
        <v>0.15</v>
      </c>
      <c r="O205" s="7"/>
    </row>
    <row r="206" spans="2:15" x14ac:dyDescent="0.2">
      <c r="B206" s="22" t="s">
        <v>23</v>
      </c>
      <c r="C206" s="22">
        <v>1128299</v>
      </c>
      <c r="D206" s="23">
        <v>44489</v>
      </c>
      <c r="E206" s="22" t="s">
        <v>24</v>
      </c>
      <c r="F206" s="22" t="s">
        <v>25</v>
      </c>
      <c r="G206" s="22" t="s">
        <v>29</v>
      </c>
      <c r="H206" s="22" t="s">
        <v>13</v>
      </c>
      <c r="I206" s="24">
        <v>0.55000000000000004</v>
      </c>
      <c r="J206" s="25">
        <v>7000</v>
      </c>
      <c r="K206" s="26">
        <f t="shared" ref="K206:K209" si="65">I206*J206</f>
        <v>3850.0000000000005</v>
      </c>
      <c r="L206" s="26">
        <f t="shared" ref="L206:L209" si="66">K206*M206</f>
        <v>1155.0000000000002</v>
      </c>
      <c r="M206" s="27">
        <v>0.30000000000000004</v>
      </c>
      <c r="O206" s="7"/>
    </row>
    <row r="207" spans="2:15" x14ac:dyDescent="0.2">
      <c r="B207" s="22" t="s">
        <v>23</v>
      </c>
      <c r="C207" s="22">
        <v>1128299</v>
      </c>
      <c r="D207" s="23">
        <v>44489</v>
      </c>
      <c r="E207" s="22" t="s">
        <v>24</v>
      </c>
      <c r="F207" s="22" t="s">
        <v>25</v>
      </c>
      <c r="G207" s="22" t="s">
        <v>29</v>
      </c>
      <c r="H207" s="22" t="s">
        <v>14</v>
      </c>
      <c r="I207" s="24">
        <v>0.55000000000000004</v>
      </c>
      <c r="J207" s="25">
        <v>6750</v>
      </c>
      <c r="K207" s="26">
        <f t="shared" si="65"/>
        <v>3712.5000000000005</v>
      </c>
      <c r="L207" s="26">
        <f t="shared" si="66"/>
        <v>928.125</v>
      </c>
      <c r="M207" s="27">
        <v>0.24999999999999997</v>
      </c>
      <c r="O207" s="7"/>
    </row>
    <row r="208" spans="2:15" x14ac:dyDescent="0.2">
      <c r="B208" s="22" t="s">
        <v>23</v>
      </c>
      <c r="C208" s="22">
        <v>1128299</v>
      </c>
      <c r="D208" s="23">
        <v>44489</v>
      </c>
      <c r="E208" s="22" t="s">
        <v>24</v>
      </c>
      <c r="F208" s="22" t="s">
        <v>25</v>
      </c>
      <c r="G208" s="22" t="s">
        <v>29</v>
      </c>
      <c r="H208" s="22" t="s">
        <v>16</v>
      </c>
      <c r="I208" s="24">
        <v>0.65</v>
      </c>
      <c r="J208" s="25">
        <v>6500</v>
      </c>
      <c r="K208" s="26">
        <f t="shared" si="65"/>
        <v>4225</v>
      </c>
      <c r="L208" s="26">
        <f t="shared" si="66"/>
        <v>1901.2500000000002</v>
      </c>
      <c r="M208" s="27">
        <v>0.45000000000000007</v>
      </c>
      <c r="O208" s="7"/>
    </row>
    <row r="209" spans="2:15" x14ac:dyDescent="0.2">
      <c r="B209" s="22" t="s">
        <v>23</v>
      </c>
      <c r="C209" s="22">
        <v>1128299</v>
      </c>
      <c r="D209" s="23">
        <v>44489</v>
      </c>
      <c r="E209" s="22" t="s">
        <v>24</v>
      </c>
      <c r="F209" s="22" t="s">
        <v>25</v>
      </c>
      <c r="G209" s="22" t="s">
        <v>29</v>
      </c>
      <c r="H209" s="22" t="s">
        <v>17</v>
      </c>
      <c r="I209" s="24">
        <v>0.70000000000000007</v>
      </c>
      <c r="J209" s="25">
        <v>7000</v>
      </c>
      <c r="K209" s="26">
        <f t="shared" si="65"/>
        <v>4900.0000000000009</v>
      </c>
      <c r="L209" s="26">
        <f t="shared" si="66"/>
        <v>490.00000000000011</v>
      </c>
      <c r="M209" s="27">
        <v>0.1</v>
      </c>
      <c r="O209" s="7"/>
    </row>
    <row r="210" spans="2:15" x14ac:dyDescent="0.2">
      <c r="B210" s="22" t="s">
        <v>23</v>
      </c>
      <c r="C210" s="22">
        <v>1128299</v>
      </c>
      <c r="D210" s="23">
        <v>44520</v>
      </c>
      <c r="E210" s="22" t="s">
        <v>24</v>
      </c>
      <c r="F210" s="22" t="s">
        <v>25</v>
      </c>
      <c r="G210" s="22" t="s">
        <v>29</v>
      </c>
      <c r="H210" s="22" t="s">
        <v>12</v>
      </c>
      <c r="I210" s="24">
        <v>0.55000000000000004</v>
      </c>
      <c r="J210" s="25">
        <v>8750</v>
      </c>
      <c r="K210" s="26">
        <f>I210*J210</f>
        <v>4812.5</v>
      </c>
      <c r="L210" s="26">
        <f>K210*M210</f>
        <v>1443.7500000000002</v>
      </c>
      <c r="M210" s="27">
        <v>0.30000000000000004</v>
      </c>
      <c r="O210" s="7"/>
    </row>
    <row r="211" spans="2:15" x14ac:dyDescent="0.2">
      <c r="B211" s="22" t="s">
        <v>23</v>
      </c>
      <c r="C211" s="22">
        <v>1128299</v>
      </c>
      <c r="D211" s="23">
        <v>44520</v>
      </c>
      <c r="E211" s="22" t="s">
        <v>24</v>
      </c>
      <c r="F211" s="22" t="s">
        <v>25</v>
      </c>
      <c r="G211" s="22" t="s">
        <v>29</v>
      </c>
      <c r="H211" s="22" t="s">
        <v>15</v>
      </c>
      <c r="I211" s="24">
        <v>0.60000000000000009</v>
      </c>
      <c r="J211" s="25">
        <v>8750</v>
      </c>
      <c r="K211" s="26">
        <f>I211*J211</f>
        <v>5250.0000000000009</v>
      </c>
      <c r="L211" s="26">
        <f>K211*M211</f>
        <v>787.50000000000011</v>
      </c>
      <c r="M211" s="27">
        <v>0.15</v>
      </c>
      <c r="O211" s="7"/>
    </row>
    <row r="212" spans="2:15" x14ac:dyDescent="0.2">
      <c r="B212" s="22" t="s">
        <v>23</v>
      </c>
      <c r="C212" s="22">
        <v>1128299</v>
      </c>
      <c r="D212" s="23">
        <v>44520</v>
      </c>
      <c r="E212" s="22" t="s">
        <v>24</v>
      </c>
      <c r="F212" s="22" t="s">
        <v>25</v>
      </c>
      <c r="G212" s="22" t="s">
        <v>29</v>
      </c>
      <c r="H212" s="22" t="s">
        <v>13</v>
      </c>
      <c r="I212" s="24">
        <v>0.55000000000000004</v>
      </c>
      <c r="J212" s="25">
        <v>7250</v>
      </c>
      <c r="K212" s="26">
        <f t="shared" ref="K212:K215" si="67">I212*J212</f>
        <v>3987.5000000000005</v>
      </c>
      <c r="L212" s="26">
        <f t="shared" ref="L212:L215" si="68">K212*M212</f>
        <v>1196.2500000000002</v>
      </c>
      <c r="M212" s="27">
        <v>0.30000000000000004</v>
      </c>
      <c r="O212" s="7"/>
    </row>
    <row r="213" spans="2:15" x14ac:dyDescent="0.2">
      <c r="B213" s="22" t="s">
        <v>23</v>
      </c>
      <c r="C213" s="22">
        <v>1128299</v>
      </c>
      <c r="D213" s="23">
        <v>44520</v>
      </c>
      <c r="E213" s="22" t="s">
        <v>24</v>
      </c>
      <c r="F213" s="22" t="s">
        <v>25</v>
      </c>
      <c r="G213" s="22" t="s">
        <v>29</v>
      </c>
      <c r="H213" s="22" t="s">
        <v>14</v>
      </c>
      <c r="I213" s="24">
        <v>0.55000000000000004</v>
      </c>
      <c r="J213" s="25">
        <v>7000</v>
      </c>
      <c r="K213" s="26">
        <f t="shared" si="67"/>
        <v>3850.0000000000005</v>
      </c>
      <c r="L213" s="26">
        <f t="shared" si="68"/>
        <v>962.5</v>
      </c>
      <c r="M213" s="27">
        <v>0.24999999999999997</v>
      </c>
      <c r="O213" s="7"/>
    </row>
    <row r="214" spans="2:15" x14ac:dyDescent="0.2">
      <c r="B214" s="22" t="s">
        <v>23</v>
      </c>
      <c r="C214" s="22">
        <v>1128299</v>
      </c>
      <c r="D214" s="23">
        <v>44520</v>
      </c>
      <c r="E214" s="22" t="s">
        <v>24</v>
      </c>
      <c r="F214" s="22" t="s">
        <v>25</v>
      </c>
      <c r="G214" s="22" t="s">
        <v>29</v>
      </c>
      <c r="H214" s="22" t="s">
        <v>16</v>
      </c>
      <c r="I214" s="24">
        <v>0.65</v>
      </c>
      <c r="J214" s="25">
        <v>6500</v>
      </c>
      <c r="K214" s="26">
        <f t="shared" si="67"/>
        <v>4225</v>
      </c>
      <c r="L214" s="26">
        <f t="shared" si="68"/>
        <v>1901.2500000000002</v>
      </c>
      <c r="M214" s="27">
        <v>0.45000000000000007</v>
      </c>
      <c r="O214" s="7"/>
    </row>
    <row r="215" spans="2:15" x14ac:dyDescent="0.2">
      <c r="B215" s="22" t="s">
        <v>23</v>
      </c>
      <c r="C215" s="22">
        <v>1128299</v>
      </c>
      <c r="D215" s="23">
        <v>44520</v>
      </c>
      <c r="E215" s="22" t="s">
        <v>24</v>
      </c>
      <c r="F215" s="22" t="s">
        <v>25</v>
      </c>
      <c r="G215" s="22" t="s">
        <v>29</v>
      </c>
      <c r="H215" s="22" t="s">
        <v>17</v>
      </c>
      <c r="I215" s="24">
        <v>0.70000000000000007</v>
      </c>
      <c r="J215" s="25">
        <v>7750</v>
      </c>
      <c r="K215" s="26">
        <f t="shared" si="67"/>
        <v>5425.0000000000009</v>
      </c>
      <c r="L215" s="26">
        <f t="shared" si="68"/>
        <v>542.50000000000011</v>
      </c>
      <c r="M215" s="27">
        <v>0.1</v>
      </c>
      <c r="O215" s="7"/>
    </row>
    <row r="216" spans="2:15" x14ac:dyDescent="0.2">
      <c r="B216" s="22" t="s">
        <v>23</v>
      </c>
      <c r="C216" s="22">
        <v>1128299</v>
      </c>
      <c r="D216" s="23">
        <v>44549</v>
      </c>
      <c r="E216" s="22" t="s">
        <v>24</v>
      </c>
      <c r="F216" s="22" t="s">
        <v>25</v>
      </c>
      <c r="G216" s="22" t="s">
        <v>29</v>
      </c>
      <c r="H216" s="22" t="s">
        <v>12</v>
      </c>
      <c r="I216" s="24">
        <v>0.55000000000000004</v>
      </c>
      <c r="J216" s="25">
        <v>9750</v>
      </c>
      <c r="K216" s="26">
        <f>I216*J216</f>
        <v>5362.5</v>
      </c>
      <c r="L216" s="26">
        <f>K216*M216</f>
        <v>1608.7500000000002</v>
      </c>
      <c r="M216" s="27">
        <v>0.30000000000000004</v>
      </c>
      <c r="O216" s="7"/>
    </row>
    <row r="217" spans="2:15" x14ac:dyDescent="0.2">
      <c r="B217" s="22" t="s">
        <v>23</v>
      </c>
      <c r="C217" s="22">
        <v>1128299</v>
      </c>
      <c r="D217" s="23">
        <v>44549</v>
      </c>
      <c r="E217" s="22" t="s">
        <v>24</v>
      </c>
      <c r="F217" s="22" t="s">
        <v>25</v>
      </c>
      <c r="G217" s="22" t="s">
        <v>29</v>
      </c>
      <c r="H217" s="22" t="s">
        <v>15</v>
      </c>
      <c r="I217" s="24">
        <v>0.60000000000000009</v>
      </c>
      <c r="J217" s="25">
        <v>9750</v>
      </c>
      <c r="K217" s="26">
        <f>I217*J217</f>
        <v>5850.0000000000009</v>
      </c>
      <c r="L217" s="26">
        <f>K217*M217</f>
        <v>877.50000000000011</v>
      </c>
      <c r="M217" s="27">
        <v>0.15</v>
      </c>
      <c r="O217" s="7"/>
    </row>
    <row r="218" spans="2:15" x14ac:dyDescent="0.2">
      <c r="B218" s="22" t="s">
        <v>23</v>
      </c>
      <c r="C218" s="22">
        <v>1128299</v>
      </c>
      <c r="D218" s="23">
        <v>44549</v>
      </c>
      <c r="E218" s="22" t="s">
        <v>24</v>
      </c>
      <c r="F218" s="22" t="s">
        <v>25</v>
      </c>
      <c r="G218" s="22" t="s">
        <v>29</v>
      </c>
      <c r="H218" s="22" t="s">
        <v>13</v>
      </c>
      <c r="I218" s="24">
        <v>0.55000000000000004</v>
      </c>
      <c r="J218" s="25">
        <v>7750</v>
      </c>
      <c r="K218" s="26">
        <f t="shared" ref="K218:K221" si="69">I218*J218</f>
        <v>4262.5</v>
      </c>
      <c r="L218" s="26">
        <f t="shared" ref="L218:L221" si="70">K218*M218</f>
        <v>1278.7500000000002</v>
      </c>
      <c r="M218" s="27">
        <v>0.30000000000000004</v>
      </c>
      <c r="O218" s="7"/>
    </row>
    <row r="219" spans="2:15" x14ac:dyDescent="0.2">
      <c r="B219" s="22" t="s">
        <v>23</v>
      </c>
      <c r="C219" s="22">
        <v>1128299</v>
      </c>
      <c r="D219" s="23">
        <v>44549</v>
      </c>
      <c r="E219" s="22" t="s">
        <v>24</v>
      </c>
      <c r="F219" s="22" t="s">
        <v>25</v>
      </c>
      <c r="G219" s="22" t="s">
        <v>29</v>
      </c>
      <c r="H219" s="22" t="s">
        <v>14</v>
      </c>
      <c r="I219" s="24">
        <v>0.55000000000000004</v>
      </c>
      <c r="J219" s="25">
        <v>7750</v>
      </c>
      <c r="K219" s="26">
        <f t="shared" si="69"/>
        <v>4262.5</v>
      </c>
      <c r="L219" s="26">
        <f t="shared" si="70"/>
        <v>1065.6249999999998</v>
      </c>
      <c r="M219" s="27">
        <v>0.24999999999999997</v>
      </c>
      <c r="O219" s="7"/>
    </row>
    <row r="220" spans="2:15" x14ac:dyDescent="0.2">
      <c r="B220" s="22" t="s">
        <v>23</v>
      </c>
      <c r="C220" s="22">
        <v>1128299</v>
      </c>
      <c r="D220" s="23">
        <v>44549</v>
      </c>
      <c r="E220" s="22" t="s">
        <v>24</v>
      </c>
      <c r="F220" s="22" t="s">
        <v>25</v>
      </c>
      <c r="G220" s="22" t="s">
        <v>29</v>
      </c>
      <c r="H220" s="22" t="s">
        <v>16</v>
      </c>
      <c r="I220" s="24">
        <v>0.65</v>
      </c>
      <c r="J220" s="25">
        <v>7000</v>
      </c>
      <c r="K220" s="26">
        <f t="shared" si="69"/>
        <v>4550</v>
      </c>
      <c r="L220" s="26">
        <f t="shared" si="70"/>
        <v>2047.5000000000002</v>
      </c>
      <c r="M220" s="27">
        <v>0.45000000000000007</v>
      </c>
      <c r="O220" s="7"/>
    </row>
    <row r="221" spans="2:15" x14ac:dyDescent="0.2">
      <c r="B221" s="22" t="s">
        <v>23</v>
      </c>
      <c r="C221" s="22">
        <v>1128299</v>
      </c>
      <c r="D221" s="23">
        <v>44549</v>
      </c>
      <c r="E221" s="22" t="s">
        <v>24</v>
      </c>
      <c r="F221" s="22" t="s">
        <v>25</v>
      </c>
      <c r="G221" s="22" t="s">
        <v>29</v>
      </c>
      <c r="H221" s="22" t="s">
        <v>17</v>
      </c>
      <c r="I221" s="24">
        <v>0.70000000000000007</v>
      </c>
      <c r="J221" s="25">
        <v>8000</v>
      </c>
      <c r="K221" s="26">
        <f t="shared" si="69"/>
        <v>5600.0000000000009</v>
      </c>
      <c r="L221" s="26">
        <f t="shared" si="70"/>
        <v>560.00000000000011</v>
      </c>
      <c r="M221" s="27">
        <v>0.1</v>
      </c>
      <c r="O221" s="7"/>
    </row>
    <row r="222" spans="2:15" x14ac:dyDescent="0.2">
      <c r="B222" s="22" t="s">
        <v>28</v>
      </c>
      <c r="C222" s="22">
        <v>1189833</v>
      </c>
      <c r="D222" s="23">
        <v>44211</v>
      </c>
      <c r="E222" s="22" t="s">
        <v>24</v>
      </c>
      <c r="F222" s="22" t="s">
        <v>25</v>
      </c>
      <c r="G222" s="22" t="s">
        <v>26</v>
      </c>
      <c r="H222" s="22" t="s">
        <v>12</v>
      </c>
      <c r="I222" s="24">
        <v>0.35</v>
      </c>
      <c r="J222" s="25">
        <v>7000</v>
      </c>
      <c r="K222" s="26">
        <f>I222*J222</f>
        <v>2450</v>
      </c>
      <c r="L222" s="26">
        <f>K222*M222</f>
        <v>980</v>
      </c>
      <c r="M222" s="27">
        <v>0.4</v>
      </c>
      <c r="O222" s="7"/>
    </row>
    <row r="223" spans="2:15" x14ac:dyDescent="0.2">
      <c r="B223" s="22" t="s">
        <v>28</v>
      </c>
      <c r="C223" s="22">
        <v>1189833</v>
      </c>
      <c r="D223" s="23">
        <v>44211</v>
      </c>
      <c r="E223" s="22" t="s">
        <v>24</v>
      </c>
      <c r="F223" s="22" t="s">
        <v>25</v>
      </c>
      <c r="G223" s="22" t="s">
        <v>26</v>
      </c>
      <c r="H223" s="22" t="s">
        <v>15</v>
      </c>
      <c r="I223" s="24">
        <v>0.45</v>
      </c>
      <c r="J223" s="25">
        <v>7000</v>
      </c>
      <c r="K223" s="26">
        <f>I223*J223</f>
        <v>3150</v>
      </c>
      <c r="L223" s="26">
        <f>K223*M223</f>
        <v>787.5</v>
      </c>
      <c r="M223" s="27">
        <v>0.25</v>
      </c>
      <c r="O223" s="7"/>
    </row>
    <row r="224" spans="2:15" x14ac:dyDescent="0.2">
      <c r="B224" s="22" t="s">
        <v>28</v>
      </c>
      <c r="C224" s="22">
        <v>1189833</v>
      </c>
      <c r="D224" s="23">
        <v>44211</v>
      </c>
      <c r="E224" s="22" t="s">
        <v>24</v>
      </c>
      <c r="F224" s="22" t="s">
        <v>25</v>
      </c>
      <c r="G224" s="22" t="s">
        <v>26</v>
      </c>
      <c r="H224" s="22" t="s">
        <v>13</v>
      </c>
      <c r="I224" s="24">
        <v>0.45</v>
      </c>
      <c r="J224" s="25">
        <v>7000</v>
      </c>
      <c r="K224" s="26">
        <f t="shared" ref="K224:K227" si="71">I224*J224</f>
        <v>3150</v>
      </c>
      <c r="L224" s="26">
        <f t="shared" ref="L224:L227" si="72">K224*M224</f>
        <v>1260</v>
      </c>
      <c r="M224" s="27">
        <v>0.4</v>
      </c>
      <c r="O224" s="7"/>
    </row>
    <row r="225" spans="2:15" x14ac:dyDescent="0.2">
      <c r="B225" s="22" t="s">
        <v>28</v>
      </c>
      <c r="C225" s="22">
        <v>1189833</v>
      </c>
      <c r="D225" s="23">
        <v>44211</v>
      </c>
      <c r="E225" s="22" t="s">
        <v>24</v>
      </c>
      <c r="F225" s="22" t="s">
        <v>25</v>
      </c>
      <c r="G225" s="22" t="s">
        <v>26</v>
      </c>
      <c r="H225" s="22" t="s">
        <v>14</v>
      </c>
      <c r="I225" s="24">
        <v>0.45</v>
      </c>
      <c r="J225" s="25">
        <v>5500</v>
      </c>
      <c r="K225" s="26">
        <f t="shared" si="71"/>
        <v>2475</v>
      </c>
      <c r="L225" s="26">
        <f t="shared" si="72"/>
        <v>866.25</v>
      </c>
      <c r="M225" s="27">
        <v>0.35</v>
      </c>
      <c r="O225" s="7"/>
    </row>
    <row r="226" spans="2:15" x14ac:dyDescent="0.2">
      <c r="B226" s="22" t="s">
        <v>28</v>
      </c>
      <c r="C226" s="22">
        <v>1189833</v>
      </c>
      <c r="D226" s="23">
        <v>44211</v>
      </c>
      <c r="E226" s="22" t="s">
        <v>24</v>
      </c>
      <c r="F226" s="22" t="s">
        <v>25</v>
      </c>
      <c r="G226" s="22" t="s">
        <v>26</v>
      </c>
      <c r="H226" s="22" t="s">
        <v>16</v>
      </c>
      <c r="I226" s="24">
        <v>0.5</v>
      </c>
      <c r="J226" s="25">
        <v>5000</v>
      </c>
      <c r="K226" s="26">
        <f t="shared" si="71"/>
        <v>2500</v>
      </c>
      <c r="L226" s="26">
        <f t="shared" si="72"/>
        <v>1375</v>
      </c>
      <c r="M226" s="27">
        <v>0.55000000000000004</v>
      </c>
      <c r="O226" s="7"/>
    </row>
    <row r="227" spans="2:15" x14ac:dyDescent="0.2">
      <c r="B227" s="22" t="s">
        <v>28</v>
      </c>
      <c r="C227" s="22">
        <v>1189833</v>
      </c>
      <c r="D227" s="23">
        <v>44211</v>
      </c>
      <c r="E227" s="22" t="s">
        <v>24</v>
      </c>
      <c r="F227" s="22" t="s">
        <v>25</v>
      </c>
      <c r="G227" s="22" t="s">
        <v>26</v>
      </c>
      <c r="H227" s="22" t="s">
        <v>17</v>
      </c>
      <c r="I227" s="24">
        <v>0.45</v>
      </c>
      <c r="J227" s="25">
        <v>7000</v>
      </c>
      <c r="K227" s="26">
        <f t="shared" si="71"/>
        <v>3150</v>
      </c>
      <c r="L227" s="26">
        <f t="shared" si="72"/>
        <v>630</v>
      </c>
      <c r="M227" s="27">
        <v>0.2</v>
      </c>
      <c r="O227" s="7"/>
    </row>
    <row r="228" spans="2:15" x14ac:dyDescent="0.2">
      <c r="B228" s="22" t="s">
        <v>28</v>
      </c>
      <c r="C228" s="22">
        <v>1189833</v>
      </c>
      <c r="D228" s="23">
        <v>44242</v>
      </c>
      <c r="E228" s="22" t="s">
        <v>24</v>
      </c>
      <c r="F228" s="22" t="s">
        <v>25</v>
      </c>
      <c r="G228" s="22" t="s">
        <v>26</v>
      </c>
      <c r="H228" s="22" t="s">
        <v>12</v>
      </c>
      <c r="I228" s="24">
        <v>0.35</v>
      </c>
      <c r="J228" s="25">
        <v>7500</v>
      </c>
      <c r="K228" s="26">
        <f>I228*J228</f>
        <v>2625</v>
      </c>
      <c r="L228" s="26">
        <f>K228*M228</f>
        <v>1050</v>
      </c>
      <c r="M228" s="27">
        <v>0.4</v>
      </c>
      <c r="O228" s="7"/>
    </row>
    <row r="229" spans="2:15" x14ac:dyDescent="0.2">
      <c r="B229" s="22" t="s">
        <v>28</v>
      </c>
      <c r="C229" s="22">
        <v>1189833</v>
      </c>
      <c r="D229" s="23">
        <v>44242</v>
      </c>
      <c r="E229" s="22" t="s">
        <v>24</v>
      </c>
      <c r="F229" s="22" t="s">
        <v>25</v>
      </c>
      <c r="G229" s="22" t="s">
        <v>26</v>
      </c>
      <c r="H229" s="22" t="s">
        <v>15</v>
      </c>
      <c r="I229" s="24">
        <v>0.45</v>
      </c>
      <c r="J229" s="25">
        <v>6500</v>
      </c>
      <c r="K229" s="26">
        <f>I229*J229</f>
        <v>2925</v>
      </c>
      <c r="L229" s="26">
        <f>K229*M229</f>
        <v>731.25</v>
      </c>
      <c r="M229" s="27">
        <v>0.25</v>
      </c>
      <c r="O229" s="7"/>
    </row>
    <row r="230" spans="2:15" x14ac:dyDescent="0.2">
      <c r="B230" s="22" t="s">
        <v>28</v>
      </c>
      <c r="C230" s="22">
        <v>1189833</v>
      </c>
      <c r="D230" s="23">
        <v>44242</v>
      </c>
      <c r="E230" s="22" t="s">
        <v>24</v>
      </c>
      <c r="F230" s="22" t="s">
        <v>25</v>
      </c>
      <c r="G230" s="22" t="s">
        <v>26</v>
      </c>
      <c r="H230" s="22" t="s">
        <v>13</v>
      </c>
      <c r="I230" s="24">
        <v>0.45</v>
      </c>
      <c r="J230" s="25">
        <v>6750</v>
      </c>
      <c r="K230" s="26">
        <f t="shared" ref="K230:K233" si="73">I230*J230</f>
        <v>3037.5</v>
      </c>
      <c r="L230" s="26">
        <f t="shared" ref="L230:L233" si="74">K230*M230</f>
        <v>1215</v>
      </c>
      <c r="M230" s="27">
        <v>0.4</v>
      </c>
      <c r="O230" s="7"/>
    </row>
    <row r="231" spans="2:15" x14ac:dyDescent="0.2">
      <c r="B231" s="22" t="s">
        <v>28</v>
      </c>
      <c r="C231" s="22">
        <v>1189833</v>
      </c>
      <c r="D231" s="23">
        <v>44242</v>
      </c>
      <c r="E231" s="22" t="s">
        <v>24</v>
      </c>
      <c r="F231" s="22" t="s">
        <v>25</v>
      </c>
      <c r="G231" s="22" t="s">
        <v>26</v>
      </c>
      <c r="H231" s="22" t="s">
        <v>14</v>
      </c>
      <c r="I231" s="24">
        <v>0.45</v>
      </c>
      <c r="J231" s="25">
        <v>5250</v>
      </c>
      <c r="K231" s="26">
        <f t="shared" si="73"/>
        <v>2362.5</v>
      </c>
      <c r="L231" s="26">
        <f t="shared" si="74"/>
        <v>826.875</v>
      </c>
      <c r="M231" s="27">
        <v>0.35</v>
      </c>
      <c r="O231" s="7"/>
    </row>
    <row r="232" spans="2:15" x14ac:dyDescent="0.2">
      <c r="B232" s="22" t="s">
        <v>28</v>
      </c>
      <c r="C232" s="22">
        <v>1189833</v>
      </c>
      <c r="D232" s="23">
        <v>44242</v>
      </c>
      <c r="E232" s="22" t="s">
        <v>24</v>
      </c>
      <c r="F232" s="22" t="s">
        <v>25</v>
      </c>
      <c r="G232" s="22" t="s">
        <v>26</v>
      </c>
      <c r="H232" s="22" t="s">
        <v>16</v>
      </c>
      <c r="I232" s="24">
        <v>0.5</v>
      </c>
      <c r="J232" s="25">
        <v>4500</v>
      </c>
      <c r="K232" s="26">
        <f t="shared" si="73"/>
        <v>2250</v>
      </c>
      <c r="L232" s="26">
        <f t="shared" si="74"/>
        <v>1237.5</v>
      </c>
      <c r="M232" s="27">
        <v>0.55000000000000004</v>
      </c>
      <c r="O232" s="7"/>
    </row>
    <row r="233" spans="2:15" x14ac:dyDescent="0.2">
      <c r="B233" s="22" t="s">
        <v>28</v>
      </c>
      <c r="C233" s="22">
        <v>1189833</v>
      </c>
      <c r="D233" s="23">
        <v>44242</v>
      </c>
      <c r="E233" s="22" t="s">
        <v>24</v>
      </c>
      <c r="F233" s="22" t="s">
        <v>25</v>
      </c>
      <c r="G233" s="22" t="s">
        <v>26</v>
      </c>
      <c r="H233" s="22" t="s">
        <v>17</v>
      </c>
      <c r="I233" s="24">
        <v>0.45</v>
      </c>
      <c r="J233" s="25">
        <v>6500</v>
      </c>
      <c r="K233" s="26">
        <f t="shared" si="73"/>
        <v>2925</v>
      </c>
      <c r="L233" s="26">
        <f t="shared" si="74"/>
        <v>585</v>
      </c>
      <c r="M233" s="27">
        <v>0.2</v>
      </c>
      <c r="O233" s="7"/>
    </row>
    <row r="234" spans="2:15" x14ac:dyDescent="0.2">
      <c r="B234" s="22" t="s">
        <v>28</v>
      </c>
      <c r="C234" s="22">
        <v>1189833</v>
      </c>
      <c r="D234" s="23">
        <v>44269</v>
      </c>
      <c r="E234" s="22" t="s">
        <v>24</v>
      </c>
      <c r="F234" s="22" t="s">
        <v>25</v>
      </c>
      <c r="G234" s="22" t="s">
        <v>26</v>
      </c>
      <c r="H234" s="22" t="s">
        <v>12</v>
      </c>
      <c r="I234" s="24">
        <v>0.35</v>
      </c>
      <c r="J234" s="25">
        <v>8000</v>
      </c>
      <c r="K234" s="26">
        <f>I234*J234</f>
        <v>2800</v>
      </c>
      <c r="L234" s="26">
        <f>K234*M234</f>
        <v>1120</v>
      </c>
      <c r="M234" s="27">
        <v>0.4</v>
      </c>
      <c r="O234" s="7"/>
    </row>
    <row r="235" spans="2:15" x14ac:dyDescent="0.2">
      <c r="B235" s="22" t="s">
        <v>28</v>
      </c>
      <c r="C235" s="22">
        <v>1189833</v>
      </c>
      <c r="D235" s="23">
        <v>44269</v>
      </c>
      <c r="E235" s="22" t="s">
        <v>24</v>
      </c>
      <c r="F235" s="22" t="s">
        <v>25</v>
      </c>
      <c r="G235" s="22" t="s">
        <v>26</v>
      </c>
      <c r="H235" s="22" t="s">
        <v>15</v>
      </c>
      <c r="I235" s="24">
        <v>0.45</v>
      </c>
      <c r="J235" s="25">
        <v>6500</v>
      </c>
      <c r="K235" s="26">
        <f>I235*J235</f>
        <v>2925</v>
      </c>
      <c r="L235" s="26">
        <f>K235*M235</f>
        <v>731.25</v>
      </c>
      <c r="M235" s="27">
        <v>0.25</v>
      </c>
      <c r="O235" s="7"/>
    </row>
    <row r="236" spans="2:15" x14ac:dyDescent="0.2">
      <c r="B236" s="22" t="s">
        <v>28</v>
      </c>
      <c r="C236" s="22">
        <v>1189833</v>
      </c>
      <c r="D236" s="23">
        <v>44269</v>
      </c>
      <c r="E236" s="22" t="s">
        <v>24</v>
      </c>
      <c r="F236" s="22" t="s">
        <v>25</v>
      </c>
      <c r="G236" s="22" t="s">
        <v>26</v>
      </c>
      <c r="H236" s="22" t="s">
        <v>13</v>
      </c>
      <c r="I236" s="24">
        <v>0.45</v>
      </c>
      <c r="J236" s="25">
        <v>6500</v>
      </c>
      <c r="K236" s="26">
        <f t="shared" ref="K236:K239" si="75">I236*J236</f>
        <v>2925</v>
      </c>
      <c r="L236" s="26">
        <f t="shared" ref="L236:L239" si="76">K236*M236</f>
        <v>1170</v>
      </c>
      <c r="M236" s="27">
        <v>0.4</v>
      </c>
      <c r="O236" s="7"/>
    </row>
    <row r="237" spans="2:15" x14ac:dyDescent="0.2">
      <c r="B237" s="22" t="s">
        <v>28</v>
      </c>
      <c r="C237" s="22">
        <v>1189833</v>
      </c>
      <c r="D237" s="23">
        <v>44269</v>
      </c>
      <c r="E237" s="22" t="s">
        <v>24</v>
      </c>
      <c r="F237" s="22" t="s">
        <v>25</v>
      </c>
      <c r="G237" s="22" t="s">
        <v>26</v>
      </c>
      <c r="H237" s="22" t="s">
        <v>14</v>
      </c>
      <c r="I237" s="24">
        <v>0.45</v>
      </c>
      <c r="J237" s="25">
        <v>5500</v>
      </c>
      <c r="K237" s="26">
        <f t="shared" si="75"/>
        <v>2475</v>
      </c>
      <c r="L237" s="26">
        <f t="shared" si="76"/>
        <v>866.25</v>
      </c>
      <c r="M237" s="27">
        <v>0.35</v>
      </c>
      <c r="O237" s="7"/>
    </row>
    <row r="238" spans="2:15" x14ac:dyDescent="0.2">
      <c r="B238" s="22" t="s">
        <v>28</v>
      </c>
      <c r="C238" s="22">
        <v>1189833</v>
      </c>
      <c r="D238" s="23">
        <v>44269</v>
      </c>
      <c r="E238" s="22" t="s">
        <v>24</v>
      </c>
      <c r="F238" s="22" t="s">
        <v>25</v>
      </c>
      <c r="G238" s="22" t="s">
        <v>26</v>
      </c>
      <c r="H238" s="22" t="s">
        <v>16</v>
      </c>
      <c r="I238" s="24">
        <v>0.5</v>
      </c>
      <c r="J238" s="25">
        <v>4250</v>
      </c>
      <c r="K238" s="26">
        <f t="shared" si="75"/>
        <v>2125</v>
      </c>
      <c r="L238" s="26">
        <f t="shared" si="76"/>
        <v>1168.75</v>
      </c>
      <c r="M238" s="27">
        <v>0.55000000000000004</v>
      </c>
      <c r="O238" s="7"/>
    </row>
    <row r="239" spans="2:15" x14ac:dyDescent="0.2">
      <c r="B239" s="22" t="s">
        <v>28</v>
      </c>
      <c r="C239" s="22">
        <v>1189833</v>
      </c>
      <c r="D239" s="23">
        <v>44269</v>
      </c>
      <c r="E239" s="22" t="s">
        <v>24</v>
      </c>
      <c r="F239" s="22" t="s">
        <v>25</v>
      </c>
      <c r="G239" s="22" t="s">
        <v>26</v>
      </c>
      <c r="H239" s="22" t="s">
        <v>17</v>
      </c>
      <c r="I239" s="24">
        <v>0.45</v>
      </c>
      <c r="J239" s="25">
        <v>6250</v>
      </c>
      <c r="K239" s="26">
        <f t="shared" si="75"/>
        <v>2812.5</v>
      </c>
      <c r="L239" s="26">
        <f t="shared" si="76"/>
        <v>562.5</v>
      </c>
      <c r="M239" s="27">
        <v>0.2</v>
      </c>
      <c r="O239" s="7"/>
    </row>
    <row r="240" spans="2:15" x14ac:dyDescent="0.2">
      <c r="B240" s="22" t="s">
        <v>28</v>
      </c>
      <c r="C240" s="22">
        <v>1189833</v>
      </c>
      <c r="D240" s="23">
        <v>44301</v>
      </c>
      <c r="E240" s="22" t="s">
        <v>24</v>
      </c>
      <c r="F240" s="22" t="s">
        <v>25</v>
      </c>
      <c r="G240" s="22" t="s">
        <v>26</v>
      </c>
      <c r="H240" s="22" t="s">
        <v>12</v>
      </c>
      <c r="I240" s="24">
        <v>0.45</v>
      </c>
      <c r="J240" s="25">
        <v>8000</v>
      </c>
      <c r="K240" s="26">
        <f>I240*J240</f>
        <v>3600</v>
      </c>
      <c r="L240" s="26">
        <f>K240*M240</f>
        <v>1440</v>
      </c>
      <c r="M240" s="27">
        <v>0.4</v>
      </c>
      <c r="O240" s="7"/>
    </row>
    <row r="241" spans="2:15" x14ac:dyDescent="0.2">
      <c r="B241" s="22" t="s">
        <v>28</v>
      </c>
      <c r="C241" s="22">
        <v>1189833</v>
      </c>
      <c r="D241" s="23">
        <v>44301</v>
      </c>
      <c r="E241" s="22" t="s">
        <v>24</v>
      </c>
      <c r="F241" s="22" t="s">
        <v>25</v>
      </c>
      <c r="G241" s="22" t="s">
        <v>26</v>
      </c>
      <c r="H241" s="22" t="s">
        <v>15</v>
      </c>
      <c r="I241" s="24">
        <v>0.5</v>
      </c>
      <c r="J241" s="25">
        <v>6000</v>
      </c>
      <c r="K241" s="26">
        <f>I241*J241</f>
        <v>3000</v>
      </c>
      <c r="L241" s="26">
        <f>K241*M241</f>
        <v>750</v>
      </c>
      <c r="M241" s="27">
        <v>0.25</v>
      </c>
      <c r="O241" s="7"/>
    </row>
    <row r="242" spans="2:15" x14ac:dyDescent="0.2">
      <c r="B242" s="22" t="s">
        <v>28</v>
      </c>
      <c r="C242" s="22">
        <v>1189833</v>
      </c>
      <c r="D242" s="23">
        <v>44301</v>
      </c>
      <c r="E242" s="22" t="s">
        <v>24</v>
      </c>
      <c r="F242" s="22" t="s">
        <v>25</v>
      </c>
      <c r="G242" s="22" t="s">
        <v>26</v>
      </c>
      <c r="H242" s="22" t="s">
        <v>13</v>
      </c>
      <c r="I242" s="24">
        <v>0.5</v>
      </c>
      <c r="J242" s="25">
        <v>6250</v>
      </c>
      <c r="K242" s="26">
        <f t="shared" ref="K242:K245" si="77">I242*J242</f>
        <v>3125</v>
      </c>
      <c r="L242" s="26">
        <f t="shared" ref="L242:L245" si="78">K242*M242</f>
        <v>1250</v>
      </c>
      <c r="M242" s="27">
        <v>0.4</v>
      </c>
      <c r="O242" s="7"/>
    </row>
    <row r="243" spans="2:15" x14ac:dyDescent="0.2">
      <c r="B243" s="22" t="s">
        <v>28</v>
      </c>
      <c r="C243" s="22">
        <v>1189833</v>
      </c>
      <c r="D243" s="23">
        <v>44301</v>
      </c>
      <c r="E243" s="22" t="s">
        <v>24</v>
      </c>
      <c r="F243" s="22" t="s">
        <v>25</v>
      </c>
      <c r="G243" s="22" t="s">
        <v>26</v>
      </c>
      <c r="H243" s="22" t="s">
        <v>14</v>
      </c>
      <c r="I243" s="24">
        <v>0.45</v>
      </c>
      <c r="J243" s="25">
        <v>5250</v>
      </c>
      <c r="K243" s="26">
        <f t="shared" si="77"/>
        <v>2362.5</v>
      </c>
      <c r="L243" s="26">
        <f t="shared" si="78"/>
        <v>826.875</v>
      </c>
      <c r="M243" s="27">
        <v>0.35</v>
      </c>
      <c r="O243" s="7"/>
    </row>
    <row r="244" spans="2:15" x14ac:dyDescent="0.2">
      <c r="B244" s="22" t="s">
        <v>28</v>
      </c>
      <c r="C244" s="22">
        <v>1189833</v>
      </c>
      <c r="D244" s="23">
        <v>44301</v>
      </c>
      <c r="E244" s="22" t="s">
        <v>24</v>
      </c>
      <c r="F244" s="22" t="s">
        <v>25</v>
      </c>
      <c r="G244" s="22" t="s">
        <v>26</v>
      </c>
      <c r="H244" s="22" t="s">
        <v>16</v>
      </c>
      <c r="I244" s="24">
        <v>0.5</v>
      </c>
      <c r="J244" s="25">
        <v>4250</v>
      </c>
      <c r="K244" s="26">
        <f t="shared" si="77"/>
        <v>2125</v>
      </c>
      <c r="L244" s="26">
        <f t="shared" si="78"/>
        <v>1168.75</v>
      </c>
      <c r="M244" s="27">
        <v>0.55000000000000004</v>
      </c>
      <c r="O244" s="7"/>
    </row>
    <row r="245" spans="2:15" x14ac:dyDescent="0.2">
      <c r="B245" s="22" t="s">
        <v>28</v>
      </c>
      <c r="C245" s="22">
        <v>1189833</v>
      </c>
      <c r="D245" s="23">
        <v>44301</v>
      </c>
      <c r="E245" s="22" t="s">
        <v>24</v>
      </c>
      <c r="F245" s="22" t="s">
        <v>25</v>
      </c>
      <c r="G245" s="22" t="s">
        <v>26</v>
      </c>
      <c r="H245" s="22" t="s">
        <v>17</v>
      </c>
      <c r="I245" s="24">
        <v>0.65</v>
      </c>
      <c r="J245" s="25">
        <v>6000</v>
      </c>
      <c r="K245" s="26">
        <f t="shared" si="77"/>
        <v>3900</v>
      </c>
      <c r="L245" s="26">
        <f t="shared" si="78"/>
        <v>780</v>
      </c>
      <c r="M245" s="27">
        <v>0.2</v>
      </c>
      <c r="O245" s="7"/>
    </row>
    <row r="246" spans="2:15" x14ac:dyDescent="0.2">
      <c r="B246" s="22" t="s">
        <v>28</v>
      </c>
      <c r="C246" s="22">
        <v>1189833</v>
      </c>
      <c r="D246" s="23">
        <v>44332</v>
      </c>
      <c r="E246" s="22" t="s">
        <v>24</v>
      </c>
      <c r="F246" s="22" t="s">
        <v>25</v>
      </c>
      <c r="G246" s="22" t="s">
        <v>26</v>
      </c>
      <c r="H246" s="22" t="s">
        <v>12</v>
      </c>
      <c r="I246" s="24">
        <v>0.45</v>
      </c>
      <c r="J246" s="25">
        <v>8000</v>
      </c>
      <c r="K246" s="26">
        <f>I246*J246</f>
        <v>3600</v>
      </c>
      <c r="L246" s="26">
        <f>K246*M246</f>
        <v>1440</v>
      </c>
      <c r="M246" s="27">
        <v>0.4</v>
      </c>
      <c r="O246" s="7"/>
    </row>
    <row r="247" spans="2:15" x14ac:dyDescent="0.2">
      <c r="B247" s="22" t="s">
        <v>28</v>
      </c>
      <c r="C247" s="22">
        <v>1189833</v>
      </c>
      <c r="D247" s="23">
        <v>44332</v>
      </c>
      <c r="E247" s="22" t="s">
        <v>24</v>
      </c>
      <c r="F247" s="22" t="s">
        <v>25</v>
      </c>
      <c r="G247" s="22" t="s">
        <v>26</v>
      </c>
      <c r="H247" s="22" t="s">
        <v>15</v>
      </c>
      <c r="I247" s="24">
        <v>0.5</v>
      </c>
      <c r="J247" s="25">
        <v>6500</v>
      </c>
      <c r="K247" s="26">
        <f>I247*J247</f>
        <v>3250</v>
      </c>
      <c r="L247" s="26">
        <f>K247*M247</f>
        <v>812.5</v>
      </c>
      <c r="M247" s="27">
        <v>0.25</v>
      </c>
      <c r="O247" s="7"/>
    </row>
    <row r="248" spans="2:15" x14ac:dyDescent="0.2">
      <c r="B248" s="22" t="s">
        <v>28</v>
      </c>
      <c r="C248" s="22">
        <v>1189833</v>
      </c>
      <c r="D248" s="23">
        <v>44332</v>
      </c>
      <c r="E248" s="22" t="s">
        <v>24</v>
      </c>
      <c r="F248" s="22" t="s">
        <v>25</v>
      </c>
      <c r="G248" s="22" t="s">
        <v>26</v>
      </c>
      <c r="H248" s="22" t="s">
        <v>13</v>
      </c>
      <c r="I248" s="24">
        <v>0.5</v>
      </c>
      <c r="J248" s="25">
        <v>6500</v>
      </c>
      <c r="K248" s="26">
        <f t="shared" ref="K248:K251" si="79">I248*J248</f>
        <v>3250</v>
      </c>
      <c r="L248" s="26">
        <f t="shared" ref="L248:L251" si="80">K248*M248</f>
        <v>1300</v>
      </c>
      <c r="M248" s="27">
        <v>0.4</v>
      </c>
      <c r="O248" s="7"/>
    </row>
    <row r="249" spans="2:15" x14ac:dyDescent="0.2">
      <c r="B249" s="22" t="s">
        <v>28</v>
      </c>
      <c r="C249" s="22">
        <v>1189833</v>
      </c>
      <c r="D249" s="23">
        <v>44332</v>
      </c>
      <c r="E249" s="22" t="s">
        <v>24</v>
      </c>
      <c r="F249" s="22" t="s">
        <v>25</v>
      </c>
      <c r="G249" s="22" t="s">
        <v>26</v>
      </c>
      <c r="H249" s="22" t="s">
        <v>14</v>
      </c>
      <c r="I249" s="24">
        <v>0.45</v>
      </c>
      <c r="J249" s="25">
        <v>5500</v>
      </c>
      <c r="K249" s="26">
        <f t="shared" si="79"/>
        <v>2475</v>
      </c>
      <c r="L249" s="26">
        <f t="shared" si="80"/>
        <v>866.25</v>
      </c>
      <c r="M249" s="27">
        <v>0.35</v>
      </c>
      <c r="O249" s="7"/>
    </row>
    <row r="250" spans="2:15" x14ac:dyDescent="0.2">
      <c r="B250" s="22" t="s">
        <v>28</v>
      </c>
      <c r="C250" s="22">
        <v>1189833</v>
      </c>
      <c r="D250" s="23">
        <v>44332</v>
      </c>
      <c r="E250" s="22" t="s">
        <v>24</v>
      </c>
      <c r="F250" s="22" t="s">
        <v>25</v>
      </c>
      <c r="G250" s="22" t="s">
        <v>26</v>
      </c>
      <c r="H250" s="22" t="s">
        <v>16</v>
      </c>
      <c r="I250" s="24">
        <v>0.5</v>
      </c>
      <c r="J250" s="25">
        <v>4500</v>
      </c>
      <c r="K250" s="26">
        <f t="shared" si="79"/>
        <v>2250</v>
      </c>
      <c r="L250" s="26">
        <f t="shared" si="80"/>
        <v>1237.5</v>
      </c>
      <c r="M250" s="27">
        <v>0.55000000000000004</v>
      </c>
      <c r="O250" s="7"/>
    </row>
    <row r="251" spans="2:15" x14ac:dyDescent="0.2">
      <c r="B251" s="22" t="s">
        <v>28</v>
      </c>
      <c r="C251" s="22">
        <v>1189833</v>
      </c>
      <c r="D251" s="23">
        <v>44332</v>
      </c>
      <c r="E251" s="22" t="s">
        <v>24</v>
      </c>
      <c r="F251" s="22" t="s">
        <v>25</v>
      </c>
      <c r="G251" s="22" t="s">
        <v>26</v>
      </c>
      <c r="H251" s="22" t="s">
        <v>17</v>
      </c>
      <c r="I251" s="24">
        <v>0.65</v>
      </c>
      <c r="J251" s="25">
        <v>6250</v>
      </c>
      <c r="K251" s="26">
        <f t="shared" si="79"/>
        <v>4062.5</v>
      </c>
      <c r="L251" s="26">
        <f t="shared" si="80"/>
        <v>812.5</v>
      </c>
      <c r="M251" s="27">
        <v>0.2</v>
      </c>
      <c r="O251" s="7"/>
    </row>
    <row r="252" spans="2:15" x14ac:dyDescent="0.2">
      <c r="B252" s="22" t="s">
        <v>28</v>
      </c>
      <c r="C252" s="22">
        <v>1189833</v>
      </c>
      <c r="D252" s="23">
        <v>44362</v>
      </c>
      <c r="E252" s="22" t="s">
        <v>24</v>
      </c>
      <c r="F252" s="22" t="s">
        <v>25</v>
      </c>
      <c r="G252" s="22" t="s">
        <v>26</v>
      </c>
      <c r="H252" s="22" t="s">
        <v>12</v>
      </c>
      <c r="I252" s="24">
        <v>0.45</v>
      </c>
      <c r="J252" s="25">
        <v>9000</v>
      </c>
      <c r="K252" s="26">
        <f>I252*J252</f>
        <v>4050</v>
      </c>
      <c r="L252" s="26">
        <f>K252*M252</f>
        <v>1620</v>
      </c>
      <c r="M252" s="27">
        <v>0.4</v>
      </c>
      <c r="O252" s="7"/>
    </row>
    <row r="253" spans="2:15" x14ac:dyDescent="0.2">
      <c r="B253" s="22" t="s">
        <v>28</v>
      </c>
      <c r="C253" s="22">
        <v>1189833</v>
      </c>
      <c r="D253" s="23">
        <v>44362</v>
      </c>
      <c r="E253" s="22" t="s">
        <v>24</v>
      </c>
      <c r="F253" s="22" t="s">
        <v>25</v>
      </c>
      <c r="G253" s="22" t="s">
        <v>26</v>
      </c>
      <c r="H253" s="22" t="s">
        <v>15</v>
      </c>
      <c r="I253" s="24">
        <v>0.5</v>
      </c>
      <c r="J253" s="25">
        <v>7500</v>
      </c>
      <c r="K253" s="26">
        <f>I253*J253</f>
        <v>3750</v>
      </c>
      <c r="L253" s="26">
        <f>K253*M253</f>
        <v>937.5</v>
      </c>
      <c r="M253" s="27">
        <v>0.25</v>
      </c>
      <c r="O253" s="7"/>
    </row>
    <row r="254" spans="2:15" x14ac:dyDescent="0.2">
      <c r="B254" s="22" t="s">
        <v>28</v>
      </c>
      <c r="C254" s="22">
        <v>1189833</v>
      </c>
      <c r="D254" s="23">
        <v>44362</v>
      </c>
      <c r="E254" s="22" t="s">
        <v>24</v>
      </c>
      <c r="F254" s="22" t="s">
        <v>25</v>
      </c>
      <c r="G254" s="22" t="s">
        <v>26</v>
      </c>
      <c r="H254" s="22" t="s">
        <v>13</v>
      </c>
      <c r="I254" s="24">
        <v>0.5</v>
      </c>
      <c r="J254" s="25">
        <v>7500</v>
      </c>
      <c r="K254" s="26">
        <f t="shared" ref="K254:K257" si="81">I254*J254</f>
        <v>3750</v>
      </c>
      <c r="L254" s="26">
        <f t="shared" ref="L254:L257" si="82">K254*M254</f>
        <v>1500</v>
      </c>
      <c r="M254" s="27">
        <v>0.4</v>
      </c>
      <c r="O254" s="7"/>
    </row>
    <row r="255" spans="2:15" x14ac:dyDescent="0.2">
      <c r="B255" s="22" t="s">
        <v>28</v>
      </c>
      <c r="C255" s="22">
        <v>1189833</v>
      </c>
      <c r="D255" s="23">
        <v>44362</v>
      </c>
      <c r="E255" s="22" t="s">
        <v>24</v>
      </c>
      <c r="F255" s="22" t="s">
        <v>25</v>
      </c>
      <c r="G255" s="22" t="s">
        <v>26</v>
      </c>
      <c r="H255" s="22" t="s">
        <v>14</v>
      </c>
      <c r="I255" s="24">
        <v>0.45</v>
      </c>
      <c r="J255" s="25">
        <v>6250</v>
      </c>
      <c r="K255" s="26">
        <f t="shared" si="81"/>
        <v>2812.5</v>
      </c>
      <c r="L255" s="26">
        <f t="shared" si="82"/>
        <v>984.37499999999989</v>
      </c>
      <c r="M255" s="27">
        <v>0.35</v>
      </c>
      <c r="O255" s="7"/>
    </row>
    <row r="256" spans="2:15" x14ac:dyDescent="0.2">
      <c r="B256" s="22" t="s">
        <v>28</v>
      </c>
      <c r="C256" s="22">
        <v>1189833</v>
      </c>
      <c r="D256" s="23">
        <v>44362</v>
      </c>
      <c r="E256" s="22" t="s">
        <v>24</v>
      </c>
      <c r="F256" s="22" t="s">
        <v>25</v>
      </c>
      <c r="G256" s="22" t="s">
        <v>26</v>
      </c>
      <c r="H256" s="22" t="s">
        <v>16</v>
      </c>
      <c r="I256" s="24">
        <v>0.5</v>
      </c>
      <c r="J256" s="25">
        <v>5000</v>
      </c>
      <c r="K256" s="26">
        <f t="shared" si="81"/>
        <v>2500</v>
      </c>
      <c r="L256" s="26">
        <f t="shared" si="82"/>
        <v>1375</v>
      </c>
      <c r="M256" s="27">
        <v>0.55000000000000004</v>
      </c>
      <c r="O256" s="7"/>
    </row>
    <row r="257" spans="2:15" x14ac:dyDescent="0.2">
      <c r="B257" s="22" t="s">
        <v>28</v>
      </c>
      <c r="C257" s="22">
        <v>1189833</v>
      </c>
      <c r="D257" s="23">
        <v>44362</v>
      </c>
      <c r="E257" s="22" t="s">
        <v>24</v>
      </c>
      <c r="F257" s="22" t="s">
        <v>25</v>
      </c>
      <c r="G257" s="22" t="s">
        <v>26</v>
      </c>
      <c r="H257" s="22" t="s">
        <v>17</v>
      </c>
      <c r="I257" s="24">
        <v>0.65</v>
      </c>
      <c r="J257" s="25">
        <v>8000</v>
      </c>
      <c r="K257" s="26">
        <f t="shared" si="81"/>
        <v>5200</v>
      </c>
      <c r="L257" s="26">
        <f t="shared" si="82"/>
        <v>1040</v>
      </c>
      <c r="M257" s="27">
        <v>0.2</v>
      </c>
      <c r="O257" s="7"/>
    </row>
    <row r="258" spans="2:15" x14ac:dyDescent="0.2">
      <c r="B258" s="22" t="s">
        <v>28</v>
      </c>
      <c r="C258" s="22">
        <v>1189833</v>
      </c>
      <c r="D258" s="23">
        <v>44391</v>
      </c>
      <c r="E258" s="22" t="s">
        <v>24</v>
      </c>
      <c r="F258" s="22" t="s">
        <v>25</v>
      </c>
      <c r="G258" s="22" t="s">
        <v>26</v>
      </c>
      <c r="H258" s="22" t="s">
        <v>12</v>
      </c>
      <c r="I258" s="24">
        <v>0.45</v>
      </c>
      <c r="J258" s="25">
        <v>9500</v>
      </c>
      <c r="K258" s="26">
        <f>I258*J258</f>
        <v>4275</v>
      </c>
      <c r="L258" s="26">
        <f>K258*M258</f>
        <v>1710</v>
      </c>
      <c r="M258" s="27">
        <v>0.4</v>
      </c>
      <c r="O258" s="7"/>
    </row>
    <row r="259" spans="2:15" x14ac:dyDescent="0.2">
      <c r="B259" s="22" t="s">
        <v>28</v>
      </c>
      <c r="C259" s="22">
        <v>1189833</v>
      </c>
      <c r="D259" s="23">
        <v>44391</v>
      </c>
      <c r="E259" s="22" t="s">
        <v>24</v>
      </c>
      <c r="F259" s="22" t="s">
        <v>25</v>
      </c>
      <c r="G259" s="22" t="s">
        <v>26</v>
      </c>
      <c r="H259" s="22" t="s">
        <v>15</v>
      </c>
      <c r="I259" s="24">
        <v>0.5</v>
      </c>
      <c r="J259" s="25">
        <v>8000</v>
      </c>
      <c r="K259" s="26">
        <f>I259*J259</f>
        <v>4000</v>
      </c>
      <c r="L259" s="26">
        <f>K259*M259</f>
        <v>1000</v>
      </c>
      <c r="M259" s="27">
        <v>0.25</v>
      </c>
      <c r="O259" s="7"/>
    </row>
    <row r="260" spans="2:15" x14ac:dyDescent="0.2">
      <c r="B260" s="22" t="s">
        <v>28</v>
      </c>
      <c r="C260" s="22">
        <v>1189833</v>
      </c>
      <c r="D260" s="23">
        <v>44391</v>
      </c>
      <c r="E260" s="22" t="s">
        <v>24</v>
      </c>
      <c r="F260" s="22" t="s">
        <v>25</v>
      </c>
      <c r="G260" s="22" t="s">
        <v>26</v>
      </c>
      <c r="H260" s="22" t="s">
        <v>13</v>
      </c>
      <c r="I260" s="24">
        <v>0.5</v>
      </c>
      <c r="J260" s="25">
        <v>7500</v>
      </c>
      <c r="K260" s="26">
        <f t="shared" ref="K260:K263" si="83">I260*J260</f>
        <v>3750</v>
      </c>
      <c r="L260" s="26">
        <f t="shared" ref="L260:L263" si="84">K260*M260</f>
        <v>1500</v>
      </c>
      <c r="M260" s="27">
        <v>0.4</v>
      </c>
      <c r="O260" s="7"/>
    </row>
    <row r="261" spans="2:15" x14ac:dyDescent="0.2">
      <c r="B261" s="22" t="s">
        <v>28</v>
      </c>
      <c r="C261" s="22">
        <v>1189833</v>
      </c>
      <c r="D261" s="23">
        <v>44391</v>
      </c>
      <c r="E261" s="22" t="s">
        <v>24</v>
      </c>
      <c r="F261" s="22" t="s">
        <v>25</v>
      </c>
      <c r="G261" s="22" t="s">
        <v>26</v>
      </c>
      <c r="H261" s="22" t="s">
        <v>14</v>
      </c>
      <c r="I261" s="24">
        <v>0.45</v>
      </c>
      <c r="J261" s="25">
        <v>6500</v>
      </c>
      <c r="K261" s="26">
        <f t="shared" si="83"/>
        <v>2925</v>
      </c>
      <c r="L261" s="26">
        <f t="shared" si="84"/>
        <v>1023.7499999999999</v>
      </c>
      <c r="M261" s="27">
        <v>0.35</v>
      </c>
      <c r="O261" s="7"/>
    </row>
    <row r="262" spans="2:15" x14ac:dyDescent="0.2">
      <c r="B262" s="22" t="s">
        <v>28</v>
      </c>
      <c r="C262" s="22">
        <v>1189833</v>
      </c>
      <c r="D262" s="23">
        <v>44391</v>
      </c>
      <c r="E262" s="22" t="s">
        <v>24</v>
      </c>
      <c r="F262" s="22" t="s">
        <v>25</v>
      </c>
      <c r="G262" s="22" t="s">
        <v>26</v>
      </c>
      <c r="H262" s="22" t="s">
        <v>16</v>
      </c>
      <c r="I262" s="24">
        <v>0.5</v>
      </c>
      <c r="J262" s="25">
        <v>7000</v>
      </c>
      <c r="K262" s="26">
        <f t="shared" si="83"/>
        <v>3500</v>
      </c>
      <c r="L262" s="26">
        <f t="shared" si="84"/>
        <v>1925.0000000000002</v>
      </c>
      <c r="M262" s="27">
        <v>0.55000000000000004</v>
      </c>
      <c r="O262" s="7"/>
    </row>
    <row r="263" spans="2:15" x14ac:dyDescent="0.2">
      <c r="B263" s="22" t="s">
        <v>28</v>
      </c>
      <c r="C263" s="22">
        <v>1189833</v>
      </c>
      <c r="D263" s="23">
        <v>44391</v>
      </c>
      <c r="E263" s="22" t="s">
        <v>24</v>
      </c>
      <c r="F263" s="22" t="s">
        <v>25</v>
      </c>
      <c r="G263" s="22" t="s">
        <v>26</v>
      </c>
      <c r="H263" s="22" t="s">
        <v>17</v>
      </c>
      <c r="I263" s="24">
        <v>0.65</v>
      </c>
      <c r="J263" s="25">
        <v>7000</v>
      </c>
      <c r="K263" s="26">
        <f t="shared" si="83"/>
        <v>4550</v>
      </c>
      <c r="L263" s="26">
        <f t="shared" si="84"/>
        <v>910</v>
      </c>
      <c r="M263" s="27">
        <v>0.2</v>
      </c>
      <c r="O263" s="7"/>
    </row>
    <row r="264" spans="2:15" x14ac:dyDescent="0.2">
      <c r="B264" s="22" t="s">
        <v>28</v>
      </c>
      <c r="C264" s="22">
        <v>1189833</v>
      </c>
      <c r="D264" s="23">
        <v>44423</v>
      </c>
      <c r="E264" s="22" t="s">
        <v>24</v>
      </c>
      <c r="F264" s="22" t="s">
        <v>25</v>
      </c>
      <c r="G264" s="22" t="s">
        <v>26</v>
      </c>
      <c r="H264" s="22" t="s">
        <v>12</v>
      </c>
      <c r="I264" s="24">
        <v>0.5</v>
      </c>
      <c r="J264" s="25">
        <v>9000</v>
      </c>
      <c r="K264" s="26">
        <f>I264*J264</f>
        <v>4500</v>
      </c>
      <c r="L264" s="26">
        <f>K264*M264</f>
        <v>1800</v>
      </c>
      <c r="M264" s="27">
        <v>0.4</v>
      </c>
      <c r="O264" s="7"/>
    </row>
    <row r="265" spans="2:15" x14ac:dyDescent="0.2">
      <c r="B265" s="22" t="s">
        <v>28</v>
      </c>
      <c r="C265" s="22">
        <v>1189833</v>
      </c>
      <c r="D265" s="23">
        <v>44423</v>
      </c>
      <c r="E265" s="22" t="s">
        <v>24</v>
      </c>
      <c r="F265" s="22" t="s">
        <v>25</v>
      </c>
      <c r="G265" s="22" t="s">
        <v>26</v>
      </c>
      <c r="H265" s="22" t="s">
        <v>15</v>
      </c>
      <c r="I265" s="24">
        <v>0.55000000000000004</v>
      </c>
      <c r="J265" s="25">
        <v>8500</v>
      </c>
      <c r="K265" s="26">
        <f>I265*J265</f>
        <v>4675</v>
      </c>
      <c r="L265" s="26">
        <f>K265*M265</f>
        <v>1168.75</v>
      </c>
      <c r="M265" s="27">
        <v>0.25</v>
      </c>
      <c r="O265" s="7"/>
    </row>
    <row r="266" spans="2:15" x14ac:dyDescent="0.2">
      <c r="B266" s="22" t="s">
        <v>28</v>
      </c>
      <c r="C266" s="22">
        <v>1189833</v>
      </c>
      <c r="D266" s="23">
        <v>44423</v>
      </c>
      <c r="E266" s="22" t="s">
        <v>24</v>
      </c>
      <c r="F266" s="22" t="s">
        <v>25</v>
      </c>
      <c r="G266" s="22" t="s">
        <v>26</v>
      </c>
      <c r="H266" s="22" t="s">
        <v>13</v>
      </c>
      <c r="I266" s="24">
        <v>0.5</v>
      </c>
      <c r="J266" s="25">
        <v>7250</v>
      </c>
      <c r="K266" s="26">
        <f t="shared" ref="K266:K269" si="85">I266*J266</f>
        <v>3625</v>
      </c>
      <c r="L266" s="26">
        <f t="shared" ref="L266:L269" si="86">K266*M266</f>
        <v>1450</v>
      </c>
      <c r="M266" s="27">
        <v>0.4</v>
      </c>
      <c r="O266" s="7"/>
    </row>
    <row r="267" spans="2:15" x14ac:dyDescent="0.2">
      <c r="B267" s="22" t="s">
        <v>28</v>
      </c>
      <c r="C267" s="22">
        <v>1189833</v>
      </c>
      <c r="D267" s="23">
        <v>44423</v>
      </c>
      <c r="E267" s="22" t="s">
        <v>24</v>
      </c>
      <c r="F267" s="22" t="s">
        <v>25</v>
      </c>
      <c r="G267" s="22" t="s">
        <v>26</v>
      </c>
      <c r="H267" s="22" t="s">
        <v>14</v>
      </c>
      <c r="I267" s="24">
        <v>0.5</v>
      </c>
      <c r="J267" s="25">
        <v>6750</v>
      </c>
      <c r="K267" s="26">
        <f t="shared" si="85"/>
        <v>3375</v>
      </c>
      <c r="L267" s="26">
        <f t="shared" si="86"/>
        <v>1181.25</v>
      </c>
      <c r="M267" s="27">
        <v>0.35</v>
      </c>
      <c r="O267" s="7"/>
    </row>
    <row r="268" spans="2:15" x14ac:dyDescent="0.2">
      <c r="B268" s="22" t="s">
        <v>28</v>
      </c>
      <c r="C268" s="22">
        <v>1189833</v>
      </c>
      <c r="D268" s="23">
        <v>44423</v>
      </c>
      <c r="E268" s="22" t="s">
        <v>24</v>
      </c>
      <c r="F268" s="22" t="s">
        <v>25</v>
      </c>
      <c r="G268" s="22" t="s">
        <v>26</v>
      </c>
      <c r="H268" s="22" t="s">
        <v>16</v>
      </c>
      <c r="I268" s="24">
        <v>0.6</v>
      </c>
      <c r="J268" s="25">
        <v>6750</v>
      </c>
      <c r="K268" s="26">
        <f t="shared" si="85"/>
        <v>4050</v>
      </c>
      <c r="L268" s="26">
        <f t="shared" si="86"/>
        <v>2227.5</v>
      </c>
      <c r="M268" s="27">
        <v>0.55000000000000004</v>
      </c>
      <c r="O268" s="7"/>
    </row>
    <row r="269" spans="2:15" x14ac:dyDescent="0.2">
      <c r="B269" s="22" t="s">
        <v>28</v>
      </c>
      <c r="C269" s="22">
        <v>1189833</v>
      </c>
      <c r="D269" s="23">
        <v>44423</v>
      </c>
      <c r="E269" s="22" t="s">
        <v>24</v>
      </c>
      <c r="F269" s="22" t="s">
        <v>25</v>
      </c>
      <c r="G269" s="22" t="s">
        <v>26</v>
      </c>
      <c r="H269" s="22" t="s">
        <v>17</v>
      </c>
      <c r="I269" s="24">
        <v>0.65</v>
      </c>
      <c r="J269" s="25">
        <v>6500</v>
      </c>
      <c r="K269" s="26">
        <f t="shared" si="85"/>
        <v>4225</v>
      </c>
      <c r="L269" s="26">
        <f t="shared" si="86"/>
        <v>845</v>
      </c>
      <c r="M269" s="27">
        <v>0.2</v>
      </c>
      <c r="O269" s="7"/>
    </row>
    <row r="270" spans="2:15" x14ac:dyDescent="0.2">
      <c r="B270" s="22" t="s">
        <v>28</v>
      </c>
      <c r="C270" s="22">
        <v>1189833</v>
      </c>
      <c r="D270" s="23">
        <v>44455</v>
      </c>
      <c r="E270" s="22" t="s">
        <v>24</v>
      </c>
      <c r="F270" s="22" t="s">
        <v>25</v>
      </c>
      <c r="G270" s="22" t="s">
        <v>26</v>
      </c>
      <c r="H270" s="22" t="s">
        <v>12</v>
      </c>
      <c r="I270" s="24">
        <v>0.5</v>
      </c>
      <c r="J270" s="25">
        <v>8500</v>
      </c>
      <c r="K270" s="26">
        <f>I270*J270</f>
        <v>4250</v>
      </c>
      <c r="L270" s="26">
        <f>K270*M270</f>
        <v>1700</v>
      </c>
      <c r="M270" s="27">
        <v>0.4</v>
      </c>
      <c r="O270" s="7"/>
    </row>
    <row r="271" spans="2:15" x14ac:dyDescent="0.2">
      <c r="B271" s="22" t="s">
        <v>28</v>
      </c>
      <c r="C271" s="22">
        <v>1189833</v>
      </c>
      <c r="D271" s="23">
        <v>44455</v>
      </c>
      <c r="E271" s="22" t="s">
        <v>24</v>
      </c>
      <c r="F271" s="22" t="s">
        <v>25</v>
      </c>
      <c r="G271" s="22" t="s">
        <v>26</v>
      </c>
      <c r="H271" s="22" t="s">
        <v>15</v>
      </c>
      <c r="I271" s="24">
        <v>0.55000000000000004</v>
      </c>
      <c r="J271" s="25">
        <v>8500</v>
      </c>
      <c r="K271" s="26">
        <f>I271*J271</f>
        <v>4675</v>
      </c>
      <c r="L271" s="26">
        <f>K271*M271</f>
        <v>1168.75</v>
      </c>
      <c r="M271" s="27">
        <v>0.25</v>
      </c>
      <c r="O271" s="7"/>
    </row>
    <row r="272" spans="2:15" x14ac:dyDescent="0.2">
      <c r="B272" s="22" t="s">
        <v>28</v>
      </c>
      <c r="C272" s="22">
        <v>1189833</v>
      </c>
      <c r="D272" s="23">
        <v>44455</v>
      </c>
      <c r="E272" s="22" t="s">
        <v>24</v>
      </c>
      <c r="F272" s="22" t="s">
        <v>25</v>
      </c>
      <c r="G272" s="22" t="s">
        <v>26</v>
      </c>
      <c r="H272" s="22" t="s">
        <v>13</v>
      </c>
      <c r="I272" s="24">
        <v>0.5</v>
      </c>
      <c r="J272" s="25">
        <v>7000</v>
      </c>
      <c r="K272" s="26">
        <f t="shared" ref="K272:K275" si="87">I272*J272</f>
        <v>3500</v>
      </c>
      <c r="L272" s="26">
        <f t="shared" ref="L272:L275" si="88">K272*M272</f>
        <v>1400</v>
      </c>
      <c r="M272" s="27">
        <v>0.4</v>
      </c>
      <c r="O272" s="7"/>
    </row>
    <row r="273" spans="2:15" x14ac:dyDescent="0.2">
      <c r="B273" s="22" t="s">
        <v>28</v>
      </c>
      <c r="C273" s="22">
        <v>1189833</v>
      </c>
      <c r="D273" s="23">
        <v>44455</v>
      </c>
      <c r="E273" s="22" t="s">
        <v>24</v>
      </c>
      <c r="F273" s="22" t="s">
        <v>25</v>
      </c>
      <c r="G273" s="22" t="s">
        <v>26</v>
      </c>
      <c r="H273" s="22" t="s">
        <v>14</v>
      </c>
      <c r="I273" s="24">
        <v>0.5</v>
      </c>
      <c r="J273" s="25">
        <v>6500</v>
      </c>
      <c r="K273" s="26">
        <f t="shared" si="87"/>
        <v>3250</v>
      </c>
      <c r="L273" s="26">
        <f t="shared" si="88"/>
        <v>1137.5</v>
      </c>
      <c r="M273" s="27">
        <v>0.35</v>
      </c>
      <c r="O273" s="7"/>
    </row>
    <row r="274" spans="2:15" x14ac:dyDescent="0.2">
      <c r="B274" s="22" t="s">
        <v>28</v>
      </c>
      <c r="C274" s="22">
        <v>1189833</v>
      </c>
      <c r="D274" s="23">
        <v>44455</v>
      </c>
      <c r="E274" s="22" t="s">
        <v>24</v>
      </c>
      <c r="F274" s="22" t="s">
        <v>25</v>
      </c>
      <c r="G274" s="22" t="s">
        <v>26</v>
      </c>
      <c r="H274" s="22" t="s">
        <v>16</v>
      </c>
      <c r="I274" s="24">
        <v>0.6</v>
      </c>
      <c r="J274" s="25">
        <v>6500</v>
      </c>
      <c r="K274" s="26">
        <f t="shared" si="87"/>
        <v>3900</v>
      </c>
      <c r="L274" s="26">
        <f t="shared" si="88"/>
        <v>2145</v>
      </c>
      <c r="M274" s="27">
        <v>0.55000000000000004</v>
      </c>
      <c r="O274" s="7"/>
    </row>
    <row r="275" spans="2:15" x14ac:dyDescent="0.2">
      <c r="B275" s="22" t="s">
        <v>28</v>
      </c>
      <c r="C275" s="22">
        <v>1189833</v>
      </c>
      <c r="D275" s="23">
        <v>44455</v>
      </c>
      <c r="E275" s="22" t="s">
        <v>24</v>
      </c>
      <c r="F275" s="22" t="s">
        <v>25</v>
      </c>
      <c r="G275" s="22" t="s">
        <v>26</v>
      </c>
      <c r="H275" s="22" t="s">
        <v>17</v>
      </c>
      <c r="I275" s="24">
        <v>0.65</v>
      </c>
      <c r="J275" s="25">
        <v>7000</v>
      </c>
      <c r="K275" s="26">
        <f t="shared" si="87"/>
        <v>4550</v>
      </c>
      <c r="L275" s="26">
        <f t="shared" si="88"/>
        <v>910</v>
      </c>
      <c r="M275" s="27">
        <v>0.2</v>
      </c>
      <c r="O275" s="7"/>
    </row>
    <row r="276" spans="2:15" x14ac:dyDescent="0.2">
      <c r="B276" s="22" t="s">
        <v>28</v>
      </c>
      <c r="C276" s="22">
        <v>1189833</v>
      </c>
      <c r="D276" s="23">
        <v>44484</v>
      </c>
      <c r="E276" s="22" t="s">
        <v>24</v>
      </c>
      <c r="F276" s="22" t="s">
        <v>25</v>
      </c>
      <c r="G276" s="22" t="s">
        <v>26</v>
      </c>
      <c r="H276" s="22" t="s">
        <v>12</v>
      </c>
      <c r="I276" s="24">
        <v>0.5</v>
      </c>
      <c r="J276" s="25">
        <v>8000</v>
      </c>
      <c r="K276" s="26">
        <f>I276*J276</f>
        <v>4000</v>
      </c>
      <c r="L276" s="26">
        <f>K276*M276</f>
        <v>1600</v>
      </c>
      <c r="M276" s="27">
        <v>0.4</v>
      </c>
      <c r="O276" s="7"/>
    </row>
    <row r="277" spans="2:15" x14ac:dyDescent="0.2">
      <c r="B277" s="22" t="s">
        <v>28</v>
      </c>
      <c r="C277" s="22">
        <v>1189833</v>
      </c>
      <c r="D277" s="23">
        <v>44484</v>
      </c>
      <c r="E277" s="22" t="s">
        <v>24</v>
      </c>
      <c r="F277" s="22" t="s">
        <v>25</v>
      </c>
      <c r="G277" s="22" t="s">
        <v>26</v>
      </c>
      <c r="H277" s="22" t="s">
        <v>15</v>
      </c>
      <c r="I277" s="24">
        <v>0.55000000000000004</v>
      </c>
      <c r="J277" s="25">
        <v>8000</v>
      </c>
      <c r="K277" s="26">
        <f>I277*J277</f>
        <v>4400</v>
      </c>
      <c r="L277" s="26">
        <f>K277*M277</f>
        <v>1100</v>
      </c>
      <c r="M277" s="27">
        <v>0.25</v>
      </c>
      <c r="O277" s="7"/>
    </row>
    <row r="278" spans="2:15" x14ac:dyDescent="0.2">
      <c r="B278" s="22" t="s">
        <v>28</v>
      </c>
      <c r="C278" s="22">
        <v>1189833</v>
      </c>
      <c r="D278" s="23">
        <v>44484</v>
      </c>
      <c r="E278" s="22" t="s">
        <v>24</v>
      </c>
      <c r="F278" s="22" t="s">
        <v>25</v>
      </c>
      <c r="G278" s="22" t="s">
        <v>26</v>
      </c>
      <c r="H278" s="22" t="s">
        <v>13</v>
      </c>
      <c r="I278" s="24">
        <v>0.5</v>
      </c>
      <c r="J278" s="25">
        <v>6500</v>
      </c>
      <c r="K278" s="26">
        <f t="shared" ref="K278:K281" si="89">I278*J278</f>
        <v>3250</v>
      </c>
      <c r="L278" s="26">
        <f t="shared" ref="L278:L281" si="90">K278*M278</f>
        <v>1300</v>
      </c>
      <c r="M278" s="27">
        <v>0.4</v>
      </c>
      <c r="O278" s="7"/>
    </row>
    <row r="279" spans="2:15" x14ac:dyDescent="0.2">
      <c r="B279" s="22" t="s">
        <v>28</v>
      </c>
      <c r="C279" s="22">
        <v>1189833</v>
      </c>
      <c r="D279" s="23">
        <v>44484</v>
      </c>
      <c r="E279" s="22" t="s">
        <v>24</v>
      </c>
      <c r="F279" s="22" t="s">
        <v>25</v>
      </c>
      <c r="G279" s="22" t="s">
        <v>26</v>
      </c>
      <c r="H279" s="22" t="s">
        <v>14</v>
      </c>
      <c r="I279" s="24">
        <v>0.5</v>
      </c>
      <c r="J279" s="25">
        <v>6250</v>
      </c>
      <c r="K279" s="26">
        <f t="shared" si="89"/>
        <v>3125</v>
      </c>
      <c r="L279" s="26">
        <f t="shared" si="90"/>
        <v>1093.75</v>
      </c>
      <c r="M279" s="27">
        <v>0.35</v>
      </c>
      <c r="O279" s="7"/>
    </row>
    <row r="280" spans="2:15" x14ac:dyDescent="0.2">
      <c r="B280" s="22" t="s">
        <v>28</v>
      </c>
      <c r="C280" s="22">
        <v>1189833</v>
      </c>
      <c r="D280" s="23">
        <v>44484</v>
      </c>
      <c r="E280" s="22" t="s">
        <v>24</v>
      </c>
      <c r="F280" s="22" t="s">
        <v>25</v>
      </c>
      <c r="G280" s="22" t="s">
        <v>26</v>
      </c>
      <c r="H280" s="22" t="s">
        <v>16</v>
      </c>
      <c r="I280" s="24">
        <v>0.6</v>
      </c>
      <c r="J280" s="25">
        <v>6000</v>
      </c>
      <c r="K280" s="26">
        <f t="shared" si="89"/>
        <v>3600</v>
      </c>
      <c r="L280" s="26">
        <f t="shared" si="90"/>
        <v>1980.0000000000002</v>
      </c>
      <c r="M280" s="27">
        <v>0.55000000000000004</v>
      </c>
      <c r="O280" s="7"/>
    </row>
    <row r="281" spans="2:15" x14ac:dyDescent="0.2">
      <c r="B281" s="22" t="s">
        <v>28</v>
      </c>
      <c r="C281" s="22">
        <v>1189833</v>
      </c>
      <c r="D281" s="23">
        <v>44484</v>
      </c>
      <c r="E281" s="22" t="s">
        <v>24</v>
      </c>
      <c r="F281" s="22" t="s">
        <v>25</v>
      </c>
      <c r="G281" s="22" t="s">
        <v>26</v>
      </c>
      <c r="H281" s="22" t="s">
        <v>17</v>
      </c>
      <c r="I281" s="24">
        <v>0.65</v>
      </c>
      <c r="J281" s="25">
        <v>6500</v>
      </c>
      <c r="K281" s="26">
        <f t="shared" si="89"/>
        <v>4225</v>
      </c>
      <c r="L281" s="26">
        <f t="shared" si="90"/>
        <v>845</v>
      </c>
      <c r="M281" s="27">
        <v>0.2</v>
      </c>
      <c r="O281" s="7"/>
    </row>
    <row r="282" spans="2:15" x14ac:dyDescent="0.2">
      <c r="B282" s="22" t="s">
        <v>28</v>
      </c>
      <c r="C282" s="22">
        <v>1189833</v>
      </c>
      <c r="D282" s="23">
        <v>44515</v>
      </c>
      <c r="E282" s="22" t="s">
        <v>24</v>
      </c>
      <c r="F282" s="22" t="s">
        <v>25</v>
      </c>
      <c r="G282" s="22" t="s">
        <v>26</v>
      </c>
      <c r="H282" s="22" t="s">
        <v>12</v>
      </c>
      <c r="I282" s="24">
        <v>0.5</v>
      </c>
      <c r="J282" s="25">
        <v>8250</v>
      </c>
      <c r="K282" s="26">
        <f>I282*J282</f>
        <v>4125</v>
      </c>
      <c r="L282" s="26">
        <f>K282*M282</f>
        <v>1650</v>
      </c>
      <c r="M282" s="27">
        <v>0.4</v>
      </c>
      <c r="O282" s="7"/>
    </row>
    <row r="283" spans="2:15" x14ac:dyDescent="0.2">
      <c r="B283" s="22" t="s">
        <v>28</v>
      </c>
      <c r="C283" s="22">
        <v>1189833</v>
      </c>
      <c r="D283" s="23">
        <v>44515</v>
      </c>
      <c r="E283" s="22" t="s">
        <v>24</v>
      </c>
      <c r="F283" s="22" t="s">
        <v>25</v>
      </c>
      <c r="G283" s="22" t="s">
        <v>26</v>
      </c>
      <c r="H283" s="22" t="s">
        <v>15</v>
      </c>
      <c r="I283" s="24">
        <v>0.55000000000000004</v>
      </c>
      <c r="J283" s="25">
        <v>8250</v>
      </c>
      <c r="K283" s="26">
        <f>I283*J283</f>
        <v>4537.5</v>
      </c>
      <c r="L283" s="26">
        <f>K283*M283</f>
        <v>1134.375</v>
      </c>
      <c r="M283" s="27">
        <v>0.25</v>
      </c>
      <c r="O283" s="7"/>
    </row>
    <row r="284" spans="2:15" x14ac:dyDescent="0.2">
      <c r="B284" s="22" t="s">
        <v>28</v>
      </c>
      <c r="C284" s="22">
        <v>1189833</v>
      </c>
      <c r="D284" s="23">
        <v>44515</v>
      </c>
      <c r="E284" s="22" t="s">
        <v>24</v>
      </c>
      <c r="F284" s="22" t="s">
        <v>25</v>
      </c>
      <c r="G284" s="22" t="s">
        <v>26</v>
      </c>
      <c r="H284" s="22" t="s">
        <v>13</v>
      </c>
      <c r="I284" s="24">
        <v>0.5</v>
      </c>
      <c r="J284" s="25">
        <v>6750</v>
      </c>
      <c r="K284" s="26">
        <f t="shared" ref="K284:K287" si="91">I284*J284</f>
        <v>3375</v>
      </c>
      <c r="L284" s="26">
        <f t="shared" ref="L284:L287" si="92">K284*M284</f>
        <v>1350</v>
      </c>
      <c r="M284" s="27">
        <v>0.4</v>
      </c>
      <c r="O284" s="7"/>
    </row>
    <row r="285" spans="2:15" x14ac:dyDescent="0.2">
      <c r="B285" s="22" t="s">
        <v>28</v>
      </c>
      <c r="C285" s="22">
        <v>1189833</v>
      </c>
      <c r="D285" s="23">
        <v>44515</v>
      </c>
      <c r="E285" s="22" t="s">
        <v>24</v>
      </c>
      <c r="F285" s="22" t="s">
        <v>25</v>
      </c>
      <c r="G285" s="22" t="s">
        <v>26</v>
      </c>
      <c r="H285" s="22" t="s">
        <v>14</v>
      </c>
      <c r="I285" s="24">
        <v>0.5</v>
      </c>
      <c r="J285" s="25">
        <v>6500</v>
      </c>
      <c r="K285" s="26">
        <f t="shared" si="91"/>
        <v>3250</v>
      </c>
      <c r="L285" s="26">
        <f t="shared" si="92"/>
        <v>1137.5</v>
      </c>
      <c r="M285" s="27">
        <v>0.35</v>
      </c>
      <c r="O285" s="7"/>
    </row>
    <row r="286" spans="2:15" x14ac:dyDescent="0.2">
      <c r="B286" s="22" t="s">
        <v>28</v>
      </c>
      <c r="C286" s="22">
        <v>1189833</v>
      </c>
      <c r="D286" s="23">
        <v>44515</v>
      </c>
      <c r="E286" s="22" t="s">
        <v>24</v>
      </c>
      <c r="F286" s="22" t="s">
        <v>25</v>
      </c>
      <c r="G286" s="22" t="s">
        <v>26</v>
      </c>
      <c r="H286" s="22" t="s">
        <v>16</v>
      </c>
      <c r="I286" s="24">
        <v>0.6</v>
      </c>
      <c r="J286" s="25">
        <v>6000</v>
      </c>
      <c r="K286" s="26">
        <f t="shared" si="91"/>
        <v>3600</v>
      </c>
      <c r="L286" s="26">
        <f t="shared" si="92"/>
        <v>1980.0000000000002</v>
      </c>
      <c r="M286" s="27">
        <v>0.55000000000000004</v>
      </c>
      <c r="O286" s="7"/>
    </row>
    <row r="287" spans="2:15" x14ac:dyDescent="0.2">
      <c r="B287" s="22" t="s">
        <v>28</v>
      </c>
      <c r="C287" s="22">
        <v>1189833</v>
      </c>
      <c r="D287" s="23">
        <v>44515</v>
      </c>
      <c r="E287" s="22" t="s">
        <v>24</v>
      </c>
      <c r="F287" s="22" t="s">
        <v>25</v>
      </c>
      <c r="G287" s="22" t="s">
        <v>26</v>
      </c>
      <c r="H287" s="22" t="s">
        <v>17</v>
      </c>
      <c r="I287" s="24">
        <v>0.65</v>
      </c>
      <c r="J287" s="25">
        <v>7000</v>
      </c>
      <c r="K287" s="26">
        <f t="shared" si="91"/>
        <v>4550</v>
      </c>
      <c r="L287" s="26">
        <f t="shared" si="92"/>
        <v>910</v>
      </c>
      <c r="M287" s="27">
        <v>0.2</v>
      </c>
      <c r="O287" s="7"/>
    </row>
    <row r="288" spans="2:15" x14ac:dyDescent="0.2">
      <c r="B288" s="22" t="s">
        <v>28</v>
      </c>
      <c r="C288" s="22">
        <v>1189833</v>
      </c>
      <c r="D288" s="23">
        <v>44544</v>
      </c>
      <c r="E288" s="22" t="s">
        <v>24</v>
      </c>
      <c r="F288" s="22" t="s">
        <v>25</v>
      </c>
      <c r="G288" s="22" t="s">
        <v>26</v>
      </c>
      <c r="H288" s="22" t="s">
        <v>12</v>
      </c>
      <c r="I288" s="24">
        <v>0.5</v>
      </c>
      <c r="J288" s="25">
        <v>9000</v>
      </c>
      <c r="K288" s="26">
        <f>I288*J288</f>
        <v>4500</v>
      </c>
      <c r="L288" s="26">
        <f>K288*M288</f>
        <v>1800</v>
      </c>
      <c r="M288" s="27">
        <v>0.4</v>
      </c>
      <c r="O288" s="7"/>
    </row>
    <row r="289" spans="2:16" x14ac:dyDescent="0.2">
      <c r="B289" s="22" t="s">
        <v>28</v>
      </c>
      <c r="C289" s="22">
        <v>1189833</v>
      </c>
      <c r="D289" s="23">
        <v>44544</v>
      </c>
      <c r="E289" s="22" t="s">
        <v>24</v>
      </c>
      <c r="F289" s="22" t="s">
        <v>25</v>
      </c>
      <c r="G289" s="22" t="s">
        <v>26</v>
      </c>
      <c r="H289" s="22" t="s">
        <v>15</v>
      </c>
      <c r="I289" s="24">
        <v>0.55000000000000004</v>
      </c>
      <c r="J289" s="25">
        <v>9000</v>
      </c>
      <c r="K289" s="26">
        <f>I289*J289</f>
        <v>4950</v>
      </c>
      <c r="L289" s="26">
        <f>K289*M289</f>
        <v>1237.5</v>
      </c>
      <c r="M289" s="27">
        <v>0.25</v>
      </c>
      <c r="O289" s="7"/>
    </row>
    <row r="290" spans="2:16" x14ac:dyDescent="0.2">
      <c r="B290" s="22" t="s">
        <v>28</v>
      </c>
      <c r="C290" s="22">
        <v>1189833</v>
      </c>
      <c r="D290" s="23">
        <v>44544</v>
      </c>
      <c r="E290" s="22" t="s">
        <v>24</v>
      </c>
      <c r="F290" s="22" t="s">
        <v>25</v>
      </c>
      <c r="G290" s="22" t="s">
        <v>26</v>
      </c>
      <c r="H290" s="22" t="s">
        <v>13</v>
      </c>
      <c r="I290" s="24">
        <v>0.5</v>
      </c>
      <c r="J290" s="25">
        <v>7000</v>
      </c>
      <c r="K290" s="26">
        <f t="shared" ref="K290:K293" si="93">I290*J290</f>
        <v>3500</v>
      </c>
      <c r="L290" s="26">
        <f t="shared" ref="L290:L293" si="94">K290*M290</f>
        <v>1400</v>
      </c>
      <c r="M290" s="27">
        <v>0.4</v>
      </c>
      <c r="O290" s="7"/>
    </row>
    <row r="291" spans="2:16" x14ac:dyDescent="0.2">
      <c r="B291" s="22" t="s">
        <v>28</v>
      </c>
      <c r="C291" s="22">
        <v>1189833</v>
      </c>
      <c r="D291" s="23">
        <v>44544</v>
      </c>
      <c r="E291" s="22" t="s">
        <v>24</v>
      </c>
      <c r="F291" s="22" t="s">
        <v>25</v>
      </c>
      <c r="G291" s="22" t="s">
        <v>26</v>
      </c>
      <c r="H291" s="22" t="s">
        <v>14</v>
      </c>
      <c r="I291" s="24">
        <v>0.5</v>
      </c>
      <c r="J291" s="25">
        <v>7000</v>
      </c>
      <c r="K291" s="26">
        <f t="shared" si="93"/>
        <v>3500</v>
      </c>
      <c r="L291" s="26">
        <f t="shared" si="94"/>
        <v>1225</v>
      </c>
      <c r="M291" s="27">
        <v>0.35</v>
      </c>
      <c r="O291" s="7"/>
    </row>
    <row r="292" spans="2:16" x14ac:dyDescent="0.2">
      <c r="B292" s="22" t="s">
        <v>28</v>
      </c>
      <c r="C292" s="22">
        <v>1189833</v>
      </c>
      <c r="D292" s="23">
        <v>44544</v>
      </c>
      <c r="E292" s="22" t="s">
        <v>24</v>
      </c>
      <c r="F292" s="22" t="s">
        <v>25</v>
      </c>
      <c r="G292" s="22" t="s">
        <v>26</v>
      </c>
      <c r="H292" s="22" t="s">
        <v>16</v>
      </c>
      <c r="I292" s="24">
        <v>0.6</v>
      </c>
      <c r="J292" s="25">
        <v>6250</v>
      </c>
      <c r="K292" s="26">
        <f t="shared" si="93"/>
        <v>3750</v>
      </c>
      <c r="L292" s="26">
        <f t="shared" si="94"/>
        <v>2062.5</v>
      </c>
      <c r="M292" s="27">
        <v>0.55000000000000004</v>
      </c>
      <c r="O292" s="7"/>
    </row>
    <row r="293" spans="2:16" x14ac:dyDescent="0.2">
      <c r="B293" s="22" t="s">
        <v>28</v>
      </c>
      <c r="C293" s="22">
        <v>1189833</v>
      </c>
      <c r="D293" s="23">
        <v>44544</v>
      </c>
      <c r="E293" s="22" t="s">
        <v>24</v>
      </c>
      <c r="F293" s="22" t="s">
        <v>25</v>
      </c>
      <c r="G293" s="22" t="s">
        <v>26</v>
      </c>
      <c r="H293" s="22" t="s">
        <v>17</v>
      </c>
      <c r="I293" s="24">
        <v>0.65</v>
      </c>
      <c r="J293" s="25">
        <v>7250</v>
      </c>
      <c r="K293" s="26">
        <f t="shared" si="93"/>
        <v>4712.5</v>
      </c>
      <c r="L293" s="26">
        <f t="shared" si="94"/>
        <v>942.5</v>
      </c>
      <c r="M293" s="27">
        <v>0.2</v>
      </c>
      <c r="O293" s="7"/>
    </row>
    <row r="294" spans="2:16" x14ac:dyDescent="0.2">
      <c r="B294" s="22" t="s">
        <v>10</v>
      </c>
      <c r="C294" s="22">
        <v>1185732</v>
      </c>
      <c r="D294" s="23">
        <v>44211</v>
      </c>
      <c r="E294" s="22" t="s">
        <v>30</v>
      </c>
      <c r="F294" s="22" t="s">
        <v>31</v>
      </c>
      <c r="G294" s="22" t="s">
        <v>32</v>
      </c>
      <c r="H294" s="22" t="s">
        <v>12</v>
      </c>
      <c r="I294" s="24">
        <v>0.45</v>
      </c>
      <c r="J294" s="25">
        <v>4750</v>
      </c>
      <c r="K294" s="26">
        <f>I294*J294</f>
        <v>2137.5</v>
      </c>
      <c r="L294" s="26">
        <f>K294*M294</f>
        <v>855</v>
      </c>
      <c r="M294" s="27">
        <v>0.4</v>
      </c>
      <c r="O294" s="5"/>
      <c r="P294" s="3"/>
    </row>
    <row r="295" spans="2:16" x14ac:dyDescent="0.2">
      <c r="B295" s="22" t="s">
        <v>10</v>
      </c>
      <c r="C295" s="22">
        <v>1185732</v>
      </c>
      <c r="D295" s="23">
        <v>44211</v>
      </c>
      <c r="E295" s="22" t="s">
        <v>30</v>
      </c>
      <c r="F295" s="22" t="s">
        <v>31</v>
      </c>
      <c r="G295" s="22" t="s">
        <v>32</v>
      </c>
      <c r="H295" s="22" t="s">
        <v>15</v>
      </c>
      <c r="I295" s="24">
        <v>0.45</v>
      </c>
      <c r="J295" s="25">
        <v>2750</v>
      </c>
      <c r="K295" s="26">
        <f>I295*J295</f>
        <v>1237.5</v>
      </c>
      <c r="L295" s="26">
        <f>K295*M295</f>
        <v>433.125</v>
      </c>
      <c r="M295" s="27">
        <v>0.35</v>
      </c>
      <c r="O295" s="5"/>
      <c r="P295" s="3"/>
    </row>
    <row r="296" spans="2:16" x14ac:dyDescent="0.2">
      <c r="B296" s="22" t="s">
        <v>10</v>
      </c>
      <c r="C296" s="22">
        <v>1185732</v>
      </c>
      <c r="D296" s="23">
        <v>44211</v>
      </c>
      <c r="E296" s="22" t="s">
        <v>30</v>
      </c>
      <c r="F296" s="22" t="s">
        <v>31</v>
      </c>
      <c r="G296" s="22" t="s">
        <v>32</v>
      </c>
      <c r="H296" s="22" t="s">
        <v>13</v>
      </c>
      <c r="I296" s="24">
        <v>0.35000000000000003</v>
      </c>
      <c r="J296" s="25">
        <v>2750</v>
      </c>
      <c r="K296" s="26">
        <f t="shared" ref="K296:K299" si="95">I296*J296</f>
        <v>962.50000000000011</v>
      </c>
      <c r="L296" s="26">
        <f t="shared" ref="L296:L299" si="96">K296*M296</f>
        <v>336.875</v>
      </c>
      <c r="M296" s="27">
        <v>0.35</v>
      </c>
      <c r="O296" s="5"/>
      <c r="P296" s="3"/>
    </row>
    <row r="297" spans="2:16" x14ac:dyDescent="0.2">
      <c r="B297" s="22" t="s">
        <v>10</v>
      </c>
      <c r="C297" s="22">
        <v>1185732</v>
      </c>
      <c r="D297" s="23">
        <v>44211</v>
      </c>
      <c r="E297" s="22" t="s">
        <v>30</v>
      </c>
      <c r="F297" s="22" t="s">
        <v>31</v>
      </c>
      <c r="G297" s="22" t="s">
        <v>32</v>
      </c>
      <c r="H297" s="22" t="s">
        <v>14</v>
      </c>
      <c r="I297" s="24">
        <v>0.4</v>
      </c>
      <c r="J297" s="25">
        <v>1250</v>
      </c>
      <c r="K297" s="26">
        <f t="shared" si="95"/>
        <v>500</v>
      </c>
      <c r="L297" s="26">
        <f t="shared" si="96"/>
        <v>200</v>
      </c>
      <c r="M297" s="27">
        <v>0.4</v>
      </c>
      <c r="O297" s="2"/>
      <c r="P297" s="3"/>
    </row>
    <row r="298" spans="2:16" x14ac:dyDescent="0.2">
      <c r="B298" s="22" t="s">
        <v>10</v>
      </c>
      <c r="C298" s="22">
        <v>1185732</v>
      </c>
      <c r="D298" s="23">
        <v>44211</v>
      </c>
      <c r="E298" s="22" t="s">
        <v>30</v>
      </c>
      <c r="F298" s="22" t="s">
        <v>31</v>
      </c>
      <c r="G298" s="22" t="s">
        <v>32</v>
      </c>
      <c r="H298" s="22" t="s">
        <v>16</v>
      </c>
      <c r="I298" s="24">
        <v>0.54999999999999993</v>
      </c>
      <c r="J298" s="25">
        <v>1750</v>
      </c>
      <c r="K298" s="26">
        <f t="shared" si="95"/>
        <v>962.49999999999989</v>
      </c>
      <c r="L298" s="26">
        <f t="shared" si="96"/>
        <v>336.87499999999994</v>
      </c>
      <c r="M298" s="27">
        <v>0.35</v>
      </c>
      <c r="O298" s="2"/>
      <c r="P298" s="3"/>
    </row>
    <row r="299" spans="2:16" x14ac:dyDescent="0.2">
      <c r="B299" s="22" t="s">
        <v>10</v>
      </c>
      <c r="C299" s="22">
        <v>1185732</v>
      </c>
      <c r="D299" s="23">
        <v>44211</v>
      </c>
      <c r="E299" s="22" t="s">
        <v>30</v>
      </c>
      <c r="F299" s="22" t="s">
        <v>31</v>
      </c>
      <c r="G299" s="22" t="s">
        <v>32</v>
      </c>
      <c r="H299" s="22" t="s">
        <v>17</v>
      </c>
      <c r="I299" s="24">
        <v>0.45</v>
      </c>
      <c r="J299" s="25">
        <v>2750</v>
      </c>
      <c r="K299" s="26">
        <f t="shared" si="95"/>
        <v>1237.5</v>
      </c>
      <c r="L299" s="26">
        <f t="shared" si="96"/>
        <v>618.75</v>
      </c>
      <c r="M299" s="27">
        <v>0.5</v>
      </c>
      <c r="O299" s="2"/>
      <c r="P299" s="3"/>
    </row>
    <row r="300" spans="2:16" x14ac:dyDescent="0.2">
      <c r="B300" s="22" t="s">
        <v>10</v>
      </c>
      <c r="C300" s="22">
        <v>1185732</v>
      </c>
      <c r="D300" s="23">
        <v>44242</v>
      </c>
      <c r="E300" s="22" t="s">
        <v>30</v>
      </c>
      <c r="F300" s="22" t="s">
        <v>31</v>
      </c>
      <c r="G300" s="22" t="s">
        <v>32</v>
      </c>
      <c r="H300" s="22" t="s">
        <v>12</v>
      </c>
      <c r="I300" s="24">
        <v>0.45</v>
      </c>
      <c r="J300" s="25">
        <v>5250</v>
      </c>
      <c r="K300" s="26">
        <f>I300*J300</f>
        <v>2362.5</v>
      </c>
      <c r="L300" s="26">
        <f>K300*M300</f>
        <v>945</v>
      </c>
      <c r="M300" s="27">
        <v>0.4</v>
      </c>
      <c r="O300" s="2"/>
      <c r="P300" s="3"/>
    </row>
    <row r="301" spans="2:16" x14ac:dyDescent="0.2">
      <c r="B301" s="22" t="s">
        <v>10</v>
      </c>
      <c r="C301" s="22">
        <v>1185732</v>
      </c>
      <c r="D301" s="23">
        <v>44242</v>
      </c>
      <c r="E301" s="22" t="s">
        <v>30</v>
      </c>
      <c r="F301" s="22" t="s">
        <v>31</v>
      </c>
      <c r="G301" s="22" t="s">
        <v>32</v>
      </c>
      <c r="H301" s="22" t="s">
        <v>15</v>
      </c>
      <c r="I301" s="24">
        <v>0.45</v>
      </c>
      <c r="J301" s="25">
        <v>1750</v>
      </c>
      <c r="K301" s="26">
        <f>I301*J301</f>
        <v>787.5</v>
      </c>
      <c r="L301" s="26">
        <f>K301*M301</f>
        <v>275.625</v>
      </c>
      <c r="M301" s="27">
        <v>0.35</v>
      </c>
      <c r="O301" s="2"/>
      <c r="P301" s="3"/>
    </row>
    <row r="302" spans="2:16" x14ac:dyDescent="0.2">
      <c r="B302" s="22" t="s">
        <v>10</v>
      </c>
      <c r="C302" s="22">
        <v>1185732</v>
      </c>
      <c r="D302" s="23">
        <v>44242</v>
      </c>
      <c r="E302" s="22" t="s">
        <v>30</v>
      </c>
      <c r="F302" s="22" t="s">
        <v>31</v>
      </c>
      <c r="G302" s="22" t="s">
        <v>32</v>
      </c>
      <c r="H302" s="22" t="s">
        <v>13</v>
      </c>
      <c r="I302" s="24">
        <v>0.35000000000000003</v>
      </c>
      <c r="J302" s="25">
        <v>2250</v>
      </c>
      <c r="K302" s="26">
        <f t="shared" ref="K302:K305" si="97">I302*J302</f>
        <v>787.50000000000011</v>
      </c>
      <c r="L302" s="26">
        <f t="shared" ref="L302:L305" si="98">K302*M302</f>
        <v>275.625</v>
      </c>
      <c r="M302" s="27">
        <v>0.35</v>
      </c>
      <c r="O302" s="2"/>
      <c r="P302" s="3"/>
    </row>
    <row r="303" spans="2:16" x14ac:dyDescent="0.2">
      <c r="B303" s="22" t="s">
        <v>10</v>
      </c>
      <c r="C303" s="22">
        <v>1185732</v>
      </c>
      <c r="D303" s="23">
        <v>44242</v>
      </c>
      <c r="E303" s="22" t="s">
        <v>30</v>
      </c>
      <c r="F303" s="22" t="s">
        <v>31</v>
      </c>
      <c r="G303" s="22" t="s">
        <v>32</v>
      </c>
      <c r="H303" s="22" t="s">
        <v>14</v>
      </c>
      <c r="I303" s="24">
        <v>0.4</v>
      </c>
      <c r="J303" s="25">
        <v>1000</v>
      </c>
      <c r="K303" s="26">
        <f t="shared" si="97"/>
        <v>400</v>
      </c>
      <c r="L303" s="26">
        <f t="shared" si="98"/>
        <v>160</v>
      </c>
      <c r="M303" s="27">
        <v>0.4</v>
      </c>
      <c r="O303" s="2"/>
      <c r="P303" s="3"/>
    </row>
    <row r="304" spans="2:16" x14ac:dyDescent="0.2">
      <c r="B304" s="22" t="s">
        <v>10</v>
      </c>
      <c r="C304" s="22">
        <v>1185732</v>
      </c>
      <c r="D304" s="23">
        <v>44242</v>
      </c>
      <c r="E304" s="22" t="s">
        <v>30</v>
      </c>
      <c r="F304" s="22" t="s">
        <v>31</v>
      </c>
      <c r="G304" s="22" t="s">
        <v>32</v>
      </c>
      <c r="H304" s="22" t="s">
        <v>16</v>
      </c>
      <c r="I304" s="24">
        <v>0.54999999999999993</v>
      </c>
      <c r="J304" s="25">
        <v>1750</v>
      </c>
      <c r="K304" s="26">
        <f t="shared" si="97"/>
        <v>962.49999999999989</v>
      </c>
      <c r="L304" s="26">
        <f t="shared" si="98"/>
        <v>336.87499999999994</v>
      </c>
      <c r="M304" s="27">
        <v>0.35</v>
      </c>
      <c r="O304" s="2"/>
      <c r="P304" s="3"/>
    </row>
    <row r="305" spans="2:16" x14ac:dyDescent="0.2">
      <c r="B305" s="22" t="s">
        <v>10</v>
      </c>
      <c r="C305" s="22">
        <v>1185732</v>
      </c>
      <c r="D305" s="23">
        <v>44242</v>
      </c>
      <c r="E305" s="22" t="s">
        <v>30</v>
      </c>
      <c r="F305" s="22" t="s">
        <v>31</v>
      </c>
      <c r="G305" s="22" t="s">
        <v>32</v>
      </c>
      <c r="H305" s="22" t="s">
        <v>17</v>
      </c>
      <c r="I305" s="24">
        <v>0.45</v>
      </c>
      <c r="J305" s="25">
        <v>2750</v>
      </c>
      <c r="K305" s="26">
        <f t="shared" si="97"/>
        <v>1237.5</v>
      </c>
      <c r="L305" s="26">
        <f t="shared" si="98"/>
        <v>618.75</v>
      </c>
      <c r="M305" s="27">
        <v>0.5</v>
      </c>
      <c r="O305" s="2"/>
      <c r="P305" s="3"/>
    </row>
    <row r="306" spans="2:16" x14ac:dyDescent="0.2">
      <c r="B306" s="22" t="s">
        <v>10</v>
      </c>
      <c r="C306" s="22">
        <v>1185732</v>
      </c>
      <c r="D306" s="23">
        <v>44269</v>
      </c>
      <c r="E306" s="22" t="s">
        <v>30</v>
      </c>
      <c r="F306" s="22" t="s">
        <v>31</v>
      </c>
      <c r="G306" s="22" t="s">
        <v>32</v>
      </c>
      <c r="H306" s="22" t="s">
        <v>12</v>
      </c>
      <c r="I306" s="24">
        <v>0.5</v>
      </c>
      <c r="J306" s="25">
        <v>4950</v>
      </c>
      <c r="K306" s="26">
        <f>I306*J306</f>
        <v>2475</v>
      </c>
      <c r="L306" s="26">
        <f>K306*M306</f>
        <v>990</v>
      </c>
      <c r="M306" s="27">
        <v>0.4</v>
      </c>
      <c r="O306" s="2"/>
      <c r="P306" s="3"/>
    </row>
    <row r="307" spans="2:16" x14ac:dyDescent="0.2">
      <c r="B307" s="22" t="s">
        <v>10</v>
      </c>
      <c r="C307" s="22">
        <v>1185732</v>
      </c>
      <c r="D307" s="23">
        <v>44269</v>
      </c>
      <c r="E307" s="22" t="s">
        <v>30</v>
      </c>
      <c r="F307" s="22" t="s">
        <v>31</v>
      </c>
      <c r="G307" s="22" t="s">
        <v>32</v>
      </c>
      <c r="H307" s="22" t="s">
        <v>15</v>
      </c>
      <c r="I307" s="24">
        <v>0.5</v>
      </c>
      <c r="J307" s="25">
        <v>2000</v>
      </c>
      <c r="K307" s="26">
        <f>I307*J307</f>
        <v>1000</v>
      </c>
      <c r="L307" s="26">
        <f>K307*M307</f>
        <v>350</v>
      </c>
      <c r="M307" s="27">
        <v>0.35</v>
      </c>
      <c r="O307" s="2"/>
      <c r="P307" s="3"/>
    </row>
    <row r="308" spans="2:16" x14ac:dyDescent="0.2">
      <c r="B308" s="22" t="s">
        <v>10</v>
      </c>
      <c r="C308" s="22">
        <v>1185732</v>
      </c>
      <c r="D308" s="23">
        <v>44269</v>
      </c>
      <c r="E308" s="22" t="s">
        <v>30</v>
      </c>
      <c r="F308" s="22" t="s">
        <v>31</v>
      </c>
      <c r="G308" s="22" t="s">
        <v>32</v>
      </c>
      <c r="H308" s="22" t="s">
        <v>13</v>
      </c>
      <c r="I308" s="24">
        <v>0.4</v>
      </c>
      <c r="J308" s="25">
        <v>2250</v>
      </c>
      <c r="K308" s="26">
        <f t="shared" ref="K308:K311" si="99">I308*J308</f>
        <v>900</v>
      </c>
      <c r="L308" s="26">
        <f t="shared" ref="L308:L311" si="100">K308*M308</f>
        <v>315</v>
      </c>
      <c r="M308" s="27">
        <v>0.35</v>
      </c>
      <c r="O308" s="2"/>
      <c r="P308" s="3"/>
    </row>
    <row r="309" spans="2:16" x14ac:dyDescent="0.2">
      <c r="B309" s="22" t="s">
        <v>10</v>
      </c>
      <c r="C309" s="22">
        <v>1185732</v>
      </c>
      <c r="D309" s="23">
        <v>44269</v>
      </c>
      <c r="E309" s="22" t="s">
        <v>30</v>
      </c>
      <c r="F309" s="22" t="s">
        <v>31</v>
      </c>
      <c r="G309" s="22" t="s">
        <v>32</v>
      </c>
      <c r="H309" s="22" t="s">
        <v>14</v>
      </c>
      <c r="I309" s="24">
        <v>0.45</v>
      </c>
      <c r="J309" s="25">
        <v>750</v>
      </c>
      <c r="K309" s="26">
        <f t="shared" si="99"/>
        <v>337.5</v>
      </c>
      <c r="L309" s="26">
        <f t="shared" si="100"/>
        <v>135</v>
      </c>
      <c r="M309" s="27">
        <v>0.4</v>
      </c>
      <c r="O309" s="2"/>
      <c r="P309" s="3"/>
    </row>
    <row r="310" spans="2:16" x14ac:dyDescent="0.2">
      <c r="B310" s="22" t="s">
        <v>10</v>
      </c>
      <c r="C310" s="22">
        <v>1185732</v>
      </c>
      <c r="D310" s="23">
        <v>44269</v>
      </c>
      <c r="E310" s="22" t="s">
        <v>30</v>
      </c>
      <c r="F310" s="22" t="s">
        <v>31</v>
      </c>
      <c r="G310" s="22" t="s">
        <v>32</v>
      </c>
      <c r="H310" s="22" t="s">
        <v>16</v>
      </c>
      <c r="I310" s="24">
        <v>0.6</v>
      </c>
      <c r="J310" s="25">
        <v>1250</v>
      </c>
      <c r="K310" s="26">
        <f t="shared" si="99"/>
        <v>750</v>
      </c>
      <c r="L310" s="26">
        <f t="shared" si="100"/>
        <v>262.5</v>
      </c>
      <c r="M310" s="27">
        <v>0.35</v>
      </c>
      <c r="O310" s="2"/>
      <c r="P310" s="3"/>
    </row>
    <row r="311" spans="2:16" x14ac:dyDescent="0.2">
      <c r="B311" s="22" t="s">
        <v>10</v>
      </c>
      <c r="C311" s="22">
        <v>1185732</v>
      </c>
      <c r="D311" s="23">
        <v>44269</v>
      </c>
      <c r="E311" s="22" t="s">
        <v>30</v>
      </c>
      <c r="F311" s="22" t="s">
        <v>31</v>
      </c>
      <c r="G311" s="22" t="s">
        <v>32</v>
      </c>
      <c r="H311" s="22" t="s">
        <v>17</v>
      </c>
      <c r="I311" s="24">
        <v>0.5</v>
      </c>
      <c r="J311" s="25">
        <v>2250</v>
      </c>
      <c r="K311" s="26">
        <f t="shared" si="99"/>
        <v>1125</v>
      </c>
      <c r="L311" s="26">
        <f t="shared" si="100"/>
        <v>562.5</v>
      </c>
      <c r="M311" s="27">
        <v>0.5</v>
      </c>
      <c r="O311" s="2"/>
      <c r="P311" s="3"/>
    </row>
    <row r="312" spans="2:16" x14ac:dyDescent="0.2">
      <c r="B312" s="22" t="s">
        <v>10</v>
      </c>
      <c r="C312" s="22">
        <v>1185732</v>
      </c>
      <c r="D312" s="23">
        <v>44301</v>
      </c>
      <c r="E312" s="22" t="s">
        <v>30</v>
      </c>
      <c r="F312" s="22" t="s">
        <v>31</v>
      </c>
      <c r="G312" s="22" t="s">
        <v>32</v>
      </c>
      <c r="H312" s="22" t="s">
        <v>12</v>
      </c>
      <c r="I312" s="24">
        <v>0.5</v>
      </c>
      <c r="J312" s="25">
        <v>4500</v>
      </c>
      <c r="K312" s="26">
        <f>I312*J312</f>
        <v>2250</v>
      </c>
      <c r="L312" s="26">
        <f>K312*M312</f>
        <v>900</v>
      </c>
      <c r="M312" s="27">
        <v>0.4</v>
      </c>
      <c r="O312" s="2"/>
      <c r="P312" s="3"/>
    </row>
    <row r="313" spans="2:16" x14ac:dyDescent="0.2">
      <c r="B313" s="22" t="s">
        <v>10</v>
      </c>
      <c r="C313" s="22">
        <v>1185732</v>
      </c>
      <c r="D313" s="23">
        <v>44301</v>
      </c>
      <c r="E313" s="22" t="s">
        <v>30</v>
      </c>
      <c r="F313" s="22" t="s">
        <v>31</v>
      </c>
      <c r="G313" s="22" t="s">
        <v>32</v>
      </c>
      <c r="H313" s="22" t="s">
        <v>15</v>
      </c>
      <c r="I313" s="24">
        <v>0.5</v>
      </c>
      <c r="J313" s="25">
        <v>1500</v>
      </c>
      <c r="K313" s="26">
        <f>I313*J313</f>
        <v>750</v>
      </c>
      <c r="L313" s="26">
        <f>K313*M313</f>
        <v>262.5</v>
      </c>
      <c r="M313" s="27">
        <v>0.35</v>
      </c>
      <c r="O313" s="2"/>
      <c r="P313" s="3"/>
    </row>
    <row r="314" spans="2:16" x14ac:dyDescent="0.2">
      <c r="B314" s="22" t="s">
        <v>10</v>
      </c>
      <c r="C314" s="22">
        <v>1185732</v>
      </c>
      <c r="D314" s="23">
        <v>44301</v>
      </c>
      <c r="E314" s="22" t="s">
        <v>30</v>
      </c>
      <c r="F314" s="22" t="s">
        <v>31</v>
      </c>
      <c r="G314" s="22" t="s">
        <v>32</v>
      </c>
      <c r="H314" s="22" t="s">
        <v>13</v>
      </c>
      <c r="I314" s="24">
        <v>0.4</v>
      </c>
      <c r="J314" s="25">
        <v>1500</v>
      </c>
      <c r="K314" s="26">
        <f t="shared" ref="K314:K317" si="101">I314*J314</f>
        <v>600</v>
      </c>
      <c r="L314" s="26">
        <f t="shared" ref="L314:L317" si="102">K314*M314</f>
        <v>210</v>
      </c>
      <c r="M314" s="27">
        <v>0.35</v>
      </c>
      <c r="O314" s="2"/>
      <c r="P314" s="3"/>
    </row>
    <row r="315" spans="2:16" x14ac:dyDescent="0.2">
      <c r="B315" s="22" t="s">
        <v>10</v>
      </c>
      <c r="C315" s="22">
        <v>1185732</v>
      </c>
      <c r="D315" s="23">
        <v>44301</v>
      </c>
      <c r="E315" s="22" t="s">
        <v>30</v>
      </c>
      <c r="F315" s="22" t="s">
        <v>31</v>
      </c>
      <c r="G315" s="22" t="s">
        <v>32</v>
      </c>
      <c r="H315" s="22" t="s">
        <v>14</v>
      </c>
      <c r="I315" s="24">
        <v>0.45</v>
      </c>
      <c r="J315" s="25">
        <v>750</v>
      </c>
      <c r="K315" s="26">
        <f t="shared" si="101"/>
        <v>337.5</v>
      </c>
      <c r="L315" s="26">
        <f t="shared" si="102"/>
        <v>135</v>
      </c>
      <c r="M315" s="27">
        <v>0.4</v>
      </c>
      <c r="O315" s="2"/>
      <c r="P315" s="3"/>
    </row>
    <row r="316" spans="2:16" x14ac:dyDescent="0.2">
      <c r="B316" s="22" t="s">
        <v>10</v>
      </c>
      <c r="C316" s="22">
        <v>1185732</v>
      </c>
      <c r="D316" s="23">
        <v>44301</v>
      </c>
      <c r="E316" s="22" t="s">
        <v>30</v>
      </c>
      <c r="F316" s="22" t="s">
        <v>31</v>
      </c>
      <c r="G316" s="22" t="s">
        <v>32</v>
      </c>
      <c r="H316" s="22" t="s">
        <v>16</v>
      </c>
      <c r="I316" s="24">
        <v>0.6</v>
      </c>
      <c r="J316" s="25">
        <v>1000</v>
      </c>
      <c r="K316" s="26">
        <f t="shared" si="101"/>
        <v>600</v>
      </c>
      <c r="L316" s="26">
        <f t="shared" si="102"/>
        <v>210</v>
      </c>
      <c r="M316" s="27">
        <v>0.35</v>
      </c>
      <c r="O316" s="2"/>
      <c r="P316" s="3"/>
    </row>
    <row r="317" spans="2:16" x14ac:dyDescent="0.2">
      <c r="B317" s="22" t="s">
        <v>10</v>
      </c>
      <c r="C317" s="22">
        <v>1185732</v>
      </c>
      <c r="D317" s="23">
        <v>44301</v>
      </c>
      <c r="E317" s="22" t="s">
        <v>30</v>
      </c>
      <c r="F317" s="22" t="s">
        <v>31</v>
      </c>
      <c r="G317" s="22" t="s">
        <v>32</v>
      </c>
      <c r="H317" s="22" t="s">
        <v>17</v>
      </c>
      <c r="I317" s="24">
        <v>0.5</v>
      </c>
      <c r="J317" s="25">
        <v>2250</v>
      </c>
      <c r="K317" s="26">
        <f t="shared" si="101"/>
        <v>1125</v>
      </c>
      <c r="L317" s="26">
        <f t="shared" si="102"/>
        <v>562.5</v>
      </c>
      <c r="M317" s="27">
        <v>0.5</v>
      </c>
      <c r="O317" s="2"/>
      <c r="P317" s="3"/>
    </row>
    <row r="318" spans="2:16" x14ac:dyDescent="0.2">
      <c r="B318" s="22" t="s">
        <v>10</v>
      </c>
      <c r="C318" s="22">
        <v>1185732</v>
      </c>
      <c r="D318" s="23">
        <v>44332</v>
      </c>
      <c r="E318" s="22" t="s">
        <v>30</v>
      </c>
      <c r="F318" s="22" t="s">
        <v>31</v>
      </c>
      <c r="G318" s="22" t="s">
        <v>32</v>
      </c>
      <c r="H318" s="22" t="s">
        <v>12</v>
      </c>
      <c r="I318" s="24">
        <v>0.6</v>
      </c>
      <c r="J318" s="25">
        <v>4950</v>
      </c>
      <c r="K318" s="26">
        <f>I318*J318</f>
        <v>2970</v>
      </c>
      <c r="L318" s="26">
        <f>K318*M318</f>
        <v>1188</v>
      </c>
      <c r="M318" s="27">
        <v>0.4</v>
      </c>
      <c r="O318" s="2"/>
      <c r="P318" s="3"/>
    </row>
    <row r="319" spans="2:16" x14ac:dyDescent="0.2">
      <c r="B319" s="22" t="s">
        <v>10</v>
      </c>
      <c r="C319" s="22">
        <v>1185732</v>
      </c>
      <c r="D319" s="23">
        <v>44332</v>
      </c>
      <c r="E319" s="22" t="s">
        <v>30</v>
      </c>
      <c r="F319" s="22" t="s">
        <v>31</v>
      </c>
      <c r="G319" s="22" t="s">
        <v>32</v>
      </c>
      <c r="H319" s="22" t="s">
        <v>15</v>
      </c>
      <c r="I319" s="24">
        <v>0.55000000000000004</v>
      </c>
      <c r="J319" s="25">
        <v>2000</v>
      </c>
      <c r="K319" s="26">
        <f>I319*J319</f>
        <v>1100</v>
      </c>
      <c r="L319" s="26">
        <f>K319*M319</f>
        <v>385</v>
      </c>
      <c r="M319" s="27">
        <v>0.35</v>
      </c>
      <c r="O319" s="2"/>
      <c r="P319" s="3"/>
    </row>
    <row r="320" spans="2:16" x14ac:dyDescent="0.2">
      <c r="B320" s="22" t="s">
        <v>10</v>
      </c>
      <c r="C320" s="22">
        <v>1185732</v>
      </c>
      <c r="D320" s="23">
        <v>44332</v>
      </c>
      <c r="E320" s="22" t="s">
        <v>30</v>
      </c>
      <c r="F320" s="22" t="s">
        <v>31</v>
      </c>
      <c r="G320" s="22" t="s">
        <v>32</v>
      </c>
      <c r="H320" s="22" t="s">
        <v>13</v>
      </c>
      <c r="I320" s="24">
        <v>0.5</v>
      </c>
      <c r="J320" s="25">
        <v>1750</v>
      </c>
      <c r="K320" s="26">
        <f t="shared" ref="K320:K323" si="103">I320*J320</f>
        <v>875</v>
      </c>
      <c r="L320" s="26">
        <f t="shared" ref="L320:L323" si="104">K320*M320</f>
        <v>306.25</v>
      </c>
      <c r="M320" s="27">
        <v>0.35</v>
      </c>
      <c r="O320" s="2"/>
      <c r="P320" s="3"/>
    </row>
    <row r="321" spans="2:16" x14ac:dyDescent="0.2">
      <c r="B321" s="22" t="s">
        <v>10</v>
      </c>
      <c r="C321" s="22">
        <v>1185732</v>
      </c>
      <c r="D321" s="23">
        <v>44332</v>
      </c>
      <c r="E321" s="22" t="s">
        <v>30</v>
      </c>
      <c r="F321" s="22" t="s">
        <v>31</v>
      </c>
      <c r="G321" s="22" t="s">
        <v>32</v>
      </c>
      <c r="H321" s="22" t="s">
        <v>14</v>
      </c>
      <c r="I321" s="24">
        <v>0.5</v>
      </c>
      <c r="J321" s="25">
        <v>1000</v>
      </c>
      <c r="K321" s="26">
        <f t="shared" si="103"/>
        <v>500</v>
      </c>
      <c r="L321" s="26">
        <f t="shared" si="104"/>
        <v>200</v>
      </c>
      <c r="M321" s="27">
        <v>0.4</v>
      </c>
      <c r="O321" s="2"/>
      <c r="P321" s="3"/>
    </row>
    <row r="322" spans="2:16" x14ac:dyDescent="0.2">
      <c r="B322" s="22" t="s">
        <v>10</v>
      </c>
      <c r="C322" s="22">
        <v>1185732</v>
      </c>
      <c r="D322" s="23">
        <v>44332</v>
      </c>
      <c r="E322" s="22" t="s">
        <v>30</v>
      </c>
      <c r="F322" s="22" t="s">
        <v>31</v>
      </c>
      <c r="G322" s="22" t="s">
        <v>32</v>
      </c>
      <c r="H322" s="22" t="s">
        <v>16</v>
      </c>
      <c r="I322" s="24">
        <v>0.6</v>
      </c>
      <c r="J322" s="25">
        <v>1250</v>
      </c>
      <c r="K322" s="26">
        <f t="shared" si="103"/>
        <v>750</v>
      </c>
      <c r="L322" s="26">
        <f t="shared" si="104"/>
        <v>262.5</v>
      </c>
      <c r="M322" s="27">
        <v>0.35</v>
      </c>
      <c r="O322" s="2"/>
      <c r="P322" s="3"/>
    </row>
    <row r="323" spans="2:16" x14ac:dyDescent="0.2">
      <c r="B323" s="22" t="s">
        <v>10</v>
      </c>
      <c r="C323" s="22">
        <v>1185732</v>
      </c>
      <c r="D323" s="23">
        <v>44332</v>
      </c>
      <c r="E323" s="22" t="s">
        <v>30</v>
      </c>
      <c r="F323" s="22" t="s">
        <v>31</v>
      </c>
      <c r="G323" s="22" t="s">
        <v>32</v>
      </c>
      <c r="H323" s="22" t="s">
        <v>17</v>
      </c>
      <c r="I323" s="24">
        <v>0.65</v>
      </c>
      <c r="J323" s="25">
        <v>2500</v>
      </c>
      <c r="K323" s="26">
        <f t="shared" si="103"/>
        <v>1625</v>
      </c>
      <c r="L323" s="26">
        <f t="shared" si="104"/>
        <v>812.5</v>
      </c>
      <c r="M323" s="27">
        <v>0.5</v>
      </c>
      <c r="O323" s="2"/>
      <c r="P323" s="3"/>
    </row>
    <row r="324" spans="2:16" x14ac:dyDescent="0.2">
      <c r="B324" s="22" t="s">
        <v>10</v>
      </c>
      <c r="C324" s="22">
        <v>1185732</v>
      </c>
      <c r="D324" s="23">
        <v>44362</v>
      </c>
      <c r="E324" s="22" t="s">
        <v>30</v>
      </c>
      <c r="F324" s="22" t="s">
        <v>31</v>
      </c>
      <c r="G324" s="22" t="s">
        <v>32</v>
      </c>
      <c r="H324" s="22" t="s">
        <v>12</v>
      </c>
      <c r="I324" s="24">
        <v>0.5</v>
      </c>
      <c r="J324" s="25">
        <v>5000</v>
      </c>
      <c r="K324" s="26">
        <f>I324*J324</f>
        <v>2500</v>
      </c>
      <c r="L324" s="26">
        <f>K324*M324</f>
        <v>1000</v>
      </c>
      <c r="M324" s="27">
        <v>0.4</v>
      </c>
      <c r="O324" s="2"/>
      <c r="P324" s="3"/>
    </row>
    <row r="325" spans="2:16" x14ac:dyDescent="0.2">
      <c r="B325" s="22" t="s">
        <v>10</v>
      </c>
      <c r="C325" s="22">
        <v>1185732</v>
      </c>
      <c r="D325" s="23">
        <v>44362</v>
      </c>
      <c r="E325" s="22" t="s">
        <v>30</v>
      </c>
      <c r="F325" s="22" t="s">
        <v>31</v>
      </c>
      <c r="G325" s="22" t="s">
        <v>32</v>
      </c>
      <c r="H325" s="22" t="s">
        <v>15</v>
      </c>
      <c r="I325" s="24">
        <v>0.45000000000000007</v>
      </c>
      <c r="J325" s="25">
        <v>2500</v>
      </c>
      <c r="K325" s="26">
        <f>I325*J325</f>
        <v>1125.0000000000002</v>
      </c>
      <c r="L325" s="26">
        <f>K325*M325</f>
        <v>393.75000000000006</v>
      </c>
      <c r="M325" s="27">
        <v>0.35</v>
      </c>
      <c r="O325" s="2"/>
      <c r="P325" s="3"/>
    </row>
    <row r="326" spans="2:16" x14ac:dyDescent="0.2">
      <c r="B326" s="22" t="s">
        <v>10</v>
      </c>
      <c r="C326" s="22">
        <v>1185732</v>
      </c>
      <c r="D326" s="23">
        <v>44362</v>
      </c>
      <c r="E326" s="22" t="s">
        <v>30</v>
      </c>
      <c r="F326" s="22" t="s">
        <v>31</v>
      </c>
      <c r="G326" s="22" t="s">
        <v>32</v>
      </c>
      <c r="H326" s="22" t="s">
        <v>13</v>
      </c>
      <c r="I326" s="24">
        <v>0.4</v>
      </c>
      <c r="J326" s="25">
        <v>2000</v>
      </c>
      <c r="K326" s="26">
        <f t="shared" ref="K326:K329" si="105">I326*J326</f>
        <v>800</v>
      </c>
      <c r="L326" s="26">
        <f t="shared" ref="L326:L329" si="106">K326*M326</f>
        <v>280</v>
      </c>
      <c r="M326" s="27">
        <v>0.35</v>
      </c>
      <c r="O326" s="2"/>
      <c r="P326" s="3"/>
    </row>
    <row r="327" spans="2:16" x14ac:dyDescent="0.2">
      <c r="B327" s="22" t="s">
        <v>10</v>
      </c>
      <c r="C327" s="22">
        <v>1185732</v>
      </c>
      <c r="D327" s="23">
        <v>44362</v>
      </c>
      <c r="E327" s="22" t="s">
        <v>30</v>
      </c>
      <c r="F327" s="22" t="s">
        <v>31</v>
      </c>
      <c r="G327" s="22" t="s">
        <v>32</v>
      </c>
      <c r="H327" s="22" t="s">
        <v>14</v>
      </c>
      <c r="I327" s="24">
        <v>0.4</v>
      </c>
      <c r="J327" s="25">
        <v>1750</v>
      </c>
      <c r="K327" s="26">
        <f t="shared" si="105"/>
        <v>700</v>
      </c>
      <c r="L327" s="26">
        <f t="shared" si="106"/>
        <v>280</v>
      </c>
      <c r="M327" s="27">
        <v>0.4</v>
      </c>
      <c r="O327" s="2"/>
      <c r="P327" s="3"/>
    </row>
    <row r="328" spans="2:16" x14ac:dyDescent="0.2">
      <c r="B328" s="22" t="s">
        <v>10</v>
      </c>
      <c r="C328" s="22">
        <v>1185732</v>
      </c>
      <c r="D328" s="23">
        <v>44362</v>
      </c>
      <c r="E328" s="22" t="s">
        <v>30</v>
      </c>
      <c r="F328" s="22" t="s">
        <v>31</v>
      </c>
      <c r="G328" s="22" t="s">
        <v>32</v>
      </c>
      <c r="H328" s="22" t="s">
        <v>16</v>
      </c>
      <c r="I328" s="24">
        <v>0.5</v>
      </c>
      <c r="J328" s="25">
        <v>1750</v>
      </c>
      <c r="K328" s="26">
        <f t="shared" si="105"/>
        <v>875</v>
      </c>
      <c r="L328" s="26">
        <f t="shared" si="106"/>
        <v>306.25</v>
      </c>
      <c r="M328" s="27">
        <v>0.35</v>
      </c>
      <c r="O328" s="2"/>
      <c r="P328" s="3"/>
    </row>
    <row r="329" spans="2:16" x14ac:dyDescent="0.2">
      <c r="B329" s="22" t="s">
        <v>10</v>
      </c>
      <c r="C329" s="22">
        <v>1185732</v>
      </c>
      <c r="D329" s="23">
        <v>44362</v>
      </c>
      <c r="E329" s="22" t="s">
        <v>30</v>
      </c>
      <c r="F329" s="22" t="s">
        <v>31</v>
      </c>
      <c r="G329" s="22" t="s">
        <v>32</v>
      </c>
      <c r="H329" s="22" t="s">
        <v>17</v>
      </c>
      <c r="I329" s="24">
        <v>0.55000000000000004</v>
      </c>
      <c r="J329" s="25">
        <v>3500</v>
      </c>
      <c r="K329" s="26">
        <f t="shared" si="105"/>
        <v>1925.0000000000002</v>
      </c>
      <c r="L329" s="26">
        <f t="shared" si="106"/>
        <v>962.50000000000011</v>
      </c>
      <c r="M329" s="27">
        <v>0.5</v>
      </c>
      <c r="O329" s="2"/>
      <c r="P329" s="3"/>
    </row>
    <row r="330" spans="2:16" x14ac:dyDescent="0.2">
      <c r="B330" s="22" t="s">
        <v>10</v>
      </c>
      <c r="C330" s="22">
        <v>1185732</v>
      </c>
      <c r="D330" s="23">
        <v>44391</v>
      </c>
      <c r="E330" s="22" t="s">
        <v>30</v>
      </c>
      <c r="F330" s="22" t="s">
        <v>31</v>
      </c>
      <c r="G330" s="22" t="s">
        <v>32</v>
      </c>
      <c r="H330" s="22" t="s">
        <v>12</v>
      </c>
      <c r="I330" s="24">
        <v>0.5</v>
      </c>
      <c r="J330" s="25">
        <v>5750</v>
      </c>
      <c r="K330" s="26">
        <f>I330*J330</f>
        <v>2875</v>
      </c>
      <c r="L330" s="26">
        <f>K330*M330</f>
        <v>1150</v>
      </c>
      <c r="M330" s="27">
        <v>0.4</v>
      </c>
      <c r="O330" s="2"/>
      <c r="P330" s="3"/>
    </row>
    <row r="331" spans="2:16" x14ac:dyDescent="0.2">
      <c r="B331" s="22" t="s">
        <v>10</v>
      </c>
      <c r="C331" s="22">
        <v>1185732</v>
      </c>
      <c r="D331" s="23">
        <v>44391</v>
      </c>
      <c r="E331" s="22" t="s">
        <v>30</v>
      </c>
      <c r="F331" s="22" t="s">
        <v>31</v>
      </c>
      <c r="G331" s="22" t="s">
        <v>32</v>
      </c>
      <c r="H331" s="22" t="s">
        <v>15</v>
      </c>
      <c r="I331" s="24">
        <v>0.45000000000000007</v>
      </c>
      <c r="J331" s="25">
        <v>3250</v>
      </c>
      <c r="K331" s="26">
        <f>I331*J331</f>
        <v>1462.5000000000002</v>
      </c>
      <c r="L331" s="26">
        <f>K331*M331</f>
        <v>511.87500000000006</v>
      </c>
      <c r="M331" s="27">
        <v>0.35</v>
      </c>
      <c r="O331" s="2"/>
      <c r="P331" s="3"/>
    </row>
    <row r="332" spans="2:16" x14ac:dyDescent="0.2">
      <c r="B332" s="22" t="s">
        <v>10</v>
      </c>
      <c r="C332" s="22">
        <v>1185732</v>
      </c>
      <c r="D332" s="23">
        <v>44391</v>
      </c>
      <c r="E332" s="22" t="s">
        <v>30</v>
      </c>
      <c r="F332" s="22" t="s">
        <v>31</v>
      </c>
      <c r="G332" s="22" t="s">
        <v>32</v>
      </c>
      <c r="H332" s="22" t="s">
        <v>13</v>
      </c>
      <c r="I332" s="24">
        <v>0.4</v>
      </c>
      <c r="J332" s="25">
        <v>2500</v>
      </c>
      <c r="K332" s="26">
        <f t="shared" ref="K332:K335" si="107">I332*J332</f>
        <v>1000</v>
      </c>
      <c r="L332" s="26">
        <f t="shared" ref="L332:L335" si="108">K332*M332</f>
        <v>350</v>
      </c>
      <c r="M332" s="27">
        <v>0.35</v>
      </c>
      <c r="O332" s="2"/>
      <c r="P332" s="3"/>
    </row>
    <row r="333" spans="2:16" x14ac:dyDescent="0.2">
      <c r="B333" s="22" t="s">
        <v>10</v>
      </c>
      <c r="C333" s="22">
        <v>1185732</v>
      </c>
      <c r="D333" s="23">
        <v>44391</v>
      </c>
      <c r="E333" s="22" t="s">
        <v>30</v>
      </c>
      <c r="F333" s="22" t="s">
        <v>31</v>
      </c>
      <c r="G333" s="22" t="s">
        <v>32</v>
      </c>
      <c r="H333" s="22" t="s">
        <v>14</v>
      </c>
      <c r="I333" s="24">
        <v>0.4</v>
      </c>
      <c r="J333" s="25">
        <v>2000</v>
      </c>
      <c r="K333" s="26">
        <f t="shared" si="107"/>
        <v>800</v>
      </c>
      <c r="L333" s="26">
        <f t="shared" si="108"/>
        <v>320</v>
      </c>
      <c r="M333" s="27">
        <v>0.4</v>
      </c>
      <c r="O333" s="2"/>
      <c r="P333" s="3"/>
    </row>
    <row r="334" spans="2:16" x14ac:dyDescent="0.2">
      <c r="B334" s="22" t="s">
        <v>10</v>
      </c>
      <c r="C334" s="22">
        <v>1185732</v>
      </c>
      <c r="D334" s="23">
        <v>44391</v>
      </c>
      <c r="E334" s="22" t="s">
        <v>30</v>
      </c>
      <c r="F334" s="22" t="s">
        <v>31</v>
      </c>
      <c r="G334" s="22" t="s">
        <v>32</v>
      </c>
      <c r="H334" s="22" t="s">
        <v>16</v>
      </c>
      <c r="I334" s="24">
        <v>0.5</v>
      </c>
      <c r="J334" s="25">
        <v>2250</v>
      </c>
      <c r="K334" s="26">
        <f t="shared" si="107"/>
        <v>1125</v>
      </c>
      <c r="L334" s="26">
        <f t="shared" si="108"/>
        <v>393.75</v>
      </c>
      <c r="M334" s="27">
        <v>0.35</v>
      </c>
      <c r="O334" s="2"/>
      <c r="P334" s="3"/>
    </row>
    <row r="335" spans="2:16" x14ac:dyDescent="0.2">
      <c r="B335" s="22" t="s">
        <v>10</v>
      </c>
      <c r="C335" s="22">
        <v>1185732</v>
      </c>
      <c r="D335" s="23">
        <v>44391</v>
      </c>
      <c r="E335" s="22" t="s">
        <v>30</v>
      </c>
      <c r="F335" s="22" t="s">
        <v>31</v>
      </c>
      <c r="G335" s="22" t="s">
        <v>32</v>
      </c>
      <c r="H335" s="22" t="s">
        <v>17</v>
      </c>
      <c r="I335" s="24">
        <v>0.55000000000000004</v>
      </c>
      <c r="J335" s="25">
        <v>4000</v>
      </c>
      <c r="K335" s="26">
        <f t="shared" si="107"/>
        <v>2200</v>
      </c>
      <c r="L335" s="26">
        <f t="shared" si="108"/>
        <v>1100</v>
      </c>
      <c r="M335" s="27">
        <v>0.5</v>
      </c>
      <c r="O335" s="2"/>
      <c r="P335" s="3"/>
    </row>
    <row r="336" spans="2:16" x14ac:dyDescent="0.2">
      <c r="B336" s="22" t="s">
        <v>10</v>
      </c>
      <c r="C336" s="22">
        <v>1185732</v>
      </c>
      <c r="D336" s="23">
        <v>44423</v>
      </c>
      <c r="E336" s="22" t="s">
        <v>30</v>
      </c>
      <c r="F336" s="22" t="s">
        <v>31</v>
      </c>
      <c r="G336" s="22" t="s">
        <v>32</v>
      </c>
      <c r="H336" s="22" t="s">
        <v>12</v>
      </c>
      <c r="I336" s="24">
        <v>0.5</v>
      </c>
      <c r="J336" s="25">
        <v>5500</v>
      </c>
      <c r="K336" s="26">
        <f>I336*J336</f>
        <v>2750</v>
      </c>
      <c r="L336" s="26">
        <f>K336*M336</f>
        <v>1100</v>
      </c>
      <c r="M336" s="27">
        <v>0.4</v>
      </c>
      <c r="O336" s="2"/>
      <c r="P336" s="3"/>
    </row>
    <row r="337" spans="2:16" x14ac:dyDescent="0.2">
      <c r="B337" s="22" t="s">
        <v>10</v>
      </c>
      <c r="C337" s="22">
        <v>1185732</v>
      </c>
      <c r="D337" s="23">
        <v>44423</v>
      </c>
      <c r="E337" s="22" t="s">
        <v>30</v>
      </c>
      <c r="F337" s="22" t="s">
        <v>31</v>
      </c>
      <c r="G337" s="22" t="s">
        <v>32</v>
      </c>
      <c r="H337" s="22" t="s">
        <v>15</v>
      </c>
      <c r="I337" s="24">
        <v>0.45000000000000007</v>
      </c>
      <c r="J337" s="25">
        <v>3250</v>
      </c>
      <c r="K337" s="26">
        <f>I337*J337</f>
        <v>1462.5000000000002</v>
      </c>
      <c r="L337" s="26">
        <f>K337*M337</f>
        <v>511.87500000000006</v>
      </c>
      <c r="M337" s="27">
        <v>0.35</v>
      </c>
      <c r="O337" s="2"/>
      <c r="P337" s="3"/>
    </row>
    <row r="338" spans="2:16" x14ac:dyDescent="0.2">
      <c r="B338" s="22" t="s">
        <v>10</v>
      </c>
      <c r="C338" s="22">
        <v>1185732</v>
      </c>
      <c r="D338" s="23">
        <v>44423</v>
      </c>
      <c r="E338" s="22" t="s">
        <v>30</v>
      </c>
      <c r="F338" s="22" t="s">
        <v>31</v>
      </c>
      <c r="G338" s="22" t="s">
        <v>32</v>
      </c>
      <c r="H338" s="22" t="s">
        <v>13</v>
      </c>
      <c r="I338" s="24">
        <v>0.4</v>
      </c>
      <c r="J338" s="25">
        <v>2500</v>
      </c>
      <c r="K338" s="26">
        <f t="shared" ref="K338:K341" si="109">I338*J338</f>
        <v>1000</v>
      </c>
      <c r="L338" s="26">
        <f t="shared" ref="L338:L341" si="110">K338*M338</f>
        <v>350</v>
      </c>
      <c r="M338" s="27">
        <v>0.35</v>
      </c>
      <c r="O338" s="2"/>
      <c r="P338" s="3"/>
    </row>
    <row r="339" spans="2:16" x14ac:dyDescent="0.2">
      <c r="B339" s="22" t="s">
        <v>10</v>
      </c>
      <c r="C339" s="22">
        <v>1185732</v>
      </c>
      <c r="D339" s="23">
        <v>44423</v>
      </c>
      <c r="E339" s="22" t="s">
        <v>30</v>
      </c>
      <c r="F339" s="22" t="s">
        <v>31</v>
      </c>
      <c r="G339" s="22" t="s">
        <v>32</v>
      </c>
      <c r="H339" s="22" t="s">
        <v>14</v>
      </c>
      <c r="I339" s="24">
        <v>0.4</v>
      </c>
      <c r="J339" s="25">
        <v>2250</v>
      </c>
      <c r="K339" s="26">
        <f t="shared" si="109"/>
        <v>900</v>
      </c>
      <c r="L339" s="26">
        <f t="shared" si="110"/>
        <v>360</v>
      </c>
      <c r="M339" s="27">
        <v>0.4</v>
      </c>
      <c r="O339" s="2"/>
      <c r="P339" s="3"/>
    </row>
    <row r="340" spans="2:16" x14ac:dyDescent="0.2">
      <c r="B340" s="22" t="s">
        <v>10</v>
      </c>
      <c r="C340" s="22">
        <v>1185732</v>
      </c>
      <c r="D340" s="23">
        <v>44423</v>
      </c>
      <c r="E340" s="22" t="s">
        <v>30</v>
      </c>
      <c r="F340" s="22" t="s">
        <v>31</v>
      </c>
      <c r="G340" s="22" t="s">
        <v>32</v>
      </c>
      <c r="H340" s="22" t="s">
        <v>16</v>
      </c>
      <c r="I340" s="24">
        <v>0.5</v>
      </c>
      <c r="J340" s="25">
        <v>2000</v>
      </c>
      <c r="K340" s="26">
        <f t="shared" si="109"/>
        <v>1000</v>
      </c>
      <c r="L340" s="26">
        <f t="shared" si="110"/>
        <v>350</v>
      </c>
      <c r="M340" s="27">
        <v>0.35</v>
      </c>
      <c r="O340" s="2"/>
      <c r="P340" s="3"/>
    </row>
    <row r="341" spans="2:16" x14ac:dyDescent="0.2">
      <c r="B341" s="22" t="s">
        <v>10</v>
      </c>
      <c r="C341" s="22">
        <v>1185732</v>
      </c>
      <c r="D341" s="23">
        <v>44423</v>
      </c>
      <c r="E341" s="22" t="s">
        <v>30</v>
      </c>
      <c r="F341" s="22" t="s">
        <v>31</v>
      </c>
      <c r="G341" s="22" t="s">
        <v>32</v>
      </c>
      <c r="H341" s="22" t="s">
        <v>17</v>
      </c>
      <c r="I341" s="24">
        <v>0.55000000000000004</v>
      </c>
      <c r="J341" s="25">
        <v>3750</v>
      </c>
      <c r="K341" s="26">
        <f t="shared" si="109"/>
        <v>2062.5</v>
      </c>
      <c r="L341" s="26">
        <f t="shared" si="110"/>
        <v>1031.25</v>
      </c>
      <c r="M341" s="27">
        <v>0.5</v>
      </c>
      <c r="O341" s="2"/>
      <c r="P341" s="3"/>
    </row>
    <row r="342" spans="2:16" x14ac:dyDescent="0.2">
      <c r="B342" s="22" t="s">
        <v>10</v>
      </c>
      <c r="C342" s="22">
        <v>1185732</v>
      </c>
      <c r="D342" s="23">
        <v>44455</v>
      </c>
      <c r="E342" s="22" t="s">
        <v>30</v>
      </c>
      <c r="F342" s="22" t="s">
        <v>31</v>
      </c>
      <c r="G342" s="22" t="s">
        <v>32</v>
      </c>
      <c r="H342" s="22" t="s">
        <v>12</v>
      </c>
      <c r="I342" s="24">
        <v>0.5</v>
      </c>
      <c r="J342" s="25">
        <v>5000</v>
      </c>
      <c r="K342" s="26">
        <f>I342*J342</f>
        <v>2500</v>
      </c>
      <c r="L342" s="26">
        <f>K342*M342</f>
        <v>1000</v>
      </c>
      <c r="M342" s="27">
        <v>0.4</v>
      </c>
      <c r="O342" s="2"/>
      <c r="P342" s="3"/>
    </row>
    <row r="343" spans="2:16" x14ac:dyDescent="0.2">
      <c r="B343" s="22" t="s">
        <v>10</v>
      </c>
      <c r="C343" s="22">
        <v>1185732</v>
      </c>
      <c r="D343" s="23">
        <v>44455</v>
      </c>
      <c r="E343" s="22" t="s">
        <v>30</v>
      </c>
      <c r="F343" s="22" t="s">
        <v>31</v>
      </c>
      <c r="G343" s="22" t="s">
        <v>32</v>
      </c>
      <c r="H343" s="22" t="s">
        <v>15</v>
      </c>
      <c r="I343" s="24">
        <v>0.45000000000000007</v>
      </c>
      <c r="J343" s="25">
        <v>3000</v>
      </c>
      <c r="K343" s="26">
        <f>I343*J343</f>
        <v>1350.0000000000002</v>
      </c>
      <c r="L343" s="26">
        <f>K343*M343</f>
        <v>472.50000000000006</v>
      </c>
      <c r="M343" s="27">
        <v>0.35</v>
      </c>
      <c r="O343" s="2"/>
      <c r="P343" s="3"/>
    </row>
    <row r="344" spans="2:16" x14ac:dyDescent="0.2">
      <c r="B344" s="22" t="s">
        <v>10</v>
      </c>
      <c r="C344" s="22">
        <v>1185732</v>
      </c>
      <c r="D344" s="23">
        <v>44455</v>
      </c>
      <c r="E344" s="22" t="s">
        <v>30</v>
      </c>
      <c r="F344" s="22" t="s">
        <v>31</v>
      </c>
      <c r="G344" s="22" t="s">
        <v>32</v>
      </c>
      <c r="H344" s="22" t="s">
        <v>13</v>
      </c>
      <c r="I344" s="24">
        <v>0.4</v>
      </c>
      <c r="J344" s="25">
        <v>2000</v>
      </c>
      <c r="K344" s="26">
        <f t="shared" ref="K344:K347" si="111">I344*J344</f>
        <v>800</v>
      </c>
      <c r="L344" s="26">
        <f t="shared" ref="L344:L347" si="112">K344*M344</f>
        <v>280</v>
      </c>
      <c r="M344" s="27">
        <v>0.35</v>
      </c>
      <c r="O344" s="2"/>
      <c r="P344" s="3"/>
    </row>
    <row r="345" spans="2:16" x14ac:dyDescent="0.2">
      <c r="B345" s="22" t="s">
        <v>10</v>
      </c>
      <c r="C345" s="22">
        <v>1185732</v>
      </c>
      <c r="D345" s="23">
        <v>44455</v>
      </c>
      <c r="E345" s="22" t="s">
        <v>30</v>
      </c>
      <c r="F345" s="22" t="s">
        <v>31</v>
      </c>
      <c r="G345" s="22" t="s">
        <v>32</v>
      </c>
      <c r="H345" s="22" t="s">
        <v>14</v>
      </c>
      <c r="I345" s="24">
        <v>0.4</v>
      </c>
      <c r="J345" s="25">
        <v>1750</v>
      </c>
      <c r="K345" s="26">
        <f t="shared" si="111"/>
        <v>700</v>
      </c>
      <c r="L345" s="26">
        <f t="shared" si="112"/>
        <v>280</v>
      </c>
      <c r="M345" s="27">
        <v>0.4</v>
      </c>
      <c r="O345" s="2"/>
      <c r="P345" s="3"/>
    </row>
    <row r="346" spans="2:16" x14ac:dyDescent="0.2">
      <c r="B346" s="22" t="s">
        <v>10</v>
      </c>
      <c r="C346" s="22">
        <v>1185732</v>
      </c>
      <c r="D346" s="23">
        <v>44455</v>
      </c>
      <c r="E346" s="22" t="s">
        <v>30</v>
      </c>
      <c r="F346" s="22" t="s">
        <v>31</v>
      </c>
      <c r="G346" s="22" t="s">
        <v>32</v>
      </c>
      <c r="H346" s="22" t="s">
        <v>16</v>
      </c>
      <c r="I346" s="24">
        <v>0.5</v>
      </c>
      <c r="J346" s="25">
        <v>1750</v>
      </c>
      <c r="K346" s="26">
        <f t="shared" si="111"/>
        <v>875</v>
      </c>
      <c r="L346" s="26">
        <f t="shared" si="112"/>
        <v>306.25</v>
      </c>
      <c r="M346" s="27">
        <v>0.35</v>
      </c>
      <c r="O346" s="2"/>
      <c r="P346" s="3"/>
    </row>
    <row r="347" spans="2:16" x14ac:dyDescent="0.2">
      <c r="B347" s="22" t="s">
        <v>10</v>
      </c>
      <c r="C347" s="22">
        <v>1185732</v>
      </c>
      <c r="D347" s="23">
        <v>44455</v>
      </c>
      <c r="E347" s="22" t="s">
        <v>30</v>
      </c>
      <c r="F347" s="22" t="s">
        <v>31</v>
      </c>
      <c r="G347" s="22" t="s">
        <v>32</v>
      </c>
      <c r="H347" s="22" t="s">
        <v>17</v>
      </c>
      <c r="I347" s="24">
        <v>0.55000000000000004</v>
      </c>
      <c r="J347" s="25">
        <v>2500</v>
      </c>
      <c r="K347" s="26">
        <f t="shared" si="111"/>
        <v>1375</v>
      </c>
      <c r="L347" s="26">
        <f t="shared" si="112"/>
        <v>687.5</v>
      </c>
      <c r="M347" s="27">
        <v>0.5</v>
      </c>
      <c r="O347" s="2"/>
      <c r="P347" s="3"/>
    </row>
    <row r="348" spans="2:16" x14ac:dyDescent="0.2">
      <c r="B348" s="22" t="s">
        <v>10</v>
      </c>
      <c r="C348" s="22">
        <v>1185732</v>
      </c>
      <c r="D348" s="23">
        <v>44484</v>
      </c>
      <c r="E348" s="22" t="s">
        <v>30</v>
      </c>
      <c r="F348" s="22" t="s">
        <v>31</v>
      </c>
      <c r="G348" s="22" t="s">
        <v>32</v>
      </c>
      <c r="H348" s="22" t="s">
        <v>12</v>
      </c>
      <c r="I348" s="24">
        <v>0.6</v>
      </c>
      <c r="J348" s="25">
        <v>4250</v>
      </c>
      <c r="K348" s="26">
        <f>I348*J348</f>
        <v>2550</v>
      </c>
      <c r="L348" s="26">
        <f>K348*M348</f>
        <v>1020</v>
      </c>
      <c r="M348" s="27">
        <v>0.4</v>
      </c>
      <c r="O348" s="2"/>
      <c r="P348" s="3"/>
    </row>
    <row r="349" spans="2:16" x14ac:dyDescent="0.2">
      <c r="B349" s="22" t="s">
        <v>10</v>
      </c>
      <c r="C349" s="22">
        <v>1185732</v>
      </c>
      <c r="D349" s="23">
        <v>44484</v>
      </c>
      <c r="E349" s="22" t="s">
        <v>30</v>
      </c>
      <c r="F349" s="22" t="s">
        <v>31</v>
      </c>
      <c r="G349" s="22" t="s">
        <v>32</v>
      </c>
      <c r="H349" s="22" t="s">
        <v>15</v>
      </c>
      <c r="I349" s="24">
        <v>0.5</v>
      </c>
      <c r="J349" s="25">
        <v>2500</v>
      </c>
      <c r="K349" s="26">
        <f>I349*J349</f>
        <v>1250</v>
      </c>
      <c r="L349" s="26">
        <f>K349*M349</f>
        <v>437.5</v>
      </c>
      <c r="M349" s="27">
        <v>0.35</v>
      </c>
      <c r="O349" s="2"/>
      <c r="P349" s="3"/>
    </row>
    <row r="350" spans="2:16" x14ac:dyDescent="0.2">
      <c r="B350" s="22" t="s">
        <v>10</v>
      </c>
      <c r="C350" s="22">
        <v>1185732</v>
      </c>
      <c r="D350" s="23">
        <v>44484</v>
      </c>
      <c r="E350" s="22" t="s">
        <v>30</v>
      </c>
      <c r="F350" s="22" t="s">
        <v>31</v>
      </c>
      <c r="G350" s="22" t="s">
        <v>32</v>
      </c>
      <c r="H350" s="22" t="s">
        <v>13</v>
      </c>
      <c r="I350" s="24">
        <v>0.5</v>
      </c>
      <c r="J350" s="25">
        <v>1500</v>
      </c>
      <c r="K350" s="26">
        <f t="shared" ref="K350:K353" si="113">I350*J350</f>
        <v>750</v>
      </c>
      <c r="L350" s="26">
        <f t="shared" ref="L350:L353" si="114">K350*M350</f>
        <v>262.5</v>
      </c>
      <c r="M350" s="27">
        <v>0.35</v>
      </c>
      <c r="O350" s="2"/>
      <c r="P350" s="3"/>
    </row>
    <row r="351" spans="2:16" x14ac:dyDescent="0.2">
      <c r="B351" s="22" t="s">
        <v>10</v>
      </c>
      <c r="C351" s="22">
        <v>1185732</v>
      </c>
      <c r="D351" s="23">
        <v>44484</v>
      </c>
      <c r="E351" s="22" t="s">
        <v>30</v>
      </c>
      <c r="F351" s="22" t="s">
        <v>31</v>
      </c>
      <c r="G351" s="22" t="s">
        <v>32</v>
      </c>
      <c r="H351" s="22" t="s">
        <v>14</v>
      </c>
      <c r="I351" s="24">
        <v>0.5</v>
      </c>
      <c r="J351" s="25">
        <v>1250</v>
      </c>
      <c r="K351" s="26">
        <f t="shared" si="113"/>
        <v>625</v>
      </c>
      <c r="L351" s="26">
        <f t="shared" si="114"/>
        <v>250</v>
      </c>
      <c r="M351" s="27">
        <v>0.4</v>
      </c>
      <c r="O351" s="2"/>
      <c r="P351" s="3"/>
    </row>
    <row r="352" spans="2:16" x14ac:dyDescent="0.2">
      <c r="B352" s="22" t="s">
        <v>10</v>
      </c>
      <c r="C352" s="22">
        <v>1185732</v>
      </c>
      <c r="D352" s="23">
        <v>44484</v>
      </c>
      <c r="E352" s="22" t="s">
        <v>30</v>
      </c>
      <c r="F352" s="22" t="s">
        <v>31</v>
      </c>
      <c r="G352" s="22" t="s">
        <v>32</v>
      </c>
      <c r="H352" s="22" t="s">
        <v>16</v>
      </c>
      <c r="I352" s="24">
        <v>0.6</v>
      </c>
      <c r="J352" s="25">
        <v>1250</v>
      </c>
      <c r="K352" s="26">
        <f t="shared" si="113"/>
        <v>750</v>
      </c>
      <c r="L352" s="26">
        <f t="shared" si="114"/>
        <v>262.5</v>
      </c>
      <c r="M352" s="27">
        <v>0.35</v>
      </c>
      <c r="O352" s="2"/>
      <c r="P352" s="3"/>
    </row>
    <row r="353" spans="2:16" x14ac:dyDescent="0.2">
      <c r="B353" s="22" t="s">
        <v>10</v>
      </c>
      <c r="C353" s="22">
        <v>1185732</v>
      </c>
      <c r="D353" s="23">
        <v>44484</v>
      </c>
      <c r="E353" s="22" t="s">
        <v>30</v>
      </c>
      <c r="F353" s="22" t="s">
        <v>31</v>
      </c>
      <c r="G353" s="22" t="s">
        <v>32</v>
      </c>
      <c r="H353" s="22" t="s">
        <v>17</v>
      </c>
      <c r="I353" s="24">
        <v>0.64999999999999991</v>
      </c>
      <c r="J353" s="25">
        <v>2500</v>
      </c>
      <c r="K353" s="26">
        <f t="shared" si="113"/>
        <v>1624.9999999999998</v>
      </c>
      <c r="L353" s="26">
        <f t="shared" si="114"/>
        <v>812.49999999999989</v>
      </c>
      <c r="M353" s="27">
        <v>0.5</v>
      </c>
      <c r="O353" s="2"/>
      <c r="P353" s="3"/>
    </row>
    <row r="354" spans="2:16" x14ac:dyDescent="0.2">
      <c r="B354" s="22" t="s">
        <v>10</v>
      </c>
      <c r="C354" s="22">
        <v>1185732</v>
      </c>
      <c r="D354" s="23">
        <v>44515</v>
      </c>
      <c r="E354" s="22" t="s">
        <v>30</v>
      </c>
      <c r="F354" s="22" t="s">
        <v>31</v>
      </c>
      <c r="G354" s="22" t="s">
        <v>32</v>
      </c>
      <c r="H354" s="22" t="s">
        <v>12</v>
      </c>
      <c r="I354" s="24">
        <v>0.6</v>
      </c>
      <c r="J354" s="25">
        <v>4000</v>
      </c>
      <c r="K354" s="26">
        <f>I354*J354</f>
        <v>2400</v>
      </c>
      <c r="L354" s="26">
        <f>K354*M354</f>
        <v>960</v>
      </c>
      <c r="M354" s="27">
        <v>0.4</v>
      </c>
      <c r="O354" s="2"/>
      <c r="P354" s="3"/>
    </row>
    <row r="355" spans="2:16" x14ac:dyDescent="0.2">
      <c r="B355" s="22" t="s">
        <v>10</v>
      </c>
      <c r="C355" s="22">
        <v>1185732</v>
      </c>
      <c r="D355" s="23">
        <v>44515</v>
      </c>
      <c r="E355" s="22" t="s">
        <v>30</v>
      </c>
      <c r="F355" s="22" t="s">
        <v>31</v>
      </c>
      <c r="G355" s="22" t="s">
        <v>32</v>
      </c>
      <c r="H355" s="22" t="s">
        <v>15</v>
      </c>
      <c r="I355" s="24">
        <v>0.5</v>
      </c>
      <c r="J355" s="25">
        <v>2500</v>
      </c>
      <c r="K355" s="26">
        <f>I355*J355</f>
        <v>1250</v>
      </c>
      <c r="L355" s="26">
        <f>K355*M355</f>
        <v>437.5</v>
      </c>
      <c r="M355" s="27">
        <v>0.35</v>
      </c>
      <c r="O355" s="2"/>
      <c r="P355" s="3"/>
    </row>
    <row r="356" spans="2:16" x14ac:dyDescent="0.2">
      <c r="B356" s="22" t="s">
        <v>10</v>
      </c>
      <c r="C356" s="22">
        <v>1185732</v>
      </c>
      <c r="D356" s="23">
        <v>44515</v>
      </c>
      <c r="E356" s="22" t="s">
        <v>30</v>
      </c>
      <c r="F356" s="22" t="s">
        <v>31</v>
      </c>
      <c r="G356" s="22" t="s">
        <v>32</v>
      </c>
      <c r="H356" s="22" t="s">
        <v>13</v>
      </c>
      <c r="I356" s="24">
        <v>0.5</v>
      </c>
      <c r="J356" s="25">
        <v>1950</v>
      </c>
      <c r="K356" s="26">
        <f t="shared" ref="K356:K359" si="115">I356*J356</f>
        <v>975</v>
      </c>
      <c r="L356" s="26">
        <f t="shared" ref="L356:L359" si="116">K356*M356</f>
        <v>341.25</v>
      </c>
      <c r="M356" s="27">
        <v>0.35</v>
      </c>
      <c r="O356" s="2"/>
      <c r="P356" s="3"/>
    </row>
    <row r="357" spans="2:16" x14ac:dyDescent="0.2">
      <c r="B357" s="22" t="s">
        <v>10</v>
      </c>
      <c r="C357" s="22">
        <v>1185732</v>
      </c>
      <c r="D357" s="23">
        <v>44515</v>
      </c>
      <c r="E357" s="22" t="s">
        <v>30</v>
      </c>
      <c r="F357" s="22" t="s">
        <v>31</v>
      </c>
      <c r="G357" s="22" t="s">
        <v>32</v>
      </c>
      <c r="H357" s="22" t="s">
        <v>14</v>
      </c>
      <c r="I357" s="24">
        <v>0.5</v>
      </c>
      <c r="J357" s="25">
        <v>1750</v>
      </c>
      <c r="K357" s="26">
        <f t="shared" si="115"/>
        <v>875</v>
      </c>
      <c r="L357" s="26">
        <f t="shared" si="116"/>
        <v>350</v>
      </c>
      <c r="M357" s="27">
        <v>0.4</v>
      </c>
      <c r="O357" s="2"/>
      <c r="P357" s="3"/>
    </row>
    <row r="358" spans="2:16" x14ac:dyDescent="0.2">
      <c r="B358" s="22" t="s">
        <v>10</v>
      </c>
      <c r="C358" s="22">
        <v>1185732</v>
      </c>
      <c r="D358" s="23">
        <v>44515</v>
      </c>
      <c r="E358" s="22" t="s">
        <v>30</v>
      </c>
      <c r="F358" s="22" t="s">
        <v>31</v>
      </c>
      <c r="G358" s="22" t="s">
        <v>32</v>
      </c>
      <c r="H358" s="22" t="s">
        <v>16</v>
      </c>
      <c r="I358" s="24">
        <v>0.6</v>
      </c>
      <c r="J358" s="25">
        <v>1500</v>
      </c>
      <c r="K358" s="26">
        <f t="shared" si="115"/>
        <v>900</v>
      </c>
      <c r="L358" s="26">
        <f t="shared" si="116"/>
        <v>315</v>
      </c>
      <c r="M358" s="27">
        <v>0.35</v>
      </c>
      <c r="O358" s="2"/>
      <c r="P358" s="3"/>
    </row>
    <row r="359" spans="2:16" x14ac:dyDescent="0.2">
      <c r="B359" s="22" t="s">
        <v>10</v>
      </c>
      <c r="C359" s="22">
        <v>1185732</v>
      </c>
      <c r="D359" s="23">
        <v>44515</v>
      </c>
      <c r="E359" s="22" t="s">
        <v>30</v>
      </c>
      <c r="F359" s="22" t="s">
        <v>31</v>
      </c>
      <c r="G359" s="22" t="s">
        <v>32</v>
      </c>
      <c r="H359" s="22" t="s">
        <v>17</v>
      </c>
      <c r="I359" s="24">
        <v>0.64999999999999991</v>
      </c>
      <c r="J359" s="25">
        <v>2500</v>
      </c>
      <c r="K359" s="26">
        <f t="shared" si="115"/>
        <v>1624.9999999999998</v>
      </c>
      <c r="L359" s="26">
        <f t="shared" si="116"/>
        <v>812.49999999999989</v>
      </c>
      <c r="M359" s="27">
        <v>0.5</v>
      </c>
      <c r="O359" s="2"/>
      <c r="P359" s="3"/>
    </row>
    <row r="360" spans="2:16" x14ac:dyDescent="0.2">
      <c r="B360" s="22" t="s">
        <v>10</v>
      </c>
      <c r="C360" s="22">
        <v>1185732</v>
      </c>
      <c r="D360" s="23">
        <v>44544</v>
      </c>
      <c r="E360" s="22" t="s">
        <v>30</v>
      </c>
      <c r="F360" s="22" t="s">
        <v>31</v>
      </c>
      <c r="G360" s="22" t="s">
        <v>32</v>
      </c>
      <c r="H360" s="22" t="s">
        <v>12</v>
      </c>
      <c r="I360" s="24">
        <v>0.6</v>
      </c>
      <c r="J360" s="25">
        <v>5000</v>
      </c>
      <c r="K360" s="26">
        <f>I360*J360</f>
        <v>3000</v>
      </c>
      <c r="L360" s="26">
        <f>K360*M360</f>
        <v>1200</v>
      </c>
      <c r="M360" s="27">
        <v>0.4</v>
      </c>
      <c r="O360" s="2"/>
      <c r="P360" s="3"/>
    </row>
    <row r="361" spans="2:16" x14ac:dyDescent="0.2">
      <c r="B361" s="22" t="s">
        <v>10</v>
      </c>
      <c r="C361" s="22">
        <v>1185732</v>
      </c>
      <c r="D361" s="23">
        <v>44544</v>
      </c>
      <c r="E361" s="22" t="s">
        <v>30</v>
      </c>
      <c r="F361" s="22" t="s">
        <v>31</v>
      </c>
      <c r="G361" s="22" t="s">
        <v>32</v>
      </c>
      <c r="H361" s="22" t="s">
        <v>15</v>
      </c>
      <c r="I361" s="24">
        <v>0.5</v>
      </c>
      <c r="J361" s="25">
        <v>3000</v>
      </c>
      <c r="K361" s="26">
        <f>I361*J361</f>
        <v>1500</v>
      </c>
      <c r="L361" s="26">
        <f>K361*M361</f>
        <v>525</v>
      </c>
      <c r="M361" s="27">
        <v>0.35</v>
      </c>
      <c r="O361" s="2"/>
      <c r="P361" s="3"/>
    </row>
    <row r="362" spans="2:16" x14ac:dyDescent="0.2">
      <c r="B362" s="22" t="s">
        <v>10</v>
      </c>
      <c r="C362" s="22">
        <v>1185732</v>
      </c>
      <c r="D362" s="23">
        <v>44544</v>
      </c>
      <c r="E362" s="22" t="s">
        <v>30</v>
      </c>
      <c r="F362" s="22" t="s">
        <v>31</v>
      </c>
      <c r="G362" s="22" t="s">
        <v>32</v>
      </c>
      <c r="H362" s="22" t="s">
        <v>13</v>
      </c>
      <c r="I362" s="24">
        <v>0.5</v>
      </c>
      <c r="J362" s="25">
        <v>2500</v>
      </c>
      <c r="K362" s="26">
        <f t="shared" ref="K362:K365" si="117">I362*J362</f>
        <v>1250</v>
      </c>
      <c r="L362" s="26">
        <f t="shared" ref="L362:L365" si="118">K362*M362</f>
        <v>437.5</v>
      </c>
      <c r="M362" s="27">
        <v>0.35</v>
      </c>
      <c r="O362" s="2"/>
      <c r="P362" s="3"/>
    </row>
    <row r="363" spans="2:16" x14ac:dyDescent="0.2">
      <c r="B363" s="22" t="s">
        <v>10</v>
      </c>
      <c r="C363" s="22">
        <v>1185732</v>
      </c>
      <c r="D363" s="23">
        <v>44544</v>
      </c>
      <c r="E363" s="22" t="s">
        <v>30</v>
      </c>
      <c r="F363" s="22" t="s">
        <v>31</v>
      </c>
      <c r="G363" s="22" t="s">
        <v>32</v>
      </c>
      <c r="H363" s="22" t="s">
        <v>14</v>
      </c>
      <c r="I363" s="24">
        <v>0.5</v>
      </c>
      <c r="J363" s="25">
        <v>2000</v>
      </c>
      <c r="K363" s="26">
        <f t="shared" si="117"/>
        <v>1000</v>
      </c>
      <c r="L363" s="26">
        <f t="shared" si="118"/>
        <v>400</v>
      </c>
      <c r="M363" s="27">
        <v>0.4</v>
      </c>
      <c r="O363" s="2"/>
      <c r="P363" s="3"/>
    </row>
    <row r="364" spans="2:16" x14ac:dyDescent="0.2">
      <c r="B364" s="22" t="s">
        <v>10</v>
      </c>
      <c r="C364" s="22">
        <v>1185732</v>
      </c>
      <c r="D364" s="23">
        <v>44544</v>
      </c>
      <c r="E364" s="22" t="s">
        <v>30</v>
      </c>
      <c r="F364" s="22" t="s">
        <v>31</v>
      </c>
      <c r="G364" s="22" t="s">
        <v>32</v>
      </c>
      <c r="H364" s="22" t="s">
        <v>16</v>
      </c>
      <c r="I364" s="24">
        <v>0.6</v>
      </c>
      <c r="J364" s="25">
        <v>2000</v>
      </c>
      <c r="K364" s="26">
        <f t="shared" si="117"/>
        <v>1200</v>
      </c>
      <c r="L364" s="26">
        <f t="shared" si="118"/>
        <v>420</v>
      </c>
      <c r="M364" s="27">
        <v>0.35</v>
      </c>
      <c r="O364" s="2"/>
      <c r="P364" s="3"/>
    </row>
    <row r="365" spans="2:16" x14ac:dyDescent="0.2">
      <c r="B365" s="22" t="s">
        <v>10</v>
      </c>
      <c r="C365" s="22">
        <v>1185732</v>
      </c>
      <c r="D365" s="23">
        <v>44544</v>
      </c>
      <c r="E365" s="22" t="s">
        <v>30</v>
      </c>
      <c r="F365" s="22" t="s">
        <v>31</v>
      </c>
      <c r="G365" s="22" t="s">
        <v>32</v>
      </c>
      <c r="H365" s="22" t="s">
        <v>17</v>
      </c>
      <c r="I365" s="24">
        <v>0.64999999999999991</v>
      </c>
      <c r="J365" s="25">
        <v>3000</v>
      </c>
      <c r="K365" s="26">
        <f t="shared" si="117"/>
        <v>1949.9999999999998</v>
      </c>
      <c r="L365" s="26">
        <f t="shared" si="118"/>
        <v>974.99999999999989</v>
      </c>
      <c r="M365" s="27">
        <v>0.5</v>
      </c>
      <c r="O365" s="2"/>
      <c r="P365" s="3"/>
    </row>
    <row r="366" spans="2:16" x14ac:dyDescent="0.2">
      <c r="B366" s="22" t="s">
        <v>20</v>
      </c>
      <c r="C366" s="22">
        <v>1197831</v>
      </c>
      <c r="D366" s="23">
        <v>44198</v>
      </c>
      <c r="E366" s="22" t="s">
        <v>49</v>
      </c>
      <c r="F366" s="22" t="s">
        <v>21</v>
      </c>
      <c r="G366" s="22" t="s">
        <v>33</v>
      </c>
      <c r="H366" s="22" t="s">
        <v>12</v>
      </c>
      <c r="I366" s="24">
        <v>0.2</v>
      </c>
      <c r="J366" s="25">
        <v>7250</v>
      </c>
      <c r="K366" s="26">
        <f>I366*J366</f>
        <v>1450</v>
      </c>
      <c r="L366" s="26">
        <f>K366*M366</f>
        <v>435</v>
      </c>
      <c r="M366" s="27">
        <v>0.3</v>
      </c>
      <c r="O366" s="5"/>
      <c r="P366" s="3"/>
    </row>
    <row r="367" spans="2:16" x14ac:dyDescent="0.2">
      <c r="B367" s="22" t="s">
        <v>20</v>
      </c>
      <c r="C367" s="22">
        <v>1197831</v>
      </c>
      <c r="D367" s="23">
        <v>44198</v>
      </c>
      <c r="E367" s="22" t="s">
        <v>49</v>
      </c>
      <c r="F367" s="22" t="s">
        <v>21</v>
      </c>
      <c r="G367" s="22" t="s">
        <v>33</v>
      </c>
      <c r="H367" s="22" t="s">
        <v>15</v>
      </c>
      <c r="I367" s="24">
        <v>0.3</v>
      </c>
      <c r="J367" s="25">
        <v>7250</v>
      </c>
      <c r="K367" s="26">
        <f>I367*J367</f>
        <v>2175</v>
      </c>
      <c r="L367" s="26">
        <f>K367*M367</f>
        <v>652.5</v>
      </c>
      <c r="M367" s="27">
        <v>0.3</v>
      </c>
      <c r="O367" s="5"/>
      <c r="P367" s="3"/>
    </row>
    <row r="368" spans="2:16" x14ac:dyDescent="0.2">
      <c r="B368" s="22" t="s">
        <v>20</v>
      </c>
      <c r="C368" s="22">
        <v>1197831</v>
      </c>
      <c r="D368" s="23">
        <v>44198</v>
      </c>
      <c r="E368" s="22" t="s">
        <v>49</v>
      </c>
      <c r="F368" s="22" t="s">
        <v>21</v>
      </c>
      <c r="G368" s="22" t="s">
        <v>33</v>
      </c>
      <c r="H368" s="22" t="s">
        <v>13</v>
      </c>
      <c r="I368" s="24">
        <v>0.3</v>
      </c>
      <c r="J368" s="25">
        <v>5250</v>
      </c>
      <c r="K368" s="26">
        <f t="shared" ref="K368:K371" si="119">I368*J368</f>
        <v>1575</v>
      </c>
      <c r="L368" s="26">
        <f t="shared" ref="L368:L371" si="120">K368*M368</f>
        <v>472.5</v>
      </c>
      <c r="M368" s="27">
        <v>0.3</v>
      </c>
      <c r="O368" s="5"/>
      <c r="P368" s="3"/>
    </row>
    <row r="369" spans="2:16" x14ac:dyDescent="0.2">
      <c r="B369" s="22" t="s">
        <v>20</v>
      </c>
      <c r="C369" s="22">
        <v>1197831</v>
      </c>
      <c r="D369" s="23">
        <v>44198</v>
      </c>
      <c r="E369" s="22" t="s">
        <v>49</v>
      </c>
      <c r="F369" s="22" t="s">
        <v>21</v>
      </c>
      <c r="G369" s="22" t="s">
        <v>33</v>
      </c>
      <c r="H369" s="22" t="s">
        <v>14</v>
      </c>
      <c r="I369" s="24">
        <v>0.35</v>
      </c>
      <c r="J369" s="25">
        <v>5250</v>
      </c>
      <c r="K369" s="26">
        <f t="shared" si="119"/>
        <v>1837.4999999999998</v>
      </c>
      <c r="L369" s="26">
        <f t="shared" si="120"/>
        <v>735</v>
      </c>
      <c r="M369" s="27">
        <v>0.4</v>
      </c>
      <c r="O369" s="5"/>
      <c r="P369" s="3"/>
    </row>
    <row r="370" spans="2:16" x14ac:dyDescent="0.2">
      <c r="B370" s="22" t="s">
        <v>20</v>
      </c>
      <c r="C370" s="22">
        <v>1197831</v>
      </c>
      <c r="D370" s="23">
        <v>44198</v>
      </c>
      <c r="E370" s="22" t="s">
        <v>49</v>
      </c>
      <c r="F370" s="22" t="s">
        <v>21</v>
      </c>
      <c r="G370" s="22" t="s">
        <v>33</v>
      </c>
      <c r="H370" s="22" t="s">
        <v>16</v>
      </c>
      <c r="I370" s="24">
        <v>0.4</v>
      </c>
      <c r="J370" s="25">
        <v>3750</v>
      </c>
      <c r="K370" s="26">
        <f t="shared" si="119"/>
        <v>1500</v>
      </c>
      <c r="L370" s="26">
        <f t="shared" si="120"/>
        <v>375</v>
      </c>
      <c r="M370" s="27">
        <v>0.25</v>
      </c>
      <c r="O370" s="5"/>
      <c r="P370" s="3"/>
    </row>
    <row r="371" spans="2:16" x14ac:dyDescent="0.2">
      <c r="B371" s="22" t="s">
        <v>20</v>
      </c>
      <c r="C371" s="22">
        <v>1197831</v>
      </c>
      <c r="D371" s="23">
        <v>44198</v>
      </c>
      <c r="E371" s="22" t="s">
        <v>49</v>
      </c>
      <c r="F371" s="22" t="s">
        <v>21</v>
      </c>
      <c r="G371" s="22" t="s">
        <v>33</v>
      </c>
      <c r="H371" s="22" t="s">
        <v>17</v>
      </c>
      <c r="I371" s="24">
        <v>0.35</v>
      </c>
      <c r="J371" s="25">
        <v>5250</v>
      </c>
      <c r="K371" s="26">
        <f t="shared" si="119"/>
        <v>1837.4999999999998</v>
      </c>
      <c r="L371" s="26">
        <f t="shared" si="120"/>
        <v>826.87499999999989</v>
      </c>
      <c r="M371" s="27">
        <v>0.45</v>
      </c>
      <c r="O371" s="5"/>
      <c r="P371" s="3"/>
    </row>
    <row r="372" spans="2:16" x14ac:dyDescent="0.2">
      <c r="B372" s="22" t="s">
        <v>20</v>
      </c>
      <c r="C372" s="22">
        <v>1197831</v>
      </c>
      <c r="D372" s="23">
        <v>44228</v>
      </c>
      <c r="E372" s="22" t="s">
        <v>49</v>
      </c>
      <c r="F372" s="22" t="s">
        <v>21</v>
      </c>
      <c r="G372" s="22" t="s">
        <v>33</v>
      </c>
      <c r="H372" s="22" t="s">
        <v>12</v>
      </c>
      <c r="I372" s="24">
        <v>0.25</v>
      </c>
      <c r="J372" s="25">
        <v>6750</v>
      </c>
      <c r="K372" s="26">
        <f>I372*J372</f>
        <v>1687.5</v>
      </c>
      <c r="L372" s="26">
        <f>K372*M372</f>
        <v>506.25</v>
      </c>
      <c r="M372" s="27">
        <v>0.3</v>
      </c>
      <c r="O372" s="5"/>
      <c r="P372" s="3"/>
    </row>
    <row r="373" spans="2:16" x14ac:dyDescent="0.2">
      <c r="B373" s="22" t="s">
        <v>20</v>
      </c>
      <c r="C373" s="22">
        <v>1197831</v>
      </c>
      <c r="D373" s="23">
        <v>44228</v>
      </c>
      <c r="E373" s="22" t="s">
        <v>49</v>
      </c>
      <c r="F373" s="22" t="s">
        <v>21</v>
      </c>
      <c r="G373" s="22" t="s">
        <v>33</v>
      </c>
      <c r="H373" s="22" t="s">
        <v>15</v>
      </c>
      <c r="I373" s="24">
        <v>0.35</v>
      </c>
      <c r="J373" s="25">
        <v>6500</v>
      </c>
      <c r="K373" s="26">
        <f>I373*J373</f>
        <v>2275</v>
      </c>
      <c r="L373" s="26">
        <f>K373*M373</f>
        <v>682.5</v>
      </c>
      <c r="M373" s="27">
        <v>0.3</v>
      </c>
      <c r="O373" s="5"/>
      <c r="P373" s="3"/>
    </row>
    <row r="374" spans="2:16" x14ac:dyDescent="0.2">
      <c r="B374" s="22" t="s">
        <v>20</v>
      </c>
      <c r="C374" s="22">
        <v>1197831</v>
      </c>
      <c r="D374" s="23">
        <v>44228</v>
      </c>
      <c r="E374" s="22" t="s">
        <v>49</v>
      </c>
      <c r="F374" s="22" t="s">
        <v>21</v>
      </c>
      <c r="G374" s="22" t="s">
        <v>33</v>
      </c>
      <c r="H374" s="22" t="s">
        <v>13</v>
      </c>
      <c r="I374" s="24">
        <v>0.35</v>
      </c>
      <c r="J374" s="25">
        <v>4750</v>
      </c>
      <c r="K374" s="26">
        <f t="shared" ref="K374:K377" si="121">I374*J374</f>
        <v>1662.5</v>
      </c>
      <c r="L374" s="26">
        <f t="shared" ref="L374:L377" si="122">K374*M374</f>
        <v>498.75</v>
      </c>
      <c r="M374" s="27">
        <v>0.3</v>
      </c>
      <c r="O374" s="5"/>
      <c r="P374" s="3"/>
    </row>
    <row r="375" spans="2:16" x14ac:dyDescent="0.2">
      <c r="B375" s="22" t="s">
        <v>20</v>
      </c>
      <c r="C375" s="22">
        <v>1197831</v>
      </c>
      <c r="D375" s="23">
        <v>44228</v>
      </c>
      <c r="E375" s="22" t="s">
        <v>49</v>
      </c>
      <c r="F375" s="22" t="s">
        <v>21</v>
      </c>
      <c r="G375" s="22" t="s">
        <v>33</v>
      </c>
      <c r="H375" s="22" t="s">
        <v>14</v>
      </c>
      <c r="I375" s="24">
        <v>0.35</v>
      </c>
      <c r="J375" s="25">
        <v>4250</v>
      </c>
      <c r="K375" s="26">
        <f t="shared" si="121"/>
        <v>1487.5</v>
      </c>
      <c r="L375" s="26">
        <f t="shared" si="122"/>
        <v>595</v>
      </c>
      <c r="M375" s="27">
        <v>0.4</v>
      </c>
      <c r="O375" s="5"/>
      <c r="P375" s="3"/>
    </row>
    <row r="376" spans="2:16" x14ac:dyDescent="0.2">
      <c r="B376" s="22" t="s">
        <v>20</v>
      </c>
      <c r="C376" s="22">
        <v>1197831</v>
      </c>
      <c r="D376" s="23">
        <v>44228</v>
      </c>
      <c r="E376" s="22" t="s">
        <v>49</v>
      </c>
      <c r="F376" s="22" t="s">
        <v>21</v>
      </c>
      <c r="G376" s="22" t="s">
        <v>33</v>
      </c>
      <c r="H376" s="22" t="s">
        <v>16</v>
      </c>
      <c r="I376" s="24">
        <v>0.4</v>
      </c>
      <c r="J376" s="25">
        <v>3000</v>
      </c>
      <c r="K376" s="26">
        <f t="shared" si="121"/>
        <v>1200</v>
      </c>
      <c r="L376" s="26">
        <f t="shared" si="122"/>
        <v>300</v>
      </c>
      <c r="M376" s="27">
        <v>0.25</v>
      </c>
      <c r="O376" s="5"/>
      <c r="P376" s="3"/>
    </row>
    <row r="377" spans="2:16" x14ac:dyDescent="0.2">
      <c r="B377" s="22" t="s">
        <v>20</v>
      </c>
      <c r="C377" s="22">
        <v>1197831</v>
      </c>
      <c r="D377" s="23">
        <v>44228</v>
      </c>
      <c r="E377" s="22" t="s">
        <v>49</v>
      </c>
      <c r="F377" s="22" t="s">
        <v>21</v>
      </c>
      <c r="G377" s="22" t="s">
        <v>33</v>
      </c>
      <c r="H377" s="22" t="s">
        <v>17</v>
      </c>
      <c r="I377" s="24">
        <v>0.35</v>
      </c>
      <c r="J377" s="25">
        <v>5000</v>
      </c>
      <c r="K377" s="26">
        <f t="shared" si="121"/>
        <v>1750</v>
      </c>
      <c r="L377" s="26">
        <f t="shared" si="122"/>
        <v>787.5</v>
      </c>
      <c r="M377" s="27">
        <v>0.45</v>
      </c>
      <c r="O377" s="5"/>
      <c r="P377" s="3"/>
    </row>
    <row r="378" spans="2:16" x14ac:dyDescent="0.2">
      <c r="B378" s="22" t="s">
        <v>20</v>
      </c>
      <c r="C378" s="22">
        <v>1197831</v>
      </c>
      <c r="D378" s="23">
        <v>44258</v>
      </c>
      <c r="E378" s="22" t="s">
        <v>49</v>
      </c>
      <c r="F378" s="22" t="s">
        <v>21</v>
      </c>
      <c r="G378" s="22" t="s">
        <v>33</v>
      </c>
      <c r="H378" s="22" t="s">
        <v>12</v>
      </c>
      <c r="I378" s="24">
        <v>0.3</v>
      </c>
      <c r="J378" s="25">
        <v>6750</v>
      </c>
      <c r="K378" s="26">
        <f>I378*J378</f>
        <v>2025</v>
      </c>
      <c r="L378" s="26">
        <f>K378*M378</f>
        <v>708.75</v>
      </c>
      <c r="M378" s="27">
        <v>0.35</v>
      </c>
      <c r="O378" s="5"/>
      <c r="P378" s="3"/>
    </row>
    <row r="379" spans="2:16" x14ac:dyDescent="0.2">
      <c r="B379" s="22" t="s">
        <v>20</v>
      </c>
      <c r="C379" s="22">
        <v>1197831</v>
      </c>
      <c r="D379" s="23">
        <v>44258</v>
      </c>
      <c r="E379" s="22" t="s">
        <v>49</v>
      </c>
      <c r="F379" s="22" t="s">
        <v>21</v>
      </c>
      <c r="G379" s="22" t="s">
        <v>33</v>
      </c>
      <c r="H379" s="22" t="s">
        <v>15</v>
      </c>
      <c r="I379" s="24">
        <v>0.4</v>
      </c>
      <c r="J379" s="25">
        <v>6750</v>
      </c>
      <c r="K379" s="26">
        <f>I379*J379</f>
        <v>2700</v>
      </c>
      <c r="L379" s="26">
        <f>K379*M379</f>
        <v>944.99999999999989</v>
      </c>
      <c r="M379" s="27">
        <v>0.35</v>
      </c>
      <c r="O379" s="5"/>
      <c r="P379" s="3"/>
    </row>
    <row r="380" spans="2:16" x14ac:dyDescent="0.2">
      <c r="B380" s="22" t="s">
        <v>20</v>
      </c>
      <c r="C380" s="22">
        <v>1197831</v>
      </c>
      <c r="D380" s="23">
        <v>44258</v>
      </c>
      <c r="E380" s="22" t="s">
        <v>49</v>
      </c>
      <c r="F380" s="22" t="s">
        <v>21</v>
      </c>
      <c r="G380" s="22" t="s">
        <v>33</v>
      </c>
      <c r="H380" s="22" t="s">
        <v>13</v>
      </c>
      <c r="I380" s="24">
        <v>0.3</v>
      </c>
      <c r="J380" s="25">
        <v>5000</v>
      </c>
      <c r="K380" s="26">
        <f t="shared" ref="K380:K383" si="123">I380*J380</f>
        <v>1500</v>
      </c>
      <c r="L380" s="26">
        <f t="shared" ref="L380:L383" si="124">K380*M380</f>
        <v>525</v>
      </c>
      <c r="M380" s="27">
        <v>0.35</v>
      </c>
      <c r="O380" s="5"/>
      <c r="P380" s="3"/>
    </row>
    <row r="381" spans="2:16" x14ac:dyDescent="0.2">
      <c r="B381" s="22" t="s">
        <v>20</v>
      </c>
      <c r="C381" s="22">
        <v>1197831</v>
      </c>
      <c r="D381" s="23">
        <v>44258</v>
      </c>
      <c r="E381" s="22" t="s">
        <v>49</v>
      </c>
      <c r="F381" s="22" t="s">
        <v>21</v>
      </c>
      <c r="G381" s="22" t="s">
        <v>33</v>
      </c>
      <c r="H381" s="22" t="s">
        <v>14</v>
      </c>
      <c r="I381" s="24">
        <v>0.35000000000000003</v>
      </c>
      <c r="J381" s="25">
        <v>4000</v>
      </c>
      <c r="K381" s="26">
        <f t="shared" si="123"/>
        <v>1400.0000000000002</v>
      </c>
      <c r="L381" s="26">
        <f t="shared" si="124"/>
        <v>630.00000000000011</v>
      </c>
      <c r="M381" s="27">
        <v>0.45</v>
      </c>
      <c r="O381" s="5"/>
      <c r="P381" s="3"/>
    </row>
    <row r="382" spans="2:16" x14ac:dyDescent="0.2">
      <c r="B382" s="22" t="s">
        <v>20</v>
      </c>
      <c r="C382" s="22">
        <v>1197831</v>
      </c>
      <c r="D382" s="23">
        <v>44258</v>
      </c>
      <c r="E382" s="22" t="s">
        <v>49</v>
      </c>
      <c r="F382" s="22" t="s">
        <v>21</v>
      </c>
      <c r="G382" s="22" t="s">
        <v>33</v>
      </c>
      <c r="H382" s="22" t="s">
        <v>16</v>
      </c>
      <c r="I382" s="24">
        <v>0.4</v>
      </c>
      <c r="J382" s="25">
        <v>3000</v>
      </c>
      <c r="K382" s="26">
        <f t="shared" si="123"/>
        <v>1200</v>
      </c>
      <c r="L382" s="26">
        <f t="shared" si="124"/>
        <v>360</v>
      </c>
      <c r="M382" s="27">
        <v>0.3</v>
      </c>
      <c r="O382" s="5"/>
      <c r="P382" s="3"/>
    </row>
    <row r="383" spans="2:16" x14ac:dyDescent="0.2">
      <c r="B383" s="22" t="s">
        <v>20</v>
      </c>
      <c r="C383" s="22">
        <v>1197831</v>
      </c>
      <c r="D383" s="23">
        <v>44258</v>
      </c>
      <c r="E383" s="22" t="s">
        <v>49</v>
      </c>
      <c r="F383" s="22" t="s">
        <v>21</v>
      </c>
      <c r="G383" s="22" t="s">
        <v>33</v>
      </c>
      <c r="H383" s="22" t="s">
        <v>17</v>
      </c>
      <c r="I383" s="24">
        <v>0.35000000000000003</v>
      </c>
      <c r="J383" s="25">
        <v>4500</v>
      </c>
      <c r="K383" s="26">
        <f t="shared" si="123"/>
        <v>1575.0000000000002</v>
      </c>
      <c r="L383" s="26">
        <f t="shared" si="124"/>
        <v>787.50000000000011</v>
      </c>
      <c r="M383" s="27">
        <v>0.5</v>
      </c>
      <c r="O383" s="5"/>
      <c r="P383" s="3"/>
    </row>
    <row r="384" spans="2:16" x14ac:dyDescent="0.2">
      <c r="B384" s="22" t="s">
        <v>20</v>
      </c>
      <c r="C384" s="22">
        <v>1197831</v>
      </c>
      <c r="D384" s="23">
        <v>44288</v>
      </c>
      <c r="E384" s="22" t="s">
        <v>49</v>
      </c>
      <c r="F384" s="22" t="s">
        <v>21</v>
      </c>
      <c r="G384" s="22" t="s">
        <v>33</v>
      </c>
      <c r="H384" s="22" t="s">
        <v>12</v>
      </c>
      <c r="I384" s="24">
        <v>0.19999999999999998</v>
      </c>
      <c r="J384" s="25">
        <v>7000</v>
      </c>
      <c r="K384" s="26">
        <f>I384*J384</f>
        <v>1399.9999999999998</v>
      </c>
      <c r="L384" s="26">
        <f>K384*M384</f>
        <v>489.99999999999989</v>
      </c>
      <c r="M384" s="27">
        <v>0.35</v>
      </c>
      <c r="O384" s="5"/>
      <c r="P384" s="3"/>
    </row>
    <row r="385" spans="2:16" x14ac:dyDescent="0.2">
      <c r="B385" s="22" t="s">
        <v>20</v>
      </c>
      <c r="C385" s="22">
        <v>1197831</v>
      </c>
      <c r="D385" s="23">
        <v>44288</v>
      </c>
      <c r="E385" s="22" t="s">
        <v>49</v>
      </c>
      <c r="F385" s="22" t="s">
        <v>21</v>
      </c>
      <c r="G385" s="22" t="s">
        <v>33</v>
      </c>
      <c r="H385" s="22" t="s">
        <v>15</v>
      </c>
      <c r="I385" s="24">
        <v>0.30000000000000004</v>
      </c>
      <c r="J385" s="25">
        <v>7000</v>
      </c>
      <c r="K385" s="26">
        <f>I385*J385</f>
        <v>2100.0000000000005</v>
      </c>
      <c r="L385" s="26">
        <f>K385*M385</f>
        <v>735.00000000000011</v>
      </c>
      <c r="M385" s="27">
        <v>0.35</v>
      </c>
      <c r="O385" s="5"/>
      <c r="P385" s="3"/>
    </row>
    <row r="386" spans="2:16" x14ac:dyDescent="0.2">
      <c r="B386" s="22" t="s">
        <v>20</v>
      </c>
      <c r="C386" s="22">
        <v>1197831</v>
      </c>
      <c r="D386" s="23">
        <v>44288</v>
      </c>
      <c r="E386" s="22" t="s">
        <v>49</v>
      </c>
      <c r="F386" s="22" t="s">
        <v>21</v>
      </c>
      <c r="G386" s="22" t="s">
        <v>33</v>
      </c>
      <c r="H386" s="22" t="s">
        <v>13</v>
      </c>
      <c r="I386" s="24">
        <v>0.24999999999999997</v>
      </c>
      <c r="J386" s="25">
        <v>5250</v>
      </c>
      <c r="K386" s="26">
        <f t="shared" ref="K386:K389" si="125">I386*J386</f>
        <v>1312.4999999999998</v>
      </c>
      <c r="L386" s="26">
        <f t="shared" ref="L386:L389" si="126">K386*M386</f>
        <v>459.37499999999989</v>
      </c>
      <c r="M386" s="27">
        <v>0.35</v>
      </c>
      <c r="O386" s="5"/>
      <c r="P386" s="3"/>
    </row>
    <row r="387" spans="2:16" x14ac:dyDescent="0.2">
      <c r="B387" s="22" t="s">
        <v>20</v>
      </c>
      <c r="C387" s="22">
        <v>1197831</v>
      </c>
      <c r="D387" s="23">
        <v>44288</v>
      </c>
      <c r="E387" s="22" t="s">
        <v>49</v>
      </c>
      <c r="F387" s="22" t="s">
        <v>21</v>
      </c>
      <c r="G387" s="22" t="s">
        <v>33</v>
      </c>
      <c r="H387" s="22" t="s">
        <v>14</v>
      </c>
      <c r="I387" s="24">
        <v>0.30000000000000004</v>
      </c>
      <c r="J387" s="25">
        <v>4250</v>
      </c>
      <c r="K387" s="26">
        <f t="shared" si="125"/>
        <v>1275.0000000000002</v>
      </c>
      <c r="L387" s="26">
        <f t="shared" si="126"/>
        <v>573.75000000000011</v>
      </c>
      <c r="M387" s="27">
        <v>0.45</v>
      </c>
      <c r="O387" s="5"/>
      <c r="P387" s="3"/>
    </row>
    <row r="388" spans="2:16" x14ac:dyDescent="0.2">
      <c r="B388" s="22" t="s">
        <v>20</v>
      </c>
      <c r="C388" s="22">
        <v>1197831</v>
      </c>
      <c r="D388" s="23">
        <v>44288</v>
      </c>
      <c r="E388" s="22" t="s">
        <v>49</v>
      </c>
      <c r="F388" s="22" t="s">
        <v>21</v>
      </c>
      <c r="G388" s="22" t="s">
        <v>33</v>
      </c>
      <c r="H388" s="22" t="s">
        <v>16</v>
      </c>
      <c r="I388" s="24">
        <v>0.35</v>
      </c>
      <c r="J388" s="25">
        <v>3250</v>
      </c>
      <c r="K388" s="26">
        <f t="shared" si="125"/>
        <v>1137.5</v>
      </c>
      <c r="L388" s="26">
        <f t="shared" si="126"/>
        <v>341.25</v>
      </c>
      <c r="M388" s="27">
        <v>0.3</v>
      </c>
      <c r="O388" s="5"/>
      <c r="P388" s="3"/>
    </row>
    <row r="389" spans="2:16" x14ac:dyDescent="0.2">
      <c r="B389" s="22" t="s">
        <v>20</v>
      </c>
      <c r="C389" s="22">
        <v>1197831</v>
      </c>
      <c r="D389" s="23">
        <v>44288</v>
      </c>
      <c r="E389" s="22" t="s">
        <v>49</v>
      </c>
      <c r="F389" s="22" t="s">
        <v>21</v>
      </c>
      <c r="G389" s="22" t="s">
        <v>33</v>
      </c>
      <c r="H389" s="22" t="s">
        <v>17</v>
      </c>
      <c r="I389" s="24">
        <v>0.30000000000000004</v>
      </c>
      <c r="J389" s="25">
        <v>6000</v>
      </c>
      <c r="K389" s="26">
        <f t="shared" si="125"/>
        <v>1800.0000000000002</v>
      </c>
      <c r="L389" s="26">
        <f t="shared" si="126"/>
        <v>900.00000000000011</v>
      </c>
      <c r="M389" s="27">
        <v>0.5</v>
      </c>
      <c r="O389" s="5"/>
      <c r="P389" s="3"/>
    </row>
    <row r="390" spans="2:16" x14ac:dyDescent="0.2">
      <c r="B390" s="22" t="s">
        <v>20</v>
      </c>
      <c r="C390" s="22">
        <v>1197831</v>
      </c>
      <c r="D390" s="23">
        <v>44318</v>
      </c>
      <c r="E390" s="22" t="s">
        <v>49</v>
      </c>
      <c r="F390" s="22" t="s">
        <v>21</v>
      </c>
      <c r="G390" s="22" t="s">
        <v>33</v>
      </c>
      <c r="H390" s="22" t="s">
        <v>12</v>
      </c>
      <c r="I390" s="24">
        <v>0.19999999999999998</v>
      </c>
      <c r="J390" s="25">
        <v>7500</v>
      </c>
      <c r="K390" s="26">
        <f>I390*J390</f>
        <v>1499.9999999999998</v>
      </c>
      <c r="L390" s="26">
        <f>K390*M390</f>
        <v>524.99999999999989</v>
      </c>
      <c r="M390" s="27">
        <v>0.35</v>
      </c>
      <c r="O390" s="5"/>
      <c r="P390" s="3"/>
    </row>
    <row r="391" spans="2:16" x14ac:dyDescent="0.2">
      <c r="B391" s="22" t="s">
        <v>20</v>
      </c>
      <c r="C391" s="22">
        <v>1197831</v>
      </c>
      <c r="D391" s="23">
        <v>44318</v>
      </c>
      <c r="E391" s="22" t="s">
        <v>49</v>
      </c>
      <c r="F391" s="22" t="s">
        <v>21</v>
      </c>
      <c r="G391" s="22" t="s">
        <v>33</v>
      </c>
      <c r="H391" s="22" t="s">
        <v>15</v>
      </c>
      <c r="I391" s="24">
        <v>0.30000000000000004</v>
      </c>
      <c r="J391" s="25">
        <v>7750</v>
      </c>
      <c r="K391" s="26">
        <f>I391*J391</f>
        <v>2325.0000000000005</v>
      </c>
      <c r="L391" s="26">
        <f>K391*M391</f>
        <v>813.75000000000011</v>
      </c>
      <c r="M391" s="27">
        <v>0.35</v>
      </c>
      <c r="O391" s="5"/>
      <c r="P391" s="3"/>
    </row>
    <row r="392" spans="2:16" x14ac:dyDescent="0.2">
      <c r="B392" s="22" t="s">
        <v>20</v>
      </c>
      <c r="C392" s="22">
        <v>1197831</v>
      </c>
      <c r="D392" s="23">
        <v>44318</v>
      </c>
      <c r="E392" s="22" t="s">
        <v>49</v>
      </c>
      <c r="F392" s="22" t="s">
        <v>21</v>
      </c>
      <c r="G392" s="22" t="s">
        <v>33</v>
      </c>
      <c r="H392" s="22" t="s">
        <v>13</v>
      </c>
      <c r="I392" s="24">
        <v>0.24999999999999997</v>
      </c>
      <c r="J392" s="25">
        <v>6250</v>
      </c>
      <c r="K392" s="26">
        <f t="shared" ref="K392:K395" si="127">I392*J392</f>
        <v>1562.4999999999998</v>
      </c>
      <c r="L392" s="26">
        <f t="shared" ref="L392:L395" si="128">K392*M392</f>
        <v>546.87499999999989</v>
      </c>
      <c r="M392" s="27">
        <v>0.35</v>
      </c>
      <c r="O392" s="5"/>
      <c r="P392" s="3"/>
    </row>
    <row r="393" spans="2:16" x14ac:dyDescent="0.2">
      <c r="B393" s="22" t="s">
        <v>20</v>
      </c>
      <c r="C393" s="22">
        <v>1197831</v>
      </c>
      <c r="D393" s="23">
        <v>44318</v>
      </c>
      <c r="E393" s="22" t="s">
        <v>49</v>
      </c>
      <c r="F393" s="22" t="s">
        <v>21</v>
      </c>
      <c r="G393" s="22" t="s">
        <v>33</v>
      </c>
      <c r="H393" s="22" t="s">
        <v>14</v>
      </c>
      <c r="I393" s="24">
        <v>0.35000000000000003</v>
      </c>
      <c r="J393" s="25">
        <v>5500</v>
      </c>
      <c r="K393" s="26">
        <f t="shared" si="127"/>
        <v>1925.0000000000002</v>
      </c>
      <c r="L393" s="26">
        <f t="shared" si="128"/>
        <v>866.25000000000011</v>
      </c>
      <c r="M393" s="27">
        <v>0.45</v>
      </c>
      <c r="O393" s="5"/>
      <c r="P393" s="3"/>
    </row>
    <row r="394" spans="2:16" x14ac:dyDescent="0.2">
      <c r="B394" s="22" t="s">
        <v>20</v>
      </c>
      <c r="C394" s="22">
        <v>1197831</v>
      </c>
      <c r="D394" s="23">
        <v>44318</v>
      </c>
      <c r="E394" s="22" t="s">
        <v>49</v>
      </c>
      <c r="F394" s="22" t="s">
        <v>21</v>
      </c>
      <c r="G394" s="22" t="s">
        <v>33</v>
      </c>
      <c r="H394" s="22" t="s">
        <v>16</v>
      </c>
      <c r="I394" s="24">
        <v>0.5</v>
      </c>
      <c r="J394" s="25">
        <v>4500</v>
      </c>
      <c r="K394" s="26">
        <f t="shared" si="127"/>
        <v>2250</v>
      </c>
      <c r="L394" s="26">
        <f t="shared" si="128"/>
        <v>675</v>
      </c>
      <c r="M394" s="27">
        <v>0.3</v>
      </c>
      <c r="O394" s="5"/>
      <c r="P394" s="3"/>
    </row>
    <row r="395" spans="2:16" x14ac:dyDescent="0.2">
      <c r="B395" s="22" t="s">
        <v>20</v>
      </c>
      <c r="C395" s="22">
        <v>1197831</v>
      </c>
      <c r="D395" s="23">
        <v>44318</v>
      </c>
      <c r="E395" s="22" t="s">
        <v>49</v>
      </c>
      <c r="F395" s="22" t="s">
        <v>21</v>
      </c>
      <c r="G395" s="22" t="s">
        <v>33</v>
      </c>
      <c r="H395" s="22" t="s">
        <v>17</v>
      </c>
      <c r="I395" s="24">
        <v>0.45</v>
      </c>
      <c r="J395" s="25">
        <v>8000</v>
      </c>
      <c r="K395" s="26">
        <f t="shared" si="127"/>
        <v>3600</v>
      </c>
      <c r="L395" s="26">
        <f t="shared" si="128"/>
        <v>1800</v>
      </c>
      <c r="M395" s="27">
        <v>0.5</v>
      </c>
      <c r="O395" s="5"/>
      <c r="P395" s="3"/>
    </row>
    <row r="396" spans="2:16" x14ac:dyDescent="0.2">
      <c r="B396" s="22" t="s">
        <v>20</v>
      </c>
      <c r="C396" s="22">
        <v>1197831</v>
      </c>
      <c r="D396" s="23">
        <v>44348</v>
      </c>
      <c r="E396" s="22" t="s">
        <v>49</v>
      </c>
      <c r="F396" s="22" t="s">
        <v>21</v>
      </c>
      <c r="G396" s="22" t="s">
        <v>33</v>
      </c>
      <c r="H396" s="22" t="s">
        <v>12</v>
      </c>
      <c r="I396" s="24">
        <v>0.45</v>
      </c>
      <c r="J396" s="25">
        <v>8000</v>
      </c>
      <c r="K396" s="26">
        <f>I396*J396</f>
        <v>3600</v>
      </c>
      <c r="L396" s="26">
        <f>K396*M396</f>
        <v>1260</v>
      </c>
      <c r="M396" s="27">
        <v>0.35</v>
      </c>
      <c r="O396" s="5"/>
      <c r="P396" s="3"/>
    </row>
    <row r="397" spans="2:16" x14ac:dyDescent="0.2">
      <c r="B397" s="22" t="s">
        <v>20</v>
      </c>
      <c r="C397" s="22">
        <v>1197831</v>
      </c>
      <c r="D397" s="23">
        <v>44348</v>
      </c>
      <c r="E397" s="22" t="s">
        <v>49</v>
      </c>
      <c r="F397" s="22" t="s">
        <v>21</v>
      </c>
      <c r="G397" s="22" t="s">
        <v>33</v>
      </c>
      <c r="H397" s="22" t="s">
        <v>15</v>
      </c>
      <c r="I397" s="24">
        <v>0.5</v>
      </c>
      <c r="J397" s="25">
        <v>8000</v>
      </c>
      <c r="K397" s="26">
        <f>I397*J397</f>
        <v>4000</v>
      </c>
      <c r="L397" s="26">
        <f>K397*M397</f>
        <v>1400</v>
      </c>
      <c r="M397" s="27">
        <v>0.35</v>
      </c>
      <c r="O397" s="5"/>
      <c r="P397" s="3"/>
    </row>
    <row r="398" spans="2:16" x14ac:dyDescent="0.2">
      <c r="B398" s="22" t="s">
        <v>20</v>
      </c>
      <c r="C398" s="22">
        <v>1197831</v>
      </c>
      <c r="D398" s="23">
        <v>44348</v>
      </c>
      <c r="E398" s="22" t="s">
        <v>49</v>
      </c>
      <c r="F398" s="22" t="s">
        <v>21</v>
      </c>
      <c r="G398" s="22" t="s">
        <v>33</v>
      </c>
      <c r="H398" s="22" t="s">
        <v>13</v>
      </c>
      <c r="I398" s="24">
        <v>0.45</v>
      </c>
      <c r="J398" s="25">
        <v>6500</v>
      </c>
      <c r="K398" s="26">
        <f t="shared" ref="K398:K401" si="129">I398*J398</f>
        <v>2925</v>
      </c>
      <c r="L398" s="26">
        <f t="shared" ref="L398:L401" si="130">K398*M398</f>
        <v>1023.7499999999999</v>
      </c>
      <c r="M398" s="27">
        <v>0.35</v>
      </c>
      <c r="O398" s="5"/>
      <c r="P398" s="3"/>
    </row>
    <row r="399" spans="2:16" x14ac:dyDescent="0.2">
      <c r="B399" s="22" t="s">
        <v>20</v>
      </c>
      <c r="C399" s="22">
        <v>1197831</v>
      </c>
      <c r="D399" s="23">
        <v>44348</v>
      </c>
      <c r="E399" s="22" t="s">
        <v>49</v>
      </c>
      <c r="F399" s="22" t="s">
        <v>21</v>
      </c>
      <c r="G399" s="22" t="s">
        <v>33</v>
      </c>
      <c r="H399" s="22" t="s">
        <v>14</v>
      </c>
      <c r="I399" s="24">
        <v>0.45</v>
      </c>
      <c r="J399" s="25">
        <v>6000</v>
      </c>
      <c r="K399" s="26">
        <f t="shared" si="129"/>
        <v>2700</v>
      </c>
      <c r="L399" s="26">
        <f t="shared" si="130"/>
        <v>1215</v>
      </c>
      <c r="M399" s="27">
        <v>0.45</v>
      </c>
      <c r="O399" s="5"/>
      <c r="P399" s="3"/>
    </row>
    <row r="400" spans="2:16" x14ac:dyDescent="0.2">
      <c r="B400" s="22" t="s">
        <v>20</v>
      </c>
      <c r="C400" s="22">
        <v>1197831</v>
      </c>
      <c r="D400" s="23">
        <v>44348</v>
      </c>
      <c r="E400" s="22" t="s">
        <v>49</v>
      </c>
      <c r="F400" s="22" t="s">
        <v>21</v>
      </c>
      <c r="G400" s="22" t="s">
        <v>33</v>
      </c>
      <c r="H400" s="22" t="s">
        <v>16</v>
      </c>
      <c r="I400" s="24">
        <v>0.5</v>
      </c>
      <c r="J400" s="25">
        <v>5000</v>
      </c>
      <c r="K400" s="26">
        <f t="shared" si="129"/>
        <v>2500</v>
      </c>
      <c r="L400" s="26">
        <f t="shared" si="130"/>
        <v>750</v>
      </c>
      <c r="M400" s="27">
        <v>0.3</v>
      </c>
      <c r="O400" s="5"/>
      <c r="P400" s="3"/>
    </row>
    <row r="401" spans="2:16" x14ac:dyDescent="0.2">
      <c r="B401" s="22" t="s">
        <v>20</v>
      </c>
      <c r="C401" s="22">
        <v>1197831</v>
      </c>
      <c r="D401" s="23">
        <v>44348</v>
      </c>
      <c r="E401" s="22" t="s">
        <v>49</v>
      </c>
      <c r="F401" s="22" t="s">
        <v>21</v>
      </c>
      <c r="G401" s="22" t="s">
        <v>33</v>
      </c>
      <c r="H401" s="22" t="s">
        <v>17</v>
      </c>
      <c r="I401" s="24">
        <v>0.55000000000000004</v>
      </c>
      <c r="J401" s="25">
        <v>8750</v>
      </c>
      <c r="K401" s="26">
        <f t="shared" si="129"/>
        <v>4812.5</v>
      </c>
      <c r="L401" s="26">
        <f t="shared" si="130"/>
        <v>2406.25</v>
      </c>
      <c r="M401" s="27">
        <v>0.5</v>
      </c>
      <c r="O401" s="5"/>
      <c r="P401" s="3"/>
    </row>
    <row r="402" spans="2:16" x14ac:dyDescent="0.2">
      <c r="B402" s="22" t="s">
        <v>20</v>
      </c>
      <c r="C402" s="22">
        <v>1197831</v>
      </c>
      <c r="D402" s="23">
        <v>44380</v>
      </c>
      <c r="E402" s="22" t="s">
        <v>49</v>
      </c>
      <c r="F402" s="22" t="s">
        <v>21</v>
      </c>
      <c r="G402" s="22" t="s">
        <v>33</v>
      </c>
      <c r="H402" s="22" t="s">
        <v>12</v>
      </c>
      <c r="I402" s="24">
        <v>0.45</v>
      </c>
      <c r="J402" s="25">
        <v>8250</v>
      </c>
      <c r="K402" s="26">
        <f>I402*J402</f>
        <v>3712.5</v>
      </c>
      <c r="L402" s="26">
        <f>K402*M402</f>
        <v>1484.9999999999998</v>
      </c>
      <c r="M402" s="27">
        <v>0.39999999999999997</v>
      </c>
      <c r="O402" s="5"/>
      <c r="P402" s="3"/>
    </row>
    <row r="403" spans="2:16" x14ac:dyDescent="0.2">
      <c r="B403" s="22" t="s">
        <v>20</v>
      </c>
      <c r="C403" s="22">
        <v>1197831</v>
      </c>
      <c r="D403" s="23">
        <v>44380</v>
      </c>
      <c r="E403" s="22" t="s">
        <v>49</v>
      </c>
      <c r="F403" s="22" t="s">
        <v>21</v>
      </c>
      <c r="G403" s="22" t="s">
        <v>33</v>
      </c>
      <c r="H403" s="22" t="s">
        <v>15</v>
      </c>
      <c r="I403" s="24">
        <v>0.5</v>
      </c>
      <c r="J403" s="25">
        <v>8250</v>
      </c>
      <c r="K403" s="26">
        <f>I403*J403</f>
        <v>4125</v>
      </c>
      <c r="L403" s="26">
        <f>K403*M403</f>
        <v>1649.9999999999998</v>
      </c>
      <c r="M403" s="27">
        <v>0.39999999999999997</v>
      </c>
      <c r="O403" s="5"/>
      <c r="P403" s="3"/>
    </row>
    <row r="404" spans="2:16" x14ac:dyDescent="0.2">
      <c r="B404" s="22" t="s">
        <v>20</v>
      </c>
      <c r="C404" s="22">
        <v>1197831</v>
      </c>
      <c r="D404" s="23">
        <v>44380</v>
      </c>
      <c r="E404" s="22" t="s">
        <v>49</v>
      </c>
      <c r="F404" s="22" t="s">
        <v>21</v>
      </c>
      <c r="G404" s="22" t="s">
        <v>33</v>
      </c>
      <c r="H404" s="22" t="s">
        <v>13</v>
      </c>
      <c r="I404" s="24">
        <v>0.45</v>
      </c>
      <c r="J404" s="25">
        <v>9750</v>
      </c>
      <c r="K404" s="26">
        <f t="shared" ref="K404:K407" si="131">I404*J404</f>
        <v>4387.5</v>
      </c>
      <c r="L404" s="26">
        <f t="shared" ref="L404:L407" si="132">K404*M404</f>
        <v>1754.9999999999998</v>
      </c>
      <c r="M404" s="27">
        <v>0.39999999999999997</v>
      </c>
      <c r="O404" s="5"/>
      <c r="P404" s="3"/>
    </row>
    <row r="405" spans="2:16" x14ac:dyDescent="0.2">
      <c r="B405" s="22" t="s">
        <v>20</v>
      </c>
      <c r="C405" s="22">
        <v>1197831</v>
      </c>
      <c r="D405" s="23">
        <v>44380</v>
      </c>
      <c r="E405" s="22" t="s">
        <v>49</v>
      </c>
      <c r="F405" s="22" t="s">
        <v>21</v>
      </c>
      <c r="G405" s="22" t="s">
        <v>33</v>
      </c>
      <c r="H405" s="22" t="s">
        <v>14</v>
      </c>
      <c r="I405" s="24">
        <v>0.45</v>
      </c>
      <c r="J405" s="25">
        <v>5750</v>
      </c>
      <c r="K405" s="26">
        <f t="shared" si="131"/>
        <v>2587.5</v>
      </c>
      <c r="L405" s="26">
        <f t="shared" si="132"/>
        <v>1293.75</v>
      </c>
      <c r="M405" s="27">
        <v>0.5</v>
      </c>
      <c r="O405" s="5"/>
      <c r="P405" s="3"/>
    </row>
    <row r="406" spans="2:16" x14ac:dyDescent="0.2">
      <c r="B406" s="22" t="s">
        <v>20</v>
      </c>
      <c r="C406" s="22">
        <v>1197831</v>
      </c>
      <c r="D406" s="23">
        <v>44380</v>
      </c>
      <c r="E406" s="22" t="s">
        <v>49</v>
      </c>
      <c r="F406" s="22" t="s">
        <v>21</v>
      </c>
      <c r="G406" s="22" t="s">
        <v>33</v>
      </c>
      <c r="H406" s="22" t="s">
        <v>16</v>
      </c>
      <c r="I406" s="24">
        <v>0.5</v>
      </c>
      <c r="J406" s="25">
        <v>5750</v>
      </c>
      <c r="K406" s="26">
        <f t="shared" si="131"/>
        <v>2875</v>
      </c>
      <c r="L406" s="26">
        <f t="shared" si="132"/>
        <v>1006.2499999999999</v>
      </c>
      <c r="M406" s="27">
        <v>0.35</v>
      </c>
      <c r="O406" s="5"/>
      <c r="P406" s="3"/>
    </row>
    <row r="407" spans="2:16" x14ac:dyDescent="0.2">
      <c r="B407" s="22" t="s">
        <v>20</v>
      </c>
      <c r="C407" s="22">
        <v>1197831</v>
      </c>
      <c r="D407" s="23">
        <v>44380</v>
      </c>
      <c r="E407" s="22" t="s">
        <v>49</v>
      </c>
      <c r="F407" s="22" t="s">
        <v>21</v>
      </c>
      <c r="G407" s="22" t="s">
        <v>33</v>
      </c>
      <c r="H407" s="22" t="s">
        <v>17</v>
      </c>
      <c r="I407" s="24">
        <v>0.6</v>
      </c>
      <c r="J407" s="25">
        <v>8500</v>
      </c>
      <c r="K407" s="26">
        <f t="shared" si="131"/>
        <v>5100</v>
      </c>
      <c r="L407" s="26">
        <f t="shared" si="132"/>
        <v>2805</v>
      </c>
      <c r="M407" s="27">
        <v>0.55000000000000004</v>
      </c>
      <c r="O407" s="5"/>
      <c r="P407" s="3"/>
    </row>
    <row r="408" spans="2:16" x14ac:dyDescent="0.2">
      <c r="B408" s="22" t="s">
        <v>20</v>
      </c>
      <c r="C408" s="22">
        <v>1197831</v>
      </c>
      <c r="D408" s="23">
        <v>44413</v>
      </c>
      <c r="E408" s="22" t="s">
        <v>49</v>
      </c>
      <c r="F408" s="22" t="s">
        <v>21</v>
      </c>
      <c r="G408" s="22" t="s">
        <v>33</v>
      </c>
      <c r="H408" s="22" t="s">
        <v>12</v>
      </c>
      <c r="I408" s="24">
        <v>0.5</v>
      </c>
      <c r="J408" s="25">
        <v>8000</v>
      </c>
      <c r="K408" s="26">
        <f>I408*J408</f>
        <v>4000</v>
      </c>
      <c r="L408" s="26">
        <f>K408*M408</f>
        <v>1599.9999999999998</v>
      </c>
      <c r="M408" s="27">
        <v>0.39999999999999997</v>
      </c>
      <c r="O408" s="5"/>
      <c r="P408" s="3"/>
    </row>
    <row r="409" spans="2:16" x14ac:dyDescent="0.2">
      <c r="B409" s="22" t="s">
        <v>20</v>
      </c>
      <c r="C409" s="22">
        <v>1197831</v>
      </c>
      <c r="D409" s="23">
        <v>44413</v>
      </c>
      <c r="E409" s="22" t="s">
        <v>49</v>
      </c>
      <c r="F409" s="22" t="s">
        <v>21</v>
      </c>
      <c r="G409" s="22" t="s">
        <v>33</v>
      </c>
      <c r="H409" s="22" t="s">
        <v>15</v>
      </c>
      <c r="I409" s="24">
        <v>0.55000000000000004</v>
      </c>
      <c r="J409" s="25">
        <v>8000</v>
      </c>
      <c r="K409" s="26">
        <f>I409*J409</f>
        <v>4400</v>
      </c>
      <c r="L409" s="26">
        <f>K409*M409</f>
        <v>1759.9999999999998</v>
      </c>
      <c r="M409" s="27">
        <v>0.39999999999999997</v>
      </c>
      <c r="O409" s="5"/>
      <c r="P409" s="3"/>
    </row>
    <row r="410" spans="2:16" x14ac:dyDescent="0.2">
      <c r="B410" s="22" t="s">
        <v>20</v>
      </c>
      <c r="C410" s="22">
        <v>1197831</v>
      </c>
      <c r="D410" s="23">
        <v>44413</v>
      </c>
      <c r="E410" s="22" t="s">
        <v>49</v>
      </c>
      <c r="F410" s="22" t="s">
        <v>21</v>
      </c>
      <c r="G410" s="22" t="s">
        <v>33</v>
      </c>
      <c r="H410" s="22" t="s">
        <v>13</v>
      </c>
      <c r="I410" s="24">
        <v>0.5</v>
      </c>
      <c r="J410" s="25">
        <v>9750</v>
      </c>
      <c r="K410" s="26">
        <f t="shared" ref="K410:K413" si="133">I410*J410</f>
        <v>4875</v>
      </c>
      <c r="L410" s="26">
        <f t="shared" ref="L410:L413" si="134">K410*M410</f>
        <v>1949.9999999999998</v>
      </c>
      <c r="M410" s="27">
        <v>0.39999999999999997</v>
      </c>
      <c r="O410" s="5"/>
      <c r="P410" s="3"/>
    </row>
    <row r="411" spans="2:16" x14ac:dyDescent="0.2">
      <c r="B411" s="22" t="s">
        <v>20</v>
      </c>
      <c r="C411" s="22">
        <v>1197831</v>
      </c>
      <c r="D411" s="23">
        <v>44413</v>
      </c>
      <c r="E411" s="22" t="s">
        <v>49</v>
      </c>
      <c r="F411" s="22" t="s">
        <v>21</v>
      </c>
      <c r="G411" s="22" t="s">
        <v>33</v>
      </c>
      <c r="H411" s="22" t="s">
        <v>14</v>
      </c>
      <c r="I411" s="24">
        <v>0.5</v>
      </c>
      <c r="J411" s="25">
        <v>5250</v>
      </c>
      <c r="K411" s="26">
        <f t="shared" si="133"/>
        <v>2625</v>
      </c>
      <c r="L411" s="26">
        <f t="shared" si="134"/>
        <v>1312.5</v>
      </c>
      <c r="M411" s="27">
        <v>0.5</v>
      </c>
      <c r="O411" s="5"/>
      <c r="P411" s="3"/>
    </row>
    <row r="412" spans="2:16" x14ac:dyDescent="0.2">
      <c r="B412" s="22" t="s">
        <v>20</v>
      </c>
      <c r="C412" s="22">
        <v>1197831</v>
      </c>
      <c r="D412" s="23">
        <v>44413</v>
      </c>
      <c r="E412" s="22" t="s">
        <v>49</v>
      </c>
      <c r="F412" s="22" t="s">
        <v>21</v>
      </c>
      <c r="G412" s="22" t="s">
        <v>33</v>
      </c>
      <c r="H412" s="22" t="s">
        <v>16</v>
      </c>
      <c r="I412" s="24">
        <v>0.55000000000000004</v>
      </c>
      <c r="J412" s="25">
        <v>5250</v>
      </c>
      <c r="K412" s="26">
        <f t="shared" si="133"/>
        <v>2887.5000000000005</v>
      </c>
      <c r="L412" s="26">
        <f t="shared" si="134"/>
        <v>1010.6250000000001</v>
      </c>
      <c r="M412" s="27">
        <v>0.35</v>
      </c>
      <c r="O412" s="5"/>
      <c r="P412" s="3"/>
    </row>
    <row r="413" spans="2:16" x14ac:dyDescent="0.2">
      <c r="B413" s="22" t="s">
        <v>20</v>
      </c>
      <c r="C413" s="22">
        <v>1197831</v>
      </c>
      <c r="D413" s="23">
        <v>44413</v>
      </c>
      <c r="E413" s="22" t="s">
        <v>49</v>
      </c>
      <c r="F413" s="22" t="s">
        <v>21</v>
      </c>
      <c r="G413" s="22" t="s">
        <v>33</v>
      </c>
      <c r="H413" s="22" t="s">
        <v>17</v>
      </c>
      <c r="I413" s="24">
        <v>0.6</v>
      </c>
      <c r="J413" s="25">
        <v>7750</v>
      </c>
      <c r="K413" s="26">
        <f t="shared" si="133"/>
        <v>4650</v>
      </c>
      <c r="L413" s="26">
        <f t="shared" si="134"/>
        <v>2557.5</v>
      </c>
      <c r="M413" s="27">
        <v>0.55000000000000004</v>
      </c>
      <c r="O413" s="5"/>
      <c r="P413" s="3"/>
    </row>
    <row r="414" spans="2:16" x14ac:dyDescent="0.2">
      <c r="B414" s="22" t="s">
        <v>20</v>
      </c>
      <c r="C414" s="22">
        <v>1197831</v>
      </c>
      <c r="D414" s="23">
        <v>44441</v>
      </c>
      <c r="E414" s="22" t="s">
        <v>49</v>
      </c>
      <c r="F414" s="22" t="s">
        <v>21</v>
      </c>
      <c r="G414" s="22" t="s">
        <v>33</v>
      </c>
      <c r="H414" s="22" t="s">
        <v>12</v>
      </c>
      <c r="I414" s="24">
        <v>0.55000000000000004</v>
      </c>
      <c r="J414" s="25">
        <v>7250</v>
      </c>
      <c r="K414" s="26">
        <f>I414*J414</f>
        <v>3987.5000000000005</v>
      </c>
      <c r="L414" s="26">
        <f>K414*M414</f>
        <v>1595</v>
      </c>
      <c r="M414" s="27">
        <v>0.39999999999999997</v>
      </c>
      <c r="O414" s="5"/>
      <c r="P414" s="3"/>
    </row>
    <row r="415" spans="2:16" x14ac:dyDescent="0.2">
      <c r="B415" s="22" t="s">
        <v>20</v>
      </c>
      <c r="C415" s="22">
        <v>1197831</v>
      </c>
      <c r="D415" s="23">
        <v>44441</v>
      </c>
      <c r="E415" s="22" t="s">
        <v>49</v>
      </c>
      <c r="F415" s="22" t="s">
        <v>21</v>
      </c>
      <c r="G415" s="22" t="s">
        <v>33</v>
      </c>
      <c r="H415" s="22" t="s">
        <v>15</v>
      </c>
      <c r="I415" s="24">
        <v>0.55000000000000004</v>
      </c>
      <c r="J415" s="25">
        <v>6750</v>
      </c>
      <c r="K415" s="26">
        <f>I415*J415</f>
        <v>3712.5000000000005</v>
      </c>
      <c r="L415" s="26">
        <f>K415*M415</f>
        <v>1485</v>
      </c>
      <c r="M415" s="27">
        <v>0.39999999999999997</v>
      </c>
      <c r="O415" s="5"/>
      <c r="P415" s="3"/>
    </row>
    <row r="416" spans="2:16" x14ac:dyDescent="0.2">
      <c r="B416" s="22" t="s">
        <v>20</v>
      </c>
      <c r="C416" s="22">
        <v>1197831</v>
      </c>
      <c r="D416" s="23">
        <v>44441</v>
      </c>
      <c r="E416" s="22" t="s">
        <v>49</v>
      </c>
      <c r="F416" s="22" t="s">
        <v>21</v>
      </c>
      <c r="G416" s="22" t="s">
        <v>33</v>
      </c>
      <c r="H416" s="22" t="s">
        <v>13</v>
      </c>
      <c r="I416" s="24">
        <v>0.6</v>
      </c>
      <c r="J416" s="25">
        <v>7250</v>
      </c>
      <c r="K416" s="26">
        <f t="shared" ref="K416:K419" si="135">I416*J416</f>
        <v>4350</v>
      </c>
      <c r="L416" s="26">
        <f t="shared" ref="L416:L419" si="136">K416*M416</f>
        <v>1739.9999999999998</v>
      </c>
      <c r="M416" s="27">
        <v>0.39999999999999997</v>
      </c>
      <c r="O416" s="5"/>
      <c r="P416" s="3"/>
    </row>
    <row r="417" spans="2:16" x14ac:dyDescent="0.2">
      <c r="B417" s="22" t="s">
        <v>20</v>
      </c>
      <c r="C417" s="22">
        <v>1197831</v>
      </c>
      <c r="D417" s="23">
        <v>44441</v>
      </c>
      <c r="E417" s="22" t="s">
        <v>49</v>
      </c>
      <c r="F417" s="22" t="s">
        <v>21</v>
      </c>
      <c r="G417" s="22" t="s">
        <v>33</v>
      </c>
      <c r="H417" s="22" t="s">
        <v>14</v>
      </c>
      <c r="I417" s="24">
        <v>0.6</v>
      </c>
      <c r="J417" s="25">
        <v>4500</v>
      </c>
      <c r="K417" s="26">
        <f t="shared" si="135"/>
        <v>2700</v>
      </c>
      <c r="L417" s="26">
        <f t="shared" si="136"/>
        <v>1350</v>
      </c>
      <c r="M417" s="27">
        <v>0.5</v>
      </c>
      <c r="O417" s="5"/>
      <c r="P417" s="3"/>
    </row>
    <row r="418" spans="2:16" x14ac:dyDescent="0.2">
      <c r="B418" s="22" t="s">
        <v>20</v>
      </c>
      <c r="C418" s="22">
        <v>1197831</v>
      </c>
      <c r="D418" s="23">
        <v>44441</v>
      </c>
      <c r="E418" s="22" t="s">
        <v>49</v>
      </c>
      <c r="F418" s="22" t="s">
        <v>21</v>
      </c>
      <c r="G418" s="22" t="s">
        <v>33</v>
      </c>
      <c r="H418" s="22" t="s">
        <v>16</v>
      </c>
      <c r="I418" s="24">
        <v>0.55000000000000004</v>
      </c>
      <c r="J418" s="25">
        <v>4500</v>
      </c>
      <c r="K418" s="26">
        <f t="shared" si="135"/>
        <v>2475</v>
      </c>
      <c r="L418" s="26">
        <f t="shared" si="136"/>
        <v>866.25</v>
      </c>
      <c r="M418" s="27">
        <v>0.35</v>
      </c>
      <c r="O418" s="5"/>
      <c r="P418" s="3"/>
    </row>
    <row r="419" spans="2:16" x14ac:dyDescent="0.2">
      <c r="B419" s="22" t="s">
        <v>20</v>
      </c>
      <c r="C419" s="22">
        <v>1197831</v>
      </c>
      <c r="D419" s="23">
        <v>44441</v>
      </c>
      <c r="E419" s="22" t="s">
        <v>49</v>
      </c>
      <c r="F419" s="22" t="s">
        <v>21</v>
      </c>
      <c r="G419" s="22" t="s">
        <v>33</v>
      </c>
      <c r="H419" s="22" t="s">
        <v>17</v>
      </c>
      <c r="I419" s="24">
        <v>0.5</v>
      </c>
      <c r="J419" s="25">
        <v>6750</v>
      </c>
      <c r="K419" s="26">
        <f t="shared" si="135"/>
        <v>3375</v>
      </c>
      <c r="L419" s="26">
        <f t="shared" si="136"/>
        <v>1856.2500000000002</v>
      </c>
      <c r="M419" s="27">
        <v>0.55000000000000004</v>
      </c>
      <c r="O419" s="5"/>
      <c r="P419" s="3"/>
    </row>
    <row r="420" spans="2:16" x14ac:dyDescent="0.2">
      <c r="B420" s="22" t="s">
        <v>20</v>
      </c>
      <c r="C420" s="22">
        <v>1197831</v>
      </c>
      <c r="D420" s="23">
        <v>44470</v>
      </c>
      <c r="E420" s="22" t="s">
        <v>49</v>
      </c>
      <c r="F420" s="22" t="s">
        <v>21</v>
      </c>
      <c r="G420" s="22" t="s">
        <v>33</v>
      </c>
      <c r="H420" s="22" t="s">
        <v>12</v>
      </c>
      <c r="I420" s="24">
        <v>0.4</v>
      </c>
      <c r="J420" s="25">
        <v>6250</v>
      </c>
      <c r="K420" s="26">
        <f>I420*J420</f>
        <v>2500</v>
      </c>
      <c r="L420" s="26">
        <f>K420*M420</f>
        <v>999.99999999999989</v>
      </c>
      <c r="M420" s="27">
        <v>0.39999999999999997</v>
      </c>
      <c r="O420" s="5"/>
      <c r="P420" s="3"/>
    </row>
    <row r="421" spans="2:16" x14ac:dyDescent="0.2">
      <c r="B421" s="22" t="s">
        <v>20</v>
      </c>
      <c r="C421" s="22">
        <v>1197831</v>
      </c>
      <c r="D421" s="23">
        <v>44470</v>
      </c>
      <c r="E421" s="22" t="s">
        <v>49</v>
      </c>
      <c r="F421" s="22" t="s">
        <v>21</v>
      </c>
      <c r="G421" s="22" t="s">
        <v>33</v>
      </c>
      <c r="H421" s="22" t="s">
        <v>15</v>
      </c>
      <c r="I421" s="24">
        <v>0.4</v>
      </c>
      <c r="J421" s="25">
        <v>6250</v>
      </c>
      <c r="K421" s="26">
        <f>I421*J421</f>
        <v>2500</v>
      </c>
      <c r="L421" s="26">
        <f>K421*M421</f>
        <v>999.99999999999989</v>
      </c>
      <c r="M421" s="27">
        <v>0.39999999999999997</v>
      </c>
      <c r="O421" s="5"/>
      <c r="P421" s="3"/>
    </row>
    <row r="422" spans="2:16" x14ac:dyDescent="0.2">
      <c r="B422" s="22" t="s">
        <v>20</v>
      </c>
      <c r="C422" s="22">
        <v>1197831</v>
      </c>
      <c r="D422" s="23">
        <v>44470</v>
      </c>
      <c r="E422" s="22" t="s">
        <v>49</v>
      </c>
      <c r="F422" s="22" t="s">
        <v>21</v>
      </c>
      <c r="G422" s="22" t="s">
        <v>33</v>
      </c>
      <c r="H422" s="22" t="s">
        <v>13</v>
      </c>
      <c r="I422" s="24">
        <v>0.45</v>
      </c>
      <c r="J422" s="25">
        <v>5750</v>
      </c>
      <c r="K422" s="26">
        <f t="shared" ref="K422:K425" si="137">I422*J422</f>
        <v>2587.5</v>
      </c>
      <c r="L422" s="26">
        <f t="shared" ref="L422:L425" si="138">K422*M422</f>
        <v>1035</v>
      </c>
      <c r="M422" s="27">
        <v>0.39999999999999997</v>
      </c>
      <c r="O422" s="5"/>
      <c r="P422" s="3"/>
    </row>
    <row r="423" spans="2:16" x14ac:dyDescent="0.2">
      <c r="B423" s="22" t="s">
        <v>20</v>
      </c>
      <c r="C423" s="22">
        <v>1197831</v>
      </c>
      <c r="D423" s="23">
        <v>44470</v>
      </c>
      <c r="E423" s="22" t="s">
        <v>49</v>
      </c>
      <c r="F423" s="22" t="s">
        <v>21</v>
      </c>
      <c r="G423" s="22" t="s">
        <v>33</v>
      </c>
      <c r="H423" s="22" t="s">
        <v>14</v>
      </c>
      <c r="I423" s="24">
        <v>0.45</v>
      </c>
      <c r="J423" s="25">
        <v>4250</v>
      </c>
      <c r="K423" s="26">
        <f t="shared" si="137"/>
        <v>1912.5</v>
      </c>
      <c r="L423" s="26">
        <f t="shared" si="138"/>
        <v>956.25</v>
      </c>
      <c r="M423" s="27">
        <v>0.5</v>
      </c>
      <c r="O423" s="5"/>
      <c r="P423" s="3"/>
    </row>
    <row r="424" spans="2:16" x14ac:dyDescent="0.2">
      <c r="B424" s="22" t="s">
        <v>20</v>
      </c>
      <c r="C424" s="22">
        <v>1197831</v>
      </c>
      <c r="D424" s="23">
        <v>44470</v>
      </c>
      <c r="E424" s="22" t="s">
        <v>49</v>
      </c>
      <c r="F424" s="22" t="s">
        <v>21</v>
      </c>
      <c r="G424" s="22" t="s">
        <v>33</v>
      </c>
      <c r="H424" s="22" t="s">
        <v>16</v>
      </c>
      <c r="I424" s="24">
        <v>0.4</v>
      </c>
      <c r="J424" s="25">
        <v>4000</v>
      </c>
      <c r="K424" s="26">
        <f t="shared" si="137"/>
        <v>1600</v>
      </c>
      <c r="L424" s="26">
        <f t="shared" si="138"/>
        <v>560</v>
      </c>
      <c r="M424" s="27">
        <v>0.35</v>
      </c>
      <c r="O424" s="5"/>
      <c r="P424" s="3"/>
    </row>
    <row r="425" spans="2:16" x14ac:dyDescent="0.2">
      <c r="B425" s="22" t="s">
        <v>20</v>
      </c>
      <c r="C425" s="22">
        <v>1197831</v>
      </c>
      <c r="D425" s="23">
        <v>44470</v>
      </c>
      <c r="E425" s="22" t="s">
        <v>49</v>
      </c>
      <c r="F425" s="22" t="s">
        <v>21</v>
      </c>
      <c r="G425" s="22" t="s">
        <v>33</v>
      </c>
      <c r="H425" s="22" t="s">
        <v>17</v>
      </c>
      <c r="I425" s="24">
        <v>0.5</v>
      </c>
      <c r="J425" s="25">
        <v>5750</v>
      </c>
      <c r="K425" s="26">
        <f t="shared" si="137"/>
        <v>2875</v>
      </c>
      <c r="L425" s="26">
        <f t="shared" si="138"/>
        <v>1581.2500000000002</v>
      </c>
      <c r="M425" s="27">
        <v>0.55000000000000004</v>
      </c>
      <c r="O425" s="5"/>
      <c r="P425" s="3"/>
    </row>
    <row r="426" spans="2:16" x14ac:dyDescent="0.2">
      <c r="B426" s="22" t="s">
        <v>20</v>
      </c>
      <c r="C426" s="22">
        <v>1197831</v>
      </c>
      <c r="D426" s="23">
        <v>44502</v>
      </c>
      <c r="E426" s="22" t="s">
        <v>49</v>
      </c>
      <c r="F426" s="22" t="s">
        <v>21</v>
      </c>
      <c r="G426" s="22" t="s">
        <v>33</v>
      </c>
      <c r="H426" s="22" t="s">
        <v>12</v>
      </c>
      <c r="I426" s="24">
        <v>0.4</v>
      </c>
      <c r="J426" s="25">
        <v>7250</v>
      </c>
      <c r="K426" s="26">
        <f>I426*J426</f>
        <v>2900</v>
      </c>
      <c r="L426" s="26">
        <f>K426*M426</f>
        <v>1160</v>
      </c>
      <c r="M426" s="27">
        <v>0.39999999999999997</v>
      </c>
      <c r="O426" s="5"/>
      <c r="P426" s="3"/>
    </row>
    <row r="427" spans="2:16" x14ac:dyDescent="0.2">
      <c r="B427" s="22" t="s">
        <v>20</v>
      </c>
      <c r="C427" s="22">
        <v>1197831</v>
      </c>
      <c r="D427" s="23">
        <v>44502</v>
      </c>
      <c r="E427" s="22" t="s">
        <v>49</v>
      </c>
      <c r="F427" s="22" t="s">
        <v>21</v>
      </c>
      <c r="G427" s="22" t="s">
        <v>33</v>
      </c>
      <c r="H427" s="22" t="s">
        <v>15</v>
      </c>
      <c r="I427" s="24">
        <v>0.4</v>
      </c>
      <c r="J427" s="25">
        <v>7250</v>
      </c>
      <c r="K427" s="26">
        <f>I427*J427</f>
        <v>2900</v>
      </c>
      <c r="L427" s="26">
        <f>K427*M427</f>
        <v>1160</v>
      </c>
      <c r="M427" s="27">
        <v>0.39999999999999997</v>
      </c>
      <c r="O427" s="5"/>
      <c r="P427" s="3"/>
    </row>
    <row r="428" spans="2:16" x14ac:dyDescent="0.2">
      <c r="B428" s="22" t="s">
        <v>20</v>
      </c>
      <c r="C428" s="22">
        <v>1197831</v>
      </c>
      <c r="D428" s="23">
        <v>44502</v>
      </c>
      <c r="E428" s="22" t="s">
        <v>49</v>
      </c>
      <c r="F428" s="22" t="s">
        <v>21</v>
      </c>
      <c r="G428" s="22" t="s">
        <v>33</v>
      </c>
      <c r="H428" s="22" t="s">
        <v>13</v>
      </c>
      <c r="I428" s="24">
        <v>0.65</v>
      </c>
      <c r="J428" s="25">
        <v>6500</v>
      </c>
      <c r="K428" s="26">
        <f t="shared" ref="K428:K431" si="139">I428*J428</f>
        <v>4225</v>
      </c>
      <c r="L428" s="26">
        <f t="shared" ref="L428:L431" si="140">K428*M428</f>
        <v>1689.9999999999998</v>
      </c>
      <c r="M428" s="27">
        <v>0.39999999999999997</v>
      </c>
      <c r="O428" s="5"/>
      <c r="P428" s="3"/>
    </row>
    <row r="429" spans="2:16" x14ac:dyDescent="0.2">
      <c r="B429" s="22" t="s">
        <v>20</v>
      </c>
      <c r="C429" s="22">
        <v>1197831</v>
      </c>
      <c r="D429" s="23">
        <v>44502</v>
      </c>
      <c r="E429" s="22" t="s">
        <v>49</v>
      </c>
      <c r="F429" s="22" t="s">
        <v>21</v>
      </c>
      <c r="G429" s="22" t="s">
        <v>33</v>
      </c>
      <c r="H429" s="22" t="s">
        <v>14</v>
      </c>
      <c r="I429" s="24">
        <v>0.65</v>
      </c>
      <c r="J429" s="25">
        <v>5000</v>
      </c>
      <c r="K429" s="26">
        <f t="shared" si="139"/>
        <v>3250</v>
      </c>
      <c r="L429" s="26">
        <f t="shared" si="140"/>
        <v>1625</v>
      </c>
      <c r="M429" s="27">
        <v>0.5</v>
      </c>
      <c r="O429" s="5"/>
      <c r="P429" s="3"/>
    </row>
    <row r="430" spans="2:16" x14ac:dyDescent="0.2">
      <c r="B430" s="22" t="s">
        <v>20</v>
      </c>
      <c r="C430" s="22">
        <v>1197831</v>
      </c>
      <c r="D430" s="23">
        <v>44502</v>
      </c>
      <c r="E430" s="22" t="s">
        <v>49</v>
      </c>
      <c r="F430" s="22" t="s">
        <v>21</v>
      </c>
      <c r="G430" s="22" t="s">
        <v>33</v>
      </c>
      <c r="H430" s="22" t="s">
        <v>16</v>
      </c>
      <c r="I430" s="24">
        <v>0.6</v>
      </c>
      <c r="J430" s="25">
        <v>4750</v>
      </c>
      <c r="K430" s="26">
        <f t="shared" si="139"/>
        <v>2850</v>
      </c>
      <c r="L430" s="26">
        <f t="shared" si="140"/>
        <v>997.49999999999989</v>
      </c>
      <c r="M430" s="27">
        <v>0.35</v>
      </c>
      <c r="O430" s="5"/>
      <c r="P430" s="3"/>
    </row>
    <row r="431" spans="2:16" x14ac:dyDescent="0.2">
      <c r="B431" s="22" t="s">
        <v>20</v>
      </c>
      <c r="C431" s="22">
        <v>1197831</v>
      </c>
      <c r="D431" s="23">
        <v>44502</v>
      </c>
      <c r="E431" s="22" t="s">
        <v>49</v>
      </c>
      <c r="F431" s="22" t="s">
        <v>21</v>
      </c>
      <c r="G431" s="22" t="s">
        <v>33</v>
      </c>
      <c r="H431" s="22" t="s">
        <v>17</v>
      </c>
      <c r="I431" s="24">
        <v>0.70000000000000007</v>
      </c>
      <c r="J431" s="25">
        <v>6750</v>
      </c>
      <c r="K431" s="26">
        <f t="shared" si="139"/>
        <v>4725</v>
      </c>
      <c r="L431" s="26">
        <f t="shared" si="140"/>
        <v>2598.75</v>
      </c>
      <c r="M431" s="27">
        <v>0.55000000000000004</v>
      </c>
      <c r="O431" s="5"/>
      <c r="P431" s="3"/>
    </row>
    <row r="432" spans="2:16" x14ac:dyDescent="0.2">
      <c r="B432" s="22" t="s">
        <v>20</v>
      </c>
      <c r="C432" s="22">
        <v>1197831</v>
      </c>
      <c r="D432" s="23">
        <v>44531</v>
      </c>
      <c r="E432" s="22" t="s">
        <v>49</v>
      </c>
      <c r="F432" s="22" t="s">
        <v>21</v>
      </c>
      <c r="G432" s="22" t="s">
        <v>33</v>
      </c>
      <c r="H432" s="22" t="s">
        <v>12</v>
      </c>
      <c r="I432" s="24">
        <v>0.6</v>
      </c>
      <c r="J432" s="25">
        <v>8250</v>
      </c>
      <c r="K432" s="26">
        <f>I432*J432</f>
        <v>4950</v>
      </c>
      <c r="L432" s="26">
        <f>K432*M432</f>
        <v>1979.9999999999998</v>
      </c>
      <c r="M432" s="27">
        <v>0.39999999999999997</v>
      </c>
      <c r="O432" s="5"/>
      <c r="P432" s="3"/>
    </row>
    <row r="433" spans="2:17" x14ac:dyDescent="0.2">
      <c r="B433" s="22" t="s">
        <v>20</v>
      </c>
      <c r="C433" s="22">
        <v>1197831</v>
      </c>
      <c r="D433" s="23">
        <v>44531</v>
      </c>
      <c r="E433" s="22" t="s">
        <v>49</v>
      </c>
      <c r="F433" s="22" t="s">
        <v>21</v>
      </c>
      <c r="G433" s="22" t="s">
        <v>33</v>
      </c>
      <c r="H433" s="22" t="s">
        <v>15</v>
      </c>
      <c r="I433" s="24">
        <v>0.6</v>
      </c>
      <c r="J433" s="25">
        <v>8250</v>
      </c>
      <c r="K433" s="26">
        <f>I433*J433</f>
        <v>4950</v>
      </c>
      <c r="L433" s="26">
        <f>K433*M433</f>
        <v>1979.9999999999998</v>
      </c>
      <c r="M433" s="27">
        <v>0.39999999999999997</v>
      </c>
      <c r="O433" s="5"/>
      <c r="P433" s="3"/>
    </row>
    <row r="434" spans="2:17" x14ac:dyDescent="0.2">
      <c r="B434" s="22" t="s">
        <v>20</v>
      </c>
      <c r="C434" s="22">
        <v>1197831</v>
      </c>
      <c r="D434" s="23">
        <v>44531</v>
      </c>
      <c r="E434" s="22" t="s">
        <v>49</v>
      </c>
      <c r="F434" s="22" t="s">
        <v>21</v>
      </c>
      <c r="G434" s="22" t="s">
        <v>33</v>
      </c>
      <c r="H434" s="22" t="s">
        <v>13</v>
      </c>
      <c r="I434" s="24">
        <v>0.65</v>
      </c>
      <c r="J434" s="25">
        <v>7250</v>
      </c>
      <c r="K434" s="26">
        <f t="shared" ref="K434:K437" si="141">I434*J434</f>
        <v>4712.5</v>
      </c>
      <c r="L434" s="26">
        <f t="shared" ref="L434:L437" si="142">K434*M434</f>
        <v>1884.9999999999998</v>
      </c>
      <c r="M434" s="27">
        <v>0.39999999999999997</v>
      </c>
      <c r="O434" s="5"/>
      <c r="P434" s="3"/>
    </row>
    <row r="435" spans="2:17" x14ac:dyDescent="0.2">
      <c r="B435" s="22" t="s">
        <v>20</v>
      </c>
      <c r="C435" s="22">
        <v>1197831</v>
      </c>
      <c r="D435" s="23">
        <v>44531</v>
      </c>
      <c r="E435" s="22" t="s">
        <v>49</v>
      </c>
      <c r="F435" s="22" t="s">
        <v>21</v>
      </c>
      <c r="G435" s="22" t="s">
        <v>33</v>
      </c>
      <c r="H435" s="22" t="s">
        <v>14</v>
      </c>
      <c r="I435" s="24">
        <v>0.65</v>
      </c>
      <c r="J435" s="25">
        <v>5750</v>
      </c>
      <c r="K435" s="26">
        <f t="shared" si="141"/>
        <v>3737.5</v>
      </c>
      <c r="L435" s="26">
        <f t="shared" si="142"/>
        <v>1868.75</v>
      </c>
      <c r="M435" s="27">
        <v>0.5</v>
      </c>
      <c r="O435" s="5"/>
      <c r="P435" s="3"/>
    </row>
    <row r="436" spans="2:17" x14ac:dyDescent="0.2">
      <c r="B436" s="22" t="s">
        <v>20</v>
      </c>
      <c r="C436" s="22">
        <v>1197831</v>
      </c>
      <c r="D436" s="23">
        <v>44531</v>
      </c>
      <c r="E436" s="22" t="s">
        <v>49</v>
      </c>
      <c r="F436" s="22" t="s">
        <v>21</v>
      </c>
      <c r="G436" s="22" t="s">
        <v>33</v>
      </c>
      <c r="H436" s="22" t="s">
        <v>16</v>
      </c>
      <c r="I436" s="24">
        <v>0.6</v>
      </c>
      <c r="J436" s="25">
        <v>5250</v>
      </c>
      <c r="K436" s="26">
        <f t="shared" si="141"/>
        <v>3150</v>
      </c>
      <c r="L436" s="26">
        <f t="shared" si="142"/>
        <v>1102.5</v>
      </c>
      <c r="M436" s="27">
        <v>0.35</v>
      </c>
      <c r="O436" s="5"/>
      <c r="P436" s="3"/>
    </row>
    <row r="437" spans="2:17" x14ac:dyDescent="0.2">
      <c r="B437" s="22" t="s">
        <v>20</v>
      </c>
      <c r="C437" s="22">
        <v>1197831</v>
      </c>
      <c r="D437" s="23">
        <v>44531</v>
      </c>
      <c r="E437" s="22" t="s">
        <v>49</v>
      </c>
      <c r="F437" s="22" t="s">
        <v>21</v>
      </c>
      <c r="G437" s="22" t="s">
        <v>33</v>
      </c>
      <c r="H437" s="22" t="s">
        <v>17</v>
      </c>
      <c r="I437" s="24">
        <v>0.70000000000000007</v>
      </c>
      <c r="J437" s="25">
        <v>7750</v>
      </c>
      <c r="K437" s="26">
        <f t="shared" si="141"/>
        <v>5425.0000000000009</v>
      </c>
      <c r="L437" s="26">
        <f t="shared" si="142"/>
        <v>2983.7500000000009</v>
      </c>
      <c r="M437" s="27">
        <v>0.55000000000000004</v>
      </c>
      <c r="O437" s="5"/>
      <c r="P437" s="3"/>
    </row>
    <row r="438" spans="2:17" x14ac:dyDescent="0.2">
      <c r="B438" s="22" t="s">
        <v>10</v>
      </c>
      <c r="C438" s="22">
        <v>1185732</v>
      </c>
      <c r="D438" s="23">
        <v>44203</v>
      </c>
      <c r="E438" s="22" t="s">
        <v>130</v>
      </c>
      <c r="F438" s="22" t="s">
        <v>35</v>
      </c>
      <c r="G438" s="22" t="s">
        <v>34</v>
      </c>
      <c r="H438" s="22" t="s">
        <v>12</v>
      </c>
      <c r="I438" s="24">
        <v>0.45</v>
      </c>
      <c r="J438" s="25">
        <v>4250</v>
      </c>
      <c r="K438" s="26">
        <f>I438*J438</f>
        <v>1912.5</v>
      </c>
      <c r="L438" s="26">
        <f>K438*M438</f>
        <v>1051.875</v>
      </c>
      <c r="M438" s="27">
        <v>0.55000000000000004</v>
      </c>
      <c r="O438" s="2"/>
      <c r="P438" s="3"/>
      <c r="Q438" s="6"/>
    </row>
    <row r="439" spans="2:17" x14ac:dyDescent="0.2">
      <c r="B439" s="22" t="s">
        <v>10</v>
      </c>
      <c r="C439" s="22">
        <v>1185732</v>
      </c>
      <c r="D439" s="23">
        <v>44203</v>
      </c>
      <c r="E439" s="22" t="s">
        <v>130</v>
      </c>
      <c r="F439" s="22" t="s">
        <v>35</v>
      </c>
      <c r="G439" s="22" t="s">
        <v>34</v>
      </c>
      <c r="H439" s="22" t="s">
        <v>15</v>
      </c>
      <c r="I439" s="24">
        <v>0.45</v>
      </c>
      <c r="J439" s="25">
        <v>2250</v>
      </c>
      <c r="K439" s="26">
        <f>I439*J439</f>
        <v>1012.5</v>
      </c>
      <c r="L439" s="26">
        <f>K439*M439</f>
        <v>354.375</v>
      </c>
      <c r="M439" s="27">
        <v>0.35</v>
      </c>
      <c r="O439" s="2"/>
      <c r="P439" s="3"/>
      <c r="Q439" s="6"/>
    </row>
    <row r="440" spans="2:17" x14ac:dyDescent="0.2">
      <c r="B440" s="22" t="s">
        <v>10</v>
      </c>
      <c r="C440" s="22">
        <v>1185732</v>
      </c>
      <c r="D440" s="23">
        <v>44203</v>
      </c>
      <c r="E440" s="22" t="s">
        <v>130</v>
      </c>
      <c r="F440" s="22" t="s">
        <v>35</v>
      </c>
      <c r="G440" s="22" t="s">
        <v>34</v>
      </c>
      <c r="H440" s="22" t="s">
        <v>13</v>
      </c>
      <c r="I440" s="24">
        <v>0.35000000000000003</v>
      </c>
      <c r="J440" s="25">
        <v>2250</v>
      </c>
      <c r="K440" s="26">
        <f t="shared" ref="K440:K443" si="143">I440*J440</f>
        <v>787.50000000000011</v>
      </c>
      <c r="L440" s="26">
        <f t="shared" ref="L440:L449" si="144">K440*M440</f>
        <v>315</v>
      </c>
      <c r="M440" s="27">
        <v>0.39999999999999997</v>
      </c>
      <c r="O440" s="2"/>
      <c r="P440" s="3"/>
      <c r="Q440" s="6"/>
    </row>
    <row r="441" spans="2:17" x14ac:dyDescent="0.2">
      <c r="B441" s="22" t="s">
        <v>10</v>
      </c>
      <c r="C441" s="22">
        <v>1185732</v>
      </c>
      <c r="D441" s="23">
        <v>44203</v>
      </c>
      <c r="E441" s="22" t="s">
        <v>130</v>
      </c>
      <c r="F441" s="22" t="s">
        <v>35</v>
      </c>
      <c r="G441" s="22" t="s">
        <v>34</v>
      </c>
      <c r="H441" s="22" t="s">
        <v>14</v>
      </c>
      <c r="I441" s="24">
        <v>0.4</v>
      </c>
      <c r="J441" s="25">
        <v>750</v>
      </c>
      <c r="K441" s="26">
        <f t="shared" si="143"/>
        <v>300</v>
      </c>
      <c r="L441" s="26">
        <f t="shared" si="144"/>
        <v>119.99999999999999</v>
      </c>
      <c r="M441" s="27">
        <v>0.39999999999999997</v>
      </c>
      <c r="O441" s="2"/>
      <c r="P441" s="3"/>
      <c r="Q441" s="6"/>
    </row>
    <row r="442" spans="2:17" x14ac:dyDescent="0.2">
      <c r="B442" s="22" t="s">
        <v>10</v>
      </c>
      <c r="C442" s="22">
        <v>1185732</v>
      </c>
      <c r="D442" s="23">
        <v>44203</v>
      </c>
      <c r="E442" s="22" t="s">
        <v>130</v>
      </c>
      <c r="F442" s="22" t="s">
        <v>35</v>
      </c>
      <c r="G442" s="22" t="s">
        <v>34</v>
      </c>
      <c r="H442" s="22" t="s">
        <v>16</v>
      </c>
      <c r="I442" s="24">
        <v>0.54999999999999993</v>
      </c>
      <c r="J442" s="25">
        <v>1250</v>
      </c>
      <c r="K442" s="26">
        <f t="shared" si="143"/>
        <v>687.49999999999989</v>
      </c>
      <c r="L442" s="26">
        <f t="shared" si="144"/>
        <v>240.62499999999994</v>
      </c>
      <c r="M442" s="27">
        <v>0.35</v>
      </c>
      <c r="O442" s="2"/>
      <c r="P442" s="3"/>
      <c r="Q442" s="6"/>
    </row>
    <row r="443" spans="2:17" x14ac:dyDescent="0.2">
      <c r="B443" s="22" t="s">
        <v>10</v>
      </c>
      <c r="C443" s="22">
        <v>1185732</v>
      </c>
      <c r="D443" s="23">
        <v>44203</v>
      </c>
      <c r="E443" s="22" t="s">
        <v>130</v>
      </c>
      <c r="F443" s="22" t="s">
        <v>35</v>
      </c>
      <c r="G443" s="22" t="s">
        <v>34</v>
      </c>
      <c r="H443" s="22" t="s">
        <v>17</v>
      </c>
      <c r="I443" s="24">
        <v>0.45</v>
      </c>
      <c r="J443" s="25">
        <v>2250</v>
      </c>
      <c r="K443" s="26">
        <f t="shared" si="143"/>
        <v>1012.5</v>
      </c>
      <c r="L443" s="26">
        <f t="shared" si="144"/>
        <v>303.75</v>
      </c>
      <c r="M443" s="27">
        <v>0.3</v>
      </c>
      <c r="O443" s="2"/>
      <c r="P443" s="3"/>
      <c r="Q443" s="6"/>
    </row>
    <row r="444" spans="2:17" x14ac:dyDescent="0.2">
      <c r="B444" s="22" t="s">
        <v>10</v>
      </c>
      <c r="C444" s="22">
        <v>1185732</v>
      </c>
      <c r="D444" s="23">
        <v>44232</v>
      </c>
      <c r="E444" s="22" t="s">
        <v>130</v>
      </c>
      <c r="F444" s="22" t="s">
        <v>35</v>
      </c>
      <c r="G444" s="22" t="s">
        <v>34</v>
      </c>
      <c r="H444" s="22" t="s">
        <v>12</v>
      </c>
      <c r="I444" s="24">
        <v>0.45</v>
      </c>
      <c r="J444" s="25">
        <v>4750</v>
      </c>
      <c r="K444" s="26">
        <f>I444*J444</f>
        <v>2137.5</v>
      </c>
      <c r="L444" s="26">
        <f>K444*M444</f>
        <v>1175.625</v>
      </c>
      <c r="M444" s="27">
        <v>0.55000000000000004</v>
      </c>
      <c r="O444" s="2"/>
      <c r="P444" s="3"/>
      <c r="Q444" s="6"/>
    </row>
    <row r="445" spans="2:17" x14ac:dyDescent="0.2">
      <c r="B445" s="22" t="s">
        <v>10</v>
      </c>
      <c r="C445" s="22">
        <v>1185732</v>
      </c>
      <c r="D445" s="23">
        <v>44232</v>
      </c>
      <c r="E445" s="22" t="s">
        <v>130</v>
      </c>
      <c r="F445" s="22" t="s">
        <v>35</v>
      </c>
      <c r="G445" s="22" t="s">
        <v>34</v>
      </c>
      <c r="H445" s="22" t="s">
        <v>15</v>
      </c>
      <c r="I445" s="24">
        <v>0.45</v>
      </c>
      <c r="J445" s="25">
        <v>1250</v>
      </c>
      <c r="K445" s="26">
        <f>I445*J445</f>
        <v>562.5</v>
      </c>
      <c r="L445" s="26">
        <f>K445*M445</f>
        <v>196.875</v>
      </c>
      <c r="M445" s="27">
        <v>0.35</v>
      </c>
      <c r="O445" s="2"/>
      <c r="P445" s="3"/>
      <c r="Q445" s="6"/>
    </row>
    <row r="446" spans="2:17" x14ac:dyDescent="0.2">
      <c r="B446" s="22" t="s">
        <v>10</v>
      </c>
      <c r="C446" s="22">
        <v>1185732</v>
      </c>
      <c r="D446" s="23">
        <v>44232</v>
      </c>
      <c r="E446" s="22" t="s">
        <v>130</v>
      </c>
      <c r="F446" s="22" t="s">
        <v>35</v>
      </c>
      <c r="G446" s="22" t="s">
        <v>34</v>
      </c>
      <c r="H446" s="22" t="s">
        <v>13</v>
      </c>
      <c r="I446" s="24">
        <v>0.35000000000000003</v>
      </c>
      <c r="J446" s="25">
        <v>1750</v>
      </c>
      <c r="K446" s="26">
        <f t="shared" ref="K446:K449" si="145">I446*J446</f>
        <v>612.50000000000011</v>
      </c>
      <c r="L446" s="26">
        <f t="shared" si="144"/>
        <v>245.00000000000003</v>
      </c>
      <c r="M446" s="27">
        <v>0.39999999999999997</v>
      </c>
      <c r="O446" s="2"/>
      <c r="P446" s="3"/>
      <c r="Q446" s="6"/>
    </row>
    <row r="447" spans="2:17" x14ac:dyDescent="0.2">
      <c r="B447" s="22" t="s">
        <v>10</v>
      </c>
      <c r="C447" s="22">
        <v>1185732</v>
      </c>
      <c r="D447" s="23">
        <v>44232</v>
      </c>
      <c r="E447" s="22" t="s">
        <v>130</v>
      </c>
      <c r="F447" s="22" t="s">
        <v>35</v>
      </c>
      <c r="G447" s="22" t="s">
        <v>34</v>
      </c>
      <c r="H447" s="22" t="s">
        <v>14</v>
      </c>
      <c r="I447" s="24">
        <v>0.4</v>
      </c>
      <c r="J447" s="25">
        <v>500</v>
      </c>
      <c r="K447" s="26">
        <f t="shared" si="145"/>
        <v>200</v>
      </c>
      <c r="L447" s="26">
        <f t="shared" si="144"/>
        <v>80</v>
      </c>
      <c r="M447" s="27">
        <v>0.39999999999999997</v>
      </c>
      <c r="O447" s="2"/>
      <c r="P447" s="3"/>
      <c r="Q447" s="6"/>
    </row>
    <row r="448" spans="2:17" x14ac:dyDescent="0.2">
      <c r="B448" s="22" t="s">
        <v>10</v>
      </c>
      <c r="C448" s="22">
        <v>1185732</v>
      </c>
      <c r="D448" s="23">
        <v>44232</v>
      </c>
      <c r="E448" s="22" t="s">
        <v>130</v>
      </c>
      <c r="F448" s="22" t="s">
        <v>35</v>
      </c>
      <c r="G448" s="22" t="s">
        <v>34</v>
      </c>
      <c r="H448" s="22" t="s">
        <v>16</v>
      </c>
      <c r="I448" s="24">
        <v>0.54999999999999993</v>
      </c>
      <c r="J448" s="25">
        <v>1250</v>
      </c>
      <c r="K448" s="26">
        <f t="shared" si="145"/>
        <v>687.49999999999989</v>
      </c>
      <c r="L448" s="26">
        <f t="shared" si="144"/>
        <v>240.62499999999994</v>
      </c>
      <c r="M448" s="27">
        <v>0.35</v>
      </c>
      <c r="O448" s="2"/>
      <c r="P448" s="3"/>
      <c r="Q448" s="6"/>
    </row>
    <row r="449" spans="2:17" x14ac:dyDescent="0.2">
      <c r="B449" s="22" t="s">
        <v>10</v>
      </c>
      <c r="C449" s="22">
        <v>1185732</v>
      </c>
      <c r="D449" s="23">
        <v>44232</v>
      </c>
      <c r="E449" s="22" t="s">
        <v>130</v>
      </c>
      <c r="F449" s="22" t="s">
        <v>35</v>
      </c>
      <c r="G449" s="22" t="s">
        <v>34</v>
      </c>
      <c r="H449" s="22" t="s">
        <v>17</v>
      </c>
      <c r="I449" s="24">
        <v>0.45</v>
      </c>
      <c r="J449" s="25">
        <v>2250</v>
      </c>
      <c r="K449" s="26">
        <f t="shared" si="145"/>
        <v>1012.5</v>
      </c>
      <c r="L449" s="26">
        <f t="shared" si="144"/>
        <v>303.75</v>
      </c>
      <c r="M449" s="27">
        <v>0.3</v>
      </c>
      <c r="O449" s="2"/>
      <c r="P449" s="3"/>
      <c r="Q449" s="6"/>
    </row>
    <row r="450" spans="2:17" x14ac:dyDescent="0.2">
      <c r="B450" s="22" t="s">
        <v>10</v>
      </c>
      <c r="C450" s="22">
        <v>1185732</v>
      </c>
      <c r="D450" s="23">
        <v>44258</v>
      </c>
      <c r="E450" s="22" t="s">
        <v>130</v>
      </c>
      <c r="F450" s="22" t="s">
        <v>35</v>
      </c>
      <c r="G450" s="22" t="s">
        <v>34</v>
      </c>
      <c r="H450" s="22" t="s">
        <v>12</v>
      </c>
      <c r="I450" s="24">
        <v>0.5</v>
      </c>
      <c r="J450" s="25">
        <v>4450</v>
      </c>
      <c r="K450" s="26">
        <f>I450*J450</f>
        <v>2225</v>
      </c>
      <c r="L450" s="26">
        <f>K450*M450</f>
        <v>1223.75</v>
      </c>
      <c r="M450" s="27">
        <v>0.55000000000000004</v>
      </c>
      <c r="O450" s="2"/>
      <c r="P450" s="3"/>
      <c r="Q450" s="6"/>
    </row>
    <row r="451" spans="2:17" x14ac:dyDescent="0.2">
      <c r="B451" s="22" t="s">
        <v>10</v>
      </c>
      <c r="C451" s="22">
        <v>1185732</v>
      </c>
      <c r="D451" s="23">
        <v>44258</v>
      </c>
      <c r="E451" s="22" t="s">
        <v>130</v>
      </c>
      <c r="F451" s="22" t="s">
        <v>35</v>
      </c>
      <c r="G451" s="22" t="s">
        <v>34</v>
      </c>
      <c r="H451" s="22" t="s">
        <v>15</v>
      </c>
      <c r="I451" s="24">
        <v>0.5</v>
      </c>
      <c r="J451" s="25">
        <v>1500</v>
      </c>
      <c r="K451" s="26">
        <f>I451*J451</f>
        <v>750</v>
      </c>
      <c r="L451" s="26">
        <f>K451*M451</f>
        <v>262.5</v>
      </c>
      <c r="M451" s="27">
        <v>0.35</v>
      </c>
      <c r="O451" s="2"/>
      <c r="P451" s="3"/>
      <c r="Q451" s="6"/>
    </row>
    <row r="452" spans="2:17" x14ac:dyDescent="0.2">
      <c r="B452" s="22" t="s">
        <v>10</v>
      </c>
      <c r="C452" s="22">
        <v>1185732</v>
      </c>
      <c r="D452" s="23">
        <v>44258</v>
      </c>
      <c r="E452" s="22" t="s">
        <v>130</v>
      </c>
      <c r="F452" s="22" t="s">
        <v>35</v>
      </c>
      <c r="G452" s="22" t="s">
        <v>34</v>
      </c>
      <c r="H452" s="22" t="s">
        <v>13</v>
      </c>
      <c r="I452" s="24">
        <v>0.4</v>
      </c>
      <c r="J452" s="25">
        <v>1750</v>
      </c>
      <c r="K452" s="26">
        <f t="shared" ref="K452:K455" si="146">I452*J452</f>
        <v>700</v>
      </c>
      <c r="L452" s="26">
        <f t="shared" ref="L452:L455" si="147">K452*M452</f>
        <v>280</v>
      </c>
      <c r="M452" s="27">
        <v>0.39999999999999997</v>
      </c>
      <c r="O452" s="2"/>
      <c r="P452" s="3"/>
      <c r="Q452" s="6"/>
    </row>
    <row r="453" spans="2:17" x14ac:dyDescent="0.2">
      <c r="B453" s="22" t="s">
        <v>10</v>
      </c>
      <c r="C453" s="22">
        <v>1185732</v>
      </c>
      <c r="D453" s="23">
        <v>44258</v>
      </c>
      <c r="E453" s="22" t="s">
        <v>130</v>
      </c>
      <c r="F453" s="22" t="s">
        <v>35</v>
      </c>
      <c r="G453" s="22" t="s">
        <v>34</v>
      </c>
      <c r="H453" s="22" t="s">
        <v>14</v>
      </c>
      <c r="I453" s="24">
        <v>0.45</v>
      </c>
      <c r="J453" s="25">
        <v>250</v>
      </c>
      <c r="K453" s="26">
        <f t="shared" si="146"/>
        <v>112.5</v>
      </c>
      <c r="L453" s="26">
        <f t="shared" si="147"/>
        <v>44.999999999999993</v>
      </c>
      <c r="M453" s="27">
        <v>0.39999999999999997</v>
      </c>
      <c r="O453" s="2"/>
      <c r="P453" s="3"/>
      <c r="Q453" s="6"/>
    </row>
    <row r="454" spans="2:17" x14ac:dyDescent="0.2">
      <c r="B454" s="22" t="s">
        <v>10</v>
      </c>
      <c r="C454" s="22">
        <v>1185732</v>
      </c>
      <c r="D454" s="23">
        <v>44258</v>
      </c>
      <c r="E454" s="22" t="s">
        <v>130</v>
      </c>
      <c r="F454" s="22" t="s">
        <v>35</v>
      </c>
      <c r="G454" s="22" t="s">
        <v>34</v>
      </c>
      <c r="H454" s="22" t="s">
        <v>16</v>
      </c>
      <c r="I454" s="24">
        <v>0.6</v>
      </c>
      <c r="J454" s="25">
        <v>750</v>
      </c>
      <c r="K454" s="26">
        <f t="shared" si="146"/>
        <v>450</v>
      </c>
      <c r="L454" s="26">
        <f t="shared" si="147"/>
        <v>135</v>
      </c>
      <c r="M454" s="27">
        <v>0.3</v>
      </c>
      <c r="O454" s="2"/>
      <c r="P454" s="3"/>
      <c r="Q454" s="6"/>
    </row>
    <row r="455" spans="2:17" x14ac:dyDescent="0.2">
      <c r="B455" s="22" t="s">
        <v>10</v>
      </c>
      <c r="C455" s="22">
        <v>1185732</v>
      </c>
      <c r="D455" s="23">
        <v>44258</v>
      </c>
      <c r="E455" s="22" t="s">
        <v>130</v>
      </c>
      <c r="F455" s="22" t="s">
        <v>35</v>
      </c>
      <c r="G455" s="22" t="s">
        <v>34</v>
      </c>
      <c r="H455" s="22" t="s">
        <v>17</v>
      </c>
      <c r="I455" s="24">
        <v>0.5</v>
      </c>
      <c r="J455" s="25">
        <v>1750</v>
      </c>
      <c r="K455" s="26">
        <f t="shared" si="146"/>
        <v>875</v>
      </c>
      <c r="L455" s="26">
        <f t="shared" si="147"/>
        <v>218.75</v>
      </c>
      <c r="M455" s="27">
        <v>0.25</v>
      </c>
      <c r="O455" s="2"/>
      <c r="P455" s="3"/>
      <c r="Q455" s="6"/>
    </row>
    <row r="456" spans="2:17" x14ac:dyDescent="0.2">
      <c r="B456" s="22" t="s">
        <v>10</v>
      </c>
      <c r="C456" s="22">
        <v>1185732</v>
      </c>
      <c r="D456" s="23">
        <v>44290</v>
      </c>
      <c r="E456" s="22" t="s">
        <v>130</v>
      </c>
      <c r="F456" s="22" t="s">
        <v>35</v>
      </c>
      <c r="G456" s="22" t="s">
        <v>34</v>
      </c>
      <c r="H456" s="22" t="s">
        <v>12</v>
      </c>
      <c r="I456" s="24">
        <v>0.5</v>
      </c>
      <c r="J456" s="25">
        <v>4500</v>
      </c>
      <c r="K456" s="26">
        <f>I456*J456</f>
        <v>2250</v>
      </c>
      <c r="L456" s="26">
        <f>K456*M456</f>
        <v>1125</v>
      </c>
      <c r="M456" s="27">
        <v>0.5</v>
      </c>
      <c r="O456" s="2"/>
      <c r="P456" s="3"/>
      <c r="Q456" s="6"/>
    </row>
    <row r="457" spans="2:17" x14ac:dyDescent="0.2">
      <c r="B457" s="22" t="s">
        <v>10</v>
      </c>
      <c r="C457" s="22">
        <v>1185732</v>
      </c>
      <c r="D457" s="23">
        <v>44290</v>
      </c>
      <c r="E457" s="22" t="s">
        <v>130</v>
      </c>
      <c r="F457" s="22" t="s">
        <v>35</v>
      </c>
      <c r="G457" s="22" t="s">
        <v>34</v>
      </c>
      <c r="H457" s="22" t="s">
        <v>15</v>
      </c>
      <c r="I457" s="24">
        <v>0.5</v>
      </c>
      <c r="J457" s="25">
        <v>1500</v>
      </c>
      <c r="K457" s="26">
        <f>I457*J457</f>
        <v>750</v>
      </c>
      <c r="L457" s="26">
        <f>K457*M457</f>
        <v>225</v>
      </c>
      <c r="M457" s="27">
        <v>0.3</v>
      </c>
      <c r="O457" s="2"/>
      <c r="P457" s="3"/>
      <c r="Q457" s="6"/>
    </row>
    <row r="458" spans="2:17" x14ac:dyDescent="0.2">
      <c r="B458" s="22" t="s">
        <v>10</v>
      </c>
      <c r="C458" s="22">
        <v>1185732</v>
      </c>
      <c r="D458" s="23">
        <v>44290</v>
      </c>
      <c r="E458" s="22" t="s">
        <v>130</v>
      </c>
      <c r="F458" s="22" t="s">
        <v>35</v>
      </c>
      <c r="G458" s="22" t="s">
        <v>34</v>
      </c>
      <c r="H458" s="22" t="s">
        <v>13</v>
      </c>
      <c r="I458" s="24">
        <v>0.4</v>
      </c>
      <c r="J458" s="25">
        <v>1500</v>
      </c>
      <c r="K458" s="26">
        <f t="shared" ref="K458:K461" si="148">I458*J458</f>
        <v>600</v>
      </c>
      <c r="L458" s="26">
        <f t="shared" ref="L458:L461" si="149">K458*M458</f>
        <v>210</v>
      </c>
      <c r="M458" s="27">
        <v>0.35</v>
      </c>
      <c r="O458" s="2"/>
      <c r="P458" s="3"/>
      <c r="Q458" s="6"/>
    </row>
    <row r="459" spans="2:17" x14ac:dyDescent="0.2">
      <c r="B459" s="22" t="s">
        <v>10</v>
      </c>
      <c r="C459" s="22">
        <v>1185732</v>
      </c>
      <c r="D459" s="23">
        <v>44290</v>
      </c>
      <c r="E459" s="22" t="s">
        <v>130</v>
      </c>
      <c r="F459" s="22" t="s">
        <v>35</v>
      </c>
      <c r="G459" s="22" t="s">
        <v>34</v>
      </c>
      <c r="H459" s="22" t="s">
        <v>14</v>
      </c>
      <c r="I459" s="24">
        <v>0.45</v>
      </c>
      <c r="J459" s="25">
        <v>750</v>
      </c>
      <c r="K459" s="26">
        <f t="shared" si="148"/>
        <v>337.5</v>
      </c>
      <c r="L459" s="26">
        <f t="shared" si="149"/>
        <v>118.12499999999999</v>
      </c>
      <c r="M459" s="27">
        <v>0.35</v>
      </c>
      <c r="O459" s="2"/>
      <c r="P459" s="3"/>
      <c r="Q459" s="6"/>
    </row>
    <row r="460" spans="2:17" x14ac:dyDescent="0.2">
      <c r="B460" s="22" t="s">
        <v>10</v>
      </c>
      <c r="C460" s="22">
        <v>1185732</v>
      </c>
      <c r="D460" s="23">
        <v>44290</v>
      </c>
      <c r="E460" s="22" t="s">
        <v>130</v>
      </c>
      <c r="F460" s="22" t="s">
        <v>35</v>
      </c>
      <c r="G460" s="22" t="s">
        <v>34</v>
      </c>
      <c r="H460" s="22" t="s">
        <v>16</v>
      </c>
      <c r="I460" s="24">
        <v>0.6</v>
      </c>
      <c r="J460" s="25">
        <v>750</v>
      </c>
      <c r="K460" s="26">
        <f t="shared" si="148"/>
        <v>450</v>
      </c>
      <c r="L460" s="26">
        <f t="shared" si="149"/>
        <v>135</v>
      </c>
      <c r="M460" s="27">
        <v>0.3</v>
      </c>
      <c r="O460" s="2"/>
      <c r="P460" s="3"/>
      <c r="Q460" s="6"/>
    </row>
    <row r="461" spans="2:17" x14ac:dyDescent="0.2">
      <c r="B461" s="22" t="s">
        <v>10</v>
      </c>
      <c r="C461" s="22">
        <v>1185732</v>
      </c>
      <c r="D461" s="23">
        <v>44290</v>
      </c>
      <c r="E461" s="22" t="s">
        <v>130</v>
      </c>
      <c r="F461" s="22" t="s">
        <v>35</v>
      </c>
      <c r="G461" s="22" t="s">
        <v>34</v>
      </c>
      <c r="H461" s="22" t="s">
        <v>17</v>
      </c>
      <c r="I461" s="24">
        <v>0.5</v>
      </c>
      <c r="J461" s="25">
        <v>2000</v>
      </c>
      <c r="K461" s="26">
        <f t="shared" si="148"/>
        <v>1000</v>
      </c>
      <c r="L461" s="26">
        <f t="shared" si="149"/>
        <v>250</v>
      </c>
      <c r="M461" s="27">
        <v>0.25</v>
      </c>
      <c r="O461" s="2"/>
      <c r="P461" s="3"/>
      <c r="Q461" s="6"/>
    </row>
    <row r="462" spans="2:17" x14ac:dyDescent="0.2">
      <c r="B462" s="22" t="s">
        <v>10</v>
      </c>
      <c r="C462" s="22">
        <v>1185732</v>
      </c>
      <c r="D462" s="23">
        <v>44319</v>
      </c>
      <c r="E462" s="22" t="s">
        <v>130</v>
      </c>
      <c r="F462" s="22" t="s">
        <v>35</v>
      </c>
      <c r="G462" s="22" t="s">
        <v>34</v>
      </c>
      <c r="H462" s="22" t="s">
        <v>12</v>
      </c>
      <c r="I462" s="24">
        <v>0.6</v>
      </c>
      <c r="J462" s="25">
        <v>4700</v>
      </c>
      <c r="K462" s="26">
        <f>I462*J462</f>
        <v>2820</v>
      </c>
      <c r="L462" s="26">
        <f>K462*M462</f>
        <v>1410</v>
      </c>
      <c r="M462" s="27">
        <v>0.5</v>
      </c>
      <c r="O462" s="2"/>
      <c r="P462" s="3"/>
      <c r="Q462" s="6"/>
    </row>
    <row r="463" spans="2:17" x14ac:dyDescent="0.2">
      <c r="B463" s="22" t="s">
        <v>10</v>
      </c>
      <c r="C463" s="22">
        <v>1185732</v>
      </c>
      <c r="D463" s="23">
        <v>44319</v>
      </c>
      <c r="E463" s="22" t="s">
        <v>130</v>
      </c>
      <c r="F463" s="22" t="s">
        <v>35</v>
      </c>
      <c r="G463" s="22" t="s">
        <v>34</v>
      </c>
      <c r="H463" s="22" t="s">
        <v>15</v>
      </c>
      <c r="I463" s="24">
        <v>0.60000000000000009</v>
      </c>
      <c r="J463" s="25">
        <v>1750</v>
      </c>
      <c r="K463" s="26">
        <f>I463*J463</f>
        <v>1050.0000000000002</v>
      </c>
      <c r="L463" s="26">
        <f>K463*M463</f>
        <v>315.00000000000006</v>
      </c>
      <c r="M463" s="27">
        <v>0.3</v>
      </c>
      <c r="O463" s="2"/>
      <c r="P463" s="3"/>
      <c r="Q463" s="6"/>
    </row>
    <row r="464" spans="2:17" x14ac:dyDescent="0.2">
      <c r="B464" s="22" t="s">
        <v>10</v>
      </c>
      <c r="C464" s="22">
        <v>1185732</v>
      </c>
      <c r="D464" s="23">
        <v>44319</v>
      </c>
      <c r="E464" s="22" t="s">
        <v>130</v>
      </c>
      <c r="F464" s="22" t="s">
        <v>35</v>
      </c>
      <c r="G464" s="22" t="s">
        <v>34</v>
      </c>
      <c r="H464" s="22" t="s">
        <v>13</v>
      </c>
      <c r="I464" s="24">
        <v>0.55000000000000004</v>
      </c>
      <c r="J464" s="25">
        <v>1500</v>
      </c>
      <c r="K464" s="26">
        <f t="shared" ref="K464:K467" si="150">I464*J464</f>
        <v>825.00000000000011</v>
      </c>
      <c r="L464" s="26">
        <f t="shared" ref="L464:L467" si="151">K464*M464</f>
        <v>288.75</v>
      </c>
      <c r="M464" s="27">
        <v>0.35</v>
      </c>
      <c r="O464" s="2"/>
      <c r="P464" s="3"/>
      <c r="Q464" s="6"/>
    </row>
    <row r="465" spans="2:17" x14ac:dyDescent="0.2">
      <c r="B465" s="22" t="s">
        <v>10</v>
      </c>
      <c r="C465" s="22">
        <v>1185732</v>
      </c>
      <c r="D465" s="23">
        <v>44319</v>
      </c>
      <c r="E465" s="22" t="s">
        <v>130</v>
      </c>
      <c r="F465" s="22" t="s">
        <v>35</v>
      </c>
      <c r="G465" s="22" t="s">
        <v>34</v>
      </c>
      <c r="H465" s="22" t="s">
        <v>14</v>
      </c>
      <c r="I465" s="24">
        <v>0.55000000000000004</v>
      </c>
      <c r="J465" s="25">
        <v>1000</v>
      </c>
      <c r="K465" s="26">
        <f t="shared" si="150"/>
        <v>550</v>
      </c>
      <c r="L465" s="26">
        <f t="shared" si="151"/>
        <v>192.5</v>
      </c>
      <c r="M465" s="27">
        <v>0.35</v>
      </c>
      <c r="O465" s="2"/>
      <c r="P465" s="3"/>
      <c r="Q465" s="6"/>
    </row>
    <row r="466" spans="2:17" x14ac:dyDescent="0.2">
      <c r="B466" s="22" t="s">
        <v>10</v>
      </c>
      <c r="C466" s="22">
        <v>1185732</v>
      </c>
      <c r="D466" s="23">
        <v>44319</v>
      </c>
      <c r="E466" s="22" t="s">
        <v>130</v>
      </c>
      <c r="F466" s="22" t="s">
        <v>35</v>
      </c>
      <c r="G466" s="22" t="s">
        <v>34</v>
      </c>
      <c r="H466" s="22" t="s">
        <v>16</v>
      </c>
      <c r="I466" s="24">
        <v>0.65</v>
      </c>
      <c r="J466" s="25">
        <v>1250</v>
      </c>
      <c r="K466" s="26">
        <f t="shared" si="150"/>
        <v>812.5</v>
      </c>
      <c r="L466" s="26">
        <f t="shared" si="151"/>
        <v>243.75</v>
      </c>
      <c r="M466" s="27">
        <v>0.3</v>
      </c>
      <c r="O466" s="2"/>
      <c r="P466" s="3"/>
      <c r="Q466" s="6"/>
    </row>
    <row r="467" spans="2:17" x14ac:dyDescent="0.2">
      <c r="B467" s="22" t="s">
        <v>10</v>
      </c>
      <c r="C467" s="22">
        <v>1185732</v>
      </c>
      <c r="D467" s="23">
        <v>44319</v>
      </c>
      <c r="E467" s="22" t="s">
        <v>130</v>
      </c>
      <c r="F467" s="22" t="s">
        <v>35</v>
      </c>
      <c r="G467" s="22" t="s">
        <v>34</v>
      </c>
      <c r="H467" s="22" t="s">
        <v>17</v>
      </c>
      <c r="I467" s="24">
        <v>0.70000000000000007</v>
      </c>
      <c r="J467" s="25">
        <v>2500</v>
      </c>
      <c r="K467" s="26">
        <f t="shared" si="150"/>
        <v>1750.0000000000002</v>
      </c>
      <c r="L467" s="26">
        <f t="shared" si="151"/>
        <v>525</v>
      </c>
      <c r="M467" s="27">
        <v>0.3</v>
      </c>
      <c r="O467" s="2"/>
      <c r="P467" s="3"/>
      <c r="Q467" s="6"/>
    </row>
    <row r="468" spans="2:17" x14ac:dyDescent="0.2">
      <c r="B468" s="22" t="s">
        <v>10</v>
      </c>
      <c r="C468" s="22">
        <v>1185732</v>
      </c>
      <c r="D468" s="23">
        <v>44352</v>
      </c>
      <c r="E468" s="22" t="s">
        <v>130</v>
      </c>
      <c r="F468" s="22" t="s">
        <v>35</v>
      </c>
      <c r="G468" s="22" t="s">
        <v>34</v>
      </c>
      <c r="H468" s="22" t="s">
        <v>12</v>
      </c>
      <c r="I468" s="24">
        <v>0.65</v>
      </c>
      <c r="J468" s="25">
        <v>5000</v>
      </c>
      <c r="K468" s="26">
        <f>I468*J468</f>
        <v>3250</v>
      </c>
      <c r="L468" s="26">
        <f>K468*M468</f>
        <v>1787.5000000000002</v>
      </c>
      <c r="M468" s="27">
        <v>0.55000000000000004</v>
      </c>
      <c r="O468" s="2"/>
      <c r="P468" s="3"/>
      <c r="Q468" s="6"/>
    </row>
    <row r="469" spans="2:17" x14ac:dyDescent="0.2">
      <c r="B469" s="22" t="s">
        <v>10</v>
      </c>
      <c r="C469" s="22">
        <v>1185732</v>
      </c>
      <c r="D469" s="23">
        <v>44352</v>
      </c>
      <c r="E469" s="22" t="s">
        <v>130</v>
      </c>
      <c r="F469" s="22" t="s">
        <v>35</v>
      </c>
      <c r="G469" s="22" t="s">
        <v>34</v>
      </c>
      <c r="H469" s="22" t="s">
        <v>15</v>
      </c>
      <c r="I469" s="24">
        <v>0.60000000000000009</v>
      </c>
      <c r="J469" s="25">
        <v>2500</v>
      </c>
      <c r="K469" s="26">
        <f>I469*J469</f>
        <v>1500.0000000000002</v>
      </c>
      <c r="L469" s="26">
        <f>K469*M469</f>
        <v>525</v>
      </c>
      <c r="M469" s="27">
        <v>0.35</v>
      </c>
      <c r="O469" s="2"/>
      <c r="P469" s="3"/>
      <c r="Q469" s="6"/>
    </row>
    <row r="470" spans="2:17" x14ac:dyDescent="0.2">
      <c r="B470" s="22" t="s">
        <v>10</v>
      </c>
      <c r="C470" s="22">
        <v>1185732</v>
      </c>
      <c r="D470" s="23">
        <v>44352</v>
      </c>
      <c r="E470" s="22" t="s">
        <v>130</v>
      </c>
      <c r="F470" s="22" t="s">
        <v>35</v>
      </c>
      <c r="G470" s="22" t="s">
        <v>34</v>
      </c>
      <c r="H470" s="22" t="s">
        <v>13</v>
      </c>
      <c r="I470" s="24">
        <v>0.55000000000000004</v>
      </c>
      <c r="J470" s="25">
        <v>1750</v>
      </c>
      <c r="K470" s="26">
        <f t="shared" ref="K470:K473" si="152">I470*J470</f>
        <v>962.50000000000011</v>
      </c>
      <c r="L470" s="26">
        <f t="shared" ref="L470:L473" si="153">K470*M470</f>
        <v>385</v>
      </c>
      <c r="M470" s="27">
        <v>0.39999999999999997</v>
      </c>
      <c r="O470" s="2"/>
      <c r="P470" s="3"/>
      <c r="Q470" s="6"/>
    </row>
    <row r="471" spans="2:17" x14ac:dyDescent="0.2">
      <c r="B471" s="22" t="s">
        <v>10</v>
      </c>
      <c r="C471" s="22">
        <v>1185732</v>
      </c>
      <c r="D471" s="23">
        <v>44352</v>
      </c>
      <c r="E471" s="22" t="s">
        <v>130</v>
      </c>
      <c r="F471" s="22" t="s">
        <v>35</v>
      </c>
      <c r="G471" s="22" t="s">
        <v>34</v>
      </c>
      <c r="H471" s="22" t="s">
        <v>14</v>
      </c>
      <c r="I471" s="24">
        <v>0.55000000000000004</v>
      </c>
      <c r="J471" s="25">
        <v>1500</v>
      </c>
      <c r="K471" s="26">
        <f t="shared" si="152"/>
        <v>825.00000000000011</v>
      </c>
      <c r="L471" s="26">
        <f t="shared" si="153"/>
        <v>330</v>
      </c>
      <c r="M471" s="27">
        <v>0.39999999999999997</v>
      </c>
      <c r="O471" s="2"/>
      <c r="P471" s="3"/>
      <c r="Q471" s="6"/>
    </row>
    <row r="472" spans="2:17" x14ac:dyDescent="0.2">
      <c r="B472" s="22" t="s">
        <v>10</v>
      </c>
      <c r="C472" s="22">
        <v>1185732</v>
      </c>
      <c r="D472" s="23">
        <v>44352</v>
      </c>
      <c r="E472" s="22" t="s">
        <v>130</v>
      </c>
      <c r="F472" s="22" t="s">
        <v>35</v>
      </c>
      <c r="G472" s="22" t="s">
        <v>34</v>
      </c>
      <c r="H472" s="22" t="s">
        <v>16</v>
      </c>
      <c r="I472" s="24">
        <v>0.65</v>
      </c>
      <c r="J472" s="25">
        <v>1500</v>
      </c>
      <c r="K472" s="26">
        <f t="shared" si="152"/>
        <v>975</v>
      </c>
      <c r="L472" s="26">
        <f t="shared" si="153"/>
        <v>341.25</v>
      </c>
      <c r="M472" s="27">
        <v>0.35</v>
      </c>
      <c r="O472" s="2"/>
      <c r="P472" s="3"/>
      <c r="Q472" s="6"/>
    </row>
    <row r="473" spans="2:17" x14ac:dyDescent="0.2">
      <c r="B473" s="22" t="s">
        <v>10</v>
      </c>
      <c r="C473" s="22">
        <v>1185732</v>
      </c>
      <c r="D473" s="23">
        <v>44352</v>
      </c>
      <c r="E473" s="22" t="s">
        <v>130</v>
      </c>
      <c r="F473" s="22" t="s">
        <v>35</v>
      </c>
      <c r="G473" s="22" t="s">
        <v>34</v>
      </c>
      <c r="H473" s="22" t="s">
        <v>17</v>
      </c>
      <c r="I473" s="24">
        <v>0.70000000000000007</v>
      </c>
      <c r="J473" s="25">
        <v>3000</v>
      </c>
      <c r="K473" s="26">
        <f t="shared" si="152"/>
        <v>2100</v>
      </c>
      <c r="L473" s="26">
        <f t="shared" si="153"/>
        <v>630</v>
      </c>
      <c r="M473" s="27">
        <v>0.3</v>
      </c>
      <c r="O473" s="2"/>
      <c r="P473" s="3"/>
      <c r="Q473" s="6"/>
    </row>
    <row r="474" spans="2:17" x14ac:dyDescent="0.2">
      <c r="B474" s="22" t="s">
        <v>10</v>
      </c>
      <c r="C474" s="22">
        <v>1185732</v>
      </c>
      <c r="D474" s="23">
        <v>44380</v>
      </c>
      <c r="E474" s="22" t="s">
        <v>130</v>
      </c>
      <c r="F474" s="22" t="s">
        <v>35</v>
      </c>
      <c r="G474" s="22" t="s">
        <v>34</v>
      </c>
      <c r="H474" s="22" t="s">
        <v>12</v>
      </c>
      <c r="I474" s="24">
        <v>0.65</v>
      </c>
      <c r="J474" s="25">
        <v>5000</v>
      </c>
      <c r="K474" s="26">
        <f>I474*J474</f>
        <v>3250</v>
      </c>
      <c r="L474" s="26">
        <f>K474*M474</f>
        <v>1787.5000000000002</v>
      </c>
      <c r="M474" s="27">
        <v>0.55000000000000004</v>
      </c>
      <c r="O474" s="2"/>
      <c r="P474" s="3"/>
      <c r="Q474" s="6"/>
    </row>
    <row r="475" spans="2:17" x14ac:dyDescent="0.2">
      <c r="B475" s="22" t="s">
        <v>10</v>
      </c>
      <c r="C475" s="22">
        <v>1185732</v>
      </c>
      <c r="D475" s="23">
        <v>44380</v>
      </c>
      <c r="E475" s="22" t="s">
        <v>130</v>
      </c>
      <c r="F475" s="22" t="s">
        <v>35</v>
      </c>
      <c r="G475" s="22" t="s">
        <v>34</v>
      </c>
      <c r="H475" s="22" t="s">
        <v>15</v>
      </c>
      <c r="I475" s="24">
        <v>0.60000000000000009</v>
      </c>
      <c r="J475" s="25">
        <v>3000</v>
      </c>
      <c r="K475" s="26">
        <f>I475*J475</f>
        <v>1800.0000000000002</v>
      </c>
      <c r="L475" s="26">
        <f>K475*M475</f>
        <v>630</v>
      </c>
      <c r="M475" s="27">
        <v>0.35</v>
      </c>
      <c r="O475" s="2"/>
      <c r="P475" s="3"/>
      <c r="Q475" s="6"/>
    </row>
    <row r="476" spans="2:17" x14ac:dyDescent="0.2">
      <c r="B476" s="22" t="s">
        <v>10</v>
      </c>
      <c r="C476" s="22">
        <v>1185732</v>
      </c>
      <c r="D476" s="23">
        <v>44380</v>
      </c>
      <c r="E476" s="22" t="s">
        <v>130</v>
      </c>
      <c r="F476" s="22" t="s">
        <v>35</v>
      </c>
      <c r="G476" s="22" t="s">
        <v>34</v>
      </c>
      <c r="H476" s="22" t="s">
        <v>13</v>
      </c>
      <c r="I476" s="24">
        <v>0.55000000000000004</v>
      </c>
      <c r="J476" s="25">
        <v>2250</v>
      </c>
      <c r="K476" s="26">
        <f t="shared" ref="K476:K479" si="154">I476*J476</f>
        <v>1237.5</v>
      </c>
      <c r="L476" s="26">
        <f t="shared" ref="L476:L479" si="155">K476*M476</f>
        <v>494.99999999999994</v>
      </c>
      <c r="M476" s="27">
        <v>0.39999999999999997</v>
      </c>
      <c r="O476" s="2"/>
      <c r="P476" s="3"/>
      <c r="Q476" s="6"/>
    </row>
    <row r="477" spans="2:17" x14ac:dyDescent="0.2">
      <c r="B477" s="22" t="s">
        <v>10</v>
      </c>
      <c r="C477" s="22">
        <v>1185732</v>
      </c>
      <c r="D477" s="23">
        <v>44380</v>
      </c>
      <c r="E477" s="22" t="s">
        <v>130</v>
      </c>
      <c r="F477" s="22" t="s">
        <v>35</v>
      </c>
      <c r="G477" s="22" t="s">
        <v>34</v>
      </c>
      <c r="H477" s="22" t="s">
        <v>14</v>
      </c>
      <c r="I477" s="24">
        <v>0.55000000000000004</v>
      </c>
      <c r="J477" s="25">
        <v>1750</v>
      </c>
      <c r="K477" s="26">
        <f t="shared" si="154"/>
        <v>962.50000000000011</v>
      </c>
      <c r="L477" s="26">
        <f t="shared" si="155"/>
        <v>385</v>
      </c>
      <c r="M477" s="27">
        <v>0.39999999999999997</v>
      </c>
      <c r="O477" s="2"/>
      <c r="P477" s="3"/>
      <c r="Q477" s="6"/>
    </row>
    <row r="478" spans="2:17" x14ac:dyDescent="0.2">
      <c r="B478" s="22" t="s">
        <v>10</v>
      </c>
      <c r="C478" s="22">
        <v>1185732</v>
      </c>
      <c r="D478" s="23">
        <v>44380</v>
      </c>
      <c r="E478" s="22" t="s">
        <v>130</v>
      </c>
      <c r="F478" s="22" t="s">
        <v>35</v>
      </c>
      <c r="G478" s="22" t="s">
        <v>34</v>
      </c>
      <c r="H478" s="22" t="s">
        <v>16</v>
      </c>
      <c r="I478" s="24">
        <v>0.65</v>
      </c>
      <c r="J478" s="25">
        <v>2000</v>
      </c>
      <c r="K478" s="26">
        <f t="shared" si="154"/>
        <v>1300</v>
      </c>
      <c r="L478" s="26">
        <f t="shared" si="155"/>
        <v>454.99999999999994</v>
      </c>
      <c r="M478" s="27">
        <v>0.35</v>
      </c>
      <c r="O478" s="2"/>
      <c r="P478" s="3"/>
      <c r="Q478" s="6"/>
    </row>
    <row r="479" spans="2:17" x14ac:dyDescent="0.2">
      <c r="B479" s="22" t="s">
        <v>10</v>
      </c>
      <c r="C479" s="22">
        <v>1185732</v>
      </c>
      <c r="D479" s="23">
        <v>44380</v>
      </c>
      <c r="E479" s="22" t="s">
        <v>130</v>
      </c>
      <c r="F479" s="22" t="s">
        <v>35</v>
      </c>
      <c r="G479" s="22" t="s">
        <v>34</v>
      </c>
      <c r="H479" s="22" t="s">
        <v>17</v>
      </c>
      <c r="I479" s="24">
        <v>0.70000000000000007</v>
      </c>
      <c r="J479" s="25">
        <v>3750</v>
      </c>
      <c r="K479" s="26">
        <f t="shared" si="154"/>
        <v>2625.0000000000005</v>
      </c>
      <c r="L479" s="26">
        <f t="shared" si="155"/>
        <v>787.50000000000011</v>
      </c>
      <c r="M479" s="27">
        <v>0.3</v>
      </c>
      <c r="O479" s="2"/>
      <c r="P479" s="3"/>
      <c r="Q479" s="6"/>
    </row>
    <row r="480" spans="2:17" x14ac:dyDescent="0.2">
      <c r="B480" s="22" t="s">
        <v>10</v>
      </c>
      <c r="C480" s="22">
        <v>1185732</v>
      </c>
      <c r="D480" s="23">
        <v>44412</v>
      </c>
      <c r="E480" s="22" t="s">
        <v>130</v>
      </c>
      <c r="F480" s="22" t="s">
        <v>35</v>
      </c>
      <c r="G480" s="22" t="s">
        <v>34</v>
      </c>
      <c r="H480" s="22" t="s">
        <v>12</v>
      </c>
      <c r="I480" s="24">
        <v>0.65</v>
      </c>
      <c r="J480" s="25">
        <v>5250</v>
      </c>
      <c r="K480" s="26">
        <f>I480*J480</f>
        <v>3412.5</v>
      </c>
      <c r="L480" s="26">
        <f>K480*M480</f>
        <v>1876.8750000000002</v>
      </c>
      <c r="M480" s="27">
        <v>0.55000000000000004</v>
      </c>
      <c r="O480" s="2"/>
      <c r="P480" s="3"/>
      <c r="Q480" s="6"/>
    </row>
    <row r="481" spans="2:17" x14ac:dyDescent="0.2">
      <c r="B481" s="22" t="s">
        <v>10</v>
      </c>
      <c r="C481" s="22">
        <v>1185732</v>
      </c>
      <c r="D481" s="23">
        <v>44412</v>
      </c>
      <c r="E481" s="22" t="s">
        <v>130</v>
      </c>
      <c r="F481" s="22" t="s">
        <v>35</v>
      </c>
      <c r="G481" s="22" t="s">
        <v>34</v>
      </c>
      <c r="H481" s="22" t="s">
        <v>15</v>
      </c>
      <c r="I481" s="24">
        <v>0.60000000000000009</v>
      </c>
      <c r="J481" s="25">
        <v>3000</v>
      </c>
      <c r="K481" s="26">
        <f>I481*J481</f>
        <v>1800.0000000000002</v>
      </c>
      <c r="L481" s="26">
        <f>K481*M481</f>
        <v>630</v>
      </c>
      <c r="M481" s="27">
        <v>0.35</v>
      </c>
      <c r="O481" s="2"/>
      <c r="P481" s="3"/>
      <c r="Q481" s="6"/>
    </row>
    <row r="482" spans="2:17" x14ac:dyDescent="0.2">
      <c r="B482" s="22" t="s">
        <v>10</v>
      </c>
      <c r="C482" s="22">
        <v>1185732</v>
      </c>
      <c r="D482" s="23">
        <v>44412</v>
      </c>
      <c r="E482" s="22" t="s">
        <v>130</v>
      </c>
      <c r="F482" s="22" t="s">
        <v>35</v>
      </c>
      <c r="G482" s="22" t="s">
        <v>34</v>
      </c>
      <c r="H482" s="22" t="s">
        <v>13</v>
      </c>
      <c r="I482" s="24">
        <v>0.55000000000000004</v>
      </c>
      <c r="J482" s="25">
        <v>2250</v>
      </c>
      <c r="K482" s="26">
        <f t="shared" ref="K482:K485" si="156">I482*J482</f>
        <v>1237.5</v>
      </c>
      <c r="L482" s="26">
        <f t="shared" ref="L482:L485" si="157">K482*M482</f>
        <v>494.99999999999994</v>
      </c>
      <c r="M482" s="27">
        <v>0.39999999999999997</v>
      </c>
      <c r="O482" s="2"/>
      <c r="P482" s="3"/>
      <c r="Q482" s="6"/>
    </row>
    <row r="483" spans="2:17" x14ac:dyDescent="0.2">
      <c r="B483" s="22" t="s">
        <v>10</v>
      </c>
      <c r="C483" s="22">
        <v>1185732</v>
      </c>
      <c r="D483" s="23">
        <v>44412</v>
      </c>
      <c r="E483" s="22" t="s">
        <v>130</v>
      </c>
      <c r="F483" s="22" t="s">
        <v>35</v>
      </c>
      <c r="G483" s="22" t="s">
        <v>34</v>
      </c>
      <c r="H483" s="22" t="s">
        <v>14</v>
      </c>
      <c r="I483" s="24">
        <v>0.55000000000000004</v>
      </c>
      <c r="J483" s="25">
        <v>2000</v>
      </c>
      <c r="K483" s="26">
        <f t="shared" si="156"/>
        <v>1100</v>
      </c>
      <c r="L483" s="26">
        <f t="shared" si="157"/>
        <v>439.99999999999994</v>
      </c>
      <c r="M483" s="27">
        <v>0.39999999999999997</v>
      </c>
      <c r="O483" s="2"/>
      <c r="P483" s="3"/>
      <c r="Q483" s="6"/>
    </row>
    <row r="484" spans="2:17" x14ac:dyDescent="0.2">
      <c r="B484" s="22" t="s">
        <v>10</v>
      </c>
      <c r="C484" s="22">
        <v>1185732</v>
      </c>
      <c r="D484" s="23">
        <v>44412</v>
      </c>
      <c r="E484" s="22" t="s">
        <v>130</v>
      </c>
      <c r="F484" s="22" t="s">
        <v>35</v>
      </c>
      <c r="G484" s="22" t="s">
        <v>34</v>
      </c>
      <c r="H484" s="22" t="s">
        <v>16</v>
      </c>
      <c r="I484" s="24">
        <v>0.65</v>
      </c>
      <c r="J484" s="25">
        <v>1750</v>
      </c>
      <c r="K484" s="26">
        <f t="shared" si="156"/>
        <v>1137.5</v>
      </c>
      <c r="L484" s="26">
        <f t="shared" si="157"/>
        <v>398.125</v>
      </c>
      <c r="M484" s="27">
        <v>0.35</v>
      </c>
      <c r="O484" s="2"/>
      <c r="P484" s="3"/>
      <c r="Q484" s="6"/>
    </row>
    <row r="485" spans="2:17" x14ac:dyDescent="0.2">
      <c r="B485" s="22" t="s">
        <v>10</v>
      </c>
      <c r="C485" s="22">
        <v>1185732</v>
      </c>
      <c r="D485" s="23">
        <v>44412</v>
      </c>
      <c r="E485" s="22" t="s">
        <v>130</v>
      </c>
      <c r="F485" s="22" t="s">
        <v>35</v>
      </c>
      <c r="G485" s="22" t="s">
        <v>34</v>
      </c>
      <c r="H485" s="22" t="s">
        <v>17</v>
      </c>
      <c r="I485" s="24">
        <v>0.70000000000000007</v>
      </c>
      <c r="J485" s="25">
        <v>3500</v>
      </c>
      <c r="K485" s="26">
        <f t="shared" si="156"/>
        <v>2450.0000000000005</v>
      </c>
      <c r="L485" s="26">
        <f t="shared" si="157"/>
        <v>735.00000000000011</v>
      </c>
      <c r="M485" s="27">
        <v>0.3</v>
      </c>
      <c r="O485" s="2"/>
      <c r="P485" s="3"/>
      <c r="Q485" s="6"/>
    </row>
    <row r="486" spans="2:17" x14ac:dyDescent="0.2">
      <c r="B486" s="22" t="s">
        <v>10</v>
      </c>
      <c r="C486" s="22">
        <v>1185732</v>
      </c>
      <c r="D486" s="23">
        <v>44442</v>
      </c>
      <c r="E486" s="22" t="s">
        <v>130</v>
      </c>
      <c r="F486" s="22" t="s">
        <v>35</v>
      </c>
      <c r="G486" s="22" t="s">
        <v>34</v>
      </c>
      <c r="H486" s="22" t="s">
        <v>12</v>
      </c>
      <c r="I486" s="24">
        <v>0.65</v>
      </c>
      <c r="J486" s="25">
        <v>4750</v>
      </c>
      <c r="K486" s="26">
        <f>I486*J486</f>
        <v>3087.5</v>
      </c>
      <c r="L486" s="26">
        <f>K486*M486</f>
        <v>1543.75</v>
      </c>
      <c r="M486" s="27">
        <v>0.5</v>
      </c>
      <c r="O486" s="2"/>
      <c r="P486" s="3"/>
      <c r="Q486" s="6"/>
    </row>
    <row r="487" spans="2:17" x14ac:dyDescent="0.2">
      <c r="B487" s="22" t="s">
        <v>10</v>
      </c>
      <c r="C487" s="22">
        <v>1185732</v>
      </c>
      <c r="D487" s="23">
        <v>44442</v>
      </c>
      <c r="E487" s="22" t="s">
        <v>130</v>
      </c>
      <c r="F487" s="22" t="s">
        <v>35</v>
      </c>
      <c r="G487" s="22" t="s">
        <v>34</v>
      </c>
      <c r="H487" s="22" t="s">
        <v>15</v>
      </c>
      <c r="I487" s="24">
        <v>0.5</v>
      </c>
      <c r="J487" s="25">
        <v>2750</v>
      </c>
      <c r="K487" s="26">
        <f>I487*J487</f>
        <v>1375</v>
      </c>
      <c r="L487" s="26">
        <f>K487*M487</f>
        <v>412.5</v>
      </c>
      <c r="M487" s="27">
        <v>0.3</v>
      </c>
      <c r="O487" s="2"/>
      <c r="P487" s="3"/>
      <c r="Q487" s="6"/>
    </row>
    <row r="488" spans="2:17" x14ac:dyDescent="0.2">
      <c r="B488" s="22" t="s">
        <v>10</v>
      </c>
      <c r="C488" s="22">
        <v>1185732</v>
      </c>
      <c r="D488" s="23">
        <v>44442</v>
      </c>
      <c r="E488" s="22" t="s">
        <v>130</v>
      </c>
      <c r="F488" s="22" t="s">
        <v>35</v>
      </c>
      <c r="G488" s="22" t="s">
        <v>34</v>
      </c>
      <c r="H488" s="22" t="s">
        <v>13</v>
      </c>
      <c r="I488" s="24">
        <v>0.45</v>
      </c>
      <c r="J488" s="25">
        <v>2000</v>
      </c>
      <c r="K488" s="26">
        <f t="shared" ref="K488:K491" si="158">I488*J488</f>
        <v>900</v>
      </c>
      <c r="L488" s="26">
        <f t="shared" ref="L488:L491" si="159">K488*M488</f>
        <v>315</v>
      </c>
      <c r="M488" s="27">
        <v>0.35</v>
      </c>
      <c r="O488" s="2"/>
      <c r="P488" s="3"/>
      <c r="Q488" s="6"/>
    </row>
    <row r="489" spans="2:17" x14ac:dyDescent="0.2">
      <c r="B489" s="22" t="s">
        <v>10</v>
      </c>
      <c r="C489" s="22">
        <v>1185732</v>
      </c>
      <c r="D489" s="23">
        <v>44442</v>
      </c>
      <c r="E489" s="22" t="s">
        <v>130</v>
      </c>
      <c r="F489" s="22" t="s">
        <v>35</v>
      </c>
      <c r="G489" s="22" t="s">
        <v>34</v>
      </c>
      <c r="H489" s="22" t="s">
        <v>14</v>
      </c>
      <c r="I489" s="24">
        <v>0.45</v>
      </c>
      <c r="J489" s="25">
        <v>1750</v>
      </c>
      <c r="K489" s="26">
        <f t="shared" si="158"/>
        <v>787.5</v>
      </c>
      <c r="L489" s="26">
        <f t="shared" si="159"/>
        <v>275.625</v>
      </c>
      <c r="M489" s="27">
        <v>0.35</v>
      </c>
      <c r="O489" s="2"/>
      <c r="P489" s="3"/>
      <c r="Q489" s="6"/>
    </row>
    <row r="490" spans="2:17" x14ac:dyDescent="0.2">
      <c r="B490" s="22" t="s">
        <v>10</v>
      </c>
      <c r="C490" s="22">
        <v>1185732</v>
      </c>
      <c r="D490" s="23">
        <v>44442</v>
      </c>
      <c r="E490" s="22" t="s">
        <v>130</v>
      </c>
      <c r="F490" s="22" t="s">
        <v>35</v>
      </c>
      <c r="G490" s="22" t="s">
        <v>34</v>
      </c>
      <c r="H490" s="22" t="s">
        <v>16</v>
      </c>
      <c r="I490" s="24">
        <v>0.54999999999999993</v>
      </c>
      <c r="J490" s="25">
        <v>1250</v>
      </c>
      <c r="K490" s="26">
        <f t="shared" si="158"/>
        <v>687.49999999999989</v>
      </c>
      <c r="L490" s="26">
        <f t="shared" si="159"/>
        <v>206.24999999999997</v>
      </c>
      <c r="M490" s="27">
        <v>0.3</v>
      </c>
      <c r="O490" s="2"/>
      <c r="P490" s="3"/>
      <c r="Q490" s="6"/>
    </row>
    <row r="491" spans="2:17" x14ac:dyDescent="0.2">
      <c r="B491" s="22" t="s">
        <v>10</v>
      </c>
      <c r="C491" s="22">
        <v>1185732</v>
      </c>
      <c r="D491" s="23">
        <v>44442</v>
      </c>
      <c r="E491" s="22" t="s">
        <v>130</v>
      </c>
      <c r="F491" s="22" t="s">
        <v>35</v>
      </c>
      <c r="G491" s="22" t="s">
        <v>34</v>
      </c>
      <c r="H491" s="22" t="s">
        <v>17</v>
      </c>
      <c r="I491" s="24">
        <v>0.6</v>
      </c>
      <c r="J491" s="25">
        <v>2250</v>
      </c>
      <c r="K491" s="26">
        <f t="shared" si="158"/>
        <v>1350</v>
      </c>
      <c r="L491" s="26">
        <f t="shared" si="159"/>
        <v>337.5</v>
      </c>
      <c r="M491" s="27">
        <v>0.25</v>
      </c>
      <c r="O491" s="2"/>
      <c r="P491" s="3"/>
      <c r="Q491" s="6"/>
    </row>
    <row r="492" spans="2:17" x14ac:dyDescent="0.2">
      <c r="B492" s="22" t="s">
        <v>10</v>
      </c>
      <c r="C492" s="22">
        <v>1185732</v>
      </c>
      <c r="D492" s="23">
        <v>44474</v>
      </c>
      <c r="E492" s="22" t="s">
        <v>130</v>
      </c>
      <c r="F492" s="22" t="s">
        <v>35</v>
      </c>
      <c r="G492" s="22" t="s">
        <v>34</v>
      </c>
      <c r="H492" s="22" t="s">
        <v>12</v>
      </c>
      <c r="I492" s="24">
        <v>0.6</v>
      </c>
      <c r="J492" s="25">
        <v>4000</v>
      </c>
      <c r="K492" s="26">
        <f>I492*J492</f>
        <v>2400</v>
      </c>
      <c r="L492" s="26">
        <f>K492*M492</f>
        <v>1200</v>
      </c>
      <c r="M492" s="27">
        <v>0.5</v>
      </c>
      <c r="O492" s="2"/>
      <c r="P492" s="3"/>
      <c r="Q492" s="6"/>
    </row>
    <row r="493" spans="2:17" x14ac:dyDescent="0.2">
      <c r="B493" s="22" t="s">
        <v>10</v>
      </c>
      <c r="C493" s="22">
        <v>1185732</v>
      </c>
      <c r="D493" s="23">
        <v>44474</v>
      </c>
      <c r="E493" s="22" t="s">
        <v>130</v>
      </c>
      <c r="F493" s="22" t="s">
        <v>35</v>
      </c>
      <c r="G493" s="22" t="s">
        <v>34</v>
      </c>
      <c r="H493" s="22" t="s">
        <v>15</v>
      </c>
      <c r="I493" s="24">
        <v>0.5</v>
      </c>
      <c r="J493" s="25">
        <v>2250</v>
      </c>
      <c r="K493" s="26">
        <f>I493*J493</f>
        <v>1125</v>
      </c>
      <c r="L493" s="26">
        <f>K493*M493</f>
        <v>337.5</v>
      </c>
      <c r="M493" s="27">
        <v>0.3</v>
      </c>
      <c r="O493" s="2"/>
      <c r="P493" s="3"/>
      <c r="Q493" s="6"/>
    </row>
    <row r="494" spans="2:17" x14ac:dyDescent="0.2">
      <c r="B494" s="22" t="s">
        <v>10</v>
      </c>
      <c r="C494" s="22">
        <v>1185732</v>
      </c>
      <c r="D494" s="23">
        <v>44474</v>
      </c>
      <c r="E494" s="22" t="s">
        <v>130</v>
      </c>
      <c r="F494" s="22" t="s">
        <v>35</v>
      </c>
      <c r="G494" s="22" t="s">
        <v>34</v>
      </c>
      <c r="H494" s="22" t="s">
        <v>13</v>
      </c>
      <c r="I494" s="24">
        <v>0.5</v>
      </c>
      <c r="J494" s="25">
        <v>1250</v>
      </c>
      <c r="K494" s="26">
        <f t="shared" ref="K494:K497" si="160">I494*J494</f>
        <v>625</v>
      </c>
      <c r="L494" s="26">
        <f t="shared" ref="L494:L497" si="161">K494*M494</f>
        <v>218.75</v>
      </c>
      <c r="M494" s="27">
        <v>0.35</v>
      </c>
      <c r="O494" s="2"/>
      <c r="P494" s="3"/>
      <c r="Q494" s="6"/>
    </row>
    <row r="495" spans="2:17" x14ac:dyDescent="0.2">
      <c r="B495" s="22" t="s">
        <v>10</v>
      </c>
      <c r="C495" s="22">
        <v>1185732</v>
      </c>
      <c r="D495" s="23">
        <v>44474</v>
      </c>
      <c r="E495" s="22" t="s">
        <v>130</v>
      </c>
      <c r="F495" s="22" t="s">
        <v>35</v>
      </c>
      <c r="G495" s="22" t="s">
        <v>34</v>
      </c>
      <c r="H495" s="22" t="s">
        <v>14</v>
      </c>
      <c r="I495" s="24">
        <v>0.5</v>
      </c>
      <c r="J495" s="25">
        <v>1000</v>
      </c>
      <c r="K495" s="26">
        <f t="shared" si="160"/>
        <v>500</v>
      </c>
      <c r="L495" s="26">
        <f t="shared" si="161"/>
        <v>175</v>
      </c>
      <c r="M495" s="27">
        <v>0.35</v>
      </c>
      <c r="O495" s="2"/>
      <c r="P495" s="3"/>
      <c r="Q495" s="6"/>
    </row>
    <row r="496" spans="2:17" x14ac:dyDescent="0.2">
      <c r="B496" s="22" t="s">
        <v>10</v>
      </c>
      <c r="C496" s="22">
        <v>1185732</v>
      </c>
      <c r="D496" s="23">
        <v>44474</v>
      </c>
      <c r="E496" s="22" t="s">
        <v>130</v>
      </c>
      <c r="F496" s="22" t="s">
        <v>35</v>
      </c>
      <c r="G496" s="22" t="s">
        <v>34</v>
      </c>
      <c r="H496" s="22" t="s">
        <v>16</v>
      </c>
      <c r="I496" s="24">
        <v>0.6</v>
      </c>
      <c r="J496" s="25">
        <v>1000</v>
      </c>
      <c r="K496" s="26">
        <f t="shared" si="160"/>
        <v>600</v>
      </c>
      <c r="L496" s="26">
        <f t="shared" si="161"/>
        <v>180</v>
      </c>
      <c r="M496" s="27">
        <v>0.3</v>
      </c>
      <c r="O496" s="2"/>
      <c r="P496" s="3"/>
      <c r="Q496" s="6"/>
    </row>
    <row r="497" spans="1:18" x14ac:dyDescent="0.2">
      <c r="B497" s="22" t="s">
        <v>10</v>
      </c>
      <c r="C497" s="22">
        <v>1185732</v>
      </c>
      <c r="D497" s="23">
        <v>44474</v>
      </c>
      <c r="E497" s="22" t="s">
        <v>130</v>
      </c>
      <c r="F497" s="22" t="s">
        <v>35</v>
      </c>
      <c r="G497" s="22" t="s">
        <v>34</v>
      </c>
      <c r="H497" s="22" t="s">
        <v>17</v>
      </c>
      <c r="I497" s="24">
        <v>0.64999999999999991</v>
      </c>
      <c r="J497" s="25">
        <v>2250</v>
      </c>
      <c r="K497" s="26">
        <f t="shared" si="160"/>
        <v>1462.4999999999998</v>
      </c>
      <c r="L497" s="26">
        <f t="shared" si="161"/>
        <v>365.62499999999994</v>
      </c>
      <c r="M497" s="27">
        <v>0.25</v>
      </c>
      <c r="O497" s="2"/>
      <c r="P497" s="3"/>
      <c r="Q497" s="6"/>
    </row>
    <row r="498" spans="1:18" x14ac:dyDescent="0.2">
      <c r="B498" s="22" t="s">
        <v>10</v>
      </c>
      <c r="C498" s="22">
        <v>1185732</v>
      </c>
      <c r="D498" s="23">
        <v>44504</v>
      </c>
      <c r="E498" s="22" t="s">
        <v>130</v>
      </c>
      <c r="F498" s="22" t="s">
        <v>35</v>
      </c>
      <c r="G498" s="22" t="s">
        <v>34</v>
      </c>
      <c r="H498" s="22" t="s">
        <v>12</v>
      </c>
      <c r="I498" s="24">
        <v>0.70000000000000007</v>
      </c>
      <c r="J498" s="25">
        <v>3750</v>
      </c>
      <c r="K498" s="26">
        <f>I498*J498</f>
        <v>2625.0000000000005</v>
      </c>
      <c r="L498" s="26">
        <f>K498*M498</f>
        <v>1443.7500000000005</v>
      </c>
      <c r="M498" s="27">
        <v>0.55000000000000004</v>
      </c>
      <c r="O498" s="2"/>
      <c r="P498" s="3"/>
      <c r="Q498" s="6"/>
    </row>
    <row r="499" spans="1:18" x14ac:dyDescent="0.2">
      <c r="B499" s="22" t="s">
        <v>10</v>
      </c>
      <c r="C499" s="22">
        <v>1185732</v>
      </c>
      <c r="D499" s="23">
        <v>44504</v>
      </c>
      <c r="E499" s="22" t="s">
        <v>130</v>
      </c>
      <c r="F499" s="22" t="s">
        <v>35</v>
      </c>
      <c r="G499" s="22" t="s">
        <v>34</v>
      </c>
      <c r="H499" s="22" t="s">
        <v>15</v>
      </c>
      <c r="I499" s="24">
        <v>0.60000000000000009</v>
      </c>
      <c r="J499" s="25">
        <v>2000</v>
      </c>
      <c r="K499" s="26">
        <f>I499*J499</f>
        <v>1200.0000000000002</v>
      </c>
      <c r="L499" s="26">
        <f>K499*M499</f>
        <v>420.00000000000006</v>
      </c>
      <c r="M499" s="27">
        <v>0.35</v>
      </c>
      <c r="O499" s="2"/>
      <c r="P499" s="3"/>
      <c r="Q499" s="6"/>
    </row>
    <row r="500" spans="1:18" x14ac:dyDescent="0.2">
      <c r="B500" s="22" t="s">
        <v>10</v>
      </c>
      <c r="C500" s="22">
        <v>1185732</v>
      </c>
      <c r="D500" s="23">
        <v>44504</v>
      </c>
      <c r="E500" s="22" t="s">
        <v>130</v>
      </c>
      <c r="F500" s="22" t="s">
        <v>35</v>
      </c>
      <c r="G500" s="22" t="s">
        <v>34</v>
      </c>
      <c r="H500" s="22" t="s">
        <v>13</v>
      </c>
      <c r="I500" s="24">
        <v>0.60000000000000009</v>
      </c>
      <c r="J500" s="25">
        <v>1950</v>
      </c>
      <c r="K500" s="26">
        <f t="shared" ref="K500:K503" si="162">I500*J500</f>
        <v>1170.0000000000002</v>
      </c>
      <c r="L500" s="26">
        <f t="shared" ref="L500:L503" si="163">K500*M500</f>
        <v>468.00000000000006</v>
      </c>
      <c r="M500" s="27">
        <v>0.39999999999999997</v>
      </c>
      <c r="O500" s="2"/>
      <c r="P500" s="3"/>
      <c r="Q500" s="6"/>
    </row>
    <row r="501" spans="1:18" x14ac:dyDescent="0.2">
      <c r="B501" s="22" t="s">
        <v>10</v>
      </c>
      <c r="C501" s="22">
        <v>1185732</v>
      </c>
      <c r="D501" s="23">
        <v>44504</v>
      </c>
      <c r="E501" s="22" t="s">
        <v>130</v>
      </c>
      <c r="F501" s="22" t="s">
        <v>35</v>
      </c>
      <c r="G501" s="22" t="s">
        <v>34</v>
      </c>
      <c r="H501" s="22" t="s">
        <v>14</v>
      </c>
      <c r="I501" s="24">
        <v>0.60000000000000009</v>
      </c>
      <c r="J501" s="25">
        <v>1750</v>
      </c>
      <c r="K501" s="26">
        <f t="shared" si="162"/>
        <v>1050.0000000000002</v>
      </c>
      <c r="L501" s="26">
        <f t="shared" si="163"/>
        <v>420.00000000000006</v>
      </c>
      <c r="M501" s="27">
        <v>0.39999999999999997</v>
      </c>
      <c r="O501" s="2"/>
      <c r="P501" s="3"/>
      <c r="Q501" s="6"/>
    </row>
    <row r="502" spans="1:18" x14ac:dyDescent="0.2">
      <c r="B502" s="22" t="s">
        <v>10</v>
      </c>
      <c r="C502" s="22">
        <v>1185732</v>
      </c>
      <c r="D502" s="23">
        <v>44504</v>
      </c>
      <c r="E502" s="22" t="s">
        <v>130</v>
      </c>
      <c r="F502" s="22" t="s">
        <v>35</v>
      </c>
      <c r="G502" s="22" t="s">
        <v>34</v>
      </c>
      <c r="H502" s="22" t="s">
        <v>16</v>
      </c>
      <c r="I502" s="24">
        <v>0.70000000000000007</v>
      </c>
      <c r="J502" s="25">
        <v>1500</v>
      </c>
      <c r="K502" s="26">
        <f t="shared" si="162"/>
        <v>1050</v>
      </c>
      <c r="L502" s="26">
        <f t="shared" si="163"/>
        <v>367.5</v>
      </c>
      <c r="M502" s="27">
        <v>0.35</v>
      </c>
      <c r="O502" s="2"/>
      <c r="P502" s="3"/>
      <c r="Q502" s="6"/>
    </row>
    <row r="503" spans="1:18" x14ac:dyDescent="0.2">
      <c r="B503" s="22" t="s">
        <v>10</v>
      </c>
      <c r="C503" s="22">
        <v>1185732</v>
      </c>
      <c r="D503" s="23">
        <v>44504</v>
      </c>
      <c r="E503" s="22" t="s">
        <v>130</v>
      </c>
      <c r="F503" s="22" t="s">
        <v>35</v>
      </c>
      <c r="G503" s="22" t="s">
        <v>34</v>
      </c>
      <c r="H503" s="22" t="s">
        <v>17</v>
      </c>
      <c r="I503" s="24">
        <v>0.75</v>
      </c>
      <c r="J503" s="25">
        <v>2500</v>
      </c>
      <c r="K503" s="26">
        <f t="shared" si="162"/>
        <v>1875</v>
      </c>
      <c r="L503" s="26">
        <f t="shared" si="163"/>
        <v>562.5</v>
      </c>
      <c r="M503" s="27">
        <v>0.3</v>
      </c>
      <c r="O503" s="2"/>
      <c r="P503" s="3"/>
      <c r="Q503" s="6"/>
    </row>
    <row r="504" spans="1:18" x14ac:dyDescent="0.2">
      <c r="B504" s="22" t="s">
        <v>10</v>
      </c>
      <c r="C504" s="22">
        <v>1185732</v>
      </c>
      <c r="D504" s="23">
        <v>44533</v>
      </c>
      <c r="E504" s="22" t="s">
        <v>130</v>
      </c>
      <c r="F504" s="22" t="s">
        <v>35</v>
      </c>
      <c r="G504" s="22" t="s">
        <v>34</v>
      </c>
      <c r="H504" s="22" t="s">
        <v>12</v>
      </c>
      <c r="I504" s="24">
        <v>0.70000000000000007</v>
      </c>
      <c r="J504" s="25">
        <v>4750</v>
      </c>
      <c r="K504" s="26">
        <f>I504*J504</f>
        <v>3325.0000000000005</v>
      </c>
      <c r="L504" s="26">
        <f>K504*M504</f>
        <v>1828.7500000000005</v>
      </c>
      <c r="M504" s="27">
        <v>0.55000000000000004</v>
      </c>
      <c r="O504" s="2"/>
      <c r="P504" s="3"/>
      <c r="Q504" s="6"/>
    </row>
    <row r="505" spans="1:18" x14ac:dyDescent="0.2">
      <c r="B505" s="22" t="s">
        <v>10</v>
      </c>
      <c r="C505" s="22">
        <v>1185732</v>
      </c>
      <c r="D505" s="23">
        <v>44533</v>
      </c>
      <c r="E505" s="22" t="s">
        <v>130</v>
      </c>
      <c r="F505" s="22" t="s">
        <v>35</v>
      </c>
      <c r="G505" s="22" t="s">
        <v>34</v>
      </c>
      <c r="H505" s="22" t="s">
        <v>15</v>
      </c>
      <c r="I505" s="24">
        <v>0.60000000000000009</v>
      </c>
      <c r="J505" s="25">
        <v>2750</v>
      </c>
      <c r="K505" s="26">
        <f>I505*J505</f>
        <v>1650.0000000000002</v>
      </c>
      <c r="L505" s="26">
        <f>K505*M505</f>
        <v>577.5</v>
      </c>
      <c r="M505" s="27">
        <v>0.35</v>
      </c>
      <c r="O505" s="2"/>
      <c r="P505" s="3"/>
      <c r="Q505" s="6"/>
    </row>
    <row r="506" spans="1:18" x14ac:dyDescent="0.2">
      <c r="B506" s="22" t="s">
        <v>10</v>
      </c>
      <c r="C506" s="22">
        <v>1185732</v>
      </c>
      <c r="D506" s="23">
        <v>44533</v>
      </c>
      <c r="E506" s="22" t="s">
        <v>130</v>
      </c>
      <c r="F506" s="22" t="s">
        <v>35</v>
      </c>
      <c r="G506" s="22" t="s">
        <v>34</v>
      </c>
      <c r="H506" s="22" t="s">
        <v>13</v>
      </c>
      <c r="I506" s="24">
        <v>0.60000000000000009</v>
      </c>
      <c r="J506" s="25">
        <v>2250</v>
      </c>
      <c r="K506" s="26">
        <f t="shared" ref="K506:K509" si="164">I506*J506</f>
        <v>1350.0000000000002</v>
      </c>
      <c r="L506" s="26">
        <f t="shared" ref="L506:L509" si="165">K506*M506</f>
        <v>540</v>
      </c>
      <c r="M506" s="27">
        <v>0.39999999999999997</v>
      </c>
      <c r="O506" s="2"/>
      <c r="P506" s="3"/>
      <c r="Q506" s="6"/>
    </row>
    <row r="507" spans="1:18" x14ac:dyDescent="0.2">
      <c r="B507" s="22" t="s">
        <v>10</v>
      </c>
      <c r="C507" s="22">
        <v>1185732</v>
      </c>
      <c r="D507" s="23">
        <v>44533</v>
      </c>
      <c r="E507" s="22" t="s">
        <v>130</v>
      </c>
      <c r="F507" s="22" t="s">
        <v>35</v>
      </c>
      <c r="G507" s="22" t="s">
        <v>34</v>
      </c>
      <c r="H507" s="22" t="s">
        <v>14</v>
      </c>
      <c r="I507" s="24">
        <v>0.60000000000000009</v>
      </c>
      <c r="J507" s="25">
        <v>1750</v>
      </c>
      <c r="K507" s="26">
        <f t="shared" si="164"/>
        <v>1050.0000000000002</v>
      </c>
      <c r="L507" s="26">
        <f t="shared" si="165"/>
        <v>420.00000000000006</v>
      </c>
      <c r="M507" s="27">
        <v>0.39999999999999997</v>
      </c>
      <c r="O507" s="2"/>
      <c r="P507" s="3"/>
      <c r="Q507" s="6"/>
    </row>
    <row r="508" spans="1:18" x14ac:dyDescent="0.2">
      <c r="B508" s="22" t="s">
        <v>10</v>
      </c>
      <c r="C508" s="22">
        <v>1185732</v>
      </c>
      <c r="D508" s="23">
        <v>44533</v>
      </c>
      <c r="E508" s="22" t="s">
        <v>130</v>
      </c>
      <c r="F508" s="22" t="s">
        <v>35</v>
      </c>
      <c r="G508" s="22" t="s">
        <v>34</v>
      </c>
      <c r="H508" s="22" t="s">
        <v>16</v>
      </c>
      <c r="I508" s="24">
        <v>0.70000000000000007</v>
      </c>
      <c r="J508" s="25">
        <v>1750</v>
      </c>
      <c r="K508" s="26">
        <f t="shared" si="164"/>
        <v>1225.0000000000002</v>
      </c>
      <c r="L508" s="26">
        <f t="shared" si="165"/>
        <v>428.75000000000006</v>
      </c>
      <c r="M508" s="27">
        <v>0.35</v>
      </c>
      <c r="O508" s="2"/>
      <c r="P508" s="3"/>
      <c r="Q508" s="6"/>
    </row>
    <row r="509" spans="1:18" x14ac:dyDescent="0.2">
      <c r="B509" s="22" t="s">
        <v>10</v>
      </c>
      <c r="C509" s="22">
        <v>1185732</v>
      </c>
      <c r="D509" s="23">
        <v>44533</v>
      </c>
      <c r="E509" s="22" t="s">
        <v>130</v>
      </c>
      <c r="F509" s="22" t="s">
        <v>35</v>
      </c>
      <c r="G509" s="22" t="s">
        <v>34</v>
      </c>
      <c r="H509" s="22" t="s">
        <v>17</v>
      </c>
      <c r="I509" s="24">
        <v>0.75</v>
      </c>
      <c r="J509" s="25">
        <v>2750</v>
      </c>
      <c r="K509" s="26">
        <f t="shared" si="164"/>
        <v>2062.5</v>
      </c>
      <c r="L509" s="26">
        <f t="shared" si="165"/>
        <v>618.75</v>
      </c>
      <c r="M509" s="27">
        <v>0.3</v>
      </c>
      <c r="O509" s="2"/>
      <c r="P509" s="3"/>
      <c r="Q509" s="6"/>
    </row>
    <row r="510" spans="1:18" x14ac:dyDescent="0.2">
      <c r="A510" s="8" t="s">
        <v>40</v>
      </c>
      <c r="B510" s="22" t="s">
        <v>23</v>
      </c>
      <c r="C510" s="22">
        <v>1128299</v>
      </c>
      <c r="D510" s="23">
        <v>44211</v>
      </c>
      <c r="E510" s="22" t="s">
        <v>24</v>
      </c>
      <c r="F510" s="22" t="s">
        <v>37</v>
      </c>
      <c r="G510" s="22" t="s">
        <v>36</v>
      </c>
      <c r="H510" s="22" t="s">
        <v>12</v>
      </c>
      <c r="I510" s="24">
        <v>0.35</v>
      </c>
      <c r="J510" s="25">
        <v>4500</v>
      </c>
      <c r="K510" s="26">
        <f>I510*J510</f>
        <v>1575</v>
      </c>
      <c r="L510" s="26">
        <f>K510*M510</f>
        <v>630</v>
      </c>
      <c r="M510" s="27">
        <v>0.4</v>
      </c>
      <c r="O510" s="1"/>
      <c r="P510" s="2"/>
      <c r="Q510" s="3"/>
      <c r="R510" s="5"/>
    </row>
    <row r="511" spans="1:18" x14ac:dyDescent="0.2">
      <c r="B511" s="22" t="s">
        <v>23</v>
      </c>
      <c r="C511" s="22">
        <v>1128299</v>
      </c>
      <c r="D511" s="23">
        <v>44211</v>
      </c>
      <c r="E511" s="22" t="s">
        <v>24</v>
      </c>
      <c r="F511" s="22" t="s">
        <v>37</v>
      </c>
      <c r="G511" s="22" t="s">
        <v>36</v>
      </c>
      <c r="H511" s="22" t="s">
        <v>15</v>
      </c>
      <c r="I511" s="24">
        <v>0.45</v>
      </c>
      <c r="J511" s="25">
        <v>4500</v>
      </c>
      <c r="K511" s="26">
        <f>I511*J511</f>
        <v>2025</v>
      </c>
      <c r="L511" s="26">
        <f>K511*M511</f>
        <v>506.25</v>
      </c>
      <c r="M511" s="27">
        <v>0.25</v>
      </c>
      <c r="O511" s="1"/>
      <c r="P511" s="2"/>
      <c r="Q511" s="3"/>
      <c r="R511" s="5"/>
    </row>
    <row r="512" spans="1:18" x14ac:dyDescent="0.2">
      <c r="B512" s="22" t="s">
        <v>23</v>
      </c>
      <c r="C512" s="22">
        <v>1128299</v>
      </c>
      <c r="D512" s="23">
        <v>44211</v>
      </c>
      <c r="E512" s="22" t="s">
        <v>24</v>
      </c>
      <c r="F512" s="22" t="s">
        <v>37</v>
      </c>
      <c r="G512" s="22" t="s">
        <v>36</v>
      </c>
      <c r="H512" s="22" t="s">
        <v>13</v>
      </c>
      <c r="I512" s="24">
        <v>0.45</v>
      </c>
      <c r="J512" s="25">
        <v>4500</v>
      </c>
      <c r="K512" s="26">
        <f t="shared" ref="K512:K515" si="166">I512*J512</f>
        <v>2025</v>
      </c>
      <c r="L512" s="26">
        <f t="shared" ref="L512:L515" si="167">K512*M512</f>
        <v>810</v>
      </c>
      <c r="M512" s="27">
        <v>0.4</v>
      </c>
      <c r="O512" s="1"/>
      <c r="P512" s="2"/>
      <c r="Q512" s="3"/>
      <c r="R512" s="5"/>
    </row>
    <row r="513" spans="2:18" x14ac:dyDescent="0.2">
      <c r="B513" s="22" t="s">
        <v>23</v>
      </c>
      <c r="C513" s="22">
        <v>1128299</v>
      </c>
      <c r="D513" s="23">
        <v>44211</v>
      </c>
      <c r="E513" s="22" t="s">
        <v>24</v>
      </c>
      <c r="F513" s="22" t="s">
        <v>37</v>
      </c>
      <c r="G513" s="22" t="s">
        <v>36</v>
      </c>
      <c r="H513" s="22" t="s">
        <v>14</v>
      </c>
      <c r="I513" s="24">
        <v>0.45</v>
      </c>
      <c r="J513" s="25">
        <v>3000</v>
      </c>
      <c r="K513" s="26">
        <f t="shared" si="166"/>
        <v>1350</v>
      </c>
      <c r="L513" s="26">
        <f t="shared" si="167"/>
        <v>472.49999999999994</v>
      </c>
      <c r="M513" s="27">
        <v>0.35</v>
      </c>
      <c r="O513" s="1"/>
      <c r="P513" s="2"/>
      <c r="Q513" s="3"/>
      <c r="R513" s="5"/>
    </row>
    <row r="514" spans="2:18" x14ac:dyDescent="0.2">
      <c r="B514" s="22" t="s">
        <v>23</v>
      </c>
      <c r="C514" s="22">
        <v>1128299</v>
      </c>
      <c r="D514" s="23">
        <v>44211</v>
      </c>
      <c r="E514" s="22" t="s">
        <v>24</v>
      </c>
      <c r="F514" s="22" t="s">
        <v>37</v>
      </c>
      <c r="G514" s="22" t="s">
        <v>36</v>
      </c>
      <c r="H514" s="22" t="s">
        <v>16</v>
      </c>
      <c r="I514" s="24">
        <v>0.5</v>
      </c>
      <c r="J514" s="25">
        <v>2500</v>
      </c>
      <c r="K514" s="26">
        <f t="shared" si="166"/>
        <v>1250</v>
      </c>
      <c r="L514" s="26">
        <f t="shared" si="167"/>
        <v>687.5</v>
      </c>
      <c r="M514" s="27">
        <v>0.55000000000000004</v>
      </c>
      <c r="O514" s="1"/>
      <c r="P514" s="2"/>
      <c r="Q514" s="3"/>
      <c r="R514" s="5"/>
    </row>
    <row r="515" spans="2:18" x14ac:dyDescent="0.2">
      <c r="B515" s="22" t="s">
        <v>23</v>
      </c>
      <c r="C515" s="22">
        <v>1128299</v>
      </c>
      <c r="D515" s="23">
        <v>44211</v>
      </c>
      <c r="E515" s="22" t="s">
        <v>24</v>
      </c>
      <c r="F515" s="22" t="s">
        <v>37</v>
      </c>
      <c r="G515" s="22" t="s">
        <v>36</v>
      </c>
      <c r="H515" s="22" t="s">
        <v>17</v>
      </c>
      <c r="I515" s="24">
        <v>0.45</v>
      </c>
      <c r="J515" s="25">
        <v>4750</v>
      </c>
      <c r="K515" s="26">
        <f t="shared" si="166"/>
        <v>2137.5</v>
      </c>
      <c r="L515" s="26">
        <f t="shared" si="167"/>
        <v>427.5</v>
      </c>
      <c r="M515" s="27">
        <v>0.2</v>
      </c>
      <c r="O515" s="1"/>
      <c r="P515" s="2"/>
      <c r="Q515" s="3"/>
      <c r="R515" s="5"/>
    </row>
    <row r="516" spans="2:18" x14ac:dyDescent="0.2">
      <c r="B516" s="22" t="s">
        <v>23</v>
      </c>
      <c r="C516" s="22">
        <v>1128299</v>
      </c>
      <c r="D516" s="23">
        <v>44242</v>
      </c>
      <c r="E516" s="22" t="s">
        <v>24</v>
      </c>
      <c r="F516" s="22" t="s">
        <v>37</v>
      </c>
      <c r="G516" s="22" t="s">
        <v>36</v>
      </c>
      <c r="H516" s="22" t="s">
        <v>12</v>
      </c>
      <c r="I516" s="24">
        <v>0.35</v>
      </c>
      <c r="J516" s="25">
        <v>5250</v>
      </c>
      <c r="K516" s="26">
        <f>I516*J516</f>
        <v>1837.4999999999998</v>
      </c>
      <c r="L516" s="26">
        <f>K516*M516</f>
        <v>735</v>
      </c>
      <c r="M516" s="27">
        <v>0.4</v>
      </c>
      <c r="O516" s="1"/>
      <c r="P516" s="2"/>
      <c r="Q516" s="3"/>
      <c r="R516" s="5"/>
    </row>
    <row r="517" spans="2:18" x14ac:dyDescent="0.2">
      <c r="B517" s="22" t="s">
        <v>23</v>
      </c>
      <c r="C517" s="22">
        <v>1128299</v>
      </c>
      <c r="D517" s="23">
        <v>44242</v>
      </c>
      <c r="E517" s="22" t="s">
        <v>24</v>
      </c>
      <c r="F517" s="22" t="s">
        <v>37</v>
      </c>
      <c r="G517" s="22" t="s">
        <v>36</v>
      </c>
      <c r="H517" s="22" t="s">
        <v>15</v>
      </c>
      <c r="I517" s="24">
        <v>0.45</v>
      </c>
      <c r="J517" s="25">
        <v>4250</v>
      </c>
      <c r="K517" s="26">
        <f>I517*J517</f>
        <v>1912.5</v>
      </c>
      <c r="L517" s="26">
        <f>K517*M517</f>
        <v>478.125</v>
      </c>
      <c r="M517" s="27">
        <v>0.25</v>
      </c>
      <c r="O517" s="1"/>
      <c r="P517" s="2"/>
      <c r="Q517" s="3"/>
      <c r="R517" s="5"/>
    </row>
    <row r="518" spans="2:18" x14ac:dyDescent="0.2">
      <c r="B518" s="22" t="s">
        <v>23</v>
      </c>
      <c r="C518" s="22">
        <v>1128299</v>
      </c>
      <c r="D518" s="23">
        <v>44242</v>
      </c>
      <c r="E518" s="22" t="s">
        <v>24</v>
      </c>
      <c r="F518" s="22" t="s">
        <v>37</v>
      </c>
      <c r="G518" s="22" t="s">
        <v>36</v>
      </c>
      <c r="H518" s="22" t="s">
        <v>13</v>
      </c>
      <c r="I518" s="24">
        <v>0.45</v>
      </c>
      <c r="J518" s="25">
        <v>4250</v>
      </c>
      <c r="K518" s="26">
        <f t="shared" ref="K518:K521" si="168">I518*J518</f>
        <v>1912.5</v>
      </c>
      <c r="L518" s="26">
        <f t="shared" ref="L518:L521" si="169">K518*M518</f>
        <v>765</v>
      </c>
      <c r="M518" s="27">
        <v>0.4</v>
      </c>
      <c r="O518" s="1"/>
      <c r="P518" s="2"/>
      <c r="Q518" s="3"/>
      <c r="R518" s="5"/>
    </row>
    <row r="519" spans="2:18" x14ac:dyDescent="0.2">
      <c r="B519" s="22" t="s">
        <v>23</v>
      </c>
      <c r="C519" s="22">
        <v>1128299</v>
      </c>
      <c r="D519" s="23">
        <v>44242</v>
      </c>
      <c r="E519" s="22" t="s">
        <v>24</v>
      </c>
      <c r="F519" s="22" t="s">
        <v>37</v>
      </c>
      <c r="G519" s="22" t="s">
        <v>36</v>
      </c>
      <c r="H519" s="22" t="s">
        <v>14</v>
      </c>
      <c r="I519" s="24">
        <v>0.45</v>
      </c>
      <c r="J519" s="25">
        <v>2750</v>
      </c>
      <c r="K519" s="26">
        <f t="shared" si="168"/>
        <v>1237.5</v>
      </c>
      <c r="L519" s="26">
        <f t="shared" si="169"/>
        <v>433.125</v>
      </c>
      <c r="M519" s="27">
        <v>0.35</v>
      </c>
      <c r="O519" s="1"/>
      <c r="P519" s="2"/>
      <c r="Q519" s="3"/>
      <c r="R519" s="5"/>
    </row>
    <row r="520" spans="2:18" x14ac:dyDescent="0.2">
      <c r="B520" s="22" t="s">
        <v>23</v>
      </c>
      <c r="C520" s="22">
        <v>1128299</v>
      </c>
      <c r="D520" s="23">
        <v>44242</v>
      </c>
      <c r="E520" s="22" t="s">
        <v>24</v>
      </c>
      <c r="F520" s="22" t="s">
        <v>37</v>
      </c>
      <c r="G520" s="22" t="s">
        <v>36</v>
      </c>
      <c r="H520" s="22" t="s">
        <v>16</v>
      </c>
      <c r="I520" s="24">
        <v>0.5</v>
      </c>
      <c r="J520" s="25">
        <v>2000</v>
      </c>
      <c r="K520" s="26">
        <f t="shared" si="168"/>
        <v>1000</v>
      </c>
      <c r="L520" s="26">
        <f t="shared" si="169"/>
        <v>550</v>
      </c>
      <c r="M520" s="27">
        <v>0.55000000000000004</v>
      </c>
      <c r="O520" s="1"/>
      <c r="P520" s="2"/>
      <c r="Q520" s="3"/>
      <c r="R520" s="5"/>
    </row>
    <row r="521" spans="2:18" x14ac:dyDescent="0.2">
      <c r="B521" s="22" t="s">
        <v>23</v>
      </c>
      <c r="C521" s="22">
        <v>1128299</v>
      </c>
      <c r="D521" s="23">
        <v>44242</v>
      </c>
      <c r="E521" s="22" t="s">
        <v>24</v>
      </c>
      <c r="F521" s="22" t="s">
        <v>37</v>
      </c>
      <c r="G521" s="22" t="s">
        <v>36</v>
      </c>
      <c r="H521" s="22" t="s">
        <v>17</v>
      </c>
      <c r="I521" s="24">
        <v>0.45</v>
      </c>
      <c r="J521" s="25">
        <v>4000</v>
      </c>
      <c r="K521" s="26">
        <f t="shared" si="168"/>
        <v>1800</v>
      </c>
      <c r="L521" s="26">
        <f t="shared" si="169"/>
        <v>360</v>
      </c>
      <c r="M521" s="27">
        <v>0.2</v>
      </c>
      <c r="O521" s="1"/>
      <c r="P521" s="2"/>
      <c r="Q521" s="3"/>
      <c r="R521" s="5"/>
    </row>
    <row r="522" spans="2:18" x14ac:dyDescent="0.2">
      <c r="B522" s="22" t="s">
        <v>23</v>
      </c>
      <c r="C522" s="22">
        <v>1128299</v>
      </c>
      <c r="D522" s="23">
        <v>44269</v>
      </c>
      <c r="E522" s="22" t="s">
        <v>24</v>
      </c>
      <c r="F522" s="22" t="s">
        <v>37</v>
      </c>
      <c r="G522" s="22" t="s">
        <v>36</v>
      </c>
      <c r="H522" s="22" t="s">
        <v>12</v>
      </c>
      <c r="I522" s="24">
        <v>0.45</v>
      </c>
      <c r="J522" s="25">
        <v>5500</v>
      </c>
      <c r="K522" s="26">
        <f>I522*J522</f>
        <v>2475</v>
      </c>
      <c r="L522" s="26">
        <f>K522*M522</f>
        <v>990</v>
      </c>
      <c r="M522" s="27">
        <v>0.4</v>
      </c>
      <c r="O522" s="1"/>
      <c r="P522" s="2"/>
      <c r="Q522" s="3"/>
      <c r="R522" s="5"/>
    </row>
    <row r="523" spans="2:18" x14ac:dyDescent="0.2">
      <c r="B523" s="22" t="s">
        <v>23</v>
      </c>
      <c r="C523" s="22">
        <v>1128299</v>
      </c>
      <c r="D523" s="23">
        <v>44269</v>
      </c>
      <c r="E523" s="22" t="s">
        <v>24</v>
      </c>
      <c r="F523" s="22" t="s">
        <v>37</v>
      </c>
      <c r="G523" s="22" t="s">
        <v>36</v>
      </c>
      <c r="H523" s="22" t="s">
        <v>15</v>
      </c>
      <c r="I523" s="24">
        <v>0.54999999999999993</v>
      </c>
      <c r="J523" s="25">
        <v>4000</v>
      </c>
      <c r="K523" s="26">
        <f>I523*J523</f>
        <v>2199.9999999999995</v>
      </c>
      <c r="L523" s="26">
        <f>K523*M523</f>
        <v>549.99999999999989</v>
      </c>
      <c r="M523" s="27">
        <v>0.25</v>
      </c>
      <c r="O523" s="1"/>
      <c r="P523" s="2"/>
      <c r="Q523" s="3"/>
      <c r="R523" s="5"/>
    </row>
    <row r="524" spans="2:18" x14ac:dyDescent="0.2">
      <c r="B524" s="22" t="s">
        <v>23</v>
      </c>
      <c r="C524" s="22">
        <v>1128299</v>
      </c>
      <c r="D524" s="23">
        <v>44269</v>
      </c>
      <c r="E524" s="22" t="s">
        <v>24</v>
      </c>
      <c r="F524" s="22" t="s">
        <v>37</v>
      </c>
      <c r="G524" s="22" t="s">
        <v>36</v>
      </c>
      <c r="H524" s="22" t="s">
        <v>13</v>
      </c>
      <c r="I524" s="24">
        <v>0.54999999999999993</v>
      </c>
      <c r="J524" s="25">
        <v>4000</v>
      </c>
      <c r="K524" s="26">
        <f t="shared" ref="K524:K527" si="170">I524*J524</f>
        <v>2199.9999999999995</v>
      </c>
      <c r="L524" s="26">
        <f t="shared" ref="L524:L527" si="171">K524*M524</f>
        <v>879.99999999999989</v>
      </c>
      <c r="M524" s="27">
        <v>0.4</v>
      </c>
      <c r="O524" s="1"/>
      <c r="P524" s="2"/>
      <c r="Q524" s="3"/>
      <c r="R524" s="5"/>
    </row>
    <row r="525" spans="2:18" x14ac:dyDescent="0.2">
      <c r="B525" s="22" t="s">
        <v>23</v>
      </c>
      <c r="C525" s="22">
        <v>1128299</v>
      </c>
      <c r="D525" s="23">
        <v>44269</v>
      </c>
      <c r="E525" s="22" t="s">
        <v>24</v>
      </c>
      <c r="F525" s="22" t="s">
        <v>37</v>
      </c>
      <c r="G525" s="22" t="s">
        <v>36</v>
      </c>
      <c r="H525" s="22" t="s">
        <v>14</v>
      </c>
      <c r="I525" s="24">
        <v>0.54999999999999993</v>
      </c>
      <c r="J525" s="25">
        <v>3000</v>
      </c>
      <c r="K525" s="26">
        <f t="shared" si="170"/>
        <v>1649.9999999999998</v>
      </c>
      <c r="L525" s="26">
        <f t="shared" si="171"/>
        <v>577.49999999999989</v>
      </c>
      <c r="M525" s="27">
        <v>0.35</v>
      </c>
      <c r="O525" s="1"/>
      <c r="P525" s="2"/>
      <c r="Q525" s="3"/>
      <c r="R525" s="5"/>
    </row>
    <row r="526" spans="2:18" x14ac:dyDescent="0.2">
      <c r="B526" s="22" t="s">
        <v>23</v>
      </c>
      <c r="C526" s="22">
        <v>1128299</v>
      </c>
      <c r="D526" s="23">
        <v>44269</v>
      </c>
      <c r="E526" s="22" t="s">
        <v>24</v>
      </c>
      <c r="F526" s="22" t="s">
        <v>37</v>
      </c>
      <c r="G526" s="22" t="s">
        <v>36</v>
      </c>
      <c r="H526" s="22" t="s">
        <v>16</v>
      </c>
      <c r="I526" s="24">
        <v>0.6</v>
      </c>
      <c r="J526" s="25">
        <v>1750</v>
      </c>
      <c r="K526" s="26">
        <f t="shared" si="170"/>
        <v>1050</v>
      </c>
      <c r="L526" s="26">
        <f t="shared" si="171"/>
        <v>577.5</v>
      </c>
      <c r="M526" s="27">
        <v>0.55000000000000004</v>
      </c>
      <c r="O526" s="1"/>
      <c r="P526" s="2"/>
      <c r="Q526" s="3"/>
      <c r="R526" s="5"/>
    </row>
    <row r="527" spans="2:18" x14ac:dyDescent="0.2">
      <c r="B527" s="22" t="s">
        <v>23</v>
      </c>
      <c r="C527" s="22">
        <v>1128299</v>
      </c>
      <c r="D527" s="23">
        <v>44269</v>
      </c>
      <c r="E527" s="22" t="s">
        <v>24</v>
      </c>
      <c r="F527" s="22" t="s">
        <v>37</v>
      </c>
      <c r="G527" s="22" t="s">
        <v>36</v>
      </c>
      <c r="H527" s="22" t="s">
        <v>17</v>
      </c>
      <c r="I527" s="24">
        <v>0.54999999999999993</v>
      </c>
      <c r="J527" s="25">
        <v>3750</v>
      </c>
      <c r="K527" s="26">
        <f t="shared" si="170"/>
        <v>2062.4999999999995</v>
      </c>
      <c r="L527" s="26">
        <f t="shared" si="171"/>
        <v>412.49999999999994</v>
      </c>
      <c r="M527" s="27">
        <v>0.2</v>
      </c>
      <c r="O527" s="1"/>
      <c r="P527" s="2"/>
      <c r="Q527" s="3"/>
      <c r="R527" s="5"/>
    </row>
    <row r="528" spans="2:18" x14ac:dyDescent="0.2">
      <c r="B528" s="22" t="s">
        <v>23</v>
      </c>
      <c r="C528" s="22">
        <v>1128299</v>
      </c>
      <c r="D528" s="23">
        <v>44301</v>
      </c>
      <c r="E528" s="22" t="s">
        <v>24</v>
      </c>
      <c r="F528" s="22" t="s">
        <v>37</v>
      </c>
      <c r="G528" s="22" t="s">
        <v>36</v>
      </c>
      <c r="H528" s="22" t="s">
        <v>12</v>
      </c>
      <c r="I528" s="24">
        <v>0.6</v>
      </c>
      <c r="J528" s="25">
        <v>5500</v>
      </c>
      <c r="K528" s="26">
        <f>I528*J528</f>
        <v>3300</v>
      </c>
      <c r="L528" s="26">
        <f>K528*M528</f>
        <v>1320</v>
      </c>
      <c r="M528" s="27">
        <v>0.4</v>
      </c>
      <c r="O528" s="1"/>
      <c r="P528" s="2"/>
      <c r="Q528" s="3"/>
      <c r="R528" s="5"/>
    </row>
    <row r="529" spans="2:18" x14ac:dyDescent="0.2">
      <c r="B529" s="22" t="s">
        <v>23</v>
      </c>
      <c r="C529" s="22">
        <v>1128299</v>
      </c>
      <c r="D529" s="23">
        <v>44301</v>
      </c>
      <c r="E529" s="22" t="s">
        <v>24</v>
      </c>
      <c r="F529" s="22" t="s">
        <v>37</v>
      </c>
      <c r="G529" s="22" t="s">
        <v>36</v>
      </c>
      <c r="H529" s="22" t="s">
        <v>15</v>
      </c>
      <c r="I529" s="24">
        <v>0.65</v>
      </c>
      <c r="J529" s="25">
        <v>3500</v>
      </c>
      <c r="K529" s="26">
        <f>I529*J529</f>
        <v>2275</v>
      </c>
      <c r="L529" s="26">
        <f>K529*M529</f>
        <v>568.75</v>
      </c>
      <c r="M529" s="27">
        <v>0.25</v>
      </c>
      <c r="O529" s="1"/>
      <c r="P529" s="2"/>
      <c r="Q529" s="3"/>
      <c r="R529" s="5"/>
    </row>
    <row r="530" spans="2:18" x14ac:dyDescent="0.2">
      <c r="B530" s="22" t="s">
        <v>23</v>
      </c>
      <c r="C530" s="22">
        <v>1128299</v>
      </c>
      <c r="D530" s="23">
        <v>44301</v>
      </c>
      <c r="E530" s="22" t="s">
        <v>24</v>
      </c>
      <c r="F530" s="22" t="s">
        <v>37</v>
      </c>
      <c r="G530" s="22" t="s">
        <v>36</v>
      </c>
      <c r="H530" s="22" t="s">
        <v>13</v>
      </c>
      <c r="I530" s="24">
        <v>0.65</v>
      </c>
      <c r="J530" s="25">
        <v>4000</v>
      </c>
      <c r="K530" s="26">
        <f t="shared" ref="K530:K533" si="172">I530*J530</f>
        <v>2600</v>
      </c>
      <c r="L530" s="26">
        <f t="shared" ref="L530:L533" si="173">K530*M530</f>
        <v>1040</v>
      </c>
      <c r="M530" s="27">
        <v>0.4</v>
      </c>
      <c r="O530" s="1"/>
      <c r="P530" s="2"/>
      <c r="Q530" s="3"/>
      <c r="R530" s="5"/>
    </row>
    <row r="531" spans="2:18" x14ac:dyDescent="0.2">
      <c r="B531" s="22" t="s">
        <v>23</v>
      </c>
      <c r="C531" s="22">
        <v>1128299</v>
      </c>
      <c r="D531" s="23">
        <v>44301</v>
      </c>
      <c r="E531" s="22" t="s">
        <v>24</v>
      </c>
      <c r="F531" s="22" t="s">
        <v>37</v>
      </c>
      <c r="G531" s="22" t="s">
        <v>36</v>
      </c>
      <c r="H531" s="22" t="s">
        <v>14</v>
      </c>
      <c r="I531" s="24">
        <v>0.6</v>
      </c>
      <c r="J531" s="25">
        <v>3000</v>
      </c>
      <c r="K531" s="26">
        <f t="shared" si="172"/>
        <v>1800</v>
      </c>
      <c r="L531" s="26">
        <f t="shared" si="173"/>
        <v>630</v>
      </c>
      <c r="M531" s="27">
        <v>0.35</v>
      </c>
      <c r="O531" s="1"/>
      <c r="P531" s="2"/>
      <c r="Q531" s="3"/>
      <c r="R531" s="5"/>
    </row>
    <row r="532" spans="2:18" x14ac:dyDescent="0.2">
      <c r="B532" s="22" t="s">
        <v>23</v>
      </c>
      <c r="C532" s="22">
        <v>1128299</v>
      </c>
      <c r="D532" s="23">
        <v>44301</v>
      </c>
      <c r="E532" s="22" t="s">
        <v>24</v>
      </c>
      <c r="F532" s="22" t="s">
        <v>37</v>
      </c>
      <c r="G532" s="22" t="s">
        <v>36</v>
      </c>
      <c r="H532" s="22" t="s">
        <v>16</v>
      </c>
      <c r="I532" s="24">
        <v>0.65</v>
      </c>
      <c r="J532" s="25">
        <v>2000</v>
      </c>
      <c r="K532" s="26">
        <f t="shared" si="172"/>
        <v>1300</v>
      </c>
      <c r="L532" s="26">
        <f t="shared" si="173"/>
        <v>715.00000000000011</v>
      </c>
      <c r="M532" s="27">
        <v>0.55000000000000004</v>
      </c>
      <c r="O532" s="1"/>
      <c r="P532" s="2"/>
      <c r="Q532" s="3"/>
      <c r="R532" s="5"/>
    </row>
    <row r="533" spans="2:18" x14ac:dyDescent="0.2">
      <c r="B533" s="22" t="s">
        <v>23</v>
      </c>
      <c r="C533" s="22">
        <v>1128299</v>
      </c>
      <c r="D533" s="23">
        <v>44301</v>
      </c>
      <c r="E533" s="22" t="s">
        <v>24</v>
      </c>
      <c r="F533" s="22" t="s">
        <v>37</v>
      </c>
      <c r="G533" s="22" t="s">
        <v>36</v>
      </c>
      <c r="H533" s="22" t="s">
        <v>17</v>
      </c>
      <c r="I533" s="24">
        <v>0.8</v>
      </c>
      <c r="J533" s="25">
        <v>3500</v>
      </c>
      <c r="K533" s="26">
        <f t="shared" si="172"/>
        <v>2800</v>
      </c>
      <c r="L533" s="26">
        <f t="shared" si="173"/>
        <v>560</v>
      </c>
      <c r="M533" s="27">
        <v>0.2</v>
      </c>
      <c r="O533" s="1"/>
      <c r="P533" s="2"/>
      <c r="Q533" s="3"/>
      <c r="R533" s="5"/>
    </row>
    <row r="534" spans="2:18" x14ac:dyDescent="0.2">
      <c r="B534" s="22" t="s">
        <v>23</v>
      </c>
      <c r="C534" s="22">
        <v>1128299</v>
      </c>
      <c r="D534" s="23">
        <v>44332</v>
      </c>
      <c r="E534" s="22" t="s">
        <v>24</v>
      </c>
      <c r="F534" s="22" t="s">
        <v>37</v>
      </c>
      <c r="G534" s="22" t="s">
        <v>36</v>
      </c>
      <c r="H534" s="22" t="s">
        <v>12</v>
      </c>
      <c r="I534" s="24">
        <v>0.6</v>
      </c>
      <c r="J534" s="25">
        <v>5500</v>
      </c>
      <c r="K534" s="26">
        <f>I534*J534</f>
        <v>3300</v>
      </c>
      <c r="L534" s="26">
        <f>K534*M534</f>
        <v>1485</v>
      </c>
      <c r="M534" s="27">
        <v>0.45</v>
      </c>
      <c r="O534" s="1"/>
      <c r="P534" s="2"/>
      <c r="Q534" s="3"/>
      <c r="R534" s="5"/>
    </row>
    <row r="535" spans="2:18" x14ac:dyDescent="0.2">
      <c r="B535" s="22" t="s">
        <v>23</v>
      </c>
      <c r="C535" s="22">
        <v>1128299</v>
      </c>
      <c r="D535" s="23">
        <v>44332</v>
      </c>
      <c r="E535" s="22" t="s">
        <v>24</v>
      </c>
      <c r="F535" s="22" t="s">
        <v>37</v>
      </c>
      <c r="G535" s="22" t="s">
        <v>36</v>
      </c>
      <c r="H535" s="22" t="s">
        <v>15</v>
      </c>
      <c r="I535" s="24">
        <v>0.65</v>
      </c>
      <c r="J535" s="25">
        <v>4000</v>
      </c>
      <c r="K535" s="26">
        <f>I535*J535</f>
        <v>2600</v>
      </c>
      <c r="L535" s="26">
        <f>K535*M535</f>
        <v>780</v>
      </c>
      <c r="M535" s="27">
        <v>0.3</v>
      </c>
      <c r="O535" s="1"/>
      <c r="P535" s="2"/>
      <c r="Q535" s="3"/>
      <c r="R535" s="5"/>
    </row>
    <row r="536" spans="2:18" x14ac:dyDescent="0.2">
      <c r="B536" s="22" t="s">
        <v>23</v>
      </c>
      <c r="C536" s="22">
        <v>1128299</v>
      </c>
      <c r="D536" s="23">
        <v>44332</v>
      </c>
      <c r="E536" s="22" t="s">
        <v>24</v>
      </c>
      <c r="F536" s="22" t="s">
        <v>37</v>
      </c>
      <c r="G536" s="22" t="s">
        <v>36</v>
      </c>
      <c r="H536" s="22" t="s">
        <v>13</v>
      </c>
      <c r="I536" s="24">
        <v>0.65</v>
      </c>
      <c r="J536" s="25">
        <v>4000</v>
      </c>
      <c r="K536" s="26">
        <f t="shared" ref="K536:K539" si="174">I536*J536</f>
        <v>2600</v>
      </c>
      <c r="L536" s="26">
        <f t="shared" ref="L536:L539" si="175">K536*M536</f>
        <v>1170</v>
      </c>
      <c r="M536" s="27">
        <v>0.45</v>
      </c>
      <c r="O536" s="1"/>
      <c r="P536" s="2"/>
      <c r="Q536" s="3"/>
      <c r="R536" s="5"/>
    </row>
    <row r="537" spans="2:18" x14ac:dyDescent="0.2">
      <c r="B537" s="22" t="s">
        <v>23</v>
      </c>
      <c r="C537" s="22">
        <v>1128299</v>
      </c>
      <c r="D537" s="23">
        <v>44332</v>
      </c>
      <c r="E537" s="22" t="s">
        <v>24</v>
      </c>
      <c r="F537" s="22" t="s">
        <v>37</v>
      </c>
      <c r="G537" s="22" t="s">
        <v>36</v>
      </c>
      <c r="H537" s="22" t="s">
        <v>14</v>
      </c>
      <c r="I537" s="24">
        <v>0.6</v>
      </c>
      <c r="J537" s="25">
        <v>3000</v>
      </c>
      <c r="K537" s="26">
        <f t="shared" si="174"/>
        <v>1800</v>
      </c>
      <c r="L537" s="26">
        <f t="shared" si="175"/>
        <v>719.99999999999989</v>
      </c>
      <c r="M537" s="27">
        <v>0.39999999999999997</v>
      </c>
      <c r="O537" s="1"/>
      <c r="P537" s="2"/>
      <c r="Q537" s="3"/>
      <c r="R537" s="5"/>
    </row>
    <row r="538" spans="2:18" x14ac:dyDescent="0.2">
      <c r="B538" s="22" t="s">
        <v>23</v>
      </c>
      <c r="C538" s="22">
        <v>1128299</v>
      </c>
      <c r="D538" s="23">
        <v>44332</v>
      </c>
      <c r="E538" s="22" t="s">
        <v>24</v>
      </c>
      <c r="F538" s="22" t="s">
        <v>37</v>
      </c>
      <c r="G538" s="22" t="s">
        <v>36</v>
      </c>
      <c r="H538" s="22" t="s">
        <v>16</v>
      </c>
      <c r="I538" s="24">
        <v>0.65</v>
      </c>
      <c r="J538" s="25">
        <v>2000</v>
      </c>
      <c r="K538" s="26">
        <f t="shared" si="174"/>
        <v>1300</v>
      </c>
      <c r="L538" s="26">
        <f t="shared" si="175"/>
        <v>780.00000000000011</v>
      </c>
      <c r="M538" s="27">
        <v>0.60000000000000009</v>
      </c>
      <c r="O538" s="1"/>
      <c r="P538" s="2"/>
      <c r="Q538" s="3"/>
      <c r="R538" s="5"/>
    </row>
    <row r="539" spans="2:18" x14ac:dyDescent="0.2">
      <c r="B539" s="22" t="s">
        <v>23</v>
      </c>
      <c r="C539" s="22">
        <v>1128299</v>
      </c>
      <c r="D539" s="23">
        <v>44332</v>
      </c>
      <c r="E539" s="22" t="s">
        <v>24</v>
      </c>
      <c r="F539" s="22" t="s">
        <v>37</v>
      </c>
      <c r="G539" s="22" t="s">
        <v>36</v>
      </c>
      <c r="H539" s="22" t="s">
        <v>17</v>
      </c>
      <c r="I539" s="24">
        <v>0.8</v>
      </c>
      <c r="J539" s="25">
        <v>4500</v>
      </c>
      <c r="K539" s="26">
        <f t="shared" si="174"/>
        <v>3600</v>
      </c>
      <c r="L539" s="26">
        <f t="shared" si="175"/>
        <v>900</v>
      </c>
      <c r="M539" s="27">
        <v>0.25</v>
      </c>
      <c r="O539" s="1"/>
      <c r="P539" s="2"/>
      <c r="Q539" s="3"/>
      <c r="R539" s="5"/>
    </row>
    <row r="540" spans="2:18" x14ac:dyDescent="0.2">
      <c r="B540" s="22" t="s">
        <v>23</v>
      </c>
      <c r="C540" s="22">
        <v>1128299</v>
      </c>
      <c r="D540" s="23">
        <v>44362</v>
      </c>
      <c r="E540" s="22" t="s">
        <v>24</v>
      </c>
      <c r="F540" s="22" t="s">
        <v>37</v>
      </c>
      <c r="G540" s="22" t="s">
        <v>36</v>
      </c>
      <c r="H540" s="22" t="s">
        <v>12</v>
      </c>
      <c r="I540" s="24">
        <v>0.6</v>
      </c>
      <c r="J540" s="25">
        <v>7000</v>
      </c>
      <c r="K540" s="26">
        <f>I540*J540</f>
        <v>4200</v>
      </c>
      <c r="L540" s="26">
        <f>K540*M540</f>
        <v>1890</v>
      </c>
      <c r="M540" s="27">
        <v>0.45</v>
      </c>
      <c r="O540" s="1"/>
      <c r="P540" s="2"/>
      <c r="Q540" s="3"/>
      <c r="R540" s="5"/>
    </row>
    <row r="541" spans="2:18" x14ac:dyDescent="0.2">
      <c r="B541" s="22" t="s">
        <v>23</v>
      </c>
      <c r="C541" s="22">
        <v>1128299</v>
      </c>
      <c r="D541" s="23">
        <v>44362</v>
      </c>
      <c r="E541" s="22" t="s">
        <v>24</v>
      </c>
      <c r="F541" s="22" t="s">
        <v>37</v>
      </c>
      <c r="G541" s="22" t="s">
        <v>36</v>
      </c>
      <c r="H541" s="22" t="s">
        <v>15</v>
      </c>
      <c r="I541" s="24">
        <v>0.65</v>
      </c>
      <c r="J541" s="25">
        <v>5500</v>
      </c>
      <c r="K541" s="26">
        <f>I541*J541</f>
        <v>3575</v>
      </c>
      <c r="L541" s="26">
        <f>K541*M541</f>
        <v>1072.5</v>
      </c>
      <c r="M541" s="27">
        <v>0.3</v>
      </c>
      <c r="O541" s="1"/>
      <c r="P541" s="2"/>
      <c r="Q541" s="3"/>
      <c r="R541" s="5"/>
    </row>
    <row r="542" spans="2:18" x14ac:dyDescent="0.2">
      <c r="B542" s="22" t="s">
        <v>23</v>
      </c>
      <c r="C542" s="22">
        <v>1128299</v>
      </c>
      <c r="D542" s="23">
        <v>44362</v>
      </c>
      <c r="E542" s="22" t="s">
        <v>24</v>
      </c>
      <c r="F542" s="22" t="s">
        <v>37</v>
      </c>
      <c r="G542" s="22" t="s">
        <v>36</v>
      </c>
      <c r="H542" s="22" t="s">
        <v>13</v>
      </c>
      <c r="I542" s="24">
        <v>0.65</v>
      </c>
      <c r="J542" s="25">
        <v>5500</v>
      </c>
      <c r="K542" s="26">
        <f t="shared" ref="K542:K545" si="176">I542*J542</f>
        <v>3575</v>
      </c>
      <c r="L542" s="26">
        <f t="shared" ref="L542:L545" si="177">K542*M542</f>
        <v>1608.75</v>
      </c>
      <c r="M542" s="27">
        <v>0.45</v>
      </c>
      <c r="O542" s="1"/>
      <c r="P542" s="2"/>
      <c r="Q542" s="3"/>
      <c r="R542" s="5"/>
    </row>
    <row r="543" spans="2:18" x14ac:dyDescent="0.2">
      <c r="B543" s="22" t="s">
        <v>23</v>
      </c>
      <c r="C543" s="22">
        <v>1128299</v>
      </c>
      <c r="D543" s="23">
        <v>44362</v>
      </c>
      <c r="E543" s="22" t="s">
        <v>24</v>
      </c>
      <c r="F543" s="22" t="s">
        <v>37</v>
      </c>
      <c r="G543" s="22" t="s">
        <v>36</v>
      </c>
      <c r="H543" s="22" t="s">
        <v>14</v>
      </c>
      <c r="I543" s="24">
        <v>0.6</v>
      </c>
      <c r="J543" s="25">
        <v>4250</v>
      </c>
      <c r="K543" s="26">
        <f t="shared" si="176"/>
        <v>2550</v>
      </c>
      <c r="L543" s="26">
        <f t="shared" si="177"/>
        <v>1019.9999999999999</v>
      </c>
      <c r="M543" s="27">
        <v>0.39999999999999997</v>
      </c>
      <c r="O543" s="1"/>
      <c r="P543" s="2"/>
      <c r="Q543" s="3"/>
      <c r="R543" s="5"/>
    </row>
    <row r="544" spans="2:18" x14ac:dyDescent="0.2">
      <c r="B544" s="22" t="s">
        <v>23</v>
      </c>
      <c r="C544" s="22">
        <v>1128299</v>
      </c>
      <c r="D544" s="23">
        <v>44362</v>
      </c>
      <c r="E544" s="22" t="s">
        <v>24</v>
      </c>
      <c r="F544" s="22" t="s">
        <v>37</v>
      </c>
      <c r="G544" s="22" t="s">
        <v>36</v>
      </c>
      <c r="H544" s="22" t="s">
        <v>16</v>
      </c>
      <c r="I544" s="24">
        <v>0.65</v>
      </c>
      <c r="J544" s="25">
        <v>3000</v>
      </c>
      <c r="K544" s="26">
        <f t="shared" si="176"/>
        <v>1950</v>
      </c>
      <c r="L544" s="26">
        <f t="shared" si="177"/>
        <v>1170.0000000000002</v>
      </c>
      <c r="M544" s="27">
        <v>0.60000000000000009</v>
      </c>
      <c r="O544" s="1"/>
      <c r="P544" s="2"/>
      <c r="Q544" s="3"/>
      <c r="R544" s="5"/>
    </row>
    <row r="545" spans="2:18" x14ac:dyDescent="0.2">
      <c r="B545" s="22" t="s">
        <v>23</v>
      </c>
      <c r="C545" s="22">
        <v>1128299</v>
      </c>
      <c r="D545" s="23">
        <v>44362</v>
      </c>
      <c r="E545" s="22" t="s">
        <v>24</v>
      </c>
      <c r="F545" s="22" t="s">
        <v>37</v>
      </c>
      <c r="G545" s="22" t="s">
        <v>36</v>
      </c>
      <c r="H545" s="22" t="s">
        <v>17</v>
      </c>
      <c r="I545" s="24">
        <v>0.8</v>
      </c>
      <c r="J545" s="25">
        <v>6000</v>
      </c>
      <c r="K545" s="26">
        <f t="shared" si="176"/>
        <v>4800</v>
      </c>
      <c r="L545" s="26">
        <f t="shared" si="177"/>
        <v>1200</v>
      </c>
      <c r="M545" s="27">
        <v>0.25</v>
      </c>
      <c r="O545" s="1"/>
      <c r="P545" s="2"/>
      <c r="Q545" s="3"/>
      <c r="R545" s="5"/>
    </row>
    <row r="546" spans="2:18" x14ac:dyDescent="0.2">
      <c r="B546" s="22" t="s">
        <v>23</v>
      </c>
      <c r="C546" s="22">
        <v>1128299</v>
      </c>
      <c r="D546" s="23">
        <v>44391</v>
      </c>
      <c r="E546" s="22" t="s">
        <v>24</v>
      </c>
      <c r="F546" s="22" t="s">
        <v>37</v>
      </c>
      <c r="G546" s="22" t="s">
        <v>36</v>
      </c>
      <c r="H546" s="22" t="s">
        <v>12</v>
      </c>
      <c r="I546" s="24">
        <v>0.6</v>
      </c>
      <c r="J546" s="25">
        <v>7500</v>
      </c>
      <c r="K546" s="26">
        <f>I546*J546</f>
        <v>4500</v>
      </c>
      <c r="L546" s="26">
        <f>K546*M546</f>
        <v>1800</v>
      </c>
      <c r="M546" s="27">
        <v>0.4</v>
      </c>
      <c r="O546" s="1"/>
      <c r="P546" s="2"/>
      <c r="Q546" s="3"/>
      <c r="R546" s="5"/>
    </row>
    <row r="547" spans="2:18" x14ac:dyDescent="0.2">
      <c r="B547" s="22" t="s">
        <v>23</v>
      </c>
      <c r="C547" s="22">
        <v>1128299</v>
      </c>
      <c r="D547" s="23">
        <v>44391</v>
      </c>
      <c r="E547" s="22" t="s">
        <v>24</v>
      </c>
      <c r="F547" s="22" t="s">
        <v>37</v>
      </c>
      <c r="G547" s="22" t="s">
        <v>36</v>
      </c>
      <c r="H547" s="22" t="s">
        <v>15</v>
      </c>
      <c r="I547" s="24">
        <v>0.65</v>
      </c>
      <c r="J547" s="25">
        <v>6000</v>
      </c>
      <c r="K547" s="26">
        <f>I547*J547</f>
        <v>3900</v>
      </c>
      <c r="L547" s="26">
        <f>K547*M547</f>
        <v>975</v>
      </c>
      <c r="M547" s="27">
        <v>0.25</v>
      </c>
      <c r="O547" s="1"/>
      <c r="P547" s="2"/>
      <c r="Q547" s="3"/>
      <c r="R547" s="5"/>
    </row>
    <row r="548" spans="2:18" x14ac:dyDescent="0.2">
      <c r="B548" s="22" t="s">
        <v>23</v>
      </c>
      <c r="C548" s="22">
        <v>1128299</v>
      </c>
      <c r="D548" s="23">
        <v>44391</v>
      </c>
      <c r="E548" s="22" t="s">
        <v>24</v>
      </c>
      <c r="F548" s="22" t="s">
        <v>37</v>
      </c>
      <c r="G548" s="22" t="s">
        <v>36</v>
      </c>
      <c r="H548" s="22" t="s">
        <v>13</v>
      </c>
      <c r="I548" s="24">
        <v>0.65</v>
      </c>
      <c r="J548" s="25">
        <v>5500</v>
      </c>
      <c r="K548" s="26">
        <f t="shared" ref="K548:K551" si="178">I548*J548</f>
        <v>3575</v>
      </c>
      <c r="L548" s="26">
        <f t="shared" ref="L548:L551" si="179">K548*M548</f>
        <v>1430</v>
      </c>
      <c r="M548" s="27">
        <v>0.4</v>
      </c>
      <c r="O548" s="1"/>
      <c r="P548" s="2"/>
      <c r="Q548" s="3"/>
      <c r="R548" s="5"/>
    </row>
    <row r="549" spans="2:18" x14ac:dyDescent="0.2">
      <c r="B549" s="22" t="s">
        <v>23</v>
      </c>
      <c r="C549" s="22">
        <v>1128299</v>
      </c>
      <c r="D549" s="23">
        <v>44391</v>
      </c>
      <c r="E549" s="22" t="s">
        <v>24</v>
      </c>
      <c r="F549" s="22" t="s">
        <v>37</v>
      </c>
      <c r="G549" s="22" t="s">
        <v>36</v>
      </c>
      <c r="H549" s="22" t="s">
        <v>14</v>
      </c>
      <c r="I549" s="24">
        <v>0.6</v>
      </c>
      <c r="J549" s="25">
        <v>4500</v>
      </c>
      <c r="K549" s="26">
        <f t="shared" si="178"/>
        <v>2700</v>
      </c>
      <c r="L549" s="26">
        <f t="shared" si="179"/>
        <v>944.99999999999989</v>
      </c>
      <c r="M549" s="27">
        <v>0.35</v>
      </c>
      <c r="O549" s="1"/>
      <c r="P549" s="2"/>
      <c r="Q549" s="3"/>
      <c r="R549" s="5"/>
    </row>
    <row r="550" spans="2:18" x14ac:dyDescent="0.2">
      <c r="B550" s="22" t="s">
        <v>23</v>
      </c>
      <c r="C550" s="22">
        <v>1128299</v>
      </c>
      <c r="D550" s="23">
        <v>44391</v>
      </c>
      <c r="E550" s="22" t="s">
        <v>24</v>
      </c>
      <c r="F550" s="22" t="s">
        <v>37</v>
      </c>
      <c r="G550" s="22" t="s">
        <v>36</v>
      </c>
      <c r="H550" s="22" t="s">
        <v>16</v>
      </c>
      <c r="I550" s="24">
        <v>0.65</v>
      </c>
      <c r="J550" s="25">
        <v>5000</v>
      </c>
      <c r="K550" s="26">
        <f t="shared" si="178"/>
        <v>3250</v>
      </c>
      <c r="L550" s="26">
        <f t="shared" si="179"/>
        <v>1787.5000000000002</v>
      </c>
      <c r="M550" s="27">
        <v>0.55000000000000004</v>
      </c>
      <c r="O550" s="1"/>
      <c r="P550" s="2"/>
      <c r="Q550" s="3"/>
      <c r="R550" s="5"/>
    </row>
    <row r="551" spans="2:18" x14ac:dyDescent="0.2">
      <c r="B551" s="22" t="s">
        <v>23</v>
      </c>
      <c r="C551" s="22">
        <v>1128299</v>
      </c>
      <c r="D551" s="23">
        <v>44391</v>
      </c>
      <c r="E551" s="22" t="s">
        <v>24</v>
      </c>
      <c r="F551" s="22" t="s">
        <v>37</v>
      </c>
      <c r="G551" s="22" t="s">
        <v>36</v>
      </c>
      <c r="H551" s="22" t="s">
        <v>17</v>
      </c>
      <c r="I551" s="24">
        <v>0.8</v>
      </c>
      <c r="J551" s="25">
        <v>5000</v>
      </c>
      <c r="K551" s="26">
        <f t="shared" si="178"/>
        <v>4000</v>
      </c>
      <c r="L551" s="26">
        <f t="shared" si="179"/>
        <v>800</v>
      </c>
      <c r="M551" s="27">
        <v>0.2</v>
      </c>
      <c r="O551" s="1"/>
      <c r="P551" s="2"/>
      <c r="Q551" s="3"/>
      <c r="R551" s="5"/>
    </row>
    <row r="552" spans="2:18" x14ac:dyDescent="0.2">
      <c r="B552" s="22" t="s">
        <v>23</v>
      </c>
      <c r="C552" s="22">
        <v>1128299</v>
      </c>
      <c r="D552" s="23">
        <v>44423</v>
      </c>
      <c r="E552" s="22" t="s">
        <v>24</v>
      </c>
      <c r="F552" s="22" t="s">
        <v>37</v>
      </c>
      <c r="G552" s="22" t="s">
        <v>36</v>
      </c>
      <c r="H552" s="22" t="s">
        <v>12</v>
      </c>
      <c r="I552" s="24">
        <v>0.65</v>
      </c>
      <c r="J552" s="25">
        <v>7000</v>
      </c>
      <c r="K552" s="26">
        <f>I552*J552</f>
        <v>4550</v>
      </c>
      <c r="L552" s="26">
        <f>K552*M552</f>
        <v>1820</v>
      </c>
      <c r="M552" s="27">
        <v>0.4</v>
      </c>
      <c r="O552" s="1"/>
      <c r="P552" s="2"/>
      <c r="Q552" s="3"/>
      <c r="R552" s="5"/>
    </row>
    <row r="553" spans="2:18" x14ac:dyDescent="0.2">
      <c r="B553" s="22" t="s">
        <v>23</v>
      </c>
      <c r="C553" s="22">
        <v>1128299</v>
      </c>
      <c r="D553" s="23">
        <v>44423</v>
      </c>
      <c r="E553" s="22" t="s">
        <v>24</v>
      </c>
      <c r="F553" s="22" t="s">
        <v>37</v>
      </c>
      <c r="G553" s="22" t="s">
        <v>36</v>
      </c>
      <c r="H553" s="22" t="s">
        <v>15</v>
      </c>
      <c r="I553" s="24">
        <v>0.70000000000000007</v>
      </c>
      <c r="J553" s="25">
        <v>6500</v>
      </c>
      <c r="K553" s="26">
        <f>I553*J553</f>
        <v>4550</v>
      </c>
      <c r="L553" s="26">
        <f>K553*M553</f>
        <v>1137.5</v>
      </c>
      <c r="M553" s="27">
        <v>0.25</v>
      </c>
      <c r="O553" s="1"/>
      <c r="P553" s="2"/>
      <c r="Q553" s="3"/>
      <c r="R553" s="5"/>
    </row>
    <row r="554" spans="2:18" x14ac:dyDescent="0.2">
      <c r="B554" s="22" t="s">
        <v>23</v>
      </c>
      <c r="C554" s="22">
        <v>1128299</v>
      </c>
      <c r="D554" s="23">
        <v>44423</v>
      </c>
      <c r="E554" s="22" t="s">
        <v>24</v>
      </c>
      <c r="F554" s="22" t="s">
        <v>37</v>
      </c>
      <c r="G554" s="22" t="s">
        <v>36</v>
      </c>
      <c r="H554" s="22" t="s">
        <v>13</v>
      </c>
      <c r="I554" s="24">
        <v>0.65</v>
      </c>
      <c r="J554" s="25">
        <v>5250</v>
      </c>
      <c r="K554" s="26">
        <f t="shared" ref="K554:K557" si="180">I554*J554</f>
        <v>3412.5</v>
      </c>
      <c r="L554" s="26">
        <f t="shared" ref="L554:L557" si="181">K554*M554</f>
        <v>1365</v>
      </c>
      <c r="M554" s="27">
        <v>0.4</v>
      </c>
      <c r="O554" s="1"/>
      <c r="P554" s="2"/>
      <c r="Q554" s="3"/>
      <c r="R554" s="5"/>
    </row>
    <row r="555" spans="2:18" x14ac:dyDescent="0.2">
      <c r="B555" s="22" t="s">
        <v>23</v>
      </c>
      <c r="C555" s="22">
        <v>1128299</v>
      </c>
      <c r="D555" s="23">
        <v>44423</v>
      </c>
      <c r="E555" s="22" t="s">
        <v>24</v>
      </c>
      <c r="F555" s="22" t="s">
        <v>37</v>
      </c>
      <c r="G555" s="22" t="s">
        <v>36</v>
      </c>
      <c r="H555" s="22" t="s">
        <v>14</v>
      </c>
      <c r="I555" s="24">
        <v>0.65</v>
      </c>
      <c r="J555" s="25">
        <v>4750</v>
      </c>
      <c r="K555" s="26">
        <f t="shared" si="180"/>
        <v>3087.5</v>
      </c>
      <c r="L555" s="26">
        <f t="shared" si="181"/>
        <v>1080.625</v>
      </c>
      <c r="M555" s="27">
        <v>0.35</v>
      </c>
      <c r="O555" s="1"/>
      <c r="P555" s="2"/>
      <c r="Q555" s="3"/>
      <c r="R555" s="5"/>
    </row>
    <row r="556" spans="2:18" x14ac:dyDescent="0.2">
      <c r="B556" s="22" t="s">
        <v>23</v>
      </c>
      <c r="C556" s="22">
        <v>1128299</v>
      </c>
      <c r="D556" s="23">
        <v>44423</v>
      </c>
      <c r="E556" s="22" t="s">
        <v>24</v>
      </c>
      <c r="F556" s="22" t="s">
        <v>37</v>
      </c>
      <c r="G556" s="22" t="s">
        <v>36</v>
      </c>
      <c r="H556" s="22" t="s">
        <v>16</v>
      </c>
      <c r="I556" s="24">
        <v>0.75</v>
      </c>
      <c r="J556" s="25">
        <v>4750</v>
      </c>
      <c r="K556" s="26">
        <f t="shared" si="180"/>
        <v>3562.5</v>
      </c>
      <c r="L556" s="26">
        <f t="shared" si="181"/>
        <v>1959.3750000000002</v>
      </c>
      <c r="M556" s="27">
        <v>0.55000000000000004</v>
      </c>
      <c r="O556" s="1"/>
      <c r="P556" s="2"/>
      <c r="Q556" s="3"/>
      <c r="R556" s="5"/>
    </row>
    <row r="557" spans="2:18" x14ac:dyDescent="0.2">
      <c r="B557" s="22" t="s">
        <v>23</v>
      </c>
      <c r="C557" s="22">
        <v>1128299</v>
      </c>
      <c r="D557" s="23">
        <v>44423</v>
      </c>
      <c r="E557" s="22" t="s">
        <v>24</v>
      </c>
      <c r="F557" s="22" t="s">
        <v>37</v>
      </c>
      <c r="G557" s="22" t="s">
        <v>36</v>
      </c>
      <c r="H557" s="22" t="s">
        <v>17</v>
      </c>
      <c r="I557" s="24">
        <v>0.8</v>
      </c>
      <c r="J557" s="25">
        <v>4000</v>
      </c>
      <c r="K557" s="26">
        <f t="shared" si="180"/>
        <v>3200</v>
      </c>
      <c r="L557" s="26">
        <f t="shared" si="181"/>
        <v>640</v>
      </c>
      <c r="M557" s="27">
        <v>0.2</v>
      </c>
      <c r="O557" s="1"/>
      <c r="P557" s="2"/>
      <c r="Q557" s="3"/>
      <c r="R557" s="5"/>
    </row>
    <row r="558" spans="2:18" x14ac:dyDescent="0.2">
      <c r="B558" s="22" t="s">
        <v>23</v>
      </c>
      <c r="C558" s="22">
        <v>1128299</v>
      </c>
      <c r="D558" s="23">
        <v>44455</v>
      </c>
      <c r="E558" s="22" t="s">
        <v>24</v>
      </c>
      <c r="F558" s="22" t="s">
        <v>37</v>
      </c>
      <c r="G558" s="22" t="s">
        <v>36</v>
      </c>
      <c r="H558" s="22" t="s">
        <v>12</v>
      </c>
      <c r="I558" s="24">
        <v>0.60000000000000009</v>
      </c>
      <c r="J558" s="25">
        <v>6000</v>
      </c>
      <c r="K558" s="26">
        <f>I558*J558</f>
        <v>3600.0000000000005</v>
      </c>
      <c r="L558" s="26">
        <f>K558*M558</f>
        <v>1260.0000000000002</v>
      </c>
      <c r="M558" s="27">
        <v>0.35000000000000003</v>
      </c>
      <c r="O558" s="1"/>
      <c r="P558" s="2"/>
      <c r="Q558" s="3"/>
      <c r="R558" s="5"/>
    </row>
    <row r="559" spans="2:18" x14ac:dyDescent="0.2">
      <c r="B559" s="22" t="s">
        <v>23</v>
      </c>
      <c r="C559" s="22">
        <v>1128299</v>
      </c>
      <c r="D559" s="23">
        <v>44455</v>
      </c>
      <c r="E559" s="22" t="s">
        <v>24</v>
      </c>
      <c r="F559" s="22" t="s">
        <v>37</v>
      </c>
      <c r="G559" s="22" t="s">
        <v>36</v>
      </c>
      <c r="H559" s="22" t="s">
        <v>15</v>
      </c>
      <c r="I559" s="24">
        <v>0.65000000000000013</v>
      </c>
      <c r="J559" s="25">
        <v>6000</v>
      </c>
      <c r="K559" s="26">
        <f>I559*J559</f>
        <v>3900.0000000000009</v>
      </c>
      <c r="L559" s="26">
        <f>K559*M559</f>
        <v>780.00000000000023</v>
      </c>
      <c r="M559" s="27">
        <v>0.2</v>
      </c>
      <c r="O559" s="1"/>
      <c r="P559" s="2"/>
      <c r="Q559" s="3"/>
      <c r="R559" s="5"/>
    </row>
    <row r="560" spans="2:18" x14ac:dyDescent="0.2">
      <c r="B560" s="22" t="s">
        <v>23</v>
      </c>
      <c r="C560" s="22">
        <v>1128299</v>
      </c>
      <c r="D560" s="23">
        <v>44455</v>
      </c>
      <c r="E560" s="22" t="s">
        <v>24</v>
      </c>
      <c r="F560" s="22" t="s">
        <v>37</v>
      </c>
      <c r="G560" s="22" t="s">
        <v>36</v>
      </c>
      <c r="H560" s="22" t="s">
        <v>13</v>
      </c>
      <c r="I560" s="24">
        <v>0.60000000000000009</v>
      </c>
      <c r="J560" s="25">
        <v>4500</v>
      </c>
      <c r="K560" s="26">
        <f t="shared" ref="K560:K563" si="182">I560*J560</f>
        <v>2700.0000000000005</v>
      </c>
      <c r="L560" s="26">
        <f t="shared" ref="L560:L563" si="183">K560*M560</f>
        <v>945.00000000000023</v>
      </c>
      <c r="M560" s="27">
        <v>0.35000000000000003</v>
      </c>
      <c r="O560" s="1"/>
      <c r="P560" s="2"/>
      <c r="Q560" s="3"/>
      <c r="R560" s="5"/>
    </row>
    <row r="561" spans="2:18" x14ac:dyDescent="0.2">
      <c r="B561" s="22" t="s">
        <v>23</v>
      </c>
      <c r="C561" s="22">
        <v>1128299</v>
      </c>
      <c r="D561" s="23">
        <v>44455</v>
      </c>
      <c r="E561" s="22" t="s">
        <v>24</v>
      </c>
      <c r="F561" s="22" t="s">
        <v>37</v>
      </c>
      <c r="G561" s="22" t="s">
        <v>36</v>
      </c>
      <c r="H561" s="22" t="s">
        <v>14</v>
      </c>
      <c r="I561" s="24">
        <v>0.60000000000000009</v>
      </c>
      <c r="J561" s="25">
        <v>4000</v>
      </c>
      <c r="K561" s="26">
        <f t="shared" si="182"/>
        <v>2400.0000000000005</v>
      </c>
      <c r="L561" s="26">
        <f t="shared" si="183"/>
        <v>720.00000000000011</v>
      </c>
      <c r="M561" s="27">
        <v>0.3</v>
      </c>
      <c r="O561" s="1"/>
      <c r="P561" s="2"/>
      <c r="Q561" s="3"/>
      <c r="R561" s="5"/>
    </row>
    <row r="562" spans="2:18" x14ac:dyDescent="0.2">
      <c r="B562" s="22" t="s">
        <v>23</v>
      </c>
      <c r="C562" s="22">
        <v>1128299</v>
      </c>
      <c r="D562" s="23">
        <v>44455</v>
      </c>
      <c r="E562" s="22" t="s">
        <v>24</v>
      </c>
      <c r="F562" s="22" t="s">
        <v>37</v>
      </c>
      <c r="G562" s="22" t="s">
        <v>36</v>
      </c>
      <c r="H562" s="22" t="s">
        <v>16</v>
      </c>
      <c r="I562" s="24">
        <v>0.70000000000000007</v>
      </c>
      <c r="J562" s="25">
        <v>4000</v>
      </c>
      <c r="K562" s="26">
        <f t="shared" si="182"/>
        <v>2800.0000000000005</v>
      </c>
      <c r="L562" s="26">
        <f t="shared" si="183"/>
        <v>1400.0000000000005</v>
      </c>
      <c r="M562" s="27">
        <v>0.50000000000000011</v>
      </c>
      <c r="O562" s="1"/>
      <c r="P562" s="2"/>
      <c r="Q562" s="3"/>
      <c r="R562" s="5"/>
    </row>
    <row r="563" spans="2:18" x14ac:dyDescent="0.2">
      <c r="B563" s="22" t="s">
        <v>23</v>
      </c>
      <c r="C563" s="22">
        <v>1128299</v>
      </c>
      <c r="D563" s="23">
        <v>44455</v>
      </c>
      <c r="E563" s="22" t="s">
        <v>24</v>
      </c>
      <c r="F563" s="22" t="s">
        <v>37</v>
      </c>
      <c r="G563" s="22" t="s">
        <v>36</v>
      </c>
      <c r="H563" s="22" t="s">
        <v>17</v>
      </c>
      <c r="I563" s="24">
        <v>0.75000000000000011</v>
      </c>
      <c r="J563" s="25">
        <v>4500</v>
      </c>
      <c r="K563" s="26">
        <f t="shared" si="182"/>
        <v>3375.0000000000005</v>
      </c>
      <c r="L563" s="26">
        <f t="shared" si="183"/>
        <v>506.25000000000017</v>
      </c>
      <c r="M563" s="27">
        <v>0.15000000000000002</v>
      </c>
      <c r="O563" s="1"/>
      <c r="P563" s="2"/>
      <c r="Q563" s="3"/>
      <c r="R563" s="5"/>
    </row>
    <row r="564" spans="2:18" x14ac:dyDescent="0.2">
      <c r="B564" s="22" t="s">
        <v>23</v>
      </c>
      <c r="C564" s="22">
        <v>1128299</v>
      </c>
      <c r="D564" s="23">
        <v>44484</v>
      </c>
      <c r="E564" s="22" t="s">
        <v>24</v>
      </c>
      <c r="F564" s="22" t="s">
        <v>37</v>
      </c>
      <c r="G564" s="22" t="s">
        <v>36</v>
      </c>
      <c r="H564" s="22" t="s">
        <v>12</v>
      </c>
      <c r="I564" s="24">
        <v>0.60000000000000009</v>
      </c>
      <c r="J564" s="25">
        <v>5500</v>
      </c>
      <c r="K564" s="26">
        <f>I564*J564</f>
        <v>3300.0000000000005</v>
      </c>
      <c r="L564" s="26">
        <f>K564*M564</f>
        <v>1155.0000000000002</v>
      </c>
      <c r="M564" s="27">
        <v>0.35000000000000003</v>
      </c>
      <c r="O564" s="1"/>
      <c r="P564" s="2"/>
      <c r="Q564" s="3"/>
      <c r="R564" s="5"/>
    </row>
    <row r="565" spans="2:18" x14ac:dyDescent="0.2">
      <c r="B565" s="22" t="s">
        <v>23</v>
      </c>
      <c r="C565" s="22">
        <v>1128299</v>
      </c>
      <c r="D565" s="23">
        <v>44484</v>
      </c>
      <c r="E565" s="22" t="s">
        <v>24</v>
      </c>
      <c r="F565" s="22" t="s">
        <v>37</v>
      </c>
      <c r="G565" s="22" t="s">
        <v>36</v>
      </c>
      <c r="H565" s="22" t="s">
        <v>15</v>
      </c>
      <c r="I565" s="24">
        <v>0.65000000000000013</v>
      </c>
      <c r="J565" s="25">
        <v>5500</v>
      </c>
      <c r="K565" s="26">
        <f>I565*J565</f>
        <v>3575.0000000000009</v>
      </c>
      <c r="L565" s="26">
        <f>K565*M565</f>
        <v>715.00000000000023</v>
      </c>
      <c r="M565" s="27">
        <v>0.2</v>
      </c>
      <c r="O565" s="1"/>
      <c r="P565" s="2"/>
      <c r="Q565" s="3"/>
      <c r="R565" s="5"/>
    </row>
    <row r="566" spans="2:18" x14ac:dyDescent="0.2">
      <c r="B566" s="22" t="s">
        <v>23</v>
      </c>
      <c r="C566" s="22">
        <v>1128299</v>
      </c>
      <c r="D566" s="23">
        <v>44484</v>
      </c>
      <c r="E566" s="22" t="s">
        <v>24</v>
      </c>
      <c r="F566" s="22" t="s">
        <v>37</v>
      </c>
      <c r="G566" s="22" t="s">
        <v>36</v>
      </c>
      <c r="H566" s="22" t="s">
        <v>13</v>
      </c>
      <c r="I566" s="24">
        <v>0.60000000000000009</v>
      </c>
      <c r="J566" s="25">
        <v>3750</v>
      </c>
      <c r="K566" s="26">
        <f t="shared" ref="K566:K569" si="184">I566*J566</f>
        <v>2250.0000000000005</v>
      </c>
      <c r="L566" s="26">
        <f t="shared" ref="L566:L569" si="185">K566*M566</f>
        <v>787.50000000000023</v>
      </c>
      <c r="M566" s="27">
        <v>0.35000000000000003</v>
      </c>
      <c r="O566" s="1"/>
      <c r="P566" s="2"/>
      <c r="Q566" s="3"/>
      <c r="R566" s="5"/>
    </row>
    <row r="567" spans="2:18" x14ac:dyDescent="0.2">
      <c r="B567" s="22" t="s">
        <v>23</v>
      </c>
      <c r="C567" s="22">
        <v>1128299</v>
      </c>
      <c r="D567" s="23">
        <v>44484</v>
      </c>
      <c r="E567" s="22" t="s">
        <v>24</v>
      </c>
      <c r="F567" s="22" t="s">
        <v>37</v>
      </c>
      <c r="G567" s="22" t="s">
        <v>36</v>
      </c>
      <c r="H567" s="22" t="s">
        <v>14</v>
      </c>
      <c r="I567" s="24">
        <v>0.60000000000000009</v>
      </c>
      <c r="J567" s="25">
        <v>3500</v>
      </c>
      <c r="K567" s="26">
        <f t="shared" si="184"/>
        <v>2100.0000000000005</v>
      </c>
      <c r="L567" s="26">
        <f t="shared" si="185"/>
        <v>630.00000000000011</v>
      </c>
      <c r="M567" s="27">
        <v>0.3</v>
      </c>
      <c r="O567" s="1"/>
      <c r="P567" s="2"/>
      <c r="Q567" s="3"/>
      <c r="R567" s="5"/>
    </row>
    <row r="568" spans="2:18" x14ac:dyDescent="0.2">
      <c r="B568" s="22" t="s">
        <v>23</v>
      </c>
      <c r="C568" s="22">
        <v>1128299</v>
      </c>
      <c r="D568" s="23">
        <v>44484</v>
      </c>
      <c r="E568" s="22" t="s">
        <v>24</v>
      </c>
      <c r="F568" s="22" t="s">
        <v>37</v>
      </c>
      <c r="G568" s="22" t="s">
        <v>36</v>
      </c>
      <c r="H568" s="22" t="s">
        <v>16</v>
      </c>
      <c r="I568" s="24">
        <v>0.70000000000000007</v>
      </c>
      <c r="J568" s="25">
        <v>3250</v>
      </c>
      <c r="K568" s="26">
        <f t="shared" si="184"/>
        <v>2275</v>
      </c>
      <c r="L568" s="26">
        <f t="shared" si="185"/>
        <v>1137.5000000000002</v>
      </c>
      <c r="M568" s="27">
        <v>0.50000000000000011</v>
      </c>
      <c r="O568" s="1"/>
      <c r="P568" s="2"/>
      <c r="Q568" s="3"/>
      <c r="R568" s="5"/>
    </row>
    <row r="569" spans="2:18" x14ac:dyDescent="0.2">
      <c r="B569" s="22" t="s">
        <v>23</v>
      </c>
      <c r="C569" s="22">
        <v>1128299</v>
      </c>
      <c r="D569" s="23">
        <v>44484</v>
      </c>
      <c r="E569" s="22" t="s">
        <v>24</v>
      </c>
      <c r="F569" s="22" t="s">
        <v>37</v>
      </c>
      <c r="G569" s="22" t="s">
        <v>36</v>
      </c>
      <c r="H569" s="22" t="s">
        <v>17</v>
      </c>
      <c r="I569" s="24">
        <v>0.75000000000000011</v>
      </c>
      <c r="J569" s="25">
        <v>3750</v>
      </c>
      <c r="K569" s="26">
        <f t="shared" si="184"/>
        <v>2812.5000000000005</v>
      </c>
      <c r="L569" s="26">
        <f t="shared" si="185"/>
        <v>421.87500000000011</v>
      </c>
      <c r="M569" s="27">
        <v>0.15000000000000002</v>
      </c>
      <c r="O569" s="1"/>
      <c r="P569" s="2"/>
      <c r="Q569" s="3"/>
      <c r="R569" s="5"/>
    </row>
    <row r="570" spans="2:18" x14ac:dyDescent="0.2">
      <c r="B570" s="22" t="s">
        <v>23</v>
      </c>
      <c r="C570" s="22">
        <v>1128299</v>
      </c>
      <c r="D570" s="23">
        <v>44515</v>
      </c>
      <c r="E570" s="22" t="s">
        <v>24</v>
      </c>
      <c r="F570" s="22" t="s">
        <v>37</v>
      </c>
      <c r="G570" s="22" t="s">
        <v>36</v>
      </c>
      <c r="H570" s="22" t="s">
        <v>12</v>
      </c>
      <c r="I570" s="24">
        <v>0.60000000000000009</v>
      </c>
      <c r="J570" s="25">
        <v>5750</v>
      </c>
      <c r="K570" s="26">
        <f>I570*J570</f>
        <v>3450.0000000000005</v>
      </c>
      <c r="L570" s="26">
        <f>K570*M570</f>
        <v>1207.5000000000002</v>
      </c>
      <c r="M570" s="27">
        <v>0.35000000000000003</v>
      </c>
      <c r="O570" s="1"/>
      <c r="P570" s="2"/>
      <c r="Q570" s="3"/>
      <c r="R570" s="5"/>
    </row>
    <row r="571" spans="2:18" x14ac:dyDescent="0.2">
      <c r="B571" s="22" t="s">
        <v>23</v>
      </c>
      <c r="C571" s="22">
        <v>1128299</v>
      </c>
      <c r="D571" s="23">
        <v>44515</v>
      </c>
      <c r="E571" s="22" t="s">
        <v>24</v>
      </c>
      <c r="F571" s="22" t="s">
        <v>37</v>
      </c>
      <c r="G571" s="22" t="s">
        <v>36</v>
      </c>
      <c r="H571" s="22" t="s">
        <v>15</v>
      </c>
      <c r="I571" s="24">
        <v>0.65000000000000013</v>
      </c>
      <c r="J571" s="25">
        <v>5750</v>
      </c>
      <c r="K571" s="26">
        <f>I571*J571</f>
        <v>3737.5000000000009</v>
      </c>
      <c r="L571" s="26">
        <f>K571*M571</f>
        <v>747.50000000000023</v>
      </c>
      <c r="M571" s="27">
        <v>0.2</v>
      </c>
      <c r="O571" s="1"/>
      <c r="P571" s="2"/>
      <c r="Q571" s="3"/>
      <c r="R571" s="5"/>
    </row>
    <row r="572" spans="2:18" x14ac:dyDescent="0.2">
      <c r="B572" s="22" t="s">
        <v>23</v>
      </c>
      <c r="C572" s="22">
        <v>1128299</v>
      </c>
      <c r="D572" s="23">
        <v>44515</v>
      </c>
      <c r="E572" s="22" t="s">
        <v>24</v>
      </c>
      <c r="F572" s="22" t="s">
        <v>37</v>
      </c>
      <c r="G572" s="22" t="s">
        <v>36</v>
      </c>
      <c r="H572" s="22" t="s">
        <v>13</v>
      </c>
      <c r="I572" s="24">
        <v>0.60000000000000009</v>
      </c>
      <c r="J572" s="25">
        <v>4250</v>
      </c>
      <c r="K572" s="26">
        <f t="shared" ref="K572:K575" si="186">I572*J572</f>
        <v>2550.0000000000005</v>
      </c>
      <c r="L572" s="26">
        <f t="shared" ref="L572:L575" si="187">K572*M572</f>
        <v>892.50000000000023</v>
      </c>
      <c r="M572" s="27">
        <v>0.35000000000000003</v>
      </c>
      <c r="O572" s="1"/>
      <c r="P572" s="2"/>
      <c r="Q572" s="3"/>
      <c r="R572" s="5"/>
    </row>
    <row r="573" spans="2:18" x14ac:dyDescent="0.2">
      <c r="B573" s="22" t="s">
        <v>23</v>
      </c>
      <c r="C573" s="22">
        <v>1128299</v>
      </c>
      <c r="D573" s="23">
        <v>44515</v>
      </c>
      <c r="E573" s="22" t="s">
        <v>24</v>
      </c>
      <c r="F573" s="22" t="s">
        <v>37</v>
      </c>
      <c r="G573" s="22" t="s">
        <v>36</v>
      </c>
      <c r="H573" s="22" t="s">
        <v>14</v>
      </c>
      <c r="I573" s="24">
        <v>0.60000000000000009</v>
      </c>
      <c r="J573" s="25">
        <v>4000</v>
      </c>
      <c r="K573" s="26">
        <f t="shared" si="186"/>
        <v>2400.0000000000005</v>
      </c>
      <c r="L573" s="26">
        <f t="shared" si="187"/>
        <v>720.00000000000011</v>
      </c>
      <c r="M573" s="27">
        <v>0.3</v>
      </c>
      <c r="O573" s="1"/>
      <c r="P573" s="2"/>
      <c r="Q573" s="3"/>
      <c r="R573" s="5"/>
    </row>
    <row r="574" spans="2:18" x14ac:dyDescent="0.2">
      <c r="B574" s="22" t="s">
        <v>23</v>
      </c>
      <c r="C574" s="22">
        <v>1128299</v>
      </c>
      <c r="D574" s="23">
        <v>44515</v>
      </c>
      <c r="E574" s="22" t="s">
        <v>24</v>
      </c>
      <c r="F574" s="22" t="s">
        <v>37</v>
      </c>
      <c r="G574" s="22" t="s">
        <v>36</v>
      </c>
      <c r="H574" s="22" t="s">
        <v>16</v>
      </c>
      <c r="I574" s="24">
        <v>0.70000000000000007</v>
      </c>
      <c r="J574" s="25">
        <v>3500</v>
      </c>
      <c r="K574" s="26">
        <f t="shared" si="186"/>
        <v>2450.0000000000005</v>
      </c>
      <c r="L574" s="26">
        <f t="shared" si="187"/>
        <v>1225.0000000000005</v>
      </c>
      <c r="M574" s="27">
        <v>0.50000000000000011</v>
      </c>
      <c r="O574" s="1"/>
      <c r="P574" s="2"/>
      <c r="Q574" s="3"/>
      <c r="R574" s="5"/>
    </row>
    <row r="575" spans="2:18" x14ac:dyDescent="0.2">
      <c r="B575" s="22" t="s">
        <v>23</v>
      </c>
      <c r="C575" s="22">
        <v>1128299</v>
      </c>
      <c r="D575" s="23">
        <v>44515</v>
      </c>
      <c r="E575" s="22" t="s">
        <v>24</v>
      </c>
      <c r="F575" s="22" t="s">
        <v>37</v>
      </c>
      <c r="G575" s="22" t="s">
        <v>36</v>
      </c>
      <c r="H575" s="22" t="s">
        <v>17</v>
      </c>
      <c r="I575" s="24">
        <v>0.75000000000000011</v>
      </c>
      <c r="J575" s="25">
        <v>4750</v>
      </c>
      <c r="K575" s="26">
        <f t="shared" si="186"/>
        <v>3562.5000000000005</v>
      </c>
      <c r="L575" s="26">
        <f t="shared" si="187"/>
        <v>534.37500000000011</v>
      </c>
      <c r="M575" s="27">
        <v>0.15000000000000002</v>
      </c>
      <c r="O575" s="1"/>
      <c r="P575" s="2"/>
      <c r="Q575" s="3"/>
      <c r="R575" s="5"/>
    </row>
    <row r="576" spans="2:18" x14ac:dyDescent="0.2">
      <c r="B576" s="22" t="s">
        <v>23</v>
      </c>
      <c r="C576" s="22">
        <v>1128299</v>
      </c>
      <c r="D576" s="23">
        <v>44544</v>
      </c>
      <c r="E576" s="22" t="s">
        <v>24</v>
      </c>
      <c r="F576" s="22" t="s">
        <v>37</v>
      </c>
      <c r="G576" s="22" t="s">
        <v>36</v>
      </c>
      <c r="H576" s="22" t="s">
        <v>12</v>
      </c>
      <c r="I576" s="24">
        <v>0.60000000000000009</v>
      </c>
      <c r="J576" s="25">
        <v>6750</v>
      </c>
      <c r="K576" s="26">
        <f>I576*J576</f>
        <v>4050.0000000000005</v>
      </c>
      <c r="L576" s="26">
        <f>K576*M576</f>
        <v>1417.5000000000002</v>
      </c>
      <c r="M576" s="27">
        <v>0.35000000000000003</v>
      </c>
      <c r="O576" s="1"/>
      <c r="P576" s="2"/>
      <c r="Q576" s="3"/>
      <c r="R576" s="5"/>
    </row>
    <row r="577" spans="1:18" x14ac:dyDescent="0.2">
      <c r="B577" s="22" t="s">
        <v>23</v>
      </c>
      <c r="C577" s="22">
        <v>1128299</v>
      </c>
      <c r="D577" s="23">
        <v>44544</v>
      </c>
      <c r="E577" s="22" t="s">
        <v>24</v>
      </c>
      <c r="F577" s="22" t="s">
        <v>37</v>
      </c>
      <c r="G577" s="22" t="s">
        <v>36</v>
      </c>
      <c r="H577" s="22" t="s">
        <v>15</v>
      </c>
      <c r="I577" s="24">
        <v>0.65000000000000013</v>
      </c>
      <c r="J577" s="25">
        <v>6750</v>
      </c>
      <c r="K577" s="26">
        <f>I577*J577</f>
        <v>4387.5000000000009</v>
      </c>
      <c r="L577" s="26">
        <f>K577*M577</f>
        <v>877.50000000000023</v>
      </c>
      <c r="M577" s="27">
        <v>0.2</v>
      </c>
      <c r="O577" s="1"/>
      <c r="P577" s="2"/>
      <c r="Q577" s="3"/>
      <c r="R577" s="5"/>
    </row>
    <row r="578" spans="1:18" x14ac:dyDescent="0.2">
      <c r="B578" s="22" t="s">
        <v>23</v>
      </c>
      <c r="C578" s="22">
        <v>1128299</v>
      </c>
      <c r="D578" s="23">
        <v>44544</v>
      </c>
      <c r="E578" s="22" t="s">
        <v>24</v>
      </c>
      <c r="F578" s="22" t="s">
        <v>37</v>
      </c>
      <c r="G578" s="22" t="s">
        <v>36</v>
      </c>
      <c r="H578" s="22" t="s">
        <v>13</v>
      </c>
      <c r="I578" s="24">
        <v>0.60000000000000009</v>
      </c>
      <c r="J578" s="25">
        <v>4750</v>
      </c>
      <c r="K578" s="26">
        <f t="shared" ref="K578:K581" si="188">I578*J578</f>
        <v>2850.0000000000005</v>
      </c>
      <c r="L578" s="26">
        <f t="shared" ref="L578:L581" si="189">K578*M578</f>
        <v>997.50000000000023</v>
      </c>
      <c r="M578" s="27">
        <v>0.35000000000000003</v>
      </c>
      <c r="O578" s="1"/>
      <c r="P578" s="2"/>
      <c r="Q578" s="3"/>
      <c r="R578" s="5"/>
    </row>
    <row r="579" spans="1:18" x14ac:dyDescent="0.2">
      <c r="B579" s="22" t="s">
        <v>23</v>
      </c>
      <c r="C579" s="22">
        <v>1128299</v>
      </c>
      <c r="D579" s="23">
        <v>44544</v>
      </c>
      <c r="E579" s="22" t="s">
        <v>24</v>
      </c>
      <c r="F579" s="22" t="s">
        <v>37</v>
      </c>
      <c r="G579" s="22" t="s">
        <v>36</v>
      </c>
      <c r="H579" s="22" t="s">
        <v>14</v>
      </c>
      <c r="I579" s="24">
        <v>0.60000000000000009</v>
      </c>
      <c r="J579" s="25">
        <v>4750</v>
      </c>
      <c r="K579" s="26">
        <f t="shared" si="188"/>
        <v>2850.0000000000005</v>
      </c>
      <c r="L579" s="26">
        <f t="shared" si="189"/>
        <v>855.00000000000011</v>
      </c>
      <c r="M579" s="27">
        <v>0.3</v>
      </c>
      <c r="O579" s="1"/>
      <c r="P579" s="2"/>
      <c r="Q579" s="3"/>
      <c r="R579" s="5"/>
    </row>
    <row r="580" spans="1:18" x14ac:dyDescent="0.2">
      <c r="B580" s="22" t="s">
        <v>23</v>
      </c>
      <c r="C580" s="22">
        <v>1128299</v>
      </c>
      <c r="D580" s="23">
        <v>44544</v>
      </c>
      <c r="E580" s="22" t="s">
        <v>24</v>
      </c>
      <c r="F580" s="22" t="s">
        <v>37</v>
      </c>
      <c r="G580" s="22" t="s">
        <v>36</v>
      </c>
      <c r="H580" s="22" t="s">
        <v>16</v>
      </c>
      <c r="I580" s="24">
        <v>0.70000000000000007</v>
      </c>
      <c r="J580" s="25">
        <v>4000</v>
      </c>
      <c r="K580" s="26">
        <f t="shared" si="188"/>
        <v>2800.0000000000005</v>
      </c>
      <c r="L580" s="26">
        <f t="shared" si="189"/>
        <v>1400.0000000000005</v>
      </c>
      <c r="M580" s="27">
        <v>0.50000000000000011</v>
      </c>
      <c r="O580" s="1"/>
      <c r="P580" s="2"/>
      <c r="Q580" s="3"/>
      <c r="R580" s="5"/>
    </row>
    <row r="581" spans="1:18" x14ac:dyDescent="0.2">
      <c r="B581" s="22" t="s">
        <v>23</v>
      </c>
      <c r="C581" s="22">
        <v>1128299</v>
      </c>
      <c r="D581" s="23">
        <v>44544</v>
      </c>
      <c r="E581" s="22" t="s">
        <v>24</v>
      </c>
      <c r="F581" s="22" t="s">
        <v>37</v>
      </c>
      <c r="G581" s="22" t="s">
        <v>36</v>
      </c>
      <c r="H581" s="22" t="s">
        <v>17</v>
      </c>
      <c r="I581" s="24">
        <v>0.75000000000000011</v>
      </c>
      <c r="J581" s="25">
        <v>5000</v>
      </c>
      <c r="K581" s="26">
        <f t="shared" si="188"/>
        <v>3750.0000000000005</v>
      </c>
      <c r="L581" s="26">
        <f t="shared" si="189"/>
        <v>562.50000000000011</v>
      </c>
      <c r="M581" s="27">
        <v>0.15000000000000002</v>
      </c>
      <c r="O581" s="1"/>
      <c r="P581" s="2"/>
      <c r="Q581" s="3"/>
      <c r="R581" s="5"/>
    </row>
    <row r="582" spans="1:18" x14ac:dyDescent="0.2">
      <c r="A582" s="8" t="s">
        <v>40</v>
      </c>
      <c r="B582" s="22" t="s">
        <v>23</v>
      </c>
      <c r="C582" s="22">
        <v>1128299</v>
      </c>
      <c r="D582" s="23">
        <v>44201</v>
      </c>
      <c r="E582" s="22" t="s">
        <v>24</v>
      </c>
      <c r="F582" s="22" t="s">
        <v>39</v>
      </c>
      <c r="G582" s="22" t="s">
        <v>38</v>
      </c>
      <c r="H582" s="22" t="s">
        <v>12</v>
      </c>
      <c r="I582" s="24">
        <v>0.3</v>
      </c>
      <c r="J582" s="25">
        <v>4250</v>
      </c>
      <c r="K582" s="26">
        <f>I582*J582</f>
        <v>1275</v>
      </c>
      <c r="L582" s="26">
        <f>K582*M582</f>
        <v>446.25000000000006</v>
      </c>
      <c r="M582" s="27">
        <v>0.35000000000000003</v>
      </c>
      <c r="O582" s="1"/>
      <c r="P582" s="2"/>
      <c r="Q582" s="3"/>
      <c r="R582" s="5"/>
    </row>
    <row r="583" spans="1:18" x14ac:dyDescent="0.2">
      <c r="B583" s="22" t="s">
        <v>23</v>
      </c>
      <c r="C583" s="22">
        <v>1128299</v>
      </c>
      <c r="D583" s="23">
        <v>44201</v>
      </c>
      <c r="E583" s="22" t="s">
        <v>24</v>
      </c>
      <c r="F583" s="22" t="s">
        <v>39</v>
      </c>
      <c r="G583" s="22" t="s">
        <v>38</v>
      </c>
      <c r="H583" s="22" t="s">
        <v>15</v>
      </c>
      <c r="I583" s="24">
        <v>0.4</v>
      </c>
      <c r="J583" s="25">
        <v>4250</v>
      </c>
      <c r="K583" s="26">
        <f>I583*J583</f>
        <v>1700</v>
      </c>
      <c r="L583" s="26">
        <f>K583*M583</f>
        <v>340</v>
      </c>
      <c r="M583" s="27">
        <v>0.2</v>
      </c>
      <c r="O583" s="1"/>
      <c r="P583" s="2"/>
      <c r="Q583" s="3"/>
      <c r="R583" s="5"/>
    </row>
    <row r="584" spans="1:18" x14ac:dyDescent="0.2">
      <c r="B584" s="22" t="s">
        <v>23</v>
      </c>
      <c r="C584" s="22">
        <v>1128299</v>
      </c>
      <c r="D584" s="23">
        <v>44201</v>
      </c>
      <c r="E584" s="22" t="s">
        <v>24</v>
      </c>
      <c r="F584" s="22" t="s">
        <v>39</v>
      </c>
      <c r="G584" s="22" t="s">
        <v>38</v>
      </c>
      <c r="H584" s="22" t="s">
        <v>13</v>
      </c>
      <c r="I584" s="24">
        <v>0.4</v>
      </c>
      <c r="J584" s="25">
        <v>4250</v>
      </c>
      <c r="K584" s="26">
        <f t="shared" ref="K584:K587" si="190">I584*J584</f>
        <v>1700</v>
      </c>
      <c r="L584" s="26">
        <f t="shared" ref="L584:L587" si="191">K584*M584</f>
        <v>595</v>
      </c>
      <c r="M584" s="27">
        <v>0.35000000000000003</v>
      </c>
      <c r="O584" s="1"/>
      <c r="P584" s="2"/>
      <c r="Q584" s="3"/>
      <c r="R584" s="5"/>
    </row>
    <row r="585" spans="1:18" x14ac:dyDescent="0.2">
      <c r="B585" s="22" t="s">
        <v>23</v>
      </c>
      <c r="C585" s="22">
        <v>1128299</v>
      </c>
      <c r="D585" s="23">
        <v>44201</v>
      </c>
      <c r="E585" s="22" t="s">
        <v>24</v>
      </c>
      <c r="F585" s="22" t="s">
        <v>39</v>
      </c>
      <c r="G585" s="22" t="s">
        <v>38</v>
      </c>
      <c r="H585" s="22" t="s">
        <v>14</v>
      </c>
      <c r="I585" s="24">
        <v>0.4</v>
      </c>
      <c r="J585" s="25">
        <v>2750</v>
      </c>
      <c r="K585" s="26">
        <f t="shared" si="190"/>
        <v>1100</v>
      </c>
      <c r="L585" s="26">
        <f t="shared" si="191"/>
        <v>330</v>
      </c>
      <c r="M585" s="27">
        <v>0.3</v>
      </c>
      <c r="O585" s="1"/>
      <c r="P585" s="2"/>
      <c r="Q585" s="3"/>
      <c r="R585" s="5"/>
    </row>
    <row r="586" spans="1:18" x14ac:dyDescent="0.2">
      <c r="B586" s="22" t="s">
        <v>23</v>
      </c>
      <c r="C586" s="22">
        <v>1128299</v>
      </c>
      <c r="D586" s="23">
        <v>44201</v>
      </c>
      <c r="E586" s="22" t="s">
        <v>24</v>
      </c>
      <c r="F586" s="22" t="s">
        <v>39</v>
      </c>
      <c r="G586" s="22" t="s">
        <v>38</v>
      </c>
      <c r="H586" s="22" t="s">
        <v>16</v>
      </c>
      <c r="I586" s="24">
        <v>0.45</v>
      </c>
      <c r="J586" s="25">
        <v>2250</v>
      </c>
      <c r="K586" s="26">
        <f t="shared" si="190"/>
        <v>1012.5</v>
      </c>
      <c r="L586" s="26">
        <f t="shared" si="191"/>
        <v>506.25</v>
      </c>
      <c r="M586" s="27">
        <v>0.5</v>
      </c>
      <c r="O586" s="1"/>
      <c r="P586" s="2"/>
      <c r="Q586" s="3"/>
      <c r="R586" s="5"/>
    </row>
    <row r="587" spans="1:18" x14ac:dyDescent="0.2">
      <c r="B587" s="22" t="s">
        <v>23</v>
      </c>
      <c r="C587" s="22">
        <v>1128299</v>
      </c>
      <c r="D587" s="23">
        <v>44201</v>
      </c>
      <c r="E587" s="22" t="s">
        <v>24</v>
      </c>
      <c r="F587" s="22" t="s">
        <v>39</v>
      </c>
      <c r="G587" s="22" t="s">
        <v>38</v>
      </c>
      <c r="H587" s="22" t="s">
        <v>17</v>
      </c>
      <c r="I587" s="24">
        <v>0.4</v>
      </c>
      <c r="J587" s="25">
        <v>4750</v>
      </c>
      <c r="K587" s="26">
        <f t="shared" si="190"/>
        <v>1900</v>
      </c>
      <c r="L587" s="26">
        <f t="shared" si="191"/>
        <v>285.00000000000006</v>
      </c>
      <c r="M587" s="27">
        <v>0.15000000000000002</v>
      </c>
      <c r="O587" s="1"/>
      <c r="P587" s="2"/>
      <c r="Q587" s="3"/>
      <c r="R587" s="5"/>
    </row>
    <row r="588" spans="1:18" x14ac:dyDescent="0.2">
      <c r="B588" s="22" t="s">
        <v>23</v>
      </c>
      <c r="C588" s="22">
        <v>1128299</v>
      </c>
      <c r="D588" s="23">
        <v>44232</v>
      </c>
      <c r="E588" s="22" t="s">
        <v>24</v>
      </c>
      <c r="F588" s="22" t="s">
        <v>39</v>
      </c>
      <c r="G588" s="22" t="s">
        <v>38</v>
      </c>
      <c r="H588" s="22" t="s">
        <v>12</v>
      </c>
      <c r="I588" s="24">
        <v>0.3</v>
      </c>
      <c r="J588" s="25">
        <v>5250</v>
      </c>
      <c r="K588" s="26">
        <f>I588*J588</f>
        <v>1575</v>
      </c>
      <c r="L588" s="26">
        <f>K588*M588</f>
        <v>551.25</v>
      </c>
      <c r="M588" s="27">
        <v>0.35000000000000003</v>
      </c>
      <c r="O588" s="1"/>
      <c r="P588" s="2"/>
      <c r="Q588" s="3"/>
      <c r="R588" s="5"/>
    </row>
    <row r="589" spans="1:18" x14ac:dyDescent="0.2">
      <c r="B589" s="22" t="s">
        <v>23</v>
      </c>
      <c r="C589" s="22">
        <v>1128299</v>
      </c>
      <c r="D589" s="23">
        <v>44232</v>
      </c>
      <c r="E589" s="22" t="s">
        <v>24</v>
      </c>
      <c r="F589" s="22" t="s">
        <v>39</v>
      </c>
      <c r="G589" s="22" t="s">
        <v>38</v>
      </c>
      <c r="H589" s="22" t="s">
        <v>15</v>
      </c>
      <c r="I589" s="24">
        <v>0.4</v>
      </c>
      <c r="J589" s="25">
        <v>4250</v>
      </c>
      <c r="K589" s="26">
        <f>I589*J589</f>
        <v>1700</v>
      </c>
      <c r="L589" s="26">
        <f>K589*M589</f>
        <v>340</v>
      </c>
      <c r="M589" s="27">
        <v>0.2</v>
      </c>
      <c r="O589" s="1"/>
      <c r="P589" s="2"/>
      <c r="Q589" s="3"/>
      <c r="R589" s="5"/>
    </row>
    <row r="590" spans="1:18" x14ac:dyDescent="0.2">
      <c r="B590" s="22" t="s">
        <v>23</v>
      </c>
      <c r="C590" s="22">
        <v>1128299</v>
      </c>
      <c r="D590" s="23">
        <v>44232</v>
      </c>
      <c r="E590" s="22" t="s">
        <v>24</v>
      </c>
      <c r="F590" s="22" t="s">
        <v>39</v>
      </c>
      <c r="G590" s="22" t="s">
        <v>38</v>
      </c>
      <c r="H590" s="22" t="s">
        <v>13</v>
      </c>
      <c r="I590" s="24">
        <v>0.4</v>
      </c>
      <c r="J590" s="25">
        <v>4250</v>
      </c>
      <c r="K590" s="26">
        <f t="shared" ref="K590:K593" si="192">I590*J590</f>
        <v>1700</v>
      </c>
      <c r="L590" s="26">
        <f t="shared" ref="L590:L593" si="193">K590*M590</f>
        <v>595</v>
      </c>
      <c r="M590" s="27">
        <v>0.35000000000000003</v>
      </c>
      <c r="O590" s="1"/>
      <c r="P590" s="2"/>
      <c r="Q590" s="3"/>
      <c r="R590" s="5"/>
    </row>
    <row r="591" spans="1:18" x14ac:dyDescent="0.2">
      <c r="B591" s="22" t="s">
        <v>23</v>
      </c>
      <c r="C591" s="22">
        <v>1128299</v>
      </c>
      <c r="D591" s="23">
        <v>44232</v>
      </c>
      <c r="E591" s="22" t="s">
        <v>24</v>
      </c>
      <c r="F591" s="22" t="s">
        <v>39</v>
      </c>
      <c r="G591" s="22" t="s">
        <v>38</v>
      </c>
      <c r="H591" s="22" t="s">
        <v>14</v>
      </c>
      <c r="I591" s="24">
        <v>0.4</v>
      </c>
      <c r="J591" s="25">
        <v>2750</v>
      </c>
      <c r="K591" s="26">
        <f t="shared" si="192"/>
        <v>1100</v>
      </c>
      <c r="L591" s="26">
        <f t="shared" si="193"/>
        <v>330</v>
      </c>
      <c r="M591" s="27">
        <v>0.3</v>
      </c>
      <c r="O591" s="1"/>
      <c r="P591" s="2"/>
      <c r="Q591" s="3"/>
      <c r="R591" s="5"/>
    </row>
    <row r="592" spans="1:18" x14ac:dyDescent="0.2">
      <c r="B592" s="22" t="s">
        <v>23</v>
      </c>
      <c r="C592" s="22">
        <v>1128299</v>
      </c>
      <c r="D592" s="23">
        <v>44232</v>
      </c>
      <c r="E592" s="22" t="s">
        <v>24</v>
      </c>
      <c r="F592" s="22" t="s">
        <v>39</v>
      </c>
      <c r="G592" s="22" t="s">
        <v>38</v>
      </c>
      <c r="H592" s="22" t="s">
        <v>16</v>
      </c>
      <c r="I592" s="24">
        <v>0.45</v>
      </c>
      <c r="J592" s="25">
        <v>2000</v>
      </c>
      <c r="K592" s="26">
        <f t="shared" si="192"/>
        <v>900</v>
      </c>
      <c r="L592" s="26">
        <f t="shared" si="193"/>
        <v>450</v>
      </c>
      <c r="M592" s="27">
        <v>0.5</v>
      </c>
      <c r="O592" s="1"/>
      <c r="P592" s="2"/>
      <c r="Q592" s="3"/>
      <c r="R592" s="5"/>
    </row>
    <row r="593" spans="2:18" x14ac:dyDescent="0.2">
      <c r="B593" s="22" t="s">
        <v>23</v>
      </c>
      <c r="C593" s="22">
        <v>1128299</v>
      </c>
      <c r="D593" s="23">
        <v>44232</v>
      </c>
      <c r="E593" s="22" t="s">
        <v>24</v>
      </c>
      <c r="F593" s="22" t="s">
        <v>39</v>
      </c>
      <c r="G593" s="22" t="s">
        <v>38</v>
      </c>
      <c r="H593" s="22" t="s">
        <v>17</v>
      </c>
      <c r="I593" s="24">
        <v>0.4</v>
      </c>
      <c r="J593" s="25">
        <v>4000</v>
      </c>
      <c r="K593" s="26">
        <f t="shared" si="192"/>
        <v>1600</v>
      </c>
      <c r="L593" s="26">
        <f t="shared" si="193"/>
        <v>240.00000000000003</v>
      </c>
      <c r="M593" s="27">
        <v>0.15000000000000002</v>
      </c>
      <c r="O593" s="1"/>
      <c r="P593" s="2"/>
      <c r="Q593" s="3"/>
      <c r="R593" s="5"/>
    </row>
    <row r="594" spans="2:18" x14ac:dyDescent="0.2">
      <c r="B594" s="22" t="s">
        <v>23</v>
      </c>
      <c r="C594" s="22">
        <v>1128299</v>
      </c>
      <c r="D594" s="23">
        <v>44259</v>
      </c>
      <c r="E594" s="22" t="s">
        <v>24</v>
      </c>
      <c r="F594" s="22" t="s">
        <v>39</v>
      </c>
      <c r="G594" s="22" t="s">
        <v>38</v>
      </c>
      <c r="H594" s="22" t="s">
        <v>12</v>
      </c>
      <c r="I594" s="24">
        <v>0.4</v>
      </c>
      <c r="J594" s="25">
        <v>5500</v>
      </c>
      <c r="K594" s="26">
        <f>I594*J594</f>
        <v>2200</v>
      </c>
      <c r="L594" s="26">
        <f>K594*M594</f>
        <v>770.00000000000011</v>
      </c>
      <c r="M594" s="27">
        <v>0.35000000000000003</v>
      </c>
      <c r="O594" s="1"/>
      <c r="P594" s="2"/>
      <c r="Q594" s="3"/>
      <c r="R594" s="5"/>
    </row>
    <row r="595" spans="2:18" x14ac:dyDescent="0.2">
      <c r="B595" s="22" t="s">
        <v>23</v>
      </c>
      <c r="C595" s="22">
        <v>1128299</v>
      </c>
      <c r="D595" s="23">
        <v>44259</v>
      </c>
      <c r="E595" s="22" t="s">
        <v>24</v>
      </c>
      <c r="F595" s="22" t="s">
        <v>39</v>
      </c>
      <c r="G595" s="22" t="s">
        <v>38</v>
      </c>
      <c r="H595" s="22" t="s">
        <v>15</v>
      </c>
      <c r="I595" s="24">
        <v>0.49999999999999994</v>
      </c>
      <c r="J595" s="25">
        <v>4000</v>
      </c>
      <c r="K595" s="26">
        <f>I595*J595</f>
        <v>1999.9999999999998</v>
      </c>
      <c r="L595" s="26">
        <f>K595*M595</f>
        <v>400</v>
      </c>
      <c r="M595" s="27">
        <v>0.2</v>
      </c>
      <c r="O595" s="1"/>
      <c r="P595" s="2"/>
      <c r="Q595" s="3"/>
      <c r="R595" s="5"/>
    </row>
    <row r="596" spans="2:18" x14ac:dyDescent="0.2">
      <c r="B596" s="22" t="s">
        <v>23</v>
      </c>
      <c r="C596" s="22">
        <v>1128299</v>
      </c>
      <c r="D596" s="23">
        <v>44259</v>
      </c>
      <c r="E596" s="22" t="s">
        <v>24</v>
      </c>
      <c r="F596" s="22" t="s">
        <v>39</v>
      </c>
      <c r="G596" s="22" t="s">
        <v>38</v>
      </c>
      <c r="H596" s="22" t="s">
        <v>13</v>
      </c>
      <c r="I596" s="24">
        <v>0.54999999999999993</v>
      </c>
      <c r="J596" s="25">
        <v>4000</v>
      </c>
      <c r="K596" s="26">
        <f t="shared" ref="K596:K599" si="194">I596*J596</f>
        <v>2199.9999999999995</v>
      </c>
      <c r="L596" s="26">
        <f t="shared" ref="L596:L599" si="195">K596*M596</f>
        <v>769.99999999999989</v>
      </c>
      <c r="M596" s="27">
        <v>0.35000000000000003</v>
      </c>
      <c r="O596" s="1"/>
      <c r="P596" s="2"/>
      <c r="Q596" s="3"/>
      <c r="R596" s="5"/>
    </row>
    <row r="597" spans="2:18" x14ac:dyDescent="0.2">
      <c r="B597" s="22" t="s">
        <v>23</v>
      </c>
      <c r="C597" s="22">
        <v>1128299</v>
      </c>
      <c r="D597" s="23">
        <v>44259</v>
      </c>
      <c r="E597" s="22" t="s">
        <v>24</v>
      </c>
      <c r="F597" s="22" t="s">
        <v>39</v>
      </c>
      <c r="G597" s="22" t="s">
        <v>38</v>
      </c>
      <c r="H597" s="22" t="s">
        <v>14</v>
      </c>
      <c r="I597" s="24">
        <v>0.54999999999999993</v>
      </c>
      <c r="J597" s="25">
        <v>3000</v>
      </c>
      <c r="K597" s="26">
        <f t="shared" si="194"/>
        <v>1649.9999999999998</v>
      </c>
      <c r="L597" s="26">
        <f t="shared" si="195"/>
        <v>494.99999999999989</v>
      </c>
      <c r="M597" s="27">
        <v>0.3</v>
      </c>
      <c r="O597" s="1"/>
      <c r="P597" s="2"/>
      <c r="Q597" s="3"/>
      <c r="R597" s="5"/>
    </row>
    <row r="598" spans="2:18" x14ac:dyDescent="0.2">
      <c r="B598" s="22" t="s">
        <v>23</v>
      </c>
      <c r="C598" s="22">
        <v>1128299</v>
      </c>
      <c r="D598" s="23">
        <v>44259</v>
      </c>
      <c r="E598" s="22" t="s">
        <v>24</v>
      </c>
      <c r="F598" s="22" t="s">
        <v>39</v>
      </c>
      <c r="G598" s="22" t="s">
        <v>38</v>
      </c>
      <c r="H598" s="22" t="s">
        <v>16</v>
      </c>
      <c r="I598" s="24">
        <v>0.6</v>
      </c>
      <c r="J598" s="25">
        <v>1500</v>
      </c>
      <c r="K598" s="26">
        <f t="shared" si="194"/>
        <v>900</v>
      </c>
      <c r="L598" s="26">
        <f t="shared" si="195"/>
        <v>450</v>
      </c>
      <c r="M598" s="27">
        <v>0.5</v>
      </c>
      <c r="O598" s="1"/>
      <c r="P598" s="2"/>
      <c r="Q598" s="3"/>
      <c r="R598" s="5"/>
    </row>
    <row r="599" spans="2:18" x14ac:dyDescent="0.2">
      <c r="B599" s="22" t="s">
        <v>23</v>
      </c>
      <c r="C599" s="22">
        <v>1128299</v>
      </c>
      <c r="D599" s="23">
        <v>44259</v>
      </c>
      <c r="E599" s="22" t="s">
        <v>24</v>
      </c>
      <c r="F599" s="22" t="s">
        <v>39</v>
      </c>
      <c r="G599" s="22" t="s">
        <v>38</v>
      </c>
      <c r="H599" s="22" t="s">
        <v>17</v>
      </c>
      <c r="I599" s="24">
        <v>0.54999999999999993</v>
      </c>
      <c r="J599" s="25">
        <v>3500</v>
      </c>
      <c r="K599" s="26">
        <f t="shared" si="194"/>
        <v>1924.9999999999998</v>
      </c>
      <c r="L599" s="26">
        <f t="shared" si="195"/>
        <v>288.75</v>
      </c>
      <c r="M599" s="27">
        <v>0.15000000000000002</v>
      </c>
      <c r="O599" s="1"/>
      <c r="P599" s="2"/>
      <c r="Q599" s="3"/>
      <c r="R599" s="5"/>
    </row>
    <row r="600" spans="2:18" x14ac:dyDescent="0.2">
      <c r="B600" s="22" t="s">
        <v>23</v>
      </c>
      <c r="C600" s="22">
        <v>1128299</v>
      </c>
      <c r="D600" s="23">
        <v>44291</v>
      </c>
      <c r="E600" s="22" t="s">
        <v>24</v>
      </c>
      <c r="F600" s="22" t="s">
        <v>39</v>
      </c>
      <c r="G600" s="22" t="s">
        <v>38</v>
      </c>
      <c r="H600" s="22" t="s">
        <v>12</v>
      </c>
      <c r="I600" s="24">
        <v>0.6</v>
      </c>
      <c r="J600" s="25">
        <v>5250</v>
      </c>
      <c r="K600" s="26">
        <f>I600*J600</f>
        <v>3150</v>
      </c>
      <c r="L600" s="26">
        <f>K600*M600</f>
        <v>1102.5</v>
      </c>
      <c r="M600" s="27">
        <v>0.35000000000000003</v>
      </c>
      <c r="O600" s="1"/>
      <c r="P600" s="2"/>
      <c r="Q600" s="3"/>
      <c r="R600" s="5"/>
    </row>
    <row r="601" spans="2:18" x14ac:dyDescent="0.2">
      <c r="B601" s="22" t="s">
        <v>23</v>
      </c>
      <c r="C601" s="22">
        <v>1128299</v>
      </c>
      <c r="D601" s="23">
        <v>44291</v>
      </c>
      <c r="E601" s="22" t="s">
        <v>24</v>
      </c>
      <c r="F601" s="22" t="s">
        <v>39</v>
      </c>
      <c r="G601" s="22" t="s">
        <v>38</v>
      </c>
      <c r="H601" s="22" t="s">
        <v>15</v>
      </c>
      <c r="I601" s="24">
        <v>0.65</v>
      </c>
      <c r="J601" s="25">
        <v>3250</v>
      </c>
      <c r="K601" s="26">
        <f>I601*J601</f>
        <v>2112.5</v>
      </c>
      <c r="L601" s="26">
        <f>K601*M601</f>
        <v>422.5</v>
      </c>
      <c r="M601" s="27">
        <v>0.2</v>
      </c>
      <c r="O601" s="1"/>
      <c r="P601" s="2"/>
      <c r="Q601" s="3"/>
      <c r="R601" s="5"/>
    </row>
    <row r="602" spans="2:18" x14ac:dyDescent="0.2">
      <c r="B602" s="22" t="s">
        <v>23</v>
      </c>
      <c r="C602" s="22">
        <v>1128299</v>
      </c>
      <c r="D602" s="23">
        <v>44291</v>
      </c>
      <c r="E602" s="22" t="s">
        <v>24</v>
      </c>
      <c r="F602" s="22" t="s">
        <v>39</v>
      </c>
      <c r="G602" s="22" t="s">
        <v>38</v>
      </c>
      <c r="H602" s="22" t="s">
        <v>13</v>
      </c>
      <c r="I602" s="24">
        <v>0.65</v>
      </c>
      <c r="J602" s="25">
        <v>3750</v>
      </c>
      <c r="K602" s="26">
        <f t="shared" ref="K602:K605" si="196">I602*J602</f>
        <v>2437.5</v>
      </c>
      <c r="L602" s="26">
        <f t="shared" ref="L602:L605" si="197">K602*M602</f>
        <v>853.12500000000011</v>
      </c>
      <c r="M602" s="27">
        <v>0.35000000000000003</v>
      </c>
      <c r="O602" s="1"/>
      <c r="P602" s="2"/>
      <c r="Q602" s="3"/>
      <c r="R602" s="5"/>
    </row>
    <row r="603" spans="2:18" x14ac:dyDescent="0.2">
      <c r="B603" s="22" t="s">
        <v>23</v>
      </c>
      <c r="C603" s="22">
        <v>1128299</v>
      </c>
      <c r="D603" s="23">
        <v>44291</v>
      </c>
      <c r="E603" s="22" t="s">
        <v>24</v>
      </c>
      <c r="F603" s="22" t="s">
        <v>39</v>
      </c>
      <c r="G603" s="22" t="s">
        <v>38</v>
      </c>
      <c r="H603" s="22" t="s">
        <v>14</v>
      </c>
      <c r="I603" s="24">
        <v>0.6</v>
      </c>
      <c r="J603" s="25">
        <v>2750</v>
      </c>
      <c r="K603" s="26">
        <f t="shared" si="196"/>
        <v>1650</v>
      </c>
      <c r="L603" s="26">
        <f t="shared" si="197"/>
        <v>495</v>
      </c>
      <c r="M603" s="27">
        <v>0.3</v>
      </c>
      <c r="O603" s="1"/>
      <c r="P603" s="2"/>
      <c r="Q603" s="3"/>
      <c r="R603" s="5"/>
    </row>
    <row r="604" spans="2:18" x14ac:dyDescent="0.2">
      <c r="B604" s="22" t="s">
        <v>23</v>
      </c>
      <c r="C604" s="22">
        <v>1128299</v>
      </c>
      <c r="D604" s="23">
        <v>44291</v>
      </c>
      <c r="E604" s="22" t="s">
        <v>24</v>
      </c>
      <c r="F604" s="22" t="s">
        <v>39</v>
      </c>
      <c r="G604" s="22" t="s">
        <v>38</v>
      </c>
      <c r="H604" s="22" t="s">
        <v>16</v>
      </c>
      <c r="I604" s="24">
        <v>0.65</v>
      </c>
      <c r="J604" s="25">
        <v>1750</v>
      </c>
      <c r="K604" s="26">
        <f t="shared" si="196"/>
        <v>1137.5</v>
      </c>
      <c r="L604" s="26">
        <f t="shared" si="197"/>
        <v>568.75</v>
      </c>
      <c r="M604" s="27">
        <v>0.5</v>
      </c>
      <c r="O604" s="1"/>
      <c r="P604" s="2"/>
      <c r="Q604" s="3"/>
      <c r="R604" s="5"/>
    </row>
    <row r="605" spans="2:18" x14ac:dyDescent="0.2">
      <c r="B605" s="22" t="s">
        <v>23</v>
      </c>
      <c r="C605" s="22">
        <v>1128299</v>
      </c>
      <c r="D605" s="23">
        <v>44291</v>
      </c>
      <c r="E605" s="22" t="s">
        <v>24</v>
      </c>
      <c r="F605" s="22" t="s">
        <v>39</v>
      </c>
      <c r="G605" s="22" t="s">
        <v>38</v>
      </c>
      <c r="H605" s="22" t="s">
        <v>17</v>
      </c>
      <c r="I605" s="24">
        <v>0.8</v>
      </c>
      <c r="J605" s="25">
        <v>3250</v>
      </c>
      <c r="K605" s="26">
        <f t="shared" si="196"/>
        <v>2600</v>
      </c>
      <c r="L605" s="26">
        <f t="shared" si="197"/>
        <v>390.00000000000006</v>
      </c>
      <c r="M605" s="27">
        <v>0.15000000000000002</v>
      </c>
      <c r="O605" s="1"/>
      <c r="P605" s="2"/>
      <c r="Q605" s="3"/>
      <c r="R605" s="5"/>
    </row>
    <row r="606" spans="2:18" x14ac:dyDescent="0.2">
      <c r="B606" s="22" t="s">
        <v>23</v>
      </c>
      <c r="C606" s="22">
        <v>1128299</v>
      </c>
      <c r="D606" s="23">
        <v>44322</v>
      </c>
      <c r="E606" s="22" t="s">
        <v>24</v>
      </c>
      <c r="F606" s="22" t="s">
        <v>39</v>
      </c>
      <c r="G606" s="22" t="s">
        <v>38</v>
      </c>
      <c r="H606" s="22" t="s">
        <v>12</v>
      </c>
      <c r="I606" s="24">
        <v>0.6</v>
      </c>
      <c r="J606" s="25">
        <v>5250</v>
      </c>
      <c r="K606" s="26">
        <f>I606*J606</f>
        <v>3150</v>
      </c>
      <c r="L606" s="26">
        <f>K606*M606</f>
        <v>1575</v>
      </c>
      <c r="M606" s="27">
        <v>0.5</v>
      </c>
      <c r="O606" s="1"/>
      <c r="P606" s="2"/>
      <c r="Q606" s="3"/>
      <c r="R606" s="5"/>
    </row>
    <row r="607" spans="2:18" x14ac:dyDescent="0.2">
      <c r="B607" s="22" t="s">
        <v>23</v>
      </c>
      <c r="C607" s="22">
        <v>1128299</v>
      </c>
      <c r="D607" s="23">
        <v>44322</v>
      </c>
      <c r="E607" s="22" t="s">
        <v>24</v>
      </c>
      <c r="F607" s="22" t="s">
        <v>39</v>
      </c>
      <c r="G607" s="22" t="s">
        <v>38</v>
      </c>
      <c r="H607" s="22" t="s">
        <v>15</v>
      </c>
      <c r="I607" s="24">
        <v>0.65</v>
      </c>
      <c r="J607" s="25">
        <v>3750</v>
      </c>
      <c r="K607" s="26">
        <f>I607*J607</f>
        <v>2437.5</v>
      </c>
      <c r="L607" s="26">
        <f>K607*M607</f>
        <v>853.125</v>
      </c>
      <c r="M607" s="27">
        <v>0.35</v>
      </c>
      <c r="O607" s="1"/>
      <c r="P607" s="2"/>
      <c r="Q607" s="3"/>
      <c r="R607" s="5"/>
    </row>
    <row r="608" spans="2:18" x14ac:dyDescent="0.2">
      <c r="B608" s="22" t="s">
        <v>23</v>
      </c>
      <c r="C608" s="22">
        <v>1128299</v>
      </c>
      <c r="D608" s="23">
        <v>44322</v>
      </c>
      <c r="E608" s="22" t="s">
        <v>24</v>
      </c>
      <c r="F608" s="22" t="s">
        <v>39</v>
      </c>
      <c r="G608" s="22" t="s">
        <v>38</v>
      </c>
      <c r="H608" s="22" t="s">
        <v>13</v>
      </c>
      <c r="I608" s="24">
        <v>0.65</v>
      </c>
      <c r="J608" s="25">
        <v>3750</v>
      </c>
      <c r="K608" s="26">
        <f t="shared" ref="K608:K611" si="198">I608*J608</f>
        <v>2437.5</v>
      </c>
      <c r="L608" s="26">
        <f t="shared" ref="L608:L611" si="199">K608*M608</f>
        <v>1218.75</v>
      </c>
      <c r="M608" s="27">
        <v>0.5</v>
      </c>
      <c r="O608" s="1"/>
      <c r="P608" s="2"/>
      <c r="Q608" s="3"/>
      <c r="R608" s="5"/>
    </row>
    <row r="609" spans="2:18" x14ac:dyDescent="0.2">
      <c r="B609" s="22" t="s">
        <v>23</v>
      </c>
      <c r="C609" s="22">
        <v>1128299</v>
      </c>
      <c r="D609" s="23">
        <v>44322</v>
      </c>
      <c r="E609" s="22" t="s">
        <v>24</v>
      </c>
      <c r="F609" s="22" t="s">
        <v>39</v>
      </c>
      <c r="G609" s="22" t="s">
        <v>38</v>
      </c>
      <c r="H609" s="22" t="s">
        <v>14</v>
      </c>
      <c r="I609" s="24">
        <v>0.6</v>
      </c>
      <c r="J609" s="25">
        <v>2750</v>
      </c>
      <c r="K609" s="26">
        <f t="shared" si="198"/>
        <v>1650</v>
      </c>
      <c r="L609" s="26">
        <f t="shared" si="199"/>
        <v>742.49999999999989</v>
      </c>
      <c r="M609" s="27">
        <v>0.44999999999999996</v>
      </c>
      <c r="O609" s="1"/>
      <c r="P609" s="2"/>
      <c r="Q609" s="3"/>
      <c r="R609" s="5"/>
    </row>
    <row r="610" spans="2:18" x14ac:dyDescent="0.2">
      <c r="B610" s="22" t="s">
        <v>23</v>
      </c>
      <c r="C610" s="22">
        <v>1128299</v>
      </c>
      <c r="D610" s="23">
        <v>44322</v>
      </c>
      <c r="E610" s="22" t="s">
        <v>24</v>
      </c>
      <c r="F610" s="22" t="s">
        <v>39</v>
      </c>
      <c r="G610" s="22" t="s">
        <v>38</v>
      </c>
      <c r="H610" s="22" t="s">
        <v>16</v>
      </c>
      <c r="I610" s="24">
        <v>0.65</v>
      </c>
      <c r="J610" s="25">
        <v>1750</v>
      </c>
      <c r="K610" s="26">
        <f t="shared" si="198"/>
        <v>1137.5</v>
      </c>
      <c r="L610" s="26">
        <f t="shared" si="199"/>
        <v>739.37500000000011</v>
      </c>
      <c r="M610" s="27">
        <v>0.65000000000000013</v>
      </c>
      <c r="O610" s="1"/>
      <c r="P610" s="2"/>
      <c r="Q610" s="3"/>
      <c r="R610" s="5"/>
    </row>
    <row r="611" spans="2:18" x14ac:dyDescent="0.2">
      <c r="B611" s="22" t="s">
        <v>23</v>
      </c>
      <c r="C611" s="22">
        <v>1128299</v>
      </c>
      <c r="D611" s="23">
        <v>44322</v>
      </c>
      <c r="E611" s="22" t="s">
        <v>24</v>
      </c>
      <c r="F611" s="22" t="s">
        <v>39</v>
      </c>
      <c r="G611" s="22" t="s">
        <v>38</v>
      </c>
      <c r="H611" s="22" t="s">
        <v>17</v>
      </c>
      <c r="I611" s="24">
        <v>0.8</v>
      </c>
      <c r="J611" s="25">
        <v>4750</v>
      </c>
      <c r="K611" s="26">
        <f t="shared" si="198"/>
        <v>3800</v>
      </c>
      <c r="L611" s="26">
        <f t="shared" si="199"/>
        <v>1140</v>
      </c>
      <c r="M611" s="27">
        <v>0.3</v>
      </c>
      <c r="O611" s="1"/>
      <c r="P611" s="2"/>
      <c r="Q611" s="3"/>
      <c r="R611" s="5"/>
    </row>
    <row r="612" spans="2:18" x14ac:dyDescent="0.2">
      <c r="B612" s="22" t="s">
        <v>23</v>
      </c>
      <c r="C612" s="22">
        <v>1128299</v>
      </c>
      <c r="D612" s="23">
        <v>44352</v>
      </c>
      <c r="E612" s="22" t="s">
        <v>24</v>
      </c>
      <c r="F612" s="22" t="s">
        <v>39</v>
      </c>
      <c r="G612" s="22" t="s">
        <v>38</v>
      </c>
      <c r="H612" s="22" t="s">
        <v>12</v>
      </c>
      <c r="I612" s="24">
        <v>0.6</v>
      </c>
      <c r="J612" s="25">
        <v>7250</v>
      </c>
      <c r="K612" s="26">
        <f>I612*J612</f>
        <v>4350</v>
      </c>
      <c r="L612" s="26">
        <f>K612*M612</f>
        <v>2175</v>
      </c>
      <c r="M612" s="27">
        <v>0.5</v>
      </c>
      <c r="O612" s="1"/>
      <c r="P612" s="2"/>
      <c r="Q612" s="3"/>
      <c r="R612" s="5"/>
    </row>
    <row r="613" spans="2:18" x14ac:dyDescent="0.2">
      <c r="B613" s="22" t="s">
        <v>23</v>
      </c>
      <c r="C613" s="22">
        <v>1128299</v>
      </c>
      <c r="D613" s="23">
        <v>44352</v>
      </c>
      <c r="E613" s="22" t="s">
        <v>24</v>
      </c>
      <c r="F613" s="22" t="s">
        <v>39</v>
      </c>
      <c r="G613" s="22" t="s">
        <v>38</v>
      </c>
      <c r="H613" s="22" t="s">
        <v>15</v>
      </c>
      <c r="I613" s="24">
        <v>0.65</v>
      </c>
      <c r="J613" s="25">
        <v>5750</v>
      </c>
      <c r="K613" s="26">
        <f>I613*J613</f>
        <v>3737.5</v>
      </c>
      <c r="L613" s="26">
        <f>K613*M613</f>
        <v>1308.125</v>
      </c>
      <c r="M613" s="27">
        <v>0.35</v>
      </c>
      <c r="O613" s="1"/>
      <c r="P613" s="2"/>
      <c r="Q613" s="3"/>
      <c r="R613" s="5"/>
    </row>
    <row r="614" spans="2:18" x14ac:dyDescent="0.2">
      <c r="B614" s="22" t="s">
        <v>23</v>
      </c>
      <c r="C614" s="22">
        <v>1128299</v>
      </c>
      <c r="D614" s="23">
        <v>44352</v>
      </c>
      <c r="E614" s="22" t="s">
        <v>24</v>
      </c>
      <c r="F614" s="22" t="s">
        <v>39</v>
      </c>
      <c r="G614" s="22" t="s">
        <v>38</v>
      </c>
      <c r="H614" s="22" t="s">
        <v>13</v>
      </c>
      <c r="I614" s="24">
        <v>0.65</v>
      </c>
      <c r="J614" s="25">
        <v>5750</v>
      </c>
      <c r="K614" s="26">
        <f t="shared" ref="K614:K617" si="200">I614*J614</f>
        <v>3737.5</v>
      </c>
      <c r="L614" s="26">
        <f t="shared" ref="L614:L617" si="201">K614*M614</f>
        <v>1868.75</v>
      </c>
      <c r="M614" s="27">
        <v>0.5</v>
      </c>
      <c r="O614" s="1"/>
      <c r="P614" s="2"/>
      <c r="Q614" s="3"/>
      <c r="R614" s="5"/>
    </row>
    <row r="615" spans="2:18" x14ac:dyDescent="0.2">
      <c r="B615" s="22" t="s">
        <v>23</v>
      </c>
      <c r="C615" s="22">
        <v>1128299</v>
      </c>
      <c r="D615" s="23">
        <v>44352</v>
      </c>
      <c r="E615" s="22" t="s">
        <v>24</v>
      </c>
      <c r="F615" s="22" t="s">
        <v>39</v>
      </c>
      <c r="G615" s="22" t="s">
        <v>38</v>
      </c>
      <c r="H615" s="22" t="s">
        <v>14</v>
      </c>
      <c r="I615" s="24">
        <v>0.65</v>
      </c>
      <c r="J615" s="25">
        <v>4500</v>
      </c>
      <c r="K615" s="26">
        <f t="shared" si="200"/>
        <v>2925</v>
      </c>
      <c r="L615" s="26">
        <f t="shared" si="201"/>
        <v>1316.2499999999998</v>
      </c>
      <c r="M615" s="27">
        <v>0.44999999999999996</v>
      </c>
      <c r="O615" s="1"/>
      <c r="P615" s="2"/>
      <c r="Q615" s="3"/>
      <c r="R615" s="5"/>
    </row>
    <row r="616" spans="2:18" x14ac:dyDescent="0.2">
      <c r="B616" s="22" t="s">
        <v>23</v>
      </c>
      <c r="C616" s="22">
        <v>1128299</v>
      </c>
      <c r="D616" s="23">
        <v>44352</v>
      </c>
      <c r="E616" s="22" t="s">
        <v>24</v>
      </c>
      <c r="F616" s="22" t="s">
        <v>39</v>
      </c>
      <c r="G616" s="22" t="s">
        <v>38</v>
      </c>
      <c r="H616" s="22" t="s">
        <v>16</v>
      </c>
      <c r="I616" s="24">
        <v>0.70000000000000007</v>
      </c>
      <c r="J616" s="25">
        <v>3250</v>
      </c>
      <c r="K616" s="26">
        <f t="shared" si="200"/>
        <v>2275</v>
      </c>
      <c r="L616" s="26">
        <f t="shared" si="201"/>
        <v>1478.7500000000002</v>
      </c>
      <c r="M616" s="27">
        <v>0.65000000000000013</v>
      </c>
      <c r="O616" s="1"/>
      <c r="P616" s="2"/>
      <c r="Q616" s="3"/>
      <c r="R616" s="5"/>
    </row>
    <row r="617" spans="2:18" x14ac:dyDescent="0.2">
      <c r="B617" s="22" t="s">
        <v>23</v>
      </c>
      <c r="C617" s="22">
        <v>1128299</v>
      </c>
      <c r="D617" s="23">
        <v>44352</v>
      </c>
      <c r="E617" s="22" t="s">
        <v>24</v>
      </c>
      <c r="F617" s="22" t="s">
        <v>39</v>
      </c>
      <c r="G617" s="22" t="s">
        <v>38</v>
      </c>
      <c r="H617" s="22" t="s">
        <v>17</v>
      </c>
      <c r="I617" s="24">
        <v>0.85000000000000009</v>
      </c>
      <c r="J617" s="25">
        <v>6250</v>
      </c>
      <c r="K617" s="26">
        <f t="shared" si="200"/>
        <v>5312.5000000000009</v>
      </c>
      <c r="L617" s="26">
        <f t="shared" si="201"/>
        <v>1593.7500000000002</v>
      </c>
      <c r="M617" s="27">
        <v>0.3</v>
      </c>
      <c r="O617" s="1"/>
      <c r="P617" s="2"/>
      <c r="Q617" s="3"/>
      <c r="R617" s="5"/>
    </row>
    <row r="618" spans="2:18" x14ac:dyDescent="0.2">
      <c r="B618" s="22" t="s">
        <v>23</v>
      </c>
      <c r="C618" s="22">
        <v>1128299</v>
      </c>
      <c r="D618" s="23">
        <v>44381</v>
      </c>
      <c r="E618" s="22" t="s">
        <v>24</v>
      </c>
      <c r="F618" s="22" t="s">
        <v>39</v>
      </c>
      <c r="G618" s="22" t="s">
        <v>38</v>
      </c>
      <c r="H618" s="22" t="s">
        <v>12</v>
      </c>
      <c r="I618" s="24">
        <v>0.65</v>
      </c>
      <c r="J618" s="25">
        <v>7750</v>
      </c>
      <c r="K618" s="26">
        <f>I618*J618</f>
        <v>5037.5</v>
      </c>
      <c r="L618" s="26">
        <f>K618*M618</f>
        <v>2266.875</v>
      </c>
      <c r="M618" s="27">
        <v>0.45</v>
      </c>
      <c r="O618" s="1"/>
      <c r="P618" s="2"/>
      <c r="Q618" s="3"/>
      <c r="R618" s="5"/>
    </row>
    <row r="619" spans="2:18" x14ac:dyDescent="0.2">
      <c r="B619" s="22" t="s">
        <v>23</v>
      </c>
      <c r="C619" s="22">
        <v>1128299</v>
      </c>
      <c r="D619" s="23">
        <v>44381</v>
      </c>
      <c r="E619" s="22" t="s">
        <v>24</v>
      </c>
      <c r="F619" s="22" t="s">
        <v>39</v>
      </c>
      <c r="G619" s="22" t="s">
        <v>38</v>
      </c>
      <c r="H619" s="22" t="s">
        <v>15</v>
      </c>
      <c r="I619" s="24">
        <v>0.70000000000000007</v>
      </c>
      <c r="J619" s="25">
        <v>6250</v>
      </c>
      <c r="K619" s="26">
        <f>I619*J619</f>
        <v>4375</v>
      </c>
      <c r="L619" s="26">
        <f>K619*M619</f>
        <v>1312.5</v>
      </c>
      <c r="M619" s="27">
        <v>0.3</v>
      </c>
      <c r="O619" s="1"/>
      <c r="P619" s="2"/>
      <c r="Q619" s="3"/>
      <c r="R619" s="5"/>
    </row>
    <row r="620" spans="2:18" x14ac:dyDescent="0.2">
      <c r="B620" s="22" t="s">
        <v>23</v>
      </c>
      <c r="C620" s="22">
        <v>1128299</v>
      </c>
      <c r="D620" s="23">
        <v>44381</v>
      </c>
      <c r="E620" s="22" t="s">
        <v>24</v>
      </c>
      <c r="F620" s="22" t="s">
        <v>39</v>
      </c>
      <c r="G620" s="22" t="s">
        <v>38</v>
      </c>
      <c r="H620" s="22" t="s">
        <v>13</v>
      </c>
      <c r="I620" s="24">
        <v>0.70000000000000007</v>
      </c>
      <c r="J620" s="25">
        <v>5750</v>
      </c>
      <c r="K620" s="26">
        <f t="shared" ref="K620:K623" si="202">I620*J620</f>
        <v>4025.0000000000005</v>
      </c>
      <c r="L620" s="26">
        <f t="shared" ref="L620:L623" si="203">K620*M620</f>
        <v>1811.2500000000002</v>
      </c>
      <c r="M620" s="27">
        <v>0.45</v>
      </c>
      <c r="O620" s="1"/>
      <c r="P620" s="2"/>
      <c r="Q620" s="3"/>
      <c r="R620" s="5"/>
    </row>
    <row r="621" spans="2:18" x14ac:dyDescent="0.2">
      <c r="B621" s="22" t="s">
        <v>23</v>
      </c>
      <c r="C621" s="22">
        <v>1128299</v>
      </c>
      <c r="D621" s="23">
        <v>44381</v>
      </c>
      <c r="E621" s="22" t="s">
        <v>24</v>
      </c>
      <c r="F621" s="22" t="s">
        <v>39</v>
      </c>
      <c r="G621" s="22" t="s">
        <v>38</v>
      </c>
      <c r="H621" s="22" t="s">
        <v>14</v>
      </c>
      <c r="I621" s="24">
        <v>0.65</v>
      </c>
      <c r="J621" s="25">
        <v>4750</v>
      </c>
      <c r="K621" s="26">
        <f t="shared" si="202"/>
        <v>3087.5</v>
      </c>
      <c r="L621" s="26">
        <f t="shared" si="203"/>
        <v>1235</v>
      </c>
      <c r="M621" s="27">
        <v>0.39999999999999997</v>
      </c>
      <c r="O621" s="1"/>
      <c r="P621" s="2"/>
      <c r="Q621" s="3"/>
      <c r="R621" s="5"/>
    </row>
    <row r="622" spans="2:18" x14ac:dyDescent="0.2">
      <c r="B622" s="22" t="s">
        <v>23</v>
      </c>
      <c r="C622" s="22">
        <v>1128299</v>
      </c>
      <c r="D622" s="23">
        <v>44381</v>
      </c>
      <c r="E622" s="22" t="s">
        <v>24</v>
      </c>
      <c r="F622" s="22" t="s">
        <v>39</v>
      </c>
      <c r="G622" s="22" t="s">
        <v>38</v>
      </c>
      <c r="H622" s="22" t="s">
        <v>16</v>
      </c>
      <c r="I622" s="24">
        <v>0.70000000000000007</v>
      </c>
      <c r="J622" s="25">
        <v>5250</v>
      </c>
      <c r="K622" s="26">
        <f t="shared" si="202"/>
        <v>3675.0000000000005</v>
      </c>
      <c r="L622" s="26">
        <f t="shared" si="203"/>
        <v>2205.0000000000005</v>
      </c>
      <c r="M622" s="27">
        <v>0.60000000000000009</v>
      </c>
      <c r="O622" s="1"/>
      <c r="P622" s="2"/>
      <c r="Q622" s="3"/>
      <c r="R622" s="5"/>
    </row>
    <row r="623" spans="2:18" x14ac:dyDescent="0.2">
      <c r="B623" s="22" t="s">
        <v>23</v>
      </c>
      <c r="C623" s="22">
        <v>1128299</v>
      </c>
      <c r="D623" s="23">
        <v>44381</v>
      </c>
      <c r="E623" s="22" t="s">
        <v>24</v>
      </c>
      <c r="F623" s="22" t="s">
        <v>39</v>
      </c>
      <c r="G623" s="22" t="s">
        <v>38</v>
      </c>
      <c r="H623" s="22" t="s">
        <v>17</v>
      </c>
      <c r="I623" s="24">
        <v>0.85000000000000009</v>
      </c>
      <c r="J623" s="25">
        <v>5250</v>
      </c>
      <c r="K623" s="26">
        <f t="shared" si="202"/>
        <v>4462.5000000000009</v>
      </c>
      <c r="L623" s="26">
        <f t="shared" si="203"/>
        <v>1115.6250000000002</v>
      </c>
      <c r="M623" s="27">
        <v>0.25</v>
      </c>
      <c r="O623" s="1"/>
      <c r="P623" s="2"/>
      <c r="Q623" s="3"/>
      <c r="R623" s="5"/>
    </row>
    <row r="624" spans="2:18" x14ac:dyDescent="0.2">
      <c r="B624" s="22" t="s">
        <v>23</v>
      </c>
      <c r="C624" s="22">
        <v>1128299</v>
      </c>
      <c r="D624" s="23">
        <v>44413</v>
      </c>
      <c r="E624" s="22" t="s">
        <v>24</v>
      </c>
      <c r="F624" s="22" t="s">
        <v>39</v>
      </c>
      <c r="G624" s="22" t="s">
        <v>38</v>
      </c>
      <c r="H624" s="22" t="s">
        <v>12</v>
      </c>
      <c r="I624" s="24">
        <v>0.70000000000000007</v>
      </c>
      <c r="J624" s="25">
        <v>7250</v>
      </c>
      <c r="K624" s="26">
        <f>I624*J624</f>
        <v>5075.0000000000009</v>
      </c>
      <c r="L624" s="26">
        <f>K624*M624</f>
        <v>2283.7500000000005</v>
      </c>
      <c r="M624" s="27">
        <v>0.45</v>
      </c>
      <c r="O624" s="1"/>
      <c r="P624" s="2"/>
      <c r="Q624" s="3"/>
      <c r="R624" s="5"/>
    </row>
    <row r="625" spans="2:18" x14ac:dyDescent="0.2">
      <c r="B625" s="22" t="s">
        <v>23</v>
      </c>
      <c r="C625" s="22">
        <v>1128299</v>
      </c>
      <c r="D625" s="23">
        <v>44413</v>
      </c>
      <c r="E625" s="22" t="s">
        <v>24</v>
      </c>
      <c r="F625" s="22" t="s">
        <v>39</v>
      </c>
      <c r="G625" s="22" t="s">
        <v>38</v>
      </c>
      <c r="H625" s="22" t="s">
        <v>15</v>
      </c>
      <c r="I625" s="24">
        <v>0.75000000000000011</v>
      </c>
      <c r="J625" s="25">
        <v>6750</v>
      </c>
      <c r="K625" s="26">
        <f>I625*J625</f>
        <v>5062.5000000000009</v>
      </c>
      <c r="L625" s="26">
        <f>K625*M625</f>
        <v>1518.7500000000002</v>
      </c>
      <c r="M625" s="27">
        <v>0.3</v>
      </c>
      <c r="O625" s="1"/>
      <c r="P625" s="2"/>
      <c r="Q625" s="3"/>
      <c r="R625" s="5"/>
    </row>
    <row r="626" spans="2:18" x14ac:dyDescent="0.2">
      <c r="B626" s="22" t="s">
        <v>23</v>
      </c>
      <c r="C626" s="22">
        <v>1128299</v>
      </c>
      <c r="D626" s="23">
        <v>44413</v>
      </c>
      <c r="E626" s="22" t="s">
        <v>24</v>
      </c>
      <c r="F626" s="22" t="s">
        <v>39</v>
      </c>
      <c r="G626" s="22" t="s">
        <v>38</v>
      </c>
      <c r="H626" s="22" t="s">
        <v>13</v>
      </c>
      <c r="I626" s="24">
        <v>0.70000000000000007</v>
      </c>
      <c r="J626" s="25">
        <v>5500</v>
      </c>
      <c r="K626" s="26">
        <f t="shared" ref="K626:K629" si="204">I626*J626</f>
        <v>3850.0000000000005</v>
      </c>
      <c r="L626" s="26">
        <f t="shared" ref="L626:L629" si="205">K626*M626</f>
        <v>1732.5000000000002</v>
      </c>
      <c r="M626" s="27">
        <v>0.45</v>
      </c>
      <c r="O626" s="1"/>
      <c r="P626" s="2"/>
      <c r="Q626" s="3"/>
      <c r="R626" s="5"/>
    </row>
    <row r="627" spans="2:18" x14ac:dyDescent="0.2">
      <c r="B627" s="22" t="s">
        <v>23</v>
      </c>
      <c r="C627" s="22">
        <v>1128299</v>
      </c>
      <c r="D627" s="23">
        <v>44413</v>
      </c>
      <c r="E627" s="22" t="s">
        <v>24</v>
      </c>
      <c r="F627" s="22" t="s">
        <v>39</v>
      </c>
      <c r="G627" s="22" t="s">
        <v>38</v>
      </c>
      <c r="H627" s="22" t="s">
        <v>14</v>
      </c>
      <c r="I627" s="24">
        <v>0.70000000000000007</v>
      </c>
      <c r="J627" s="25">
        <v>5000</v>
      </c>
      <c r="K627" s="26">
        <f t="shared" si="204"/>
        <v>3500.0000000000005</v>
      </c>
      <c r="L627" s="26">
        <f t="shared" si="205"/>
        <v>1400</v>
      </c>
      <c r="M627" s="27">
        <v>0.39999999999999997</v>
      </c>
      <c r="O627" s="1"/>
      <c r="P627" s="2"/>
      <c r="Q627" s="3"/>
      <c r="R627" s="5"/>
    </row>
    <row r="628" spans="2:18" x14ac:dyDescent="0.2">
      <c r="B628" s="22" t="s">
        <v>23</v>
      </c>
      <c r="C628" s="22">
        <v>1128299</v>
      </c>
      <c r="D628" s="23">
        <v>44413</v>
      </c>
      <c r="E628" s="22" t="s">
        <v>24</v>
      </c>
      <c r="F628" s="22" t="s">
        <v>39</v>
      </c>
      <c r="G628" s="22" t="s">
        <v>38</v>
      </c>
      <c r="H628" s="22" t="s">
        <v>16</v>
      </c>
      <c r="I628" s="24">
        <v>0.75</v>
      </c>
      <c r="J628" s="25">
        <v>5000</v>
      </c>
      <c r="K628" s="26">
        <f t="shared" si="204"/>
        <v>3750</v>
      </c>
      <c r="L628" s="26">
        <f t="shared" si="205"/>
        <v>2250.0000000000005</v>
      </c>
      <c r="M628" s="27">
        <v>0.60000000000000009</v>
      </c>
      <c r="O628" s="1"/>
      <c r="P628" s="2"/>
      <c r="Q628" s="3"/>
      <c r="R628" s="5"/>
    </row>
    <row r="629" spans="2:18" x14ac:dyDescent="0.2">
      <c r="B629" s="22" t="s">
        <v>23</v>
      </c>
      <c r="C629" s="22">
        <v>1128299</v>
      </c>
      <c r="D629" s="23">
        <v>44413</v>
      </c>
      <c r="E629" s="22" t="s">
        <v>24</v>
      </c>
      <c r="F629" s="22" t="s">
        <v>39</v>
      </c>
      <c r="G629" s="22" t="s">
        <v>38</v>
      </c>
      <c r="H629" s="22" t="s">
        <v>17</v>
      </c>
      <c r="I629" s="24">
        <v>0.8</v>
      </c>
      <c r="J629" s="25">
        <v>4000</v>
      </c>
      <c r="K629" s="26">
        <f t="shared" si="204"/>
        <v>3200</v>
      </c>
      <c r="L629" s="26">
        <f t="shared" si="205"/>
        <v>800</v>
      </c>
      <c r="M629" s="27">
        <v>0.25</v>
      </c>
      <c r="O629" s="1"/>
      <c r="P629" s="2"/>
      <c r="Q629" s="3"/>
      <c r="R629" s="5"/>
    </row>
    <row r="630" spans="2:18" x14ac:dyDescent="0.2">
      <c r="B630" s="22" t="s">
        <v>23</v>
      </c>
      <c r="C630" s="22">
        <v>1128299</v>
      </c>
      <c r="D630" s="23">
        <v>44445</v>
      </c>
      <c r="E630" s="22" t="s">
        <v>24</v>
      </c>
      <c r="F630" s="22" t="s">
        <v>39</v>
      </c>
      <c r="G630" s="22" t="s">
        <v>38</v>
      </c>
      <c r="H630" s="22" t="s">
        <v>12</v>
      </c>
      <c r="I630" s="24">
        <v>0.65000000000000013</v>
      </c>
      <c r="J630" s="25">
        <v>6000</v>
      </c>
      <c r="K630" s="26">
        <f>I630*J630</f>
        <v>3900.0000000000009</v>
      </c>
      <c r="L630" s="26">
        <f>K630*M630</f>
        <v>1560.0000000000005</v>
      </c>
      <c r="M630" s="27">
        <v>0.4</v>
      </c>
      <c r="O630" s="1"/>
      <c r="P630" s="2"/>
      <c r="Q630" s="3"/>
      <c r="R630" s="5"/>
    </row>
    <row r="631" spans="2:18" x14ac:dyDescent="0.2">
      <c r="B631" s="22" t="s">
        <v>23</v>
      </c>
      <c r="C631" s="22">
        <v>1128299</v>
      </c>
      <c r="D631" s="23">
        <v>44445</v>
      </c>
      <c r="E631" s="22" t="s">
        <v>24</v>
      </c>
      <c r="F631" s="22" t="s">
        <v>39</v>
      </c>
      <c r="G631" s="22" t="s">
        <v>38</v>
      </c>
      <c r="H631" s="22" t="s">
        <v>15</v>
      </c>
      <c r="I631" s="24">
        <v>0.70000000000000018</v>
      </c>
      <c r="J631" s="25">
        <v>6000</v>
      </c>
      <c r="K631" s="26">
        <f>I631*J631</f>
        <v>4200.0000000000009</v>
      </c>
      <c r="L631" s="26">
        <f>K631*M631</f>
        <v>1050.0000000000002</v>
      </c>
      <c r="M631" s="27">
        <v>0.25</v>
      </c>
      <c r="O631" s="1"/>
      <c r="P631" s="2"/>
      <c r="Q631" s="3"/>
      <c r="R631" s="5"/>
    </row>
    <row r="632" spans="2:18" x14ac:dyDescent="0.2">
      <c r="B632" s="22" t="s">
        <v>23</v>
      </c>
      <c r="C632" s="22">
        <v>1128299</v>
      </c>
      <c r="D632" s="23">
        <v>44445</v>
      </c>
      <c r="E632" s="22" t="s">
        <v>24</v>
      </c>
      <c r="F632" s="22" t="s">
        <v>39</v>
      </c>
      <c r="G632" s="22" t="s">
        <v>38</v>
      </c>
      <c r="H632" s="22" t="s">
        <v>13</v>
      </c>
      <c r="I632" s="24">
        <v>0.65000000000000013</v>
      </c>
      <c r="J632" s="25">
        <v>4500</v>
      </c>
      <c r="K632" s="26">
        <f t="shared" ref="K632:K635" si="206">I632*J632</f>
        <v>2925.0000000000005</v>
      </c>
      <c r="L632" s="26">
        <f t="shared" ref="L632:L635" si="207">K632*M632</f>
        <v>1170.0000000000002</v>
      </c>
      <c r="M632" s="27">
        <v>0.4</v>
      </c>
      <c r="O632" s="1"/>
      <c r="P632" s="2"/>
      <c r="Q632" s="3"/>
      <c r="R632" s="5"/>
    </row>
    <row r="633" spans="2:18" x14ac:dyDescent="0.2">
      <c r="B633" s="22" t="s">
        <v>23</v>
      </c>
      <c r="C633" s="22">
        <v>1128299</v>
      </c>
      <c r="D633" s="23">
        <v>44445</v>
      </c>
      <c r="E633" s="22" t="s">
        <v>24</v>
      </c>
      <c r="F633" s="22" t="s">
        <v>39</v>
      </c>
      <c r="G633" s="22" t="s">
        <v>38</v>
      </c>
      <c r="H633" s="22" t="s">
        <v>14</v>
      </c>
      <c r="I633" s="24">
        <v>0.65000000000000013</v>
      </c>
      <c r="J633" s="25">
        <v>4000</v>
      </c>
      <c r="K633" s="26">
        <f t="shared" si="206"/>
        <v>2600.0000000000005</v>
      </c>
      <c r="L633" s="26">
        <f t="shared" si="207"/>
        <v>910.00000000000011</v>
      </c>
      <c r="M633" s="27">
        <v>0.35</v>
      </c>
      <c r="O633" s="1"/>
      <c r="P633" s="2"/>
      <c r="Q633" s="3"/>
      <c r="R633" s="5"/>
    </row>
    <row r="634" spans="2:18" x14ac:dyDescent="0.2">
      <c r="B634" s="22" t="s">
        <v>23</v>
      </c>
      <c r="C634" s="22">
        <v>1128299</v>
      </c>
      <c r="D634" s="23">
        <v>44445</v>
      </c>
      <c r="E634" s="22" t="s">
        <v>24</v>
      </c>
      <c r="F634" s="22" t="s">
        <v>39</v>
      </c>
      <c r="G634" s="22" t="s">
        <v>38</v>
      </c>
      <c r="H634" s="22" t="s">
        <v>16</v>
      </c>
      <c r="I634" s="24">
        <v>0.75000000000000011</v>
      </c>
      <c r="J634" s="25">
        <v>4000</v>
      </c>
      <c r="K634" s="26">
        <f t="shared" si="206"/>
        <v>3000.0000000000005</v>
      </c>
      <c r="L634" s="26">
        <f t="shared" si="207"/>
        <v>1650.0000000000007</v>
      </c>
      <c r="M634" s="27">
        <v>0.55000000000000016</v>
      </c>
      <c r="O634" s="1"/>
      <c r="P634" s="2"/>
      <c r="Q634" s="3"/>
      <c r="R634" s="5"/>
    </row>
    <row r="635" spans="2:18" x14ac:dyDescent="0.2">
      <c r="B635" s="22" t="s">
        <v>23</v>
      </c>
      <c r="C635" s="22">
        <v>1128299</v>
      </c>
      <c r="D635" s="23">
        <v>44445</v>
      </c>
      <c r="E635" s="22" t="s">
        <v>24</v>
      </c>
      <c r="F635" s="22" t="s">
        <v>39</v>
      </c>
      <c r="G635" s="22" t="s">
        <v>38</v>
      </c>
      <c r="H635" s="22" t="s">
        <v>17</v>
      </c>
      <c r="I635" s="24">
        <v>0.70000000000000007</v>
      </c>
      <c r="J635" s="25">
        <v>4250</v>
      </c>
      <c r="K635" s="26">
        <f t="shared" si="206"/>
        <v>2975.0000000000005</v>
      </c>
      <c r="L635" s="26">
        <f t="shared" si="207"/>
        <v>595.00000000000011</v>
      </c>
      <c r="M635" s="27">
        <v>0.2</v>
      </c>
      <c r="O635" s="1"/>
      <c r="P635" s="2"/>
      <c r="Q635" s="3"/>
      <c r="R635" s="5"/>
    </row>
    <row r="636" spans="2:18" x14ac:dyDescent="0.2">
      <c r="B636" s="22" t="s">
        <v>23</v>
      </c>
      <c r="C636" s="22">
        <v>1128299</v>
      </c>
      <c r="D636" s="23">
        <v>44474</v>
      </c>
      <c r="E636" s="22" t="s">
        <v>24</v>
      </c>
      <c r="F636" s="22" t="s">
        <v>39</v>
      </c>
      <c r="G636" s="22" t="s">
        <v>38</v>
      </c>
      <c r="H636" s="22" t="s">
        <v>12</v>
      </c>
      <c r="I636" s="24">
        <v>0.55000000000000004</v>
      </c>
      <c r="J636" s="25">
        <v>5250</v>
      </c>
      <c r="K636" s="26">
        <f>I636*J636</f>
        <v>2887.5000000000005</v>
      </c>
      <c r="L636" s="26">
        <f>K636*M636</f>
        <v>1155.0000000000002</v>
      </c>
      <c r="M636" s="27">
        <v>0.4</v>
      </c>
      <c r="O636" s="1"/>
      <c r="P636" s="2"/>
      <c r="Q636" s="3"/>
      <c r="R636" s="5"/>
    </row>
    <row r="637" spans="2:18" x14ac:dyDescent="0.2">
      <c r="B637" s="22" t="s">
        <v>23</v>
      </c>
      <c r="C637" s="22">
        <v>1128299</v>
      </c>
      <c r="D637" s="23">
        <v>44474</v>
      </c>
      <c r="E637" s="22" t="s">
        <v>24</v>
      </c>
      <c r="F637" s="22" t="s">
        <v>39</v>
      </c>
      <c r="G637" s="22" t="s">
        <v>38</v>
      </c>
      <c r="H637" s="22" t="s">
        <v>15</v>
      </c>
      <c r="I637" s="24">
        <v>0.60000000000000009</v>
      </c>
      <c r="J637" s="25">
        <v>5250</v>
      </c>
      <c r="K637" s="26">
        <f>I637*J637</f>
        <v>3150.0000000000005</v>
      </c>
      <c r="L637" s="26">
        <f>K637*M637</f>
        <v>787.50000000000011</v>
      </c>
      <c r="M637" s="27">
        <v>0.25</v>
      </c>
      <c r="O637" s="1"/>
      <c r="P637" s="2"/>
      <c r="Q637" s="3"/>
      <c r="R637" s="5"/>
    </row>
    <row r="638" spans="2:18" x14ac:dyDescent="0.2">
      <c r="B638" s="22" t="s">
        <v>23</v>
      </c>
      <c r="C638" s="22">
        <v>1128299</v>
      </c>
      <c r="D638" s="23">
        <v>44474</v>
      </c>
      <c r="E638" s="22" t="s">
        <v>24</v>
      </c>
      <c r="F638" s="22" t="s">
        <v>39</v>
      </c>
      <c r="G638" s="22" t="s">
        <v>38</v>
      </c>
      <c r="H638" s="22" t="s">
        <v>13</v>
      </c>
      <c r="I638" s="24">
        <v>0.55000000000000004</v>
      </c>
      <c r="J638" s="25">
        <v>3500</v>
      </c>
      <c r="K638" s="26">
        <f t="shared" ref="K638:K641" si="208">I638*J638</f>
        <v>1925.0000000000002</v>
      </c>
      <c r="L638" s="26">
        <f t="shared" ref="L638:L641" si="209">K638*M638</f>
        <v>770.00000000000011</v>
      </c>
      <c r="M638" s="27">
        <v>0.4</v>
      </c>
      <c r="O638" s="1"/>
      <c r="P638" s="2"/>
      <c r="Q638" s="3"/>
      <c r="R638" s="5"/>
    </row>
    <row r="639" spans="2:18" x14ac:dyDescent="0.2">
      <c r="B639" s="22" t="s">
        <v>23</v>
      </c>
      <c r="C639" s="22">
        <v>1128299</v>
      </c>
      <c r="D639" s="23">
        <v>44474</v>
      </c>
      <c r="E639" s="22" t="s">
        <v>24</v>
      </c>
      <c r="F639" s="22" t="s">
        <v>39</v>
      </c>
      <c r="G639" s="22" t="s">
        <v>38</v>
      </c>
      <c r="H639" s="22" t="s">
        <v>14</v>
      </c>
      <c r="I639" s="24">
        <v>0.55000000000000004</v>
      </c>
      <c r="J639" s="25">
        <v>3250</v>
      </c>
      <c r="K639" s="26">
        <f t="shared" si="208"/>
        <v>1787.5000000000002</v>
      </c>
      <c r="L639" s="26">
        <f t="shared" si="209"/>
        <v>625.625</v>
      </c>
      <c r="M639" s="27">
        <v>0.35</v>
      </c>
      <c r="O639" s="1"/>
      <c r="P639" s="2"/>
      <c r="Q639" s="3"/>
      <c r="R639" s="5"/>
    </row>
    <row r="640" spans="2:18" x14ac:dyDescent="0.2">
      <c r="B640" s="22" t="s">
        <v>23</v>
      </c>
      <c r="C640" s="22">
        <v>1128299</v>
      </c>
      <c r="D640" s="23">
        <v>44474</v>
      </c>
      <c r="E640" s="22" t="s">
        <v>24</v>
      </c>
      <c r="F640" s="22" t="s">
        <v>39</v>
      </c>
      <c r="G640" s="22" t="s">
        <v>38</v>
      </c>
      <c r="H640" s="22" t="s">
        <v>16</v>
      </c>
      <c r="I640" s="24">
        <v>0.65</v>
      </c>
      <c r="J640" s="25">
        <v>3000</v>
      </c>
      <c r="K640" s="26">
        <f t="shared" si="208"/>
        <v>1950</v>
      </c>
      <c r="L640" s="26">
        <f t="shared" si="209"/>
        <v>1072.5000000000002</v>
      </c>
      <c r="M640" s="27">
        <v>0.55000000000000016</v>
      </c>
      <c r="O640" s="1"/>
      <c r="P640" s="2"/>
      <c r="Q640" s="3"/>
      <c r="R640" s="5"/>
    </row>
    <row r="641" spans="1:18" x14ac:dyDescent="0.2">
      <c r="B641" s="22" t="s">
        <v>23</v>
      </c>
      <c r="C641" s="22">
        <v>1128299</v>
      </c>
      <c r="D641" s="23">
        <v>44474</v>
      </c>
      <c r="E641" s="22" t="s">
        <v>24</v>
      </c>
      <c r="F641" s="22" t="s">
        <v>39</v>
      </c>
      <c r="G641" s="22" t="s">
        <v>38</v>
      </c>
      <c r="H641" s="22" t="s">
        <v>17</v>
      </c>
      <c r="I641" s="24">
        <v>0.70000000000000007</v>
      </c>
      <c r="J641" s="25">
        <v>3500</v>
      </c>
      <c r="K641" s="26">
        <f t="shared" si="208"/>
        <v>2450.0000000000005</v>
      </c>
      <c r="L641" s="26">
        <f t="shared" si="209"/>
        <v>490.00000000000011</v>
      </c>
      <c r="M641" s="27">
        <v>0.2</v>
      </c>
      <c r="O641" s="1"/>
      <c r="P641" s="2"/>
      <c r="Q641" s="3"/>
      <c r="R641" s="5"/>
    </row>
    <row r="642" spans="1:18" x14ac:dyDescent="0.2">
      <c r="B642" s="22" t="s">
        <v>23</v>
      </c>
      <c r="C642" s="22">
        <v>1128299</v>
      </c>
      <c r="D642" s="23">
        <v>44505</v>
      </c>
      <c r="E642" s="22" t="s">
        <v>24</v>
      </c>
      <c r="F642" s="22" t="s">
        <v>39</v>
      </c>
      <c r="G642" s="22" t="s">
        <v>38</v>
      </c>
      <c r="H642" s="22" t="s">
        <v>12</v>
      </c>
      <c r="I642" s="24">
        <v>0.55000000000000004</v>
      </c>
      <c r="J642" s="25">
        <v>5750</v>
      </c>
      <c r="K642" s="26">
        <f>I642*J642</f>
        <v>3162.5000000000005</v>
      </c>
      <c r="L642" s="26">
        <f>K642*M642</f>
        <v>1265.0000000000002</v>
      </c>
      <c r="M642" s="27">
        <v>0.4</v>
      </c>
      <c r="O642" s="1"/>
      <c r="P642" s="2"/>
      <c r="Q642" s="3"/>
      <c r="R642" s="5"/>
    </row>
    <row r="643" spans="1:18" x14ac:dyDescent="0.2">
      <c r="B643" s="22" t="s">
        <v>23</v>
      </c>
      <c r="C643" s="22">
        <v>1128299</v>
      </c>
      <c r="D643" s="23">
        <v>44505</v>
      </c>
      <c r="E643" s="22" t="s">
        <v>24</v>
      </c>
      <c r="F643" s="22" t="s">
        <v>39</v>
      </c>
      <c r="G643" s="22" t="s">
        <v>38</v>
      </c>
      <c r="H643" s="22" t="s">
        <v>15</v>
      </c>
      <c r="I643" s="24">
        <v>0.60000000000000009</v>
      </c>
      <c r="J643" s="25">
        <v>5750</v>
      </c>
      <c r="K643" s="26">
        <f>I643*J643</f>
        <v>3450.0000000000005</v>
      </c>
      <c r="L643" s="26">
        <f>K643*M643</f>
        <v>862.50000000000011</v>
      </c>
      <c r="M643" s="27">
        <v>0.25</v>
      </c>
      <c r="O643" s="1"/>
      <c r="P643" s="2"/>
      <c r="Q643" s="3"/>
      <c r="R643" s="5"/>
    </row>
    <row r="644" spans="1:18" x14ac:dyDescent="0.2">
      <c r="B644" s="22" t="s">
        <v>23</v>
      </c>
      <c r="C644" s="22">
        <v>1128299</v>
      </c>
      <c r="D644" s="23">
        <v>44505</v>
      </c>
      <c r="E644" s="22" t="s">
        <v>24</v>
      </c>
      <c r="F644" s="22" t="s">
        <v>39</v>
      </c>
      <c r="G644" s="22" t="s">
        <v>38</v>
      </c>
      <c r="H644" s="22" t="s">
        <v>13</v>
      </c>
      <c r="I644" s="24">
        <v>0.55000000000000004</v>
      </c>
      <c r="J644" s="25">
        <v>4250</v>
      </c>
      <c r="K644" s="26">
        <f t="shared" ref="K644:K647" si="210">I644*J644</f>
        <v>2337.5</v>
      </c>
      <c r="L644" s="26">
        <f t="shared" ref="L644:L647" si="211">K644*M644</f>
        <v>935</v>
      </c>
      <c r="M644" s="27">
        <v>0.4</v>
      </c>
      <c r="O644" s="1"/>
      <c r="P644" s="2"/>
      <c r="Q644" s="3"/>
      <c r="R644" s="5"/>
    </row>
    <row r="645" spans="1:18" x14ac:dyDescent="0.2">
      <c r="B645" s="22" t="s">
        <v>23</v>
      </c>
      <c r="C645" s="22">
        <v>1128299</v>
      </c>
      <c r="D645" s="23">
        <v>44505</v>
      </c>
      <c r="E645" s="22" t="s">
        <v>24</v>
      </c>
      <c r="F645" s="22" t="s">
        <v>39</v>
      </c>
      <c r="G645" s="22" t="s">
        <v>38</v>
      </c>
      <c r="H645" s="22" t="s">
        <v>14</v>
      </c>
      <c r="I645" s="24">
        <v>0.65000000000000013</v>
      </c>
      <c r="J645" s="25">
        <v>4000</v>
      </c>
      <c r="K645" s="26">
        <f t="shared" si="210"/>
        <v>2600.0000000000005</v>
      </c>
      <c r="L645" s="26">
        <f t="shared" si="211"/>
        <v>910.00000000000011</v>
      </c>
      <c r="M645" s="27">
        <v>0.35</v>
      </c>
      <c r="O645" s="1"/>
      <c r="P645" s="2"/>
      <c r="Q645" s="3"/>
      <c r="R645" s="5"/>
    </row>
    <row r="646" spans="1:18" x14ac:dyDescent="0.2">
      <c r="B646" s="22" t="s">
        <v>23</v>
      </c>
      <c r="C646" s="22">
        <v>1128299</v>
      </c>
      <c r="D646" s="23">
        <v>44505</v>
      </c>
      <c r="E646" s="22" t="s">
        <v>24</v>
      </c>
      <c r="F646" s="22" t="s">
        <v>39</v>
      </c>
      <c r="G646" s="22" t="s">
        <v>38</v>
      </c>
      <c r="H646" s="22" t="s">
        <v>16</v>
      </c>
      <c r="I646" s="24">
        <v>0.75000000000000011</v>
      </c>
      <c r="J646" s="25">
        <v>3750</v>
      </c>
      <c r="K646" s="26">
        <f t="shared" si="210"/>
        <v>2812.5000000000005</v>
      </c>
      <c r="L646" s="26">
        <f t="shared" si="211"/>
        <v>1546.8750000000007</v>
      </c>
      <c r="M646" s="27">
        <v>0.55000000000000016</v>
      </c>
      <c r="O646" s="1"/>
      <c r="P646" s="2"/>
      <c r="Q646" s="3"/>
      <c r="R646" s="5"/>
    </row>
    <row r="647" spans="1:18" x14ac:dyDescent="0.2">
      <c r="B647" s="22" t="s">
        <v>23</v>
      </c>
      <c r="C647" s="22">
        <v>1128299</v>
      </c>
      <c r="D647" s="23">
        <v>44505</v>
      </c>
      <c r="E647" s="22" t="s">
        <v>24</v>
      </c>
      <c r="F647" s="22" t="s">
        <v>39</v>
      </c>
      <c r="G647" s="22" t="s">
        <v>38</v>
      </c>
      <c r="H647" s="22" t="s">
        <v>17</v>
      </c>
      <c r="I647" s="24">
        <v>0.80000000000000016</v>
      </c>
      <c r="J647" s="25">
        <v>5000</v>
      </c>
      <c r="K647" s="26">
        <f t="shared" si="210"/>
        <v>4000.0000000000009</v>
      </c>
      <c r="L647" s="26">
        <f t="shared" si="211"/>
        <v>800.00000000000023</v>
      </c>
      <c r="M647" s="27">
        <v>0.2</v>
      </c>
      <c r="O647" s="1"/>
      <c r="P647" s="2"/>
      <c r="Q647" s="3"/>
      <c r="R647" s="5"/>
    </row>
    <row r="648" spans="1:18" x14ac:dyDescent="0.2">
      <c r="B648" s="22" t="s">
        <v>23</v>
      </c>
      <c r="C648" s="22">
        <v>1128299</v>
      </c>
      <c r="D648" s="23">
        <v>44534</v>
      </c>
      <c r="E648" s="22" t="s">
        <v>24</v>
      </c>
      <c r="F648" s="22" t="s">
        <v>39</v>
      </c>
      <c r="G648" s="22" t="s">
        <v>38</v>
      </c>
      <c r="H648" s="22" t="s">
        <v>12</v>
      </c>
      <c r="I648" s="24">
        <v>0.65000000000000013</v>
      </c>
      <c r="J648" s="25">
        <v>7000</v>
      </c>
      <c r="K648" s="26">
        <f>I648*J648</f>
        <v>4550.0000000000009</v>
      </c>
      <c r="L648" s="26">
        <f>K648*M648</f>
        <v>1820.0000000000005</v>
      </c>
      <c r="M648" s="27">
        <v>0.4</v>
      </c>
      <c r="O648" s="1"/>
      <c r="P648" s="2"/>
      <c r="Q648" s="3"/>
      <c r="R648" s="5"/>
    </row>
    <row r="649" spans="1:18" x14ac:dyDescent="0.2">
      <c r="B649" s="22" t="s">
        <v>23</v>
      </c>
      <c r="C649" s="22">
        <v>1128299</v>
      </c>
      <c r="D649" s="23">
        <v>44534</v>
      </c>
      <c r="E649" s="22" t="s">
        <v>24</v>
      </c>
      <c r="F649" s="22" t="s">
        <v>39</v>
      </c>
      <c r="G649" s="22" t="s">
        <v>38</v>
      </c>
      <c r="H649" s="22" t="s">
        <v>15</v>
      </c>
      <c r="I649" s="24">
        <v>0.70000000000000018</v>
      </c>
      <c r="J649" s="25">
        <v>7000</v>
      </c>
      <c r="K649" s="26">
        <f>I649*J649</f>
        <v>4900.0000000000009</v>
      </c>
      <c r="L649" s="26">
        <f>K649*M649</f>
        <v>1225.0000000000002</v>
      </c>
      <c r="M649" s="27">
        <v>0.25</v>
      </c>
      <c r="O649" s="1"/>
      <c r="P649" s="2"/>
      <c r="Q649" s="3"/>
      <c r="R649" s="5"/>
    </row>
    <row r="650" spans="1:18" x14ac:dyDescent="0.2">
      <c r="B650" s="22" t="s">
        <v>23</v>
      </c>
      <c r="C650" s="22">
        <v>1128299</v>
      </c>
      <c r="D650" s="23">
        <v>44534</v>
      </c>
      <c r="E650" s="22" t="s">
        <v>24</v>
      </c>
      <c r="F650" s="22" t="s">
        <v>39</v>
      </c>
      <c r="G650" s="22" t="s">
        <v>38</v>
      </c>
      <c r="H650" s="22" t="s">
        <v>13</v>
      </c>
      <c r="I650" s="24">
        <v>0.65000000000000013</v>
      </c>
      <c r="J650" s="25">
        <v>5000</v>
      </c>
      <c r="K650" s="26">
        <f t="shared" ref="K650:K653" si="212">I650*J650</f>
        <v>3250.0000000000005</v>
      </c>
      <c r="L650" s="26">
        <f t="shared" ref="L650:L653" si="213">K650*M650</f>
        <v>1300.0000000000002</v>
      </c>
      <c r="M650" s="27">
        <v>0.4</v>
      </c>
      <c r="O650" s="1"/>
      <c r="P650" s="2"/>
      <c r="Q650" s="3"/>
      <c r="R650" s="5"/>
    </row>
    <row r="651" spans="1:18" x14ac:dyDescent="0.2">
      <c r="B651" s="22" t="s">
        <v>23</v>
      </c>
      <c r="C651" s="22">
        <v>1128299</v>
      </c>
      <c r="D651" s="23">
        <v>44534</v>
      </c>
      <c r="E651" s="22" t="s">
        <v>24</v>
      </c>
      <c r="F651" s="22" t="s">
        <v>39</v>
      </c>
      <c r="G651" s="22" t="s">
        <v>38</v>
      </c>
      <c r="H651" s="22" t="s">
        <v>14</v>
      </c>
      <c r="I651" s="24">
        <v>0.65000000000000013</v>
      </c>
      <c r="J651" s="25">
        <v>5000</v>
      </c>
      <c r="K651" s="26">
        <f t="shared" si="212"/>
        <v>3250.0000000000005</v>
      </c>
      <c r="L651" s="26">
        <f t="shared" si="213"/>
        <v>1137.5</v>
      </c>
      <c r="M651" s="27">
        <v>0.35</v>
      </c>
      <c r="O651" s="1"/>
      <c r="P651" s="2"/>
      <c r="Q651" s="3"/>
      <c r="R651" s="5"/>
    </row>
    <row r="652" spans="1:18" x14ac:dyDescent="0.2">
      <c r="B652" s="22" t="s">
        <v>23</v>
      </c>
      <c r="C652" s="22">
        <v>1128299</v>
      </c>
      <c r="D652" s="23">
        <v>44534</v>
      </c>
      <c r="E652" s="22" t="s">
        <v>24</v>
      </c>
      <c r="F652" s="22" t="s">
        <v>39</v>
      </c>
      <c r="G652" s="22" t="s">
        <v>38</v>
      </c>
      <c r="H652" s="22" t="s">
        <v>16</v>
      </c>
      <c r="I652" s="24">
        <v>0.75000000000000011</v>
      </c>
      <c r="J652" s="25">
        <v>4250</v>
      </c>
      <c r="K652" s="26">
        <f t="shared" si="212"/>
        <v>3187.5000000000005</v>
      </c>
      <c r="L652" s="26">
        <f t="shared" si="213"/>
        <v>1753.1250000000007</v>
      </c>
      <c r="M652" s="27">
        <v>0.55000000000000016</v>
      </c>
      <c r="O652" s="1"/>
      <c r="P652" s="2"/>
      <c r="Q652" s="3"/>
      <c r="R652" s="5"/>
    </row>
    <row r="653" spans="1:18" x14ac:dyDescent="0.2">
      <c r="B653" s="22" t="s">
        <v>23</v>
      </c>
      <c r="C653" s="22">
        <v>1128299</v>
      </c>
      <c r="D653" s="23">
        <v>44534</v>
      </c>
      <c r="E653" s="22" t="s">
        <v>24</v>
      </c>
      <c r="F653" s="22" t="s">
        <v>39</v>
      </c>
      <c r="G653" s="22" t="s">
        <v>38</v>
      </c>
      <c r="H653" s="22" t="s">
        <v>17</v>
      </c>
      <c r="I653" s="24">
        <v>0.80000000000000016</v>
      </c>
      <c r="J653" s="25">
        <v>5250</v>
      </c>
      <c r="K653" s="26">
        <f t="shared" si="212"/>
        <v>4200.0000000000009</v>
      </c>
      <c r="L653" s="26">
        <f t="shared" si="213"/>
        <v>840.00000000000023</v>
      </c>
      <c r="M653" s="27">
        <v>0.2</v>
      </c>
      <c r="O653" s="1"/>
      <c r="P653" s="2"/>
      <c r="Q653" s="3"/>
      <c r="R653" s="5"/>
    </row>
    <row r="654" spans="1:18" x14ac:dyDescent="0.2">
      <c r="A654" s="8" t="s">
        <v>40</v>
      </c>
      <c r="B654" s="22" t="s">
        <v>23</v>
      </c>
      <c r="C654" s="22">
        <v>1128299</v>
      </c>
      <c r="D654" s="23">
        <v>44199</v>
      </c>
      <c r="E654" s="22" t="s">
        <v>24</v>
      </c>
      <c r="F654" s="22" t="s">
        <v>41</v>
      </c>
      <c r="G654" s="22" t="s">
        <v>42</v>
      </c>
      <c r="H654" s="22" t="s">
        <v>12</v>
      </c>
      <c r="I654" s="24">
        <v>0.4</v>
      </c>
      <c r="J654" s="25">
        <v>4500</v>
      </c>
      <c r="K654" s="26">
        <f>I654*J654</f>
        <v>1800</v>
      </c>
      <c r="L654" s="26">
        <f>K654*M654</f>
        <v>540</v>
      </c>
      <c r="M654" s="27">
        <v>0.3</v>
      </c>
      <c r="O654" s="1"/>
      <c r="P654" s="2"/>
      <c r="Q654" s="3"/>
      <c r="R654" s="5"/>
    </row>
    <row r="655" spans="1:18" x14ac:dyDescent="0.2">
      <c r="B655" s="22" t="s">
        <v>23</v>
      </c>
      <c r="C655" s="22">
        <v>1128299</v>
      </c>
      <c r="D655" s="23">
        <v>44199</v>
      </c>
      <c r="E655" s="22" t="s">
        <v>24</v>
      </c>
      <c r="F655" s="22" t="s">
        <v>41</v>
      </c>
      <c r="G655" s="22" t="s">
        <v>42</v>
      </c>
      <c r="H655" s="22" t="s">
        <v>15</v>
      </c>
      <c r="I655" s="24">
        <v>0.5</v>
      </c>
      <c r="J655" s="25">
        <v>4500</v>
      </c>
      <c r="K655" s="26">
        <f>I655*J655</f>
        <v>2250</v>
      </c>
      <c r="L655" s="26">
        <f>K655*M655</f>
        <v>562.5</v>
      </c>
      <c r="M655" s="27">
        <v>0.25</v>
      </c>
      <c r="O655" s="1"/>
      <c r="P655" s="2"/>
      <c r="Q655" s="3"/>
      <c r="R655" s="5"/>
    </row>
    <row r="656" spans="1:18" x14ac:dyDescent="0.2">
      <c r="B656" s="22" t="s">
        <v>23</v>
      </c>
      <c r="C656" s="22">
        <v>1128299</v>
      </c>
      <c r="D656" s="23">
        <v>44199</v>
      </c>
      <c r="E656" s="22" t="s">
        <v>24</v>
      </c>
      <c r="F656" s="22" t="s">
        <v>41</v>
      </c>
      <c r="G656" s="22" t="s">
        <v>42</v>
      </c>
      <c r="H656" s="22" t="s">
        <v>13</v>
      </c>
      <c r="I656" s="24">
        <v>0.5</v>
      </c>
      <c r="J656" s="25">
        <v>4500</v>
      </c>
      <c r="K656" s="26">
        <f t="shared" ref="K656:K659" si="214">I656*J656</f>
        <v>2250</v>
      </c>
      <c r="L656" s="26">
        <f t="shared" ref="L656:L659" si="215">K656*M656</f>
        <v>562.5</v>
      </c>
      <c r="M656" s="27">
        <v>0.25</v>
      </c>
      <c r="O656" s="1"/>
      <c r="P656" s="2"/>
      <c r="Q656" s="3"/>
      <c r="R656" s="5"/>
    </row>
    <row r="657" spans="2:18" x14ac:dyDescent="0.2">
      <c r="B657" s="22" t="s">
        <v>23</v>
      </c>
      <c r="C657" s="22">
        <v>1128299</v>
      </c>
      <c r="D657" s="23">
        <v>44199</v>
      </c>
      <c r="E657" s="22" t="s">
        <v>24</v>
      </c>
      <c r="F657" s="22" t="s">
        <v>41</v>
      </c>
      <c r="G657" s="22" t="s">
        <v>42</v>
      </c>
      <c r="H657" s="22" t="s">
        <v>14</v>
      </c>
      <c r="I657" s="24">
        <v>0.5</v>
      </c>
      <c r="J657" s="25">
        <v>3000</v>
      </c>
      <c r="K657" s="26">
        <f t="shared" si="214"/>
        <v>1500</v>
      </c>
      <c r="L657" s="26">
        <f t="shared" si="215"/>
        <v>450</v>
      </c>
      <c r="M657" s="27">
        <v>0.3</v>
      </c>
      <c r="O657" s="1"/>
      <c r="P657" s="2"/>
      <c r="Q657" s="3"/>
      <c r="R657" s="5"/>
    </row>
    <row r="658" spans="2:18" x14ac:dyDescent="0.2">
      <c r="B658" s="22" t="s">
        <v>23</v>
      </c>
      <c r="C658" s="22">
        <v>1128299</v>
      </c>
      <c r="D658" s="23">
        <v>44199</v>
      </c>
      <c r="E658" s="22" t="s">
        <v>24</v>
      </c>
      <c r="F658" s="22" t="s">
        <v>41</v>
      </c>
      <c r="G658" s="22" t="s">
        <v>42</v>
      </c>
      <c r="H658" s="22" t="s">
        <v>16</v>
      </c>
      <c r="I658" s="24">
        <v>0.55000000000000004</v>
      </c>
      <c r="J658" s="25">
        <v>2500</v>
      </c>
      <c r="K658" s="26">
        <f t="shared" si="214"/>
        <v>1375</v>
      </c>
      <c r="L658" s="26">
        <f t="shared" si="215"/>
        <v>343.75</v>
      </c>
      <c r="M658" s="27">
        <v>0.25</v>
      </c>
      <c r="O658" s="1"/>
      <c r="P658" s="2"/>
      <c r="Q658" s="3"/>
      <c r="R658" s="5"/>
    </row>
    <row r="659" spans="2:18" x14ac:dyDescent="0.2">
      <c r="B659" s="22" t="s">
        <v>23</v>
      </c>
      <c r="C659" s="22">
        <v>1128299</v>
      </c>
      <c r="D659" s="23">
        <v>44199</v>
      </c>
      <c r="E659" s="22" t="s">
        <v>24</v>
      </c>
      <c r="F659" s="22" t="s">
        <v>41</v>
      </c>
      <c r="G659" s="22" t="s">
        <v>42</v>
      </c>
      <c r="H659" s="22" t="s">
        <v>17</v>
      </c>
      <c r="I659" s="24">
        <v>0.5</v>
      </c>
      <c r="J659" s="25">
        <v>5000</v>
      </c>
      <c r="K659" s="26">
        <f t="shared" si="214"/>
        <v>2500</v>
      </c>
      <c r="L659" s="26">
        <f t="shared" si="215"/>
        <v>500</v>
      </c>
      <c r="M659" s="27">
        <v>0.2</v>
      </c>
      <c r="O659" s="1"/>
      <c r="P659" s="2"/>
      <c r="Q659" s="3"/>
      <c r="R659" s="5"/>
    </row>
    <row r="660" spans="2:18" x14ac:dyDescent="0.2">
      <c r="B660" s="22" t="s">
        <v>23</v>
      </c>
      <c r="C660" s="22">
        <v>1128299</v>
      </c>
      <c r="D660" s="23">
        <v>44230</v>
      </c>
      <c r="E660" s="22" t="s">
        <v>24</v>
      </c>
      <c r="F660" s="22" t="s">
        <v>41</v>
      </c>
      <c r="G660" s="22" t="s">
        <v>42</v>
      </c>
      <c r="H660" s="22" t="s">
        <v>12</v>
      </c>
      <c r="I660" s="24">
        <v>0.4</v>
      </c>
      <c r="J660" s="25">
        <v>5500</v>
      </c>
      <c r="K660" s="26">
        <f>I660*J660</f>
        <v>2200</v>
      </c>
      <c r="L660" s="26">
        <f>K660*M660</f>
        <v>660</v>
      </c>
      <c r="M660" s="27">
        <v>0.3</v>
      </c>
      <c r="O660" s="1"/>
      <c r="P660" s="2"/>
      <c r="Q660" s="3"/>
      <c r="R660" s="5"/>
    </row>
    <row r="661" spans="2:18" x14ac:dyDescent="0.2">
      <c r="B661" s="22" t="s">
        <v>23</v>
      </c>
      <c r="C661" s="22">
        <v>1128299</v>
      </c>
      <c r="D661" s="23">
        <v>44230</v>
      </c>
      <c r="E661" s="22" t="s">
        <v>24</v>
      </c>
      <c r="F661" s="22" t="s">
        <v>41</v>
      </c>
      <c r="G661" s="22" t="s">
        <v>42</v>
      </c>
      <c r="H661" s="22" t="s">
        <v>15</v>
      </c>
      <c r="I661" s="24">
        <v>0.5</v>
      </c>
      <c r="J661" s="25">
        <v>4500</v>
      </c>
      <c r="K661" s="26">
        <f>I661*J661</f>
        <v>2250</v>
      </c>
      <c r="L661" s="26">
        <f>K661*M661</f>
        <v>562.5</v>
      </c>
      <c r="M661" s="27">
        <v>0.25</v>
      </c>
      <c r="O661" s="1"/>
      <c r="P661" s="2"/>
      <c r="Q661" s="3"/>
      <c r="R661" s="5"/>
    </row>
    <row r="662" spans="2:18" x14ac:dyDescent="0.2">
      <c r="B662" s="22" t="s">
        <v>23</v>
      </c>
      <c r="C662" s="22">
        <v>1128299</v>
      </c>
      <c r="D662" s="23">
        <v>44230</v>
      </c>
      <c r="E662" s="22" t="s">
        <v>24</v>
      </c>
      <c r="F662" s="22" t="s">
        <v>41</v>
      </c>
      <c r="G662" s="22" t="s">
        <v>42</v>
      </c>
      <c r="H662" s="22" t="s">
        <v>13</v>
      </c>
      <c r="I662" s="24">
        <v>0.5</v>
      </c>
      <c r="J662" s="25">
        <v>4500</v>
      </c>
      <c r="K662" s="26">
        <f t="shared" ref="K662:K665" si="216">I662*J662</f>
        <v>2250</v>
      </c>
      <c r="L662" s="26">
        <f t="shared" ref="L662:L665" si="217">K662*M662</f>
        <v>562.5</v>
      </c>
      <c r="M662" s="27">
        <v>0.25</v>
      </c>
      <c r="O662" s="1"/>
      <c r="P662" s="2"/>
      <c r="Q662" s="3"/>
      <c r="R662" s="5"/>
    </row>
    <row r="663" spans="2:18" x14ac:dyDescent="0.2">
      <c r="B663" s="22" t="s">
        <v>23</v>
      </c>
      <c r="C663" s="22">
        <v>1128299</v>
      </c>
      <c r="D663" s="23">
        <v>44230</v>
      </c>
      <c r="E663" s="22" t="s">
        <v>24</v>
      </c>
      <c r="F663" s="22" t="s">
        <v>41</v>
      </c>
      <c r="G663" s="22" t="s">
        <v>42</v>
      </c>
      <c r="H663" s="22" t="s">
        <v>14</v>
      </c>
      <c r="I663" s="24">
        <v>0.5</v>
      </c>
      <c r="J663" s="25">
        <v>3000</v>
      </c>
      <c r="K663" s="26">
        <f t="shared" si="216"/>
        <v>1500</v>
      </c>
      <c r="L663" s="26">
        <f t="shared" si="217"/>
        <v>450</v>
      </c>
      <c r="M663" s="27">
        <v>0.3</v>
      </c>
      <c r="O663" s="1"/>
      <c r="P663" s="2"/>
      <c r="Q663" s="3"/>
      <c r="R663" s="5"/>
    </row>
    <row r="664" spans="2:18" x14ac:dyDescent="0.2">
      <c r="B664" s="22" t="s">
        <v>23</v>
      </c>
      <c r="C664" s="22">
        <v>1128299</v>
      </c>
      <c r="D664" s="23">
        <v>44230</v>
      </c>
      <c r="E664" s="22" t="s">
        <v>24</v>
      </c>
      <c r="F664" s="22" t="s">
        <v>41</v>
      </c>
      <c r="G664" s="22" t="s">
        <v>42</v>
      </c>
      <c r="H664" s="22" t="s">
        <v>16</v>
      </c>
      <c r="I664" s="24">
        <v>0.55000000000000004</v>
      </c>
      <c r="J664" s="25">
        <v>2250</v>
      </c>
      <c r="K664" s="26">
        <f t="shared" si="216"/>
        <v>1237.5</v>
      </c>
      <c r="L664" s="26">
        <f t="shared" si="217"/>
        <v>309.375</v>
      </c>
      <c r="M664" s="27">
        <v>0.25</v>
      </c>
      <c r="O664" s="1"/>
      <c r="P664" s="2"/>
      <c r="Q664" s="3"/>
      <c r="R664" s="5"/>
    </row>
    <row r="665" spans="2:18" x14ac:dyDescent="0.2">
      <c r="B665" s="22" t="s">
        <v>23</v>
      </c>
      <c r="C665" s="22">
        <v>1128299</v>
      </c>
      <c r="D665" s="23">
        <v>44230</v>
      </c>
      <c r="E665" s="22" t="s">
        <v>24</v>
      </c>
      <c r="F665" s="22" t="s">
        <v>41</v>
      </c>
      <c r="G665" s="22" t="s">
        <v>42</v>
      </c>
      <c r="H665" s="22" t="s">
        <v>17</v>
      </c>
      <c r="I665" s="24">
        <v>0.5</v>
      </c>
      <c r="J665" s="25">
        <v>4250</v>
      </c>
      <c r="K665" s="26">
        <f t="shared" si="216"/>
        <v>2125</v>
      </c>
      <c r="L665" s="26">
        <f t="shared" si="217"/>
        <v>425</v>
      </c>
      <c r="M665" s="27">
        <v>0.2</v>
      </c>
      <c r="O665" s="1"/>
      <c r="P665" s="2"/>
      <c r="Q665" s="3"/>
      <c r="R665" s="5"/>
    </row>
    <row r="666" spans="2:18" x14ac:dyDescent="0.2">
      <c r="B666" s="22" t="s">
        <v>23</v>
      </c>
      <c r="C666" s="22">
        <v>1128299</v>
      </c>
      <c r="D666" s="23">
        <v>44257</v>
      </c>
      <c r="E666" s="22" t="s">
        <v>24</v>
      </c>
      <c r="F666" s="22" t="s">
        <v>41</v>
      </c>
      <c r="G666" s="22" t="s">
        <v>42</v>
      </c>
      <c r="H666" s="22" t="s">
        <v>12</v>
      </c>
      <c r="I666" s="24">
        <v>0.5</v>
      </c>
      <c r="J666" s="25">
        <v>5750</v>
      </c>
      <c r="K666" s="26">
        <f>I666*J666</f>
        <v>2875</v>
      </c>
      <c r="L666" s="26">
        <f>K666*M666</f>
        <v>862.5</v>
      </c>
      <c r="M666" s="27">
        <v>0.3</v>
      </c>
      <c r="O666" s="1"/>
      <c r="P666" s="2"/>
      <c r="Q666" s="3"/>
      <c r="R666" s="5"/>
    </row>
    <row r="667" spans="2:18" x14ac:dyDescent="0.2">
      <c r="B667" s="22" t="s">
        <v>23</v>
      </c>
      <c r="C667" s="22">
        <v>1128299</v>
      </c>
      <c r="D667" s="23">
        <v>44257</v>
      </c>
      <c r="E667" s="22" t="s">
        <v>24</v>
      </c>
      <c r="F667" s="22" t="s">
        <v>41</v>
      </c>
      <c r="G667" s="22" t="s">
        <v>42</v>
      </c>
      <c r="H667" s="22" t="s">
        <v>15</v>
      </c>
      <c r="I667" s="24">
        <v>0.6</v>
      </c>
      <c r="J667" s="25">
        <v>4250</v>
      </c>
      <c r="K667" s="26">
        <f>I667*J667</f>
        <v>2550</v>
      </c>
      <c r="L667" s="26">
        <f>K667*M667</f>
        <v>637.5</v>
      </c>
      <c r="M667" s="27">
        <v>0.25</v>
      </c>
      <c r="O667" s="1"/>
      <c r="P667" s="2"/>
      <c r="Q667" s="3"/>
      <c r="R667" s="5"/>
    </row>
    <row r="668" spans="2:18" x14ac:dyDescent="0.2">
      <c r="B668" s="22" t="s">
        <v>23</v>
      </c>
      <c r="C668" s="22">
        <v>1128299</v>
      </c>
      <c r="D668" s="23">
        <v>44257</v>
      </c>
      <c r="E668" s="22" t="s">
        <v>24</v>
      </c>
      <c r="F668" s="22" t="s">
        <v>41</v>
      </c>
      <c r="G668" s="22" t="s">
        <v>42</v>
      </c>
      <c r="H668" s="22" t="s">
        <v>13</v>
      </c>
      <c r="I668" s="24">
        <v>0.64999999999999991</v>
      </c>
      <c r="J668" s="25">
        <v>4250</v>
      </c>
      <c r="K668" s="26">
        <f t="shared" ref="K668:K671" si="218">I668*J668</f>
        <v>2762.4999999999995</v>
      </c>
      <c r="L668" s="26">
        <f t="shared" ref="L668:L671" si="219">K668*M668</f>
        <v>690.62499999999989</v>
      </c>
      <c r="M668" s="27">
        <v>0.25</v>
      </c>
      <c r="O668" s="1"/>
      <c r="P668" s="2"/>
      <c r="Q668" s="3"/>
      <c r="R668" s="5"/>
    </row>
    <row r="669" spans="2:18" x14ac:dyDescent="0.2">
      <c r="B669" s="22" t="s">
        <v>23</v>
      </c>
      <c r="C669" s="22">
        <v>1128299</v>
      </c>
      <c r="D669" s="23">
        <v>44257</v>
      </c>
      <c r="E669" s="22" t="s">
        <v>24</v>
      </c>
      <c r="F669" s="22" t="s">
        <v>41</v>
      </c>
      <c r="G669" s="22" t="s">
        <v>42</v>
      </c>
      <c r="H669" s="22" t="s">
        <v>14</v>
      </c>
      <c r="I669" s="24">
        <v>0.64999999999999991</v>
      </c>
      <c r="J669" s="25">
        <v>3250</v>
      </c>
      <c r="K669" s="26">
        <f t="shared" si="218"/>
        <v>2112.4999999999995</v>
      </c>
      <c r="L669" s="26">
        <f t="shared" si="219"/>
        <v>633.74999999999989</v>
      </c>
      <c r="M669" s="27">
        <v>0.3</v>
      </c>
      <c r="O669" s="1"/>
      <c r="P669" s="2"/>
      <c r="Q669" s="3"/>
      <c r="R669" s="5"/>
    </row>
    <row r="670" spans="2:18" x14ac:dyDescent="0.2">
      <c r="B670" s="22" t="s">
        <v>23</v>
      </c>
      <c r="C670" s="22">
        <v>1128299</v>
      </c>
      <c r="D670" s="23">
        <v>44257</v>
      </c>
      <c r="E670" s="22" t="s">
        <v>24</v>
      </c>
      <c r="F670" s="22" t="s">
        <v>41</v>
      </c>
      <c r="G670" s="22" t="s">
        <v>42</v>
      </c>
      <c r="H670" s="22" t="s">
        <v>16</v>
      </c>
      <c r="I670" s="24">
        <v>0.7</v>
      </c>
      <c r="J670" s="25">
        <v>1750</v>
      </c>
      <c r="K670" s="26">
        <f t="shared" si="218"/>
        <v>1225</v>
      </c>
      <c r="L670" s="26">
        <f t="shared" si="219"/>
        <v>306.25</v>
      </c>
      <c r="M670" s="27">
        <v>0.25</v>
      </c>
      <c r="O670" s="1"/>
      <c r="P670" s="2"/>
      <c r="Q670" s="3"/>
      <c r="R670" s="5"/>
    </row>
    <row r="671" spans="2:18" x14ac:dyDescent="0.2">
      <c r="B671" s="22" t="s">
        <v>23</v>
      </c>
      <c r="C671" s="22">
        <v>1128299</v>
      </c>
      <c r="D671" s="23">
        <v>44257</v>
      </c>
      <c r="E671" s="22" t="s">
        <v>24</v>
      </c>
      <c r="F671" s="22" t="s">
        <v>41</v>
      </c>
      <c r="G671" s="22" t="s">
        <v>42</v>
      </c>
      <c r="H671" s="22" t="s">
        <v>17</v>
      </c>
      <c r="I671" s="24">
        <v>0.64999999999999991</v>
      </c>
      <c r="J671" s="25">
        <v>3750</v>
      </c>
      <c r="K671" s="26">
        <f t="shared" si="218"/>
        <v>2437.4999999999995</v>
      </c>
      <c r="L671" s="26">
        <f t="shared" si="219"/>
        <v>487.49999999999994</v>
      </c>
      <c r="M671" s="27">
        <v>0.2</v>
      </c>
      <c r="O671" s="1"/>
      <c r="P671" s="2"/>
      <c r="Q671" s="3"/>
      <c r="R671" s="5"/>
    </row>
    <row r="672" spans="2:18" x14ac:dyDescent="0.2">
      <c r="B672" s="22" t="s">
        <v>23</v>
      </c>
      <c r="C672" s="22">
        <v>1128299</v>
      </c>
      <c r="D672" s="23">
        <v>44289</v>
      </c>
      <c r="E672" s="22" t="s">
        <v>24</v>
      </c>
      <c r="F672" s="22" t="s">
        <v>41</v>
      </c>
      <c r="G672" s="22" t="s">
        <v>42</v>
      </c>
      <c r="H672" s="22" t="s">
        <v>12</v>
      </c>
      <c r="I672" s="24">
        <v>0.7</v>
      </c>
      <c r="J672" s="25">
        <v>5500</v>
      </c>
      <c r="K672" s="26">
        <f>I672*J672</f>
        <v>3849.9999999999995</v>
      </c>
      <c r="L672" s="26">
        <f>K672*M672</f>
        <v>1154.9999999999998</v>
      </c>
      <c r="M672" s="27">
        <v>0.3</v>
      </c>
      <c r="O672" s="1"/>
      <c r="P672" s="2"/>
      <c r="Q672" s="3"/>
      <c r="R672" s="5"/>
    </row>
    <row r="673" spans="2:18" x14ac:dyDescent="0.2">
      <c r="B673" s="22" t="s">
        <v>23</v>
      </c>
      <c r="C673" s="22">
        <v>1128299</v>
      </c>
      <c r="D673" s="23">
        <v>44289</v>
      </c>
      <c r="E673" s="22" t="s">
        <v>24</v>
      </c>
      <c r="F673" s="22" t="s">
        <v>41</v>
      </c>
      <c r="G673" s="22" t="s">
        <v>42</v>
      </c>
      <c r="H673" s="22" t="s">
        <v>15</v>
      </c>
      <c r="I673" s="24">
        <v>0.75</v>
      </c>
      <c r="J673" s="25">
        <v>3500</v>
      </c>
      <c r="K673" s="26">
        <f>I673*J673</f>
        <v>2625</v>
      </c>
      <c r="L673" s="26">
        <f>K673*M673</f>
        <v>656.25</v>
      </c>
      <c r="M673" s="27">
        <v>0.25</v>
      </c>
      <c r="O673" s="1"/>
      <c r="P673" s="2"/>
      <c r="Q673" s="3"/>
      <c r="R673" s="5"/>
    </row>
    <row r="674" spans="2:18" x14ac:dyDescent="0.2">
      <c r="B674" s="22" t="s">
        <v>23</v>
      </c>
      <c r="C674" s="22">
        <v>1128299</v>
      </c>
      <c r="D674" s="23">
        <v>44289</v>
      </c>
      <c r="E674" s="22" t="s">
        <v>24</v>
      </c>
      <c r="F674" s="22" t="s">
        <v>41</v>
      </c>
      <c r="G674" s="22" t="s">
        <v>42</v>
      </c>
      <c r="H674" s="22" t="s">
        <v>13</v>
      </c>
      <c r="I674" s="24">
        <v>0.75</v>
      </c>
      <c r="J674" s="25">
        <v>4000</v>
      </c>
      <c r="K674" s="26">
        <f t="shared" ref="K674:K677" si="220">I674*J674</f>
        <v>3000</v>
      </c>
      <c r="L674" s="26">
        <f t="shared" ref="L674:L677" si="221">K674*M674</f>
        <v>750</v>
      </c>
      <c r="M674" s="27">
        <v>0.25</v>
      </c>
      <c r="O674" s="1"/>
      <c r="P674" s="2"/>
      <c r="Q674" s="3"/>
      <c r="R674" s="5"/>
    </row>
    <row r="675" spans="2:18" x14ac:dyDescent="0.2">
      <c r="B675" s="22" t="s">
        <v>23</v>
      </c>
      <c r="C675" s="22">
        <v>1128299</v>
      </c>
      <c r="D675" s="23">
        <v>44289</v>
      </c>
      <c r="E675" s="22" t="s">
        <v>24</v>
      </c>
      <c r="F675" s="22" t="s">
        <v>41</v>
      </c>
      <c r="G675" s="22" t="s">
        <v>42</v>
      </c>
      <c r="H675" s="22" t="s">
        <v>14</v>
      </c>
      <c r="I675" s="24">
        <v>0.6</v>
      </c>
      <c r="J675" s="25">
        <v>3000</v>
      </c>
      <c r="K675" s="26">
        <f t="shared" si="220"/>
        <v>1800</v>
      </c>
      <c r="L675" s="26">
        <f t="shared" si="221"/>
        <v>540</v>
      </c>
      <c r="M675" s="27">
        <v>0.3</v>
      </c>
      <c r="O675" s="1"/>
      <c r="P675" s="2"/>
      <c r="Q675" s="3"/>
      <c r="R675" s="5"/>
    </row>
    <row r="676" spans="2:18" x14ac:dyDescent="0.2">
      <c r="B676" s="22" t="s">
        <v>23</v>
      </c>
      <c r="C676" s="22">
        <v>1128299</v>
      </c>
      <c r="D676" s="23">
        <v>44289</v>
      </c>
      <c r="E676" s="22" t="s">
        <v>24</v>
      </c>
      <c r="F676" s="22" t="s">
        <v>41</v>
      </c>
      <c r="G676" s="22" t="s">
        <v>42</v>
      </c>
      <c r="H676" s="22" t="s">
        <v>16</v>
      </c>
      <c r="I676" s="24">
        <v>0.65</v>
      </c>
      <c r="J676" s="25">
        <v>2000</v>
      </c>
      <c r="K676" s="26">
        <f t="shared" si="220"/>
        <v>1300</v>
      </c>
      <c r="L676" s="26">
        <f t="shared" si="221"/>
        <v>325</v>
      </c>
      <c r="M676" s="27">
        <v>0.25</v>
      </c>
      <c r="O676" s="1"/>
      <c r="P676" s="2"/>
      <c r="Q676" s="3"/>
      <c r="R676" s="5"/>
    </row>
    <row r="677" spans="2:18" x14ac:dyDescent="0.2">
      <c r="B677" s="22" t="s">
        <v>23</v>
      </c>
      <c r="C677" s="22">
        <v>1128299</v>
      </c>
      <c r="D677" s="23">
        <v>44289</v>
      </c>
      <c r="E677" s="22" t="s">
        <v>24</v>
      </c>
      <c r="F677" s="22" t="s">
        <v>41</v>
      </c>
      <c r="G677" s="22" t="s">
        <v>42</v>
      </c>
      <c r="H677" s="22" t="s">
        <v>17</v>
      </c>
      <c r="I677" s="24">
        <v>0.8</v>
      </c>
      <c r="J677" s="25">
        <v>3500</v>
      </c>
      <c r="K677" s="26">
        <f t="shared" si="220"/>
        <v>2800</v>
      </c>
      <c r="L677" s="26">
        <f t="shared" si="221"/>
        <v>560</v>
      </c>
      <c r="M677" s="27">
        <v>0.2</v>
      </c>
      <c r="O677" s="1"/>
      <c r="P677" s="2"/>
      <c r="Q677" s="3"/>
      <c r="R677" s="5"/>
    </row>
    <row r="678" spans="2:18" x14ac:dyDescent="0.2">
      <c r="B678" s="22" t="s">
        <v>23</v>
      </c>
      <c r="C678" s="22">
        <v>1128299</v>
      </c>
      <c r="D678" s="23">
        <v>44320</v>
      </c>
      <c r="E678" s="22" t="s">
        <v>24</v>
      </c>
      <c r="F678" s="22" t="s">
        <v>41</v>
      </c>
      <c r="G678" s="22" t="s">
        <v>42</v>
      </c>
      <c r="H678" s="22" t="s">
        <v>12</v>
      </c>
      <c r="I678" s="24">
        <v>0.6</v>
      </c>
      <c r="J678" s="25">
        <v>5500</v>
      </c>
      <c r="K678" s="26">
        <f>I678*J678</f>
        <v>3300</v>
      </c>
      <c r="L678" s="26">
        <f>K678*M678</f>
        <v>990</v>
      </c>
      <c r="M678" s="27">
        <v>0.3</v>
      </c>
      <c r="O678" s="1"/>
      <c r="P678" s="2"/>
      <c r="Q678" s="3"/>
      <c r="R678" s="5"/>
    </row>
    <row r="679" spans="2:18" x14ac:dyDescent="0.2">
      <c r="B679" s="22" t="s">
        <v>23</v>
      </c>
      <c r="C679" s="22">
        <v>1128299</v>
      </c>
      <c r="D679" s="23">
        <v>44320</v>
      </c>
      <c r="E679" s="22" t="s">
        <v>24</v>
      </c>
      <c r="F679" s="22" t="s">
        <v>41</v>
      </c>
      <c r="G679" s="22" t="s">
        <v>42</v>
      </c>
      <c r="H679" s="22" t="s">
        <v>15</v>
      </c>
      <c r="I679" s="24">
        <v>0.65</v>
      </c>
      <c r="J679" s="25">
        <v>4000</v>
      </c>
      <c r="K679" s="26">
        <f>I679*J679</f>
        <v>2600</v>
      </c>
      <c r="L679" s="26">
        <f>K679*M679</f>
        <v>650</v>
      </c>
      <c r="M679" s="27">
        <v>0.25</v>
      </c>
      <c r="O679" s="1"/>
      <c r="P679" s="2"/>
      <c r="Q679" s="3"/>
      <c r="R679" s="5"/>
    </row>
    <row r="680" spans="2:18" x14ac:dyDescent="0.2">
      <c r="B680" s="22" t="s">
        <v>23</v>
      </c>
      <c r="C680" s="22">
        <v>1128299</v>
      </c>
      <c r="D680" s="23">
        <v>44320</v>
      </c>
      <c r="E680" s="22" t="s">
        <v>24</v>
      </c>
      <c r="F680" s="22" t="s">
        <v>41</v>
      </c>
      <c r="G680" s="22" t="s">
        <v>42</v>
      </c>
      <c r="H680" s="22" t="s">
        <v>13</v>
      </c>
      <c r="I680" s="24">
        <v>0.65</v>
      </c>
      <c r="J680" s="25">
        <v>4000</v>
      </c>
      <c r="K680" s="26">
        <f t="shared" ref="K680:K683" si="222">I680*J680</f>
        <v>2600</v>
      </c>
      <c r="L680" s="26">
        <f t="shared" ref="L680:L683" si="223">K680*M680</f>
        <v>650</v>
      </c>
      <c r="M680" s="27">
        <v>0.25</v>
      </c>
      <c r="O680" s="1"/>
      <c r="P680" s="2"/>
      <c r="Q680" s="3"/>
      <c r="R680" s="5"/>
    </row>
    <row r="681" spans="2:18" x14ac:dyDescent="0.2">
      <c r="B681" s="22" t="s">
        <v>23</v>
      </c>
      <c r="C681" s="22">
        <v>1128299</v>
      </c>
      <c r="D681" s="23">
        <v>44320</v>
      </c>
      <c r="E681" s="22" t="s">
        <v>24</v>
      </c>
      <c r="F681" s="22" t="s">
        <v>41</v>
      </c>
      <c r="G681" s="22" t="s">
        <v>42</v>
      </c>
      <c r="H681" s="22" t="s">
        <v>14</v>
      </c>
      <c r="I681" s="24">
        <v>0.6</v>
      </c>
      <c r="J681" s="25">
        <v>3000</v>
      </c>
      <c r="K681" s="26">
        <f t="shared" si="222"/>
        <v>1800</v>
      </c>
      <c r="L681" s="26">
        <f t="shared" si="223"/>
        <v>540</v>
      </c>
      <c r="M681" s="27">
        <v>0.3</v>
      </c>
      <c r="O681" s="1"/>
      <c r="P681" s="2"/>
      <c r="Q681" s="3"/>
      <c r="R681" s="5"/>
    </row>
    <row r="682" spans="2:18" x14ac:dyDescent="0.2">
      <c r="B682" s="22" t="s">
        <v>23</v>
      </c>
      <c r="C682" s="22">
        <v>1128299</v>
      </c>
      <c r="D682" s="23">
        <v>44320</v>
      </c>
      <c r="E682" s="22" t="s">
        <v>24</v>
      </c>
      <c r="F682" s="22" t="s">
        <v>41</v>
      </c>
      <c r="G682" s="22" t="s">
        <v>42</v>
      </c>
      <c r="H682" s="22" t="s">
        <v>16</v>
      </c>
      <c r="I682" s="24">
        <v>0.65</v>
      </c>
      <c r="J682" s="25">
        <v>2000</v>
      </c>
      <c r="K682" s="26">
        <f t="shared" si="222"/>
        <v>1300</v>
      </c>
      <c r="L682" s="26">
        <f t="shared" si="223"/>
        <v>325</v>
      </c>
      <c r="M682" s="27">
        <v>0.25</v>
      </c>
      <c r="O682" s="1"/>
      <c r="P682" s="2"/>
      <c r="Q682" s="3"/>
      <c r="R682" s="5"/>
    </row>
    <row r="683" spans="2:18" x14ac:dyDescent="0.2">
      <c r="B683" s="22" t="s">
        <v>23</v>
      </c>
      <c r="C683" s="22">
        <v>1128299</v>
      </c>
      <c r="D683" s="23">
        <v>44320</v>
      </c>
      <c r="E683" s="22" t="s">
        <v>24</v>
      </c>
      <c r="F683" s="22" t="s">
        <v>41</v>
      </c>
      <c r="G683" s="22" t="s">
        <v>42</v>
      </c>
      <c r="H683" s="22" t="s">
        <v>17</v>
      </c>
      <c r="I683" s="24">
        <v>0.8</v>
      </c>
      <c r="J683" s="25">
        <v>5000</v>
      </c>
      <c r="K683" s="26">
        <f t="shared" si="222"/>
        <v>4000</v>
      </c>
      <c r="L683" s="26">
        <f t="shared" si="223"/>
        <v>800</v>
      </c>
      <c r="M683" s="27">
        <v>0.2</v>
      </c>
      <c r="O683" s="1"/>
      <c r="P683" s="2"/>
      <c r="Q683" s="3"/>
      <c r="R683" s="5"/>
    </row>
    <row r="684" spans="2:18" x14ac:dyDescent="0.2">
      <c r="B684" s="22" t="s">
        <v>23</v>
      </c>
      <c r="C684" s="22">
        <v>1128299</v>
      </c>
      <c r="D684" s="23">
        <v>44350</v>
      </c>
      <c r="E684" s="22" t="s">
        <v>24</v>
      </c>
      <c r="F684" s="22" t="s">
        <v>41</v>
      </c>
      <c r="G684" s="22" t="s">
        <v>42</v>
      </c>
      <c r="H684" s="22" t="s">
        <v>12</v>
      </c>
      <c r="I684" s="24">
        <v>0.75</v>
      </c>
      <c r="J684" s="25">
        <v>7500</v>
      </c>
      <c r="K684" s="26">
        <f>I684*J684</f>
        <v>5625</v>
      </c>
      <c r="L684" s="26">
        <f>K684*M684</f>
        <v>1687.5</v>
      </c>
      <c r="M684" s="27">
        <v>0.3</v>
      </c>
      <c r="O684" s="1"/>
      <c r="P684" s="2"/>
      <c r="Q684" s="3"/>
      <c r="R684" s="5"/>
    </row>
    <row r="685" spans="2:18" x14ac:dyDescent="0.2">
      <c r="B685" s="22" t="s">
        <v>23</v>
      </c>
      <c r="C685" s="22">
        <v>1128299</v>
      </c>
      <c r="D685" s="23">
        <v>44350</v>
      </c>
      <c r="E685" s="22" t="s">
        <v>24</v>
      </c>
      <c r="F685" s="22" t="s">
        <v>41</v>
      </c>
      <c r="G685" s="22" t="s">
        <v>42</v>
      </c>
      <c r="H685" s="22" t="s">
        <v>15</v>
      </c>
      <c r="I685" s="24">
        <v>0.8</v>
      </c>
      <c r="J685" s="25">
        <v>6250</v>
      </c>
      <c r="K685" s="26">
        <f>I685*J685</f>
        <v>5000</v>
      </c>
      <c r="L685" s="26">
        <f>K685*M685</f>
        <v>1250</v>
      </c>
      <c r="M685" s="27">
        <v>0.25</v>
      </c>
      <c r="O685" s="1"/>
      <c r="P685" s="2"/>
      <c r="Q685" s="3"/>
      <c r="R685" s="5"/>
    </row>
    <row r="686" spans="2:18" x14ac:dyDescent="0.2">
      <c r="B686" s="22" t="s">
        <v>23</v>
      </c>
      <c r="C686" s="22">
        <v>1128299</v>
      </c>
      <c r="D686" s="23">
        <v>44350</v>
      </c>
      <c r="E686" s="22" t="s">
        <v>24</v>
      </c>
      <c r="F686" s="22" t="s">
        <v>41</v>
      </c>
      <c r="G686" s="22" t="s">
        <v>42</v>
      </c>
      <c r="H686" s="22" t="s">
        <v>13</v>
      </c>
      <c r="I686" s="24">
        <v>0.8</v>
      </c>
      <c r="J686" s="25">
        <v>6250</v>
      </c>
      <c r="K686" s="26">
        <f t="shared" ref="K686:K689" si="224">I686*J686</f>
        <v>5000</v>
      </c>
      <c r="L686" s="26">
        <f t="shared" ref="L686:L689" si="225">K686*M686</f>
        <v>1250</v>
      </c>
      <c r="M686" s="27">
        <v>0.25</v>
      </c>
      <c r="O686" s="1"/>
      <c r="P686" s="2"/>
      <c r="Q686" s="3"/>
      <c r="R686" s="5"/>
    </row>
    <row r="687" spans="2:18" x14ac:dyDescent="0.2">
      <c r="B687" s="22" t="s">
        <v>23</v>
      </c>
      <c r="C687" s="22">
        <v>1128299</v>
      </c>
      <c r="D687" s="23">
        <v>44350</v>
      </c>
      <c r="E687" s="22" t="s">
        <v>24</v>
      </c>
      <c r="F687" s="22" t="s">
        <v>41</v>
      </c>
      <c r="G687" s="22" t="s">
        <v>42</v>
      </c>
      <c r="H687" s="22" t="s">
        <v>14</v>
      </c>
      <c r="I687" s="24">
        <v>0.8</v>
      </c>
      <c r="J687" s="25">
        <v>5000</v>
      </c>
      <c r="K687" s="26">
        <f t="shared" si="224"/>
        <v>4000</v>
      </c>
      <c r="L687" s="26">
        <f t="shared" si="225"/>
        <v>1200</v>
      </c>
      <c r="M687" s="27">
        <v>0.3</v>
      </c>
      <c r="O687" s="1"/>
      <c r="P687" s="2"/>
      <c r="Q687" s="3"/>
      <c r="R687" s="5"/>
    </row>
    <row r="688" spans="2:18" x14ac:dyDescent="0.2">
      <c r="B688" s="22" t="s">
        <v>23</v>
      </c>
      <c r="C688" s="22">
        <v>1128299</v>
      </c>
      <c r="D688" s="23">
        <v>44350</v>
      </c>
      <c r="E688" s="22" t="s">
        <v>24</v>
      </c>
      <c r="F688" s="22" t="s">
        <v>41</v>
      </c>
      <c r="G688" s="22" t="s">
        <v>42</v>
      </c>
      <c r="H688" s="22" t="s">
        <v>16</v>
      </c>
      <c r="I688" s="24">
        <v>0.85000000000000009</v>
      </c>
      <c r="J688" s="25">
        <v>3750</v>
      </c>
      <c r="K688" s="26">
        <f t="shared" si="224"/>
        <v>3187.5000000000005</v>
      </c>
      <c r="L688" s="26">
        <f t="shared" si="225"/>
        <v>796.87500000000011</v>
      </c>
      <c r="M688" s="27">
        <v>0.25</v>
      </c>
      <c r="O688" s="1"/>
      <c r="P688" s="2"/>
      <c r="Q688" s="3"/>
      <c r="R688" s="5"/>
    </row>
    <row r="689" spans="2:18" x14ac:dyDescent="0.2">
      <c r="B689" s="22" t="s">
        <v>23</v>
      </c>
      <c r="C689" s="22">
        <v>1128299</v>
      </c>
      <c r="D689" s="23">
        <v>44350</v>
      </c>
      <c r="E689" s="22" t="s">
        <v>24</v>
      </c>
      <c r="F689" s="22" t="s">
        <v>41</v>
      </c>
      <c r="G689" s="22" t="s">
        <v>42</v>
      </c>
      <c r="H689" s="22" t="s">
        <v>17</v>
      </c>
      <c r="I689" s="24">
        <v>1</v>
      </c>
      <c r="J689" s="25">
        <v>6750</v>
      </c>
      <c r="K689" s="26">
        <f t="shared" si="224"/>
        <v>6750</v>
      </c>
      <c r="L689" s="26">
        <f t="shared" si="225"/>
        <v>1350</v>
      </c>
      <c r="M689" s="27">
        <v>0.2</v>
      </c>
      <c r="O689" s="1"/>
      <c r="P689" s="2"/>
      <c r="Q689" s="3"/>
      <c r="R689" s="5"/>
    </row>
    <row r="690" spans="2:18" x14ac:dyDescent="0.2">
      <c r="B690" s="22" t="s">
        <v>23</v>
      </c>
      <c r="C690" s="22">
        <v>1128299</v>
      </c>
      <c r="D690" s="23">
        <v>44379</v>
      </c>
      <c r="E690" s="22" t="s">
        <v>24</v>
      </c>
      <c r="F690" s="22" t="s">
        <v>41</v>
      </c>
      <c r="G690" s="22" t="s">
        <v>42</v>
      </c>
      <c r="H690" s="22" t="s">
        <v>12</v>
      </c>
      <c r="I690" s="24">
        <v>0.8</v>
      </c>
      <c r="J690" s="25">
        <v>8250</v>
      </c>
      <c r="K690" s="26">
        <f>I690*J690</f>
        <v>6600</v>
      </c>
      <c r="L690" s="26">
        <f>K690*M690</f>
        <v>1980</v>
      </c>
      <c r="M690" s="27">
        <v>0.3</v>
      </c>
      <c r="O690" s="1"/>
      <c r="P690" s="2"/>
      <c r="Q690" s="3"/>
      <c r="R690" s="5"/>
    </row>
    <row r="691" spans="2:18" x14ac:dyDescent="0.2">
      <c r="B691" s="22" t="s">
        <v>23</v>
      </c>
      <c r="C691" s="22">
        <v>1128299</v>
      </c>
      <c r="D691" s="23">
        <v>44379</v>
      </c>
      <c r="E691" s="22" t="s">
        <v>24</v>
      </c>
      <c r="F691" s="22" t="s">
        <v>41</v>
      </c>
      <c r="G691" s="22" t="s">
        <v>42</v>
      </c>
      <c r="H691" s="22" t="s">
        <v>15</v>
      </c>
      <c r="I691" s="24">
        <v>0.85000000000000009</v>
      </c>
      <c r="J691" s="25">
        <v>6750</v>
      </c>
      <c r="K691" s="26">
        <f>I691*J691</f>
        <v>5737.5000000000009</v>
      </c>
      <c r="L691" s="26">
        <f>K691*M691</f>
        <v>1434.3750000000002</v>
      </c>
      <c r="M691" s="27">
        <v>0.25</v>
      </c>
      <c r="O691" s="1"/>
      <c r="P691" s="2"/>
      <c r="Q691" s="3"/>
      <c r="R691" s="5"/>
    </row>
    <row r="692" spans="2:18" x14ac:dyDescent="0.2">
      <c r="B692" s="22" t="s">
        <v>23</v>
      </c>
      <c r="C692" s="22">
        <v>1128299</v>
      </c>
      <c r="D692" s="23">
        <v>44379</v>
      </c>
      <c r="E692" s="22" t="s">
        <v>24</v>
      </c>
      <c r="F692" s="22" t="s">
        <v>41</v>
      </c>
      <c r="G692" s="22" t="s">
        <v>42</v>
      </c>
      <c r="H692" s="22" t="s">
        <v>13</v>
      </c>
      <c r="I692" s="24">
        <v>0.85000000000000009</v>
      </c>
      <c r="J692" s="25">
        <v>6250</v>
      </c>
      <c r="K692" s="26">
        <f t="shared" ref="K692:K695" si="226">I692*J692</f>
        <v>5312.5000000000009</v>
      </c>
      <c r="L692" s="26">
        <f t="shared" ref="L692:L695" si="227">K692*M692</f>
        <v>1328.1250000000002</v>
      </c>
      <c r="M692" s="27">
        <v>0.25</v>
      </c>
      <c r="O692" s="1"/>
      <c r="P692" s="2"/>
      <c r="Q692" s="3"/>
      <c r="R692" s="5"/>
    </row>
    <row r="693" spans="2:18" x14ac:dyDescent="0.2">
      <c r="B693" s="22" t="s">
        <v>23</v>
      </c>
      <c r="C693" s="22">
        <v>1128299</v>
      </c>
      <c r="D693" s="23">
        <v>44379</v>
      </c>
      <c r="E693" s="22" t="s">
        <v>24</v>
      </c>
      <c r="F693" s="22" t="s">
        <v>41</v>
      </c>
      <c r="G693" s="22" t="s">
        <v>42</v>
      </c>
      <c r="H693" s="22" t="s">
        <v>14</v>
      </c>
      <c r="I693" s="24">
        <v>0.8</v>
      </c>
      <c r="J693" s="25">
        <v>5250</v>
      </c>
      <c r="K693" s="26">
        <f t="shared" si="226"/>
        <v>4200</v>
      </c>
      <c r="L693" s="26">
        <f t="shared" si="227"/>
        <v>1260</v>
      </c>
      <c r="M693" s="27">
        <v>0.3</v>
      </c>
      <c r="O693" s="1"/>
      <c r="P693" s="2"/>
      <c r="Q693" s="3"/>
      <c r="R693" s="5"/>
    </row>
    <row r="694" spans="2:18" x14ac:dyDescent="0.2">
      <c r="B694" s="22" t="s">
        <v>23</v>
      </c>
      <c r="C694" s="22">
        <v>1128299</v>
      </c>
      <c r="D694" s="23">
        <v>44379</v>
      </c>
      <c r="E694" s="22" t="s">
        <v>24</v>
      </c>
      <c r="F694" s="22" t="s">
        <v>41</v>
      </c>
      <c r="G694" s="22" t="s">
        <v>42</v>
      </c>
      <c r="H694" s="22" t="s">
        <v>16</v>
      </c>
      <c r="I694" s="24">
        <v>0.85000000000000009</v>
      </c>
      <c r="J694" s="25">
        <v>5750</v>
      </c>
      <c r="K694" s="26">
        <f t="shared" si="226"/>
        <v>4887.5000000000009</v>
      </c>
      <c r="L694" s="26">
        <f t="shared" si="227"/>
        <v>1221.8750000000002</v>
      </c>
      <c r="M694" s="27">
        <v>0.25</v>
      </c>
      <c r="O694" s="1"/>
      <c r="P694" s="2"/>
      <c r="Q694" s="3"/>
      <c r="R694" s="5"/>
    </row>
    <row r="695" spans="2:18" x14ac:dyDescent="0.2">
      <c r="B695" s="22" t="s">
        <v>23</v>
      </c>
      <c r="C695" s="22">
        <v>1128299</v>
      </c>
      <c r="D695" s="23">
        <v>44379</v>
      </c>
      <c r="E695" s="22" t="s">
        <v>24</v>
      </c>
      <c r="F695" s="22" t="s">
        <v>41</v>
      </c>
      <c r="G695" s="22" t="s">
        <v>42</v>
      </c>
      <c r="H695" s="22" t="s">
        <v>17</v>
      </c>
      <c r="I695" s="24">
        <v>1</v>
      </c>
      <c r="J695" s="25">
        <v>5750</v>
      </c>
      <c r="K695" s="26">
        <f t="shared" si="226"/>
        <v>5750</v>
      </c>
      <c r="L695" s="26">
        <f t="shared" si="227"/>
        <v>1150</v>
      </c>
      <c r="M695" s="27">
        <v>0.2</v>
      </c>
      <c r="O695" s="1"/>
      <c r="P695" s="2"/>
      <c r="Q695" s="3"/>
      <c r="R695" s="5"/>
    </row>
    <row r="696" spans="2:18" x14ac:dyDescent="0.2">
      <c r="B696" s="22" t="s">
        <v>23</v>
      </c>
      <c r="C696" s="22">
        <v>1128299</v>
      </c>
      <c r="D696" s="23">
        <v>44411</v>
      </c>
      <c r="E696" s="22" t="s">
        <v>24</v>
      </c>
      <c r="F696" s="22" t="s">
        <v>41</v>
      </c>
      <c r="G696" s="22" t="s">
        <v>42</v>
      </c>
      <c r="H696" s="22" t="s">
        <v>12</v>
      </c>
      <c r="I696" s="24">
        <v>0.85000000000000009</v>
      </c>
      <c r="J696" s="25">
        <v>7750</v>
      </c>
      <c r="K696" s="26">
        <f>I696*J696</f>
        <v>6587.5000000000009</v>
      </c>
      <c r="L696" s="26">
        <f>K696*M696</f>
        <v>1976.2500000000002</v>
      </c>
      <c r="M696" s="27">
        <v>0.3</v>
      </c>
      <c r="O696" s="1"/>
      <c r="P696" s="2"/>
      <c r="Q696" s="3"/>
      <c r="R696" s="5"/>
    </row>
    <row r="697" spans="2:18" x14ac:dyDescent="0.2">
      <c r="B697" s="22" t="s">
        <v>23</v>
      </c>
      <c r="C697" s="22">
        <v>1128299</v>
      </c>
      <c r="D697" s="23">
        <v>44411</v>
      </c>
      <c r="E697" s="22" t="s">
        <v>24</v>
      </c>
      <c r="F697" s="22" t="s">
        <v>41</v>
      </c>
      <c r="G697" s="22" t="s">
        <v>42</v>
      </c>
      <c r="H697" s="22" t="s">
        <v>15</v>
      </c>
      <c r="I697" s="24">
        <v>0.80000000000000016</v>
      </c>
      <c r="J697" s="25">
        <v>7500</v>
      </c>
      <c r="K697" s="26">
        <f>I697*J697</f>
        <v>6000.0000000000009</v>
      </c>
      <c r="L697" s="26">
        <f>K697*M697</f>
        <v>1500.0000000000002</v>
      </c>
      <c r="M697" s="27">
        <v>0.25</v>
      </c>
      <c r="O697" s="1"/>
      <c r="P697" s="2"/>
      <c r="Q697" s="3"/>
      <c r="R697" s="5"/>
    </row>
    <row r="698" spans="2:18" x14ac:dyDescent="0.2">
      <c r="B698" s="22" t="s">
        <v>23</v>
      </c>
      <c r="C698" s="22">
        <v>1128299</v>
      </c>
      <c r="D698" s="23">
        <v>44411</v>
      </c>
      <c r="E698" s="22" t="s">
        <v>24</v>
      </c>
      <c r="F698" s="22" t="s">
        <v>41</v>
      </c>
      <c r="G698" s="22" t="s">
        <v>42</v>
      </c>
      <c r="H698" s="22" t="s">
        <v>13</v>
      </c>
      <c r="I698" s="24">
        <v>0.75000000000000011</v>
      </c>
      <c r="J698" s="25">
        <v>6250</v>
      </c>
      <c r="K698" s="26">
        <f t="shared" ref="K698:K701" si="228">I698*J698</f>
        <v>4687.5000000000009</v>
      </c>
      <c r="L698" s="26">
        <f t="shared" ref="L698:L701" si="229">K698*M698</f>
        <v>1171.8750000000002</v>
      </c>
      <c r="M698" s="27">
        <v>0.25</v>
      </c>
      <c r="O698" s="1"/>
      <c r="P698" s="2"/>
      <c r="Q698" s="3"/>
      <c r="R698" s="5"/>
    </row>
    <row r="699" spans="2:18" x14ac:dyDescent="0.2">
      <c r="B699" s="22" t="s">
        <v>23</v>
      </c>
      <c r="C699" s="22">
        <v>1128299</v>
      </c>
      <c r="D699" s="23">
        <v>44411</v>
      </c>
      <c r="E699" s="22" t="s">
        <v>24</v>
      </c>
      <c r="F699" s="22" t="s">
        <v>41</v>
      </c>
      <c r="G699" s="22" t="s">
        <v>42</v>
      </c>
      <c r="H699" s="22" t="s">
        <v>14</v>
      </c>
      <c r="I699" s="24">
        <v>0.75000000000000011</v>
      </c>
      <c r="J699" s="25">
        <v>5750</v>
      </c>
      <c r="K699" s="26">
        <f t="shared" si="228"/>
        <v>4312.5000000000009</v>
      </c>
      <c r="L699" s="26">
        <f t="shared" si="229"/>
        <v>1293.7500000000002</v>
      </c>
      <c r="M699" s="27">
        <v>0.3</v>
      </c>
      <c r="O699" s="1"/>
      <c r="P699" s="2"/>
      <c r="Q699" s="3"/>
      <c r="R699" s="5"/>
    </row>
    <row r="700" spans="2:18" x14ac:dyDescent="0.2">
      <c r="B700" s="22" t="s">
        <v>23</v>
      </c>
      <c r="C700" s="22">
        <v>1128299</v>
      </c>
      <c r="D700" s="23">
        <v>44411</v>
      </c>
      <c r="E700" s="22" t="s">
        <v>24</v>
      </c>
      <c r="F700" s="22" t="s">
        <v>41</v>
      </c>
      <c r="G700" s="22" t="s">
        <v>42</v>
      </c>
      <c r="H700" s="22" t="s">
        <v>16</v>
      </c>
      <c r="I700" s="24">
        <v>0.75</v>
      </c>
      <c r="J700" s="25">
        <v>5750</v>
      </c>
      <c r="K700" s="26">
        <f t="shared" si="228"/>
        <v>4312.5</v>
      </c>
      <c r="L700" s="26">
        <f t="shared" si="229"/>
        <v>1078.125</v>
      </c>
      <c r="M700" s="27">
        <v>0.25</v>
      </c>
      <c r="O700" s="1"/>
      <c r="P700" s="2"/>
      <c r="Q700" s="3"/>
      <c r="R700" s="5"/>
    </row>
    <row r="701" spans="2:18" x14ac:dyDescent="0.2">
      <c r="B701" s="22" t="s">
        <v>23</v>
      </c>
      <c r="C701" s="22">
        <v>1128299</v>
      </c>
      <c r="D701" s="23">
        <v>44411</v>
      </c>
      <c r="E701" s="22" t="s">
        <v>24</v>
      </c>
      <c r="F701" s="22" t="s">
        <v>41</v>
      </c>
      <c r="G701" s="22" t="s">
        <v>42</v>
      </c>
      <c r="H701" s="22" t="s">
        <v>17</v>
      </c>
      <c r="I701" s="24">
        <v>0.8</v>
      </c>
      <c r="J701" s="25">
        <v>4000</v>
      </c>
      <c r="K701" s="26">
        <f t="shared" si="228"/>
        <v>3200</v>
      </c>
      <c r="L701" s="26">
        <f t="shared" si="229"/>
        <v>640</v>
      </c>
      <c r="M701" s="27">
        <v>0.2</v>
      </c>
      <c r="O701" s="1"/>
      <c r="P701" s="2"/>
      <c r="Q701" s="3"/>
      <c r="R701" s="5"/>
    </row>
    <row r="702" spans="2:18" x14ac:dyDescent="0.2">
      <c r="B702" s="22" t="s">
        <v>23</v>
      </c>
      <c r="C702" s="22">
        <v>1128299</v>
      </c>
      <c r="D702" s="23">
        <v>44443</v>
      </c>
      <c r="E702" s="22" t="s">
        <v>24</v>
      </c>
      <c r="F702" s="22" t="s">
        <v>41</v>
      </c>
      <c r="G702" s="22" t="s">
        <v>42</v>
      </c>
      <c r="H702" s="22" t="s">
        <v>12</v>
      </c>
      <c r="I702" s="24">
        <v>0.70000000000000018</v>
      </c>
      <c r="J702" s="25">
        <v>6000</v>
      </c>
      <c r="K702" s="26">
        <f>I702*J702</f>
        <v>4200.0000000000009</v>
      </c>
      <c r="L702" s="26">
        <f>K702*M702</f>
        <v>1260.0000000000002</v>
      </c>
      <c r="M702" s="27">
        <v>0.3</v>
      </c>
      <c r="O702" s="1"/>
      <c r="P702" s="2"/>
      <c r="Q702" s="3"/>
      <c r="R702" s="5"/>
    </row>
    <row r="703" spans="2:18" x14ac:dyDescent="0.2">
      <c r="B703" s="22" t="s">
        <v>23</v>
      </c>
      <c r="C703" s="22">
        <v>1128299</v>
      </c>
      <c r="D703" s="23">
        <v>44443</v>
      </c>
      <c r="E703" s="22" t="s">
        <v>24</v>
      </c>
      <c r="F703" s="22" t="s">
        <v>41</v>
      </c>
      <c r="G703" s="22" t="s">
        <v>42</v>
      </c>
      <c r="H703" s="22" t="s">
        <v>15</v>
      </c>
      <c r="I703" s="24">
        <v>0.75000000000000022</v>
      </c>
      <c r="J703" s="25">
        <v>6000</v>
      </c>
      <c r="K703" s="26">
        <f>I703*J703</f>
        <v>4500.0000000000009</v>
      </c>
      <c r="L703" s="26">
        <f>K703*M703</f>
        <v>1125.0000000000002</v>
      </c>
      <c r="M703" s="27">
        <v>0.25</v>
      </c>
      <c r="O703" s="1"/>
      <c r="P703" s="2"/>
      <c r="Q703" s="3"/>
      <c r="R703" s="5"/>
    </row>
    <row r="704" spans="2:18" x14ac:dyDescent="0.2">
      <c r="B704" s="22" t="s">
        <v>23</v>
      </c>
      <c r="C704" s="22">
        <v>1128299</v>
      </c>
      <c r="D704" s="23">
        <v>44443</v>
      </c>
      <c r="E704" s="22" t="s">
        <v>24</v>
      </c>
      <c r="F704" s="22" t="s">
        <v>41</v>
      </c>
      <c r="G704" s="22" t="s">
        <v>42</v>
      </c>
      <c r="H704" s="22" t="s">
        <v>13</v>
      </c>
      <c r="I704" s="24">
        <v>0.70000000000000018</v>
      </c>
      <c r="J704" s="25">
        <v>4500</v>
      </c>
      <c r="K704" s="26">
        <f t="shared" ref="K704:K707" si="230">I704*J704</f>
        <v>3150.0000000000009</v>
      </c>
      <c r="L704" s="26">
        <f t="shared" ref="L704:L707" si="231">K704*M704</f>
        <v>787.50000000000023</v>
      </c>
      <c r="M704" s="27">
        <v>0.25</v>
      </c>
      <c r="O704" s="1"/>
      <c r="P704" s="2"/>
      <c r="Q704" s="3"/>
      <c r="R704" s="5"/>
    </row>
    <row r="705" spans="2:18" x14ac:dyDescent="0.2">
      <c r="B705" s="22" t="s">
        <v>23</v>
      </c>
      <c r="C705" s="22">
        <v>1128299</v>
      </c>
      <c r="D705" s="23">
        <v>44443</v>
      </c>
      <c r="E705" s="22" t="s">
        <v>24</v>
      </c>
      <c r="F705" s="22" t="s">
        <v>41</v>
      </c>
      <c r="G705" s="22" t="s">
        <v>42</v>
      </c>
      <c r="H705" s="22" t="s">
        <v>14</v>
      </c>
      <c r="I705" s="24">
        <v>0.70000000000000018</v>
      </c>
      <c r="J705" s="25">
        <v>4000</v>
      </c>
      <c r="K705" s="26">
        <f t="shared" si="230"/>
        <v>2800.0000000000009</v>
      </c>
      <c r="L705" s="26">
        <f t="shared" si="231"/>
        <v>840.00000000000023</v>
      </c>
      <c r="M705" s="27">
        <v>0.3</v>
      </c>
      <c r="O705" s="1"/>
      <c r="P705" s="2"/>
      <c r="Q705" s="3"/>
      <c r="R705" s="5"/>
    </row>
    <row r="706" spans="2:18" x14ac:dyDescent="0.2">
      <c r="B706" s="22" t="s">
        <v>23</v>
      </c>
      <c r="C706" s="22">
        <v>1128299</v>
      </c>
      <c r="D706" s="23">
        <v>44443</v>
      </c>
      <c r="E706" s="22" t="s">
        <v>24</v>
      </c>
      <c r="F706" s="22" t="s">
        <v>41</v>
      </c>
      <c r="G706" s="22" t="s">
        <v>42</v>
      </c>
      <c r="H706" s="22" t="s">
        <v>16</v>
      </c>
      <c r="I706" s="24">
        <v>0.80000000000000016</v>
      </c>
      <c r="J706" s="25">
        <v>4250</v>
      </c>
      <c r="K706" s="26">
        <f t="shared" si="230"/>
        <v>3400.0000000000005</v>
      </c>
      <c r="L706" s="26">
        <f t="shared" si="231"/>
        <v>850.00000000000011</v>
      </c>
      <c r="M706" s="27">
        <v>0.25</v>
      </c>
      <c r="O706" s="1"/>
      <c r="P706" s="2"/>
      <c r="Q706" s="3"/>
      <c r="R706" s="5"/>
    </row>
    <row r="707" spans="2:18" x14ac:dyDescent="0.2">
      <c r="B707" s="22" t="s">
        <v>23</v>
      </c>
      <c r="C707" s="22">
        <v>1128299</v>
      </c>
      <c r="D707" s="23">
        <v>44443</v>
      </c>
      <c r="E707" s="22" t="s">
        <v>24</v>
      </c>
      <c r="F707" s="22" t="s">
        <v>41</v>
      </c>
      <c r="G707" s="22" t="s">
        <v>42</v>
      </c>
      <c r="H707" s="22" t="s">
        <v>17</v>
      </c>
      <c r="I707" s="24">
        <v>0.65</v>
      </c>
      <c r="J707" s="25">
        <v>4500</v>
      </c>
      <c r="K707" s="26">
        <f t="shared" si="230"/>
        <v>2925</v>
      </c>
      <c r="L707" s="26">
        <f t="shared" si="231"/>
        <v>585</v>
      </c>
      <c r="M707" s="27">
        <v>0.2</v>
      </c>
      <c r="O707" s="1"/>
      <c r="P707" s="2"/>
      <c r="Q707" s="3"/>
      <c r="R707" s="5"/>
    </row>
    <row r="708" spans="2:18" x14ac:dyDescent="0.2">
      <c r="B708" s="22" t="s">
        <v>23</v>
      </c>
      <c r="C708" s="22">
        <v>1128299</v>
      </c>
      <c r="D708" s="23">
        <v>44472</v>
      </c>
      <c r="E708" s="22" t="s">
        <v>24</v>
      </c>
      <c r="F708" s="22" t="s">
        <v>41</v>
      </c>
      <c r="G708" s="22" t="s">
        <v>42</v>
      </c>
      <c r="H708" s="22" t="s">
        <v>12</v>
      </c>
      <c r="I708" s="24">
        <v>0.60000000000000009</v>
      </c>
      <c r="J708" s="25">
        <v>5500</v>
      </c>
      <c r="K708" s="26">
        <f>I708*J708</f>
        <v>3300.0000000000005</v>
      </c>
      <c r="L708" s="26">
        <f>K708*M708</f>
        <v>990.00000000000011</v>
      </c>
      <c r="M708" s="27">
        <v>0.3</v>
      </c>
      <c r="O708" s="1"/>
      <c r="P708" s="2"/>
      <c r="Q708" s="3"/>
      <c r="R708" s="5"/>
    </row>
    <row r="709" spans="2:18" x14ac:dyDescent="0.2">
      <c r="B709" s="22" t="s">
        <v>23</v>
      </c>
      <c r="C709" s="22">
        <v>1128299</v>
      </c>
      <c r="D709" s="23">
        <v>44472</v>
      </c>
      <c r="E709" s="22" t="s">
        <v>24</v>
      </c>
      <c r="F709" s="22" t="s">
        <v>41</v>
      </c>
      <c r="G709" s="22" t="s">
        <v>42</v>
      </c>
      <c r="H709" s="22" t="s">
        <v>15</v>
      </c>
      <c r="I709" s="24">
        <v>0.65000000000000013</v>
      </c>
      <c r="J709" s="25">
        <v>5500</v>
      </c>
      <c r="K709" s="26">
        <f>I709*J709</f>
        <v>3575.0000000000009</v>
      </c>
      <c r="L709" s="26">
        <f>K709*M709</f>
        <v>893.75000000000023</v>
      </c>
      <c r="M709" s="27">
        <v>0.25</v>
      </c>
      <c r="O709" s="1"/>
      <c r="P709" s="2"/>
      <c r="Q709" s="3"/>
      <c r="R709" s="5"/>
    </row>
    <row r="710" spans="2:18" x14ac:dyDescent="0.2">
      <c r="B710" s="22" t="s">
        <v>23</v>
      </c>
      <c r="C710" s="22">
        <v>1128299</v>
      </c>
      <c r="D710" s="23">
        <v>44472</v>
      </c>
      <c r="E710" s="22" t="s">
        <v>24</v>
      </c>
      <c r="F710" s="22" t="s">
        <v>41</v>
      </c>
      <c r="G710" s="22" t="s">
        <v>42</v>
      </c>
      <c r="H710" s="22" t="s">
        <v>13</v>
      </c>
      <c r="I710" s="24">
        <v>0.60000000000000009</v>
      </c>
      <c r="J710" s="25">
        <v>3750</v>
      </c>
      <c r="K710" s="26">
        <f t="shared" ref="K710:K713" si="232">I710*J710</f>
        <v>2250.0000000000005</v>
      </c>
      <c r="L710" s="26">
        <f t="shared" ref="L710:L713" si="233">K710*M710</f>
        <v>562.50000000000011</v>
      </c>
      <c r="M710" s="27">
        <v>0.25</v>
      </c>
      <c r="O710" s="1"/>
      <c r="P710" s="2"/>
      <c r="Q710" s="3"/>
      <c r="R710" s="5"/>
    </row>
    <row r="711" spans="2:18" x14ac:dyDescent="0.2">
      <c r="B711" s="22" t="s">
        <v>23</v>
      </c>
      <c r="C711" s="22">
        <v>1128299</v>
      </c>
      <c r="D711" s="23">
        <v>44472</v>
      </c>
      <c r="E711" s="22" t="s">
        <v>24</v>
      </c>
      <c r="F711" s="22" t="s">
        <v>41</v>
      </c>
      <c r="G711" s="22" t="s">
        <v>42</v>
      </c>
      <c r="H711" s="22" t="s">
        <v>14</v>
      </c>
      <c r="I711" s="24">
        <v>0.60000000000000009</v>
      </c>
      <c r="J711" s="25">
        <v>3500</v>
      </c>
      <c r="K711" s="26">
        <f t="shared" si="232"/>
        <v>2100.0000000000005</v>
      </c>
      <c r="L711" s="26">
        <f t="shared" si="233"/>
        <v>630.00000000000011</v>
      </c>
      <c r="M711" s="27">
        <v>0.3</v>
      </c>
      <c r="O711" s="1"/>
      <c r="P711" s="2"/>
      <c r="Q711" s="3"/>
      <c r="R711" s="5"/>
    </row>
    <row r="712" spans="2:18" x14ac:dyDescent="0.2">
      <c r="B712" s="22" t="s">
        <v>23</v>
      </c>
      <c r="C712" s="22">
        <v>1128299</v>
      </c>
      <c r="D712" s="23">
        <v>44472</v>
      </c>
      <c r="E712" s="22" t="s">
        <v>24</v>
      </c>
      <c r="F712" s="22" t="s">
        <v>41</v>
      </c>
      <c r="G712" s="22" t="s">
        <v>42</v>
      </c>
      <c r="H712" s="22" t="s">
        <v>16</v>
      </c>
      <c r="I712" s="24">
        <v>0.70000000000000007</v>
      </c>
      <c r="J712" s="25">
        <v>3250</v>
      </c>
      <c r="K712" s="26">
        <f t="shared" si="232"/>
        <v>2275</v>
      </c>
      <c r="L712" s="26">
        <f t="shared" si="233"/>
        <v>568.75</v>
      </c>
      <c r="M712" s="27">
        <v>0.25</v>
      </c>
      <c r="O712" s="1"/>
      <c r="P712" s="2"/>
      <c r="Q712" s="3"/>
      <c r="R712" s="5"/>
    </row>
    <row r="713" spans="2:18" x14ac:dyDescent="0.2">
      <c r="B713" s="22" t="s">
        <v>23</v>
      </c>
      <c r="C713" s="22">
        <v>1128299</v>
      </c>
      <c r="D713" s="23">
        <v>44472</v>
      </c>
      <c r="E713" s="22" t="s">
        <v>24</v>
      </c>
      <c r="F713" s="22" t="s">
        <v>41</v>
      </c>
      <c r="G713" s="22" t="s">
        <v>42</v>
      </c>
      <c r="H713" s="22" t="s">
        <v>17</v>
      </c>
      <c r="I713" s="24">
        <v>0.75000000000000011</v>
      </c>
      <c r="J713" s="25">
        <v>3750</v>
      </c>
      <c r="K713" s="26">
        <f t="shared" si="232"/>
        <v>2812.5000000000005</v>
      </c>
      <c r="L713" s="26">
        <f t="shared" si="233"/>
        <v>562.50000000000011</v>
      </c>
      <c r="M713" s="27">
        <v>0.2</v>
      </c>
      <c r="O713" s="1"/>
      <c r="P713" s="2"/>
      <c r="Q713" s="3"/>
      <c r="R713" s="5"/>
    </row>
    <row r="714" spans="2:18" x14ac:dyDescent="0.2">
      <c r="B714" s="22" t="s">
        <v>23</v>
      </c>
      <c r="C714" s="22">
        <v>1128299</v>
      </c>
      <c r="D714" s="23">
        <v>44503</v>
      </c>
      <c r="E714" s="22" t="s">
        <v>24</v>
      </c>
      <c r="F714" s="22" t="s">
        <v>41</v>
      </c>
      <c r="G714" s="22" t="s">
        <v>42</v>
      </c>
      <c r="H714" s="22" t="s">
        <v>12</v>
      </c>
      <c r="I714" s="24">
        <v>0.60000000000000009</v>
      </c>
      <c r="J714" s="25">
        <v>6000</v>
      </c>
      <c r="K714" s="26">
        <f>I714*J714</f>
        <v>3600.0000000000005</v>
      </c>
      <c r="L714" s="26">
        <f>K714*M714</f>
        <v>1080</v>
      </c>
      <c r="M714" s="27">
        <v>0.3</v>
      </c>
      <c r="O714" s="1"/>
      <c r="P714" s="2"/>
      <c r="Q714" s="3"/>
      <c r="R714" s="5"/>
    </row>
    <row r="715" spans="2:18" x14ac:dyDescent="0.2">
      <c r="B715" s="22" t="s">
        <v>23</v>
      </c>
      <c r="C715" s="22">
        <v>1128299</v>
      </c>
      <c r="D715" s="23">
        <v>44503</v>
      </c>
      <c r="E715" s="22" t="s">
        <v>24</v>
      </c>
      <c r="F715" s="22" t="s">
        <v>41</v>
      </c>
      <c r="G715" s="22" t="s">
        <v>42</v>
      </c>
      <c r="H715" s="22" t="s">
        <v>15</v>
      </c>
      <c r="I715" s="24">
        <v>0.65000000000000013</v>
      </c>
      <c r="J715" s="25">
        <v>6250</v>
      </c>
      <c r="K715" s="26">
        <f>I715*J715</f>
        <v>4062.5000000000009</v>
      </c>
      <c r="L715" s="26">
        <f>K715*M715</f>
        <v>1015.6250000000002</v>
      </c>
      <c r="M715" s="27">
        <v>0.25</v>
      </c>
      <c r="O715" s="1"/>
      <c r="P715" s="2"/>
      <c r="Q715" s="3"/>
      <c r="R715" s="5"/>
    </row>
    <row r="716" spans="2:18" x14ac:dyDescent="0.2">
      <c r="B716" s="22" t="s">
        <v>23</v>
      </c>
      <c r="C716" s="22">
        <v>1128299</v>
      </c>
      <c r="D716" s="23">
        <v>44503</v>
      </c>
      <c r="E716" s="22" t="s">
        <v>24</v>
      </c>
      <c r="F716" s="22" t="s">
        <v>41</v>
      </c>
      <c r="G716" s="22" t="s">
        <v>42</v>
      </c>
      <c r="H716" s="22" t="s">
        <v>13</v>
      </c>
      <c r="I716" s="24">
        <v>0.60000000000000009</v>
      </c>
      <c r="J716" s="25">
        <v>4750</v>
      </c>
      <c r="K716" s="26">
        <f t="shared" ref="K716:K719" si="234">I716*J716</f>
        <v>2850.0000000000005</v>
      </c>
      <c r="L716" s="26">
        <f t="shared" ref="L716:L719" si="235">K716*M716</f>
        <v>712.50000000000011</v>
      </c>
      <c r="M716" s="27">
        <v>0.25</v>
      </c>
      <c r="O716" s="1"/>
      <c r="P716" s="2"/>
      <c r="Q716" s="3"/>
      <c r="R716" s="5"/>
    </row>
    <row r="717" spans="2:18" x14ac:dyDescent="0.2">
      <c r="B717" s="22" t="s">
        <v>23</v>
      </c>
      <c r="C717" s="22">
        <v>1128299</v>
      </c>
      <c r="D717" s="23">
        <v>44503</v>
      </c>
      <c r="E717" s="22" t="s">
        <v>24</v>
      </c>
      <c r="F717" s="22" t="s">
        <v>41</v>
      </c>
      <c r="G717" s="22" t="s">
        <v>42</v>
      </c>
      <c r="H717" s="22" t="s">
        <v>14</v>
      </c>
      <c r="I717" s="24">
        <v>0.70000000000000018</v>
      </c>
      <c r="J717" s="25">
        <v>4500</v>
      </c>
      <c r="K717" s="26">
        <f t="shared" si="234"/>
        <v>3150.0000000000009</v>
      </c>
      <c r="L717" s="26">
        <f t="shared" si="235"/>
        <v>945.00000000000023</v>
      </c>
      <c r="M717" s="27">
        <v>0.3</v>
      </c>
      <c r="O717" s="1"/>
      <c r="P717" s="2"/>
      <c r="Q717" s="3"/>
      <c r="R717" s="5"/>
    </row>
    <row r="718" spans="2:18" x14ac:dyDescent="0.2">
      <c r="B718" s="22" t="s">
        <v>23</v>
      </c>
      <c r="C718" s="22">
        <v>1128299</v>
      </c>
      <c r="D718" s="23">
        <v>44503</v>
      </c>
      <c r="E718" s="22" t="s">
        <v>24</v>
      </c>
      <c r="F718" s="22" t="s">
        <v>41</v>
      </c>
      <c r="G718" s="22" t="s">
        <v>42</v>
      </c>
      <c r="H718" s="22" t="s">
        <v>16</v>
      </c>
      <c r="I718" s="24">
        <v>0.90000000000000013</v>
      </c>
      <c r="J718" s="25">
        <v>4250</v>
      </c>
      <c r="K718" s="26">
        <f t="shared" si="234"/>
        <v>3825.0000000000005</v>
      </c>
      <c r="L718" s="26">
        <f t="shared" si="235"/>
        <v>956.25000000000011</v>
      </c>
      <c r="M718" s="27">
        <v>0.25</v>
      </c>
      <c r="O718" s="1"/>
      <c r="P718" s="2"/>
      <c r="Q718" s="3"/>
      <c r="R718" s="5"/>
    </row>
    <row r="719" spans="2:18" x14ac:dyDescent="0.2">
      <c r="B719" s="22" t="s">
        <v>23</v>
      </c>
      <c r="C719" s="22">
        <v>1128299</v>
      </c>
      <c r="D719" s="23">
        <v>44503</v>
      </c>
      <c r="E719" s="22" t="s">
        <v>24</v>
      </c>
      <c r="F719" s="22" t="s">
        <v>41</v>
      </c>
      <c r="G719" s="22" t="s">
        <v>42</v>
      </c>
      <c r="H719" s="22" t="s">
        <v>17</v>
      </c>
      <c r="I719" s="24">
        <v>0.95000000000000018</v>
      </c>
      <c r="J719" s="25">
        <v>5500</v>
      </c>
      <c r="K719" s="26">
        <f t="shared" si="234"/>
        <v>5225.0000000000009</v>
      </c>
      <c r="L719" s="26">
        <f t="shared" si="235"/>
        <v>1045.0000000000002</v>
      </c>
      <c r="M719" s="27">
        <v>0.2</v>
      </c>
      <c r="O719" s="1"/>
      <c r="P719" s="2"/>
      <c r="Q719" s="3"/>
      <c r="R719" s="5"/>
    </row>
    <row r="720" spans="2:18" x14ac:dyDescent="0.2">
      <c r="B720" s="22" t="s">
        <v>23</v>
      </c>
      <c r="C720" s="22">
        <v>1128299</v>
      </c>
      <c r="D720" s="23">
        <v>44532</v>
      </c>
      <c r="E720" s="22" t="s">
        <v>24</v>
      </c>
      <c r="F720" s="22" t="s">
        <v>41</v>
      </c>
      <c r="G720" s="22" t="s">
        <v>42</v>
      </c>
      <c r="H720" s="22" t="s">
        <v>12</v>
      </c>
      <c r="I720" s="24">
        <v>0.80000000000000016</v>
      </c>
      <c r="J720" s="25">
        <v>7500</v>
      </c>
      <c r="K720" s="26">
        <f>I720*J720</f>
        <v>6000.0000000000009</v>
      </c>
      <c r="L720" s="26">
        <f>K720*M720</f>
        <v>1800.0000000000002</v>
      </c>
      <c r="M720" s="27">
        <v>0.3</v>
      </c>
      <c r="O720" s="1"/>
      <c r="P720" s="2"/>
      <c r="Q720" s="3"/>
      <c r="R720" s="5"/>
    </row>
    <row r="721" spans="1:18" x14ac:dyDescent="0.2">
      <c r="B721" s="22" t="s">
        <v>23</v>
      </c>
      <c r="C721" s="22">
        <v>1128299</v>
      </c>
      <c r="D721" s="23">
        <v>44532</v>
      </c>
      <c r="E721" s="22" t="s">
        <v>24</v>
      </c>
      <c r="F721" s="22" t="s">
        <v>41</v>
      </c>
      <c r="G721" s="22" t="s">
        <v>42</v>
      </c>
      <c r="H721" s="22" t="s">
        <v>15</v>
      </c>
      <c r="I721" s="24">
        <v>0.8500000000000002</v>
      </c>
      <c r="J721" s="25">
        <v>7500</v>
      </c>
      <c r="K721" s="26">
        <f>I721*J721</f>
        <v>6375.0000000000018</v>
      </c>
      <c r="L721" s="26">
        <f>K721*M721</f>
        <v>1593.7500000000005</v>
      </c>
      <c r="M721" s="27">
        <v>0.25</v>
      </c>
      <c r="O721" s="1"/>
      <c r="P721" s="2"/>
      <c r="Q721" s="3"/>
      <c r="R721" s="5"/>
    </row>
    <row r="722" spans="1:18" x14ac:dyDescent="0.2">
      <c r="B722" s="22" t="s">
        <v>23</v>
      </c>
      <c r="C722" s="22">
        <v>1128299</v>
      </c>
      <c r="D722" s="23">
        <v>44532</v>
      </c>
      <c r="E722" s="22" t="s">
        <v>24</v>
      </c>
      <c r="F722" s="22" t="s">
        <v>41</v>
      </c>
      <c r="G722" s="22" t="s">
        <v>42</v>
      </c>
      <c r="H722" s="22" t="s">
        <v>13</v>
      </c>
      <c r="I722" s="24">
        <v>0.80000000000000016</v>
      </c>
      <c r="J722" s="25">
        <v>5500</v>
      </c>
      <c r="K722" s="26">
        <f t="shared" ref="K722:K725" si="236">I722*J722</f>
        <v>4400.0000000000009</v>
      </c>
      <c r="L722" s="26">
        <f t="shared" ref="L722:L725" si="237">K722*M722</f>
        <v>1100.0000000000002</v>
      </c>
      <c r="M722" s="27">
        <v>0.25</v>
      </c>
      <c r="O722" s="1"/>
      <c r="P722" s="2"/>
      <c r="Q722" s="3"/>
      <c r="R722" s="5"/>
    </row>
    <row r="723" spans="1:18" x14ac:dyDescent="0.2">
      <c r="B723" s="22" t="s">
        <v>23</v>
      </c>
      <c r="C723" s="22">
        <v>1128299</v>
      </c>
      <c r="D723" s="23">
        <v>44532</v>
      </c>
      <c r="E723" s="22" t="s">
        <v>24</v>
      </c>
      <c r="F723" s="22" t="s">
        <v>41</v>
      </c>
      <c r="G723" s="22" t="s">
        <v>42</v>
      </c>
      <c r="H723" s="22" t="s">
        <v>14</v>
      </c>
      <c r="I723" s="24">
        <v>0.80000000000000016</v>
      </c>
      <c r="J723" s="25">
        <v>5500</v>
      </c>
      <c r="K723" s="26">
        <f t="shared" si="236"/>
        <v>4400.0000000000009</v>
      </c>
      <c r="L723" s="26">
        <f t="shared" si="237"/>
        <v>1320.0000000000002</v>
      </c>
      <c r="M723" s="27">
        <v>0.3</v>
      </c>
      <c r="O723" s="1"/>
      <c r="P723" s="2"/>
      <c r="Q723" s="3"/>
      <c r="R723" s="5"/>
    </row>
    <row r="724" spans="1:18" x14ac:dyDescent="0.2">
      <c r="B724" s="22" t="s">
        <v>23</v>
      </c>
      <c r="C724" s="22">
        <v>1128299</v>
      </c>
      <c r="D724" s="23">
        <v>44532</v>
      </c>
      <c r="E724" s="22" t="s">
        <v>24</v>
      </c>
      <c r="F724" s="22" t="s">
        <v>41</v>
      </c>
      <c r="G724" s="22" t="s">
        <v>42</v>
      </c>
      <c r="H724" s="22" t="s">
        <v>16</v>
      </c>
      <c r="I724" s="24">
        <v>0.90000000000000013</v>
      </c>
      <c r="J724" s="25">
        <v>4750</v>
      </c>
      <c r="K724" s="26">
        <f t="shared" si="236"/>
        <v>4275.0000000000009</v>
      </c>
      <c r="L724" s="26">
        <f t="shared" si="237"/>
        <v>1068.7500000000002</v>
      </c>
      <c r="M724" s="27">
        <v>0.25</v>
      </c>
      <c r="O724" s="1"/>
      <c r="P724" s="2"/>
      <c r="Q724" s="3"/>
      <c r="R724" s="5"/>
    </row>
    <row r="725" spans="1:18" x14ac:dyDescent="0.2">
      <c r="B725" s="22" t="s">
        <v>23</v>
      </c>
      <c r="C725" s="22">
        <v>1128299</v>
      </c>
      <c r="D725" s="23">
        <v>44532</v>
      </c>
      <c r="E725" s="22" t="s">
        <v>24</v>
      </c>
      <c r="F725" s="22" t="s">
        <v>41</v>
      </c>
      <c r="G725" s="22" t="s">
        <v>42</v>
      </c>
      <c r="H725" s="22" t="s">
        <v>17</v>
      </c>
      <c r="I725" s="24">
        <v>0.95000000000000018</v>
      </c>
      <c r="J725" s="25">
        <v>5750</v>
      </c>
      <c r="K725" s="26">
        <f t="shared" si="236"/>
        <v>5462.5000000000009</v>
      </c>
      <c r="L725" s="26">
        <f t="shared" si="237"/>
        <v>1092.5000000000002</v>
      </c>
      <c r="M725" s="27">
        <v>0.2</v>
      </c>
      <c r="O725" s="1"/>
      <c r="P725" s="2"/>
      <c r="Q725" s="3"/>
      <c r="R725" s="5"/>
    </row>
    <row r="726" spans="1:18" x14ac:dyDescent="0.2">
      <c r="A726" s="8" t="s">
        <v>40</v>
      </c>
      <c r="B726" s="22" t="s">
        <v>10</v>
      </c>
      <c r="C726" s="22">
        <v>1185732</v>
      </c>
      <c r="D726" s="23">
        <v>44208</v>
      </c>
      <c r="E726" s="22" t="s">
        <v>131</v>
      </c>
      <c r="F726" s="22" t="s">
        <v>43</v>
      </c>
      <c r="G726" s="22" t="s">
        <v>44</v>
      </c>
      <c r="H726" s="22" t="s">
        <v>12</v>
      </c>
      <c r="I726" s="24">
        <v>0.45</v>
      </c>
      <c r="J726" s="25">
        <v>10500</v>
      </c>
      <c r="K726" s="26">
        <f>I726*J726</f>
        <v>4725</v>
      </c>
      <c r="L726" s="26">
        <f>K726*M726</f>
        <v>2126.25</v>
      </c>
      <c r="M726" s="27">
        <v>0.45</v>
      </c>
      <c r="O726" s="3"/>
      <c r="P726" s="4">
        <f>Table1[[#This Row],[Price per Unit]]+0.05</f>
        <v>0.5</v>
      </c>
      <c r="Q726" s="3"/>
      <c r="R726" s="5"/>
    </row>
    <row r="727" spans="1:18" x14ac:dyDescent="0.2">
      <c r="B727" s="22" t="s">
        <v>10</v>
      </c>
      <c r="C727" s="22">
        <v>1185732</v>
      </c>
      <c r="D727" s="23">
        <v>44208</v>
      </c>
      <c r="E727" s="22" t="s">
        <v>131</v>
      </c>
      <c r="F727" s="22" t="s">
        <v>43</v>
      </c>
      <c r="G727" s="22" t="s">
        <v>44</v>
      </c>
      <c r="H727" s="22" t="s">
        <v>15</v>
      </c>
      <c r="I727" s="24">
        <v>0.45</v>
      </c>
      <c r="J727" s="25">
        <v>8500</v>
      </c>
      <c r="K727" s="26">
        <f>I727*J727</f>
        <v>3825</v>
      </c>
      <c r="L727" s="26">
        <f>K727*M727</f>
        <v>1338.75</v>
      </c>
      <c r="M727" s="27">
        <v>0.35</v>
      </c>
      <c r="O727" s="3"/>
      <c r="P727" s="4">
        <f>Table1[[#This Row],[Price per Unit]]+0.05</f>
        <v>0.5</v>
      </c>
      <c r="Q727" s="3"/>
      <c r="R727" s="5"/>
    </row>
    <row r="728" spans="1:18" x14ac:dyDescent="0.2">
      <c r="B728" s="22" t="s">
        <v>10</v>
      </c>
      <c r="C728" s="22">
        <v>1185732</v>
      </c>
      <c r="D728" s="23">
        <v>44208</v>
      </c>
      <c r="E728" s="22" t="s">
        <v>131</v>
      </c>
      <c r="F728" s="22" t="s">
        <v>43</v>
      </c>
      <c r="G728" s="22" t="s">
        <v>44</v>
      </c>
      <c r="H728" s="22" t="s">
        <v>13</v>
      </c>
      <c r="I728" s="24">
        <v>0.35000000000000003</v>
      </c>
      <c r="J728" s="25">
        <v>8500</v>
      </c>
      <c r="K728" s="26">
        <f t="shared" ref="K728:K731" si="238">I728*J728</f>
        <v>2975.0000000000005</v>
      </c>
      <c r="L728" s="26">
        <f t="shared" ref="L728:L737" si="239">K728*M728</f>
        <v>743.75000000000011</v>
      </c>
      <c r="M728" s="27">
        <v>0.25</v>
      </c>
      <c r="O728" s="3"/>
      <c r="P728" s="4">
        <f>Table1[[#This Row],[Price per Unit]]+0.05</f>
        <v>0.4</v>
      </c>
      <c r="Q728" s="3"/>
      <c r="R728" s="5"/>
    </row>
    <row r="729" spans="1:18" x14ac:dyDescent="0.2">
      <c r="B729" s="22" t="s">
        <v>10</v>
      </c>
      <c r="C729" s="22">
        <v>1185732</v>
      </c>
      <c r="D729" s="23">
        <v>44208</v>
      </c>
      <c r="E729" s="22" t="s">
        <v>131</v>
      </c>
      <c r="F729" s="22" t="s">
        <v>43</v>
      </c>
      <c r="G729" s="22" t="s">
        <v>44</v>
      </c>
      <c r="H729" s="22" t="s">
        <v>14</v>
      </c>
      <c r="I729" s="24">
        <v>0.39999999999999997</v>
      </c>
      <c r="J729" s="25">
        <v>7000</v>
      </c>
      <c r="K729" s="26">
        <f t="shared" si="238"/>
        <v>2799.9999999999995</v>
      </c>
      <c r="L729" s="26">
        <f t="shared" si="239"/>
        <v>839.99999999999989</v>
      </c>
      <c r="M729" s="27">
        <v>0.3</v>
      </c>
      <c r="O729" s="3"/>
      <c r="P729" s="4">
        <f>Table1[[#This Row],[Price per Unit]]+0.05</f>
        <v>0.44999999999999996</v>
      </c>
      <c r="Q729" s="3"/>
      <c r="R729" s="5"/>
    </row>
    <row r="730" spans="1:18" x14ac:dyDescent="0.2">
      <c r="B730" s="22" t="s">
        <v>10</v>
      </c>
      <c r="C730" s="22">
        <v>1185732</v>
      </c>
      <c r="D730" s="23">
        <v>44208</v>
      </c>
      <c r="E730" s="22" t="s">
        <v>131</v>
      </c>
      <c r="F730" s="22" t="s">
        <v>43</v>
      </c>
      <c r="G730" s="22" t="s">
        <v>44</v>
      </c>
      <c r="H730" s="22" t="s">
        <v>16</v>
      </c>
      <c r="I730" s="24">
        <v>0.55000000000000004</v>
      </c>
      <c r="J730" s="25">
        <v>7500</v>
      </c>
      <c r="K730" s="26">
        <f t="shared" si="238"/>
        <v>4125</v>
      </c>
      <c r="L730" s="26">
        <f t="shared" si="239"/>
        <v>1443.75</v>
      </c>
      <c r="M730" s="27">
        <v>0.35</v>
      </c>
      <c r="O730" s="3"/>
      <c r="P730" s="4">
        <f>Table1[[#This Row],[Price per Unit]]+0.05</f>
        <v>0.60000000000000009</v>
      </c>
      <c r="Q730" s="3"/>
      <c r="R730" s="5"/>
    </row>
    <row r="731" spans="1:18" x14ac:dyDescent="0.2">
      <c r="B731" s="22" t="s">
        <v>10</v>
      </c>
      <c r="C731" s="22">
        <v>1185732</v>
      </c>
      <c r="D731" s="23">
        <v>44208</v>
      </c>
      <c r="E731" s="22" t="s">
        <v>131</v>
      </c>
      <c r="F731" s="22" t="s">
        <v>43</v>
      </c>
      <c r="G731" s="22" t="s">
        <v>44</v>
      </c>
      <c r="H731" s="22" t="s">
        <v>17</v>
      </c>
      <c r="I731" s="24">
        <v>0.45</v>
      </c>
      <c r="J731" s="25">
        <v>8500</v>
      </c>
      <c r="K731" s="26">
        <f t="shared" si="238"/>
        <v>3825</v>
      </c>
      <c r="L731" s="26">
        <f t="shared" si="239"/>
        <v>1912.5</v>
      </c>
      <c r="M731" s="27">
        <v>0.5</v>
      </c>
      <c r="O731" s="3"/>
      <c r="P731" s="4">
        <f>Table1[[#This Row],[Price per Unit]]+0.05</f>
        <v>0.5</v>
      </c>
      <c r="Q731" s="3"/>
      <c r="R731" s="5"/>
    </row>
    <row r="732" spans="1:18" x14ac:dyDescent="0.2">
      <c r="B732" s="22" t="s">
        <v>10</v>
      </c>
      <c r="C732" s="22">
        <v>1185732</v>
      </c>
      <c r="D732" s="23">
        <v>44237</v>
      </c>
      <c r="E732" s="22" t="s">
        <v>131</v>
      </c>
      <c r="F732" s="22" t="s">
        <v>43</v>
      </c>
      <c r="G732" s="22" t="s">
        <v>44</v>
      </c>
      <c r="H732" s="22" t="s">
        <v>12</v>
      </c>
      <c r="I732" s="24">
        <v>0.45</v>
      </c>
      <c r="J732" s="25">
        <v>11000</v>
      </c>
      <c r="K732" s="26">
        <f>I732*J732</f>
        <v>4950</v>
      </c>
      <c r="L732" s="26">
        <f>K732*M732</f>
        <v>2227.5</v>
      </c>
      <c r="M732" s="27">
        <v>0.45</v>
      </c>
      <c r="O732" s="3"/>
      <c r="P732" s="4">
        <f>Table1[[#This Row],[Price per Unit]]+0.05</f>
        <v>0.5</v>
      </c>
      <c r="Q732" s="3"/>
      <c r="R732" s="5"/>
    </row>
    <row r="733" spans="1:18" x14ac:dyDescent="0.2">
      <c r="B733" s="22" t="s">
        <v>10</v>
      </c>
      <c r="C733" s="22">
        <v>1185732</v>
      </c>
      <c r="D733" s="23">
        <v>44237</v>
      </c>
      <c r="E733" s="22" t="s">
        <v>131</v>
      </c>
      <c r="F733" s="22" t="s">
        <v>43</v>
      </c>
      <c r="G733" s="22" t="s">
        <v>44</v>
      </c>
      <c r="H733" s="22" t="s">
        <v>15</v>
      </c>
      <c r="I733" s="24">
        <v>0.45</v>
      </c>
      <c r="J733" s="25">
        <v>7500</v>
      </c>
      <c r="K733" s="26">
        <f>I733*J733</f>
        <v>3375</v>
      </c>
      <c r="L733" s="26">
        <f>K733*M733</f>
        <v>1181.25</v>
      </c>
      <c r="M733" s="27">
        <v>0.35</v>
      </c>
      <c r="O733" s="3"/>
      <c r="P733" s="4">
        <f>Table1[[#This Row],[Price per Unit]]+0.05</f>
        <v>0.5</v>
      </c>
      <c r="Q733" s="3"/>
      <c r="R733" s="5"/>
    </row>
    <row r="734" spans="1:18" x14ac:dyDescent="0.2">
      <c r="B734" s="22" t="s">
        <v>10</v>
      </c>
      <c r="C734" s="22">
        <v>1185732</v>
      </c>
      <c r="D734" s="23">
        <v>44237</v>
      </c>
      <c r="E734" s="22" t="s">
        <v>131</v>
      </c>
      <c r="F734" s="22" t="s">
        <v>43</v>
      </c>
      <c r="G734" s="22" t="s">
        <v>44</v>
      </c>
      <c r="H734" s="22" t="s">
        <v>13</v>
      </c>
      <c r="I734" s="24">
        <v>0.35000000000000003</v>
      </c>
      <c r="J734" s="25">
        <v>8000</v>
      </c>
      <c r="K734" s="26">
        <f t="shared" ref="K734:K737" si="240">I734*J734</f>
        <v>2800.0000000000005</v>
      </c>
      <c r="L734" s="26">
        <f t="shared" si="239"/>
        <v>700.00000000000011</v>
      </c>
      <c r="M734" s="27">
        <v>0.25</v>
      </c>
      <c r="O734" s="3"/>
      <c r="P734" s="4">
        <f>Table1[[#This Row],[Price per Unit]]+0.05</f>
        <v>0.4</v>
      </c>
      <c r="Q734" s="3"/>
      <c r="R734" s="5"/>
    </row>
    <row r="735" spans="1:18" x14ac:dyDescent="0.2">
      <c r="B735" s="22" t="s">
        <v>10</v>
      </c>
      <c r="C735" s="22">
        <v>1185732</v>
      </c>
      <c r="D735" s="23">
        <v>44237</v>
      </c>
      <c r="E735" s="22" t="s">
        <v>131</v>
      </c>
      <c r="F735" s="22" t="s">
        <v>43</v>
      </c>
      <c r="G735" s="22" t="s">
        <v>44</v>
      </c>
      <c r="H735" s="22" t="s">
        <v>14</v>
      </c>
      <c r="I735" s="24">
        <v>0.39999999999999997</v>
      </c>
      <c r="J735" s="25">
        <v>6750</v>
      </c>
      <c r="K735" s="26">
        <f t="shared" si="240"/>
        <v>2700</v>
      </c>
      <c r="L735" s="26">
        <f t="shared" si="239"/>
        <v>810</v>
      </c>
      <c r="M735" s="27">
        <v>0.3</v>
      </c>
      <c r="O735" s="3"/>
      <c r="P735" s="4">
        <f>Table1[[#This Row],[Price per Unit]]+0.05</f>
        <v>0.44999999999999996</v>
      </c>
      <c r="Q735" s="3"/>
      <c r="R735" s="5"/>
    </row>
    <row r="736" spans="1:18" x14ac:dyDescent="0.2">
      <c r="B736" s="22" t="s">
        <v>10</v>
      </c>
      <c r="C736" s="22">
        <v>1185732</v>
      </c>
      <c r="D736" s="23">
        <v>44237</v>
      </c>
      <c r="E736" s="22" t="s">
        <v>131</v>
      </c>
      <c r="F736" s="22" t="s">
        <v>43</v>
      </c>
      <c r="G736" s="22" t="s">
        <v>44</v>
      </c>
      <c r="H736" s="22" t="s">
        <v>16</v>
      </c>
      <c r="I736" s="24">
        <v>0.55000000000000004</v>
      </c>
      <c r="J736" s="25">
        <v>7500</v>
      </c>
      <c r="K736" s="26">
        <f t="shared" si="240"/>
        <v>4125</v>
      </c>
      <c r="L736" s="26">
        <f t="shared" si="239"/>
        <v>1443.75</v>
      </c>
      <c r="M736" s="27">
        <v>0.35</v>
      </c>
      <c r="O736" s="3"/>
      <c r="P736" s="4">
        <f>Table1[[#This Row],[Price per Unit]]+0.05</f>
        <v>0.60000000000000009</v>
      </c>
      <c r="Q736" s="3"/>
      <c r="R736" s="5"/>
    </row>
    <row r="737" spans="2:18" x14ac:dyDescent="0.2">
      <c r="B737" s="22" t="s">
        <v>10</v>
      </c>
      <c r="C737" s="22">
        <v>1185732</v>
      </c>
      <c r="D737" s="23">
        <v>44237</v>
      </c>
      <c r="E737" s="22" t="s">
        <v>131</v>
      </c>
      <c r="F737" s="22" t="s">
        <v>43</v>
      </c>
      <c r="G737" s="22" t="s">
        <v>44</v>
      </c>
      <c r="H737" s="22" t="s">
        <v>17</v>
      </c>
      <c r="I737" s="24">
        <v>0.45</v>
      </c>
      <c r="J737" s="25">
        <v>8500</v>
      </c>
      <c r="K737" s="26">
        <f t="shared" si="240"/>
        <v>3825</v>
      </c>
      <c r="L737" s="26">
        <f t="shared" si="239"/>
        <v>1912.5</v>
      </c>
      <c r="M737" s="27">
        <v>0.5</v>
      </c>
      <c r="O737" s="3"/>
      <c r="P737" s="4">
        <f>Table1[[#This Row],[Price per Unit]]+0.05</f>
        <v>0.5</v>
      </c>
      <c r="Q737" s="3"/>
      <c r="R737" s="5"/>
    </row>
    <row r="738" spans="2:18" x14ac:dyDescent="0.2">
      <c r="B738" s="22" t="s">
        <v>10</v>
      </c>
      <c r="C738" s="22">
        <v>1185732</v>
      </c>
      <c r="D738" s="23">
        <v>44263</v>
      </c>
      <c r="E738" s="22" t="s">
        <v>131</v>
      </c>
      <c r="F738" s="22" t="s">
        <v>43</v>
      </c>
      <c r="G738" s="22" t="s">
        <v>44</v>
      </c>
      <c r="H738" s="22" t="s">
        <v>12</v>
      </c>
      <c r="I738" s="24">
        <v>0.45</v>
      </c>
      <c r="J738" s="25">
        <v>10700</v>
      </c>
      <c r="K738" s="26">
        <f>I738*J738</f>
        <v>4815</v>
      </c>
      <c r="L738" s="26">
        <f>K738*M738</f>
        <v>2166.75</v>
      </c>
      <c r="M738" s="27">
        <v>0.45</v>
      </c>
      <c r="O738" s="3"/>
      <c r="P738" s="4">
        <f>Table1[[#This Row],[Price per Unit]]+0.05</f>
        <v>0.5</v>
      </c>
      <c r="Q738" s="3"/>
      <c r="R738" s="5"/>
    </row>
    <row r="739" spans="2:18" x14ac:dyDescent="0.2">
      <c r="B739" s="22" t="s">
        <v>10</v>
      </c>
      <c r="C739" s="22">
        <v>1185732</v>
      </c>
      <c r="D739" s="23">
        <v>44263</v>
      </c>
      <c r="E739" s="22" t="s">
        <v>131</v>
      </c>
      <c r="F739" s="22" t="s">
        <v>43</v>
      </c>
      <c r="G739" s="22" t="s">
        <v>44</v>
      </c>
      <c r="H739" s="22" t="s">
        <v>15</v>
      </c>
      <c r="I739" s="24">
        <v>0.45</v>
      </c>
      <c r="J739" s="25">
        <v>7500</v>
      </c>
      <c r="K739" s="26">
        <f>I739*J739</f>
        <v>3375</v>
      </c>
      <c r="L739" s="26">
        <f>K739*M739</f>
        <v>1181.25</v>
      </c>
      <c r="M739" s="27">
        <v>0.35</v>
      </c>
      <c r="O739" s="3"/>
      <c r="P739" s="4">
        <f>Table1[[#This Row],[Price per Unit]]+0.05</f>
        <v>0.5</v>
      </c>
      <c r="Q739" s="3"/>
      <c r="R739" s="5"/>
    </row>
    <row r="740" spans="2:18" x14ac:dyDescent="0.2">
      <c r="B740" s="22" t="s">
        <v>10</v>
      </c>
      <c r="C740" s="22">
        <v>1185732</v>
      </c>
      <c r="D740" s="23">
        <v>44263</v>
      </c>
      <c r="E740" s="22" t="s">
        <v>131</v>
      </c>
      <c r="F740" s="22" t="s">
        <v>43</v>
      </c>
      <c r="G740" s="22" t="s">
        <v>44</v>
      </c>
      <c r="H740" s="22" t="s">
        <v>13</v>
      </c>
      <c r="I740" s="24">
        <v>0.35000000000000003</v>
      </c>
      <c r="J740" s="25">
        <v>7750</v>
      </c>
      <c r="K740" s="26">
        <f t="shared" ref="K740:K743" si="241">I740*J740</f>
        <v>2712.5000000000005</v>
      </c>
      <c r="L740" s="26">
        <f t="shared" ref="L740:L743" si="242">K740*M740</f>
        <v>678.12500000000011</v>
      </c>
      <c r="M740" s="27">
        <v>0.25</v>
      </c>
      <c r="O740" s="3"/>
      <c r="P740" s="4">
        <f>Table1[[#This Row],[Price per Unit]]+0.05</f>
        <v>0.4</v>
      </c>
      <c r="Q740" s="3"/>
      <c r="R740" s="5"/>
    </row>
    <row r="741" spans="2:18" x14ac:dyDescent="0.2">
      <c r="B741" s="22" t="s">
        <v>10</v>
      </c>
      <c r="C741" s="22">
        <v>1185732</v>
      </c>
      <c r="D741" s="23">
        <v>44263</v>
      </c>
      <c r="E741" s="22" t="s">
        <v>131</v>
      </c>
      <c r="F741" s="22" t="s">
        <v>43</v>
      </c>
      <c r="G741" s="22" t="s">
        <v>44</v>
      </c>
      <c r="H741" s="22" t="s">
        <v>14</v>
      </c>
      <c r="I741" s="24">
        <v>0.39999999999999997</v>
      </c>
      <c r="J741" s="25">
        <v>6250</v>
      </c>
      <c r="K741" s="26">
        <f t="shared" si="241"/>
        <v>2500</v>
      </c>
      <c r="L741" s="26">
        <f t="shared" si="242"/>
        <v>750</v>
      </c>
      <c r="M741" s="27">
        <v>0.3</v>
      </c>
      <c r="O741" s="3"/>
      <c r="P741" s="4">
        <f>Table1[[#This Row],[Price per Unit]]+0.05</f>
        <v>0.44999999999999996</v>
      </c>
      <c r="Q741" s="3"/>
      <c r="R741" s="5"/>
    </row>
    <row r="742" spans="2:18" x14ac:dyDescent="0.2">
      <c r="B742" s="22" t="s">
        <v>10</v>
      </c>
      <c r="C742" s="22">
        <v>1185732</v>
      </c>
      <c r="D742" s="23">
        <v>44263</v>
      </c>
      <c r="E742" s="22" t="s">
        <v>131</v>
      </c>
      <c r="F742" s="22" t="s">
        <v>43</v>
      </c>
      <c r="G742" s="22" t="s">
        <v>44</v>
      </c>
      <c r="H742" s="22" t="s">
        <v>16</v>
      </c>
      <c r="I742" s="24">
        <v>0.55000000000000004</v>
      </c>
      <c r="J742" s="25">
        <v>6750</v>
      </c>
      <c r="K742" s="26">
        <f t="shared" si="241"/>
        <v>3712.5000000000005</v>
      </c>
      <c r="L742" s="26">
        <f t="shared" si="242"/>
        <v>1299.375</v>
      </c>
      <c r="M742" s="27">
        <v>0.35</v>
      </c>
      <c r="O742" s="3"/>
      <c r="P742" s="4">
        <f>Table1[[#This Row],[Price per Unit]]+0.05</f>
        <v>0.60000000000000009</v>
      </c>
      <c r="Q742" s="3"/>
      <c r="R742" s="5"/>
    </row>
    <row r="743" spans="2:18" x14ac:dyDescent="0.2">
      <c r="B743" s="22" t="s">
        <v>10</v>
      </c>
      <c r="C743" s="22">
        <v>1185732</v>
      </c>
      <c r="D743" s="23">
        <v>44263</v>
      </c>
      <c r="E743" s="22" t="s">
        <v>131</v>
      </c>
      <c r="F743" s="22" t="s">
        <v>43</v>
      </c>
      <c r="G743" s="22" t="s">
        <v>44</v>
      </c>
      <c r="H743" s="22" t="s">
        <v>17</v>
      </c>
      <c r="I743" s="24">
        <v>0.45</v>
      </c>
      <c r="J743" s="25">
        <v>7750</v>
      </c>
      <c r="K743" s="26">
        <f t="shared" si="241"/>
        <v>3487.5</v>
      </c>
      <c r="L743" s="26">
        <f t="shared" si="242"/>
        <v>1743.75</v>
      </c>
      <c r="M743" s="27">
        <v>0.5</v>
      </c>
      <c r="O743" s="3"/>
      <c r="P743" s="4">
        <f>Table1[[#This Row],[Price per Unit]]+0.05</f>
        <v>0.5</v>
      </c>
      <c r="Q743" s="3"/>
      <c r="R743" s="5"/>
    </row>
    <row r="744" spans="2:18" x14ac:dyDescent="0.2">
      <c r="B744" s="22" t="s">
        <v>10</v>
      </c>
      <c r="C744" s="22">
        <v>1185732</v>
      </c>
      <c r="D744" s="23">
        <v>44295</v>
      </c>
      <c r="E744" s="22" t="s">
        <v>131</v>
      </c>
      <c r="F744" s="22" t="s">
        <v>43</v>
      </c>
      <c r="G744" s="22" t="s">
        <v>44</v>
      </c>
      <c r="H744" s="22" t="s">
        <v>12</v>
      </c>
      <c r="I744" s="24">
        <v>0.45</v>
      </c>
      <c r="J744" s="25">
        <v>10250</v>
      </c>
      <c r="K744" s="26">
        <f>I744*J744</f>
        <v>4612.5</v>
      </c>
      <c r="L744" s="26">
        <f>K744*M744</f>
        <v>2075.625</v>
      </c>
      <c r="M744" s="27">
        <v>0.45</v>
      </c>
      <c r="O744" s="3"/>
      <c r="P744" s="4">
        <f>Table1[[#This Row],[Price per Unit]]+0.05</f>
        <v>0.5</v>
      </c>
      <c r="Q744" s="3"/>
      <c r="R744" s="5"/>
    </row>
    <row r="745" spans="2:18" x14ac:dyDescent="0.2">
      <c r="B745" s="22" t="s">
        <v>10</v>
      </c>
      <c r="C745" s="22">
        <v>1185732</v>
      </c>
      <c r="D745" s="23">
        <v>44295</v>
      </c>
      <c r="E745" s="22" t="s">
        <v>131</v>
      </c>
      <c r="F745" s="22" t="s">
        <v>43</v>
      </c>
      <c r="G745" s="22" t="s">
        <v>44</v>
      </c>
      <c r="H745" s="22" t="s">
        <v>15</v>
      </c>
      <c r="I745" s="24">
        <v>0.45</v>
      </c>
      <c r="J745" s="25">
        <v>7250</v>
      </c>
      <c r="K745" s="26">
        <f>I745*J745</f>
        <v>3262.5</v>
      </c>
      <c r="L745" s="26">
        <f>K745*M745</f>
        <v>1141.875</v>
      </c>
      <c r="M745" s="27">
        <v>0.35</v>
      </c>
      <c r="O745" s="3"/>
      <c r="P745" s="4">
        <f>Table1[[#This Row],[Price per Unit]]+0.05</f>
        <v>0.5</v>
      </c>
      <c r="Q745" s="3"/>
      <c r="R745" s="5"/>
    </row>
    <row r="746" spans="2:18" x14ac:dyDescent="0.2">
      <c r="B746" s="22" t="s">
        <v>10</v>
      </c>
      <c r="C746" s="22">
        <v>1185732</v>
      </c>
      <c r="D746" s="23">
        <v>44295</v>
      </c>
      <c r="E746" s="22" t="s">
        <v>131</v>
      </c>
      <c r="F746" s="22" t="s">
        <v>43</v>
      </c>
      <c r="G746" s="22" t="s">
        <v>44</v>
      </c>
      <c r="H746" s="22" t="s">
        <v>13</v>
      </c>
      <c r="I746" s="24">
        <v>0.35000000000000003</v>
      </c>
      <c r="J746" s="25">
        <v>7250</v>
      </c>
      <c r="K746" s="26">
        <f t="shared" ref="K746:K749" si="243">I746*J746</f>
        <v>2537.5000000000005</v>
      </c>
      <c r="L746" s="26">
        <f t="shared" ref="L746:L749" si="244">K746*M746</f>
        <v>634.37500000000011</v>
      </c>
      <c r="M746" s="27">
        <v>0.25</v>
      </c>
      <c r="O746" s="3"/>
      <c r="P746" s="4">
        <f>Table1[[#This Row],[Price per Unit]]+0.05</f>
        <v>0.4</v>
      </c>
      <c r="Q746" s="3"/>
      <c r="R746" s="5"/>
    </row>
    <row r="747" spans="2:18" x14ac:dyDescent="0.2">
      <c r="B747" s="22" t="s">
        <v>10</v>
      </c>
      <c r="C747" s="22">
        <v>1185732</v>
      </c>
      <c r="D747" s="23">
        <v>44295</v>
      </c>
      <c r="E747" s="22" t="s">
        <v>131</v>
      </c>
      <c r="F747" s="22" t="s">
        <v>43</v>
      </c>
      <c r="G747" s="22" t="s">
        <v>44</v>
      </c>
      <c r="H747" s="22" t="s">
        <v>14</v>
      </c>
      <c r="I747" s="24">
        <v>0.39999999999999997</v>
      </c>
      <c r="J747" s="25">
        <v>6500</v>
      </c>
      <c r="K747" s="26">
        <f t="shared" si="243"/>
        <v>2600</v>
      </c>
      <c r="L747" s="26">
        <f t="shared" si="244"/>
        <v>780</v>
      </c>
      <c r="M747" s="27">
        <v>0.3</v>
      </c>
      <c r="O747" s="3"/>
      <c r="P747" s="4">
        <f>Table1[[#This Row],[Price per Unit]]+0.05</f>
        <v>0.44999999999999996</v>
      </c>
      <c r="Q747" s="3"/>
      <c r="R747" s="5"/>
    </row>
    <row r="748" spans="2:18" x14ac:dyDescent="0.2">
      <c r="B748" s="22" t="s">
        <v>10</v>
      </c>
      <c r="C748" s="22">
        <v>1185732</v>
      </c>
      <c r="D748" s="23">
        <v>44295</v>
      </c>
      <c r="E748" s="22" t="s">
        <v>131</v>
      </c>
      <c r="F748" s="22" t="s">
        <v>43</v>
      </c>
      <c r="G748" s="22" t="s">
        <v>44</v>
      </c>
      <c r="H748" s="22" t="s">
        <v>16</v>
      </c>
      <c r="I748" s="24">
        <v>0.55000000000000004</v>
      </c>
      <c r="J748" s="25">
        <v>6750</v>
      </c>
      <c r="K748" s="26">
        <f t="shared" si="243"/>
        <v>3712.5000000000005</v>
      </c>
      <c r="L748" s="26">
        <f t="shared" si="244"/>
        <v>1299.375</v>
      </c>
      <c r="M748" s="27">
        <v>0.35</v>
      </c>
      <c r="O748" s="3"/>
      <c r="P748" s="4">
        <f>Table1[[#This Row],[Price per Unit]]+0.05</f>
        <v>0.60000000000000009</v>
      </c>
      <c r="Q748" s="3"/>
      <c r="R748" s="5"/>
    </row>
    <row r="749" spans="2:18" x14ac:dyDescent="0.2">
      <c r="B749" s="22" t="s">
        <v>10</v>
      </c>
      <c r="C749" s="22">
        <v>1185732</v>
      </c>
      <c r="D749" s="23">
        <v>44295</v>
      </c>
      <c r="E749" s="22" t="s">
        <v>131</v>
      </c>
      <c r="F749" s="22" t="s">
        <v>43</v>
      </c>
      <c r="G749" s="22" t="s">
        <v>44</v>
      </c>
      <c r="H749" s="22" t="s">
        <v>17</v>
      </c>
      <c r="I749" s="24">
        <v>0.45</v>
      </c>
      <c r="J749" s="25">
        <v>8000</v>
      </c>
      <c r="K749" s="26">
        <f t="shared" si="243"/>
        <v>3600</v>
      </c>
      <c r="L749" s="26">
        <f t="shared" si="244"/>
        <v>1800</v>
      </c>
      <c r="M749" s="27">
        <v>0.5</v>
      </c>
      <c r="O749" s="3"/>
      <c r="P749" s="4">
        <f>Table1[[#This Row],[Price per Unit]]+0.05</f>
        <v>0.5</v>
      </c>
      <c r="Q749" s="3"/>
      <c r="R749" s="5"/>
    </row>
    <row r="750" spans="2:18" x14ac:dyDescent="0.2">
      <c r="B750" s="22" t="s">
        <v>10</v>
      </c>
      <c r="C750" s="22">
        <v>1185732</v>
      </c>
      <c r="D750" s="23">
        <v>44324</v>
      </c>
      <c r="E750" s="22" t="s">
        <v>131</v>
      </c>
      <c r="F750" s="22" t="s">
        <v>43</v>
      </c>
      <c r="G750" s="22" t="s">
        <v>44</v>
      </c>
      <c r="H750" s="22" t="s">
        <v>12</v>
      </c>
      <c r="I750" s="24">
        <v>0.55000000000000004</v>
      </c>
      <c r="J750" s="25">
        <v>10700</v>
      </c>
      <c r="K750" s="26">
        <f>I750*J750</f>
        <v>5885.0000000000009</v>
      </c>
      <c r="L750" s="26">
        <f>K750*M750</f>
        <v>2648.2500000000005</v>
      </c>
      <c r="M750" s="27">
        <v>0.45</v>
      </c>
      <c r="O750" s="3"/>
      <c r="P750" s="4">
        <f>Table1[[#This Row],[Price per Unit]]+0.05</f>
        <v>0.60000000000000009</v>
      </c>
      <c r="Q750" s="3"/>
      <c r="R750" s="5"/>
    </row>
    <row r="751" spans="2:18" x14ac:dyDescent="0.2">
      <c r="B751" s="22" t="s">
        <v>10</v>
      </c>
      <c r="C751" s="22">
        <v>1185732</v>
      </c>
      <c r="D751" s="23">
        <v>44324</v>
      </c>
      <c r="E751" s="22" t="s">
        <v>131</v>
      </c>
      <c r="F751" s="22" t="s">
        <v>43</v>
      </c>
      <c r="G751" s="22" t="s">
        <v>44</v>
      </c>
      <c r="H751" s="22" t="s">
        <v>15</v>
      </c>
      <c r="I751" s="24">
        <v>0.55000000000000004</v>
      </c>
      <c r="J751" s="25">
        <v>7750</v>
      </c>
      <c r="K751" s="26">
        <f>I751*J751</f>
        <v>4262.5</v>
      </c>
      <c r="L751" s="26">
        <f>K751*M751</f>
        <v>1491.875</v>
      </c>
      <c r="M751" s="27">
        <v>0.35</v>
      </c>
      <c r="O751" s="3"/>
      <c r="P751" s="4">
        <f>Table1[[#This Row],[Price per Unit]]+0.05</f>
        <v>0.60000000000000009</v>
      </c>
      <c r="Q751" s="3"/>
      <c r="R751" s="5"/>
    </row>
    <row r="752" spans="2:18" x14ac:dyDescent="0.2">
      <c r="B752" s="22" t="s">
        <v>10</v>
      </c>
      <c r="C752" s="22">
        <v>1185732</v>
      </c>
      <c r="D752" s="23">
        <v>44324</v>
      </c>
      <c r="E752" s="22" t="s">
        <v>131</v>
      </c>
      <c r="F752" s="22" t="s">
        <v>43</v>
      </c>
      <c r="G752" s="22" t="s">
        <v>44</v>
      </c>
      <c r="H752" s="22" t="s">
        <v>13</v>
      </c>
      <c r="I752" s="24">
        <v>0.5</v>
      </c>
      <c r="J752" s="25">
        <v>7500</v>
      </c>
      <c r="K752" s="26">
        <f t="shared" ref="K752:K755" si="245">I752*J752</f>
        <v>3750</v>
      </c>
      <c r="L752" s="26">
        <f t="shared" ref="L752:L755" si="246">K752*M752</f>
        <v>937.5</v>
      </c>
      <c r="M752" s="27">
        <v>0.25</v>
      </c>
      <c r="O752" s="3"/>
      <c r="P752" s="4">
        <f>Table1[[#This Row],[Price per Unit]]+0.05</f>
        <v>0.55000000000000004</v>
      </c>
      <c r="Q752" s="3"/>
      <c r="R752" s="5"/>
    </row>
    <row r="753" spans="2:18" x14ac:dyDescent="0.2">
      <c r="B753" s="22" t="s">
        <v>10</v>
      </c>
      <c r="C753" s="22">
        <v>1185732</v>
      </c>
      <c r="D753" s="23">
        <v>44324</v>
      </c>
      <c r="E753" s="22" t="s">
        <v>131</v>
      </c>
      <c r="F753" s="22" t="s">
        <v>43</v>
      </c>
      <c r="G753" s="22" t="s">
        <v>44</v>
      </c>
      <c r="H753" s="22" t="s">
        <v>14</v>
      </c>
      <c r="I753" s="24">
        <v>0.5</v>
      </c>
      <c r="J753" s="25">
        <v>7000</v>
      </c>
      <c r="K753" s="26">
        <f t="shared" si="245"/>
        <v>3500</v>
      </c>
      <c r="L753" s="26">
        <f t="shared" si="246"/>
        <v>1050</v>
      </c>
      <c r="M753" s="27">
        <v>0.3</v>
      </c>
      <c r="O753" s="3"/>
      <c r="P753" s="4">
        <f>Table1[[#This Row],[Price per Unit]]+0.05</f>
        <v>0.55000000000000004</v>
      </c>
      <c r="Q753" s="3"/>
      <c r="R753" s="5"/>
    </row>
    <row r="754" spans="2:18" x14ac:dyDescent="0.2">
      <c r="B754" s="22" t="s">
        <v>10</v>
      </c>
      <c r="C754" s="22">
        <v>1185732</v>
      </c>
      <c r="D754" s="23">
        <v>44324</v>
      </c>
      <c r="E754" s="22" t="s">
        <v>131</v>
      </c>
      <c r="F754" s="22" t="s">
        <v>43</v>
      </c>
      <c r="G754" s="22" t="s">
        <v>44</v>
      </c>
      <c r="H754" s="22" t="s">
        <v>16</v>
      </c>
      <c r="I754" s="24">
        <v>0.6</v>
      </c>
      <c r="J754" s="25">
        <v>7250</v>
      </c>
      <c r="K754" s="26">
        <f t="shared" si="245"/>
        <v>4350</v>
      </c>
      <c r="L754" s="26">
        <f t="shared" si="246"/>
        <v>1522.5</v>
      </c>
      <c r="M754" s="27">
        <v>0.35</v>
      </c>
      <c r="O754" s="3"/>
      <c r="P754" s="4">
        <f>Table1[[#This Row],[Price per Unit]]+0.05</f>
        <v>0.65</v>
      </c>
      <c r="Q754" s="3"/>
      <c r="R754" s="5"/>
    </row>
    <row r="755" spans="2:18" x14ac:dyDescent="0.2">
      <c r="B755" s="22" t="s">
        <v>10</v>
      </c>
      <c r="C755" s="22">
        <v>1185732</v>
      </c>
      <c r="D755" s="23">
        <v>44324</v>
      </c>
      <c r="E755" s="22" t="s">
        <v>131</v>
      </c>
      <c r="F755" s="22" t="s">
        <v>43</v>
      </c>
      <c r="G755" s="22" t="s">
        <v>44</v>
      </c>
      <c r="H755" s="22" t="s">
        <v>17</v>
      </c>
      <c r="I755" s="24">
        <v>0.65</v>
      </c>
      <c r="J755" s="25">
        <v>8250</v>
      </c>
      <c r="K755" s="26">
        <f t="shared" si="245"/>
        <v>5362.5</v>
      </c>
      <c r="L755" s="26">
        <f t="shared" si="246"/>
        <v>2681.25</v>
      </c>
      <c r="M755" s="27">
        <v>0.5</v>
      </c>
      <c r="O755" s="3"/>
      <c r="P755" s="4">
        <f>Table1[[#This Row],[Price per Unit]]+0.05</f>
        <v>0.70000000000000007</v>
      </c>
      <c r="Q755" s="3"/>
      <c r="R755" s="5"/>
    </row>
    <row r="756" spans="2:18" x14ac:dyDescent="0.2">
      <c r="B756" s="22" t="s">
        <v>10</v>
      </c>
      <c r="C756" s="22">
        <v>1185732</v>
      </c>
      <c r="D756" s="23">
        <v>44357</v>
      </c>
      <c r="E756" s="22" t="s">
        <v>131</v>
      </c>
      <c r="F756" s="22" t="s">
        <v>43</v>
      </c>
      <c r="G756" s="22" t="s">
        <v>44</v>
      </c>
      <c r="H756" s="22" t="s">
        <v>12</v>
      </c>
      <c r="I756" s="24">
        <v>0.6</v>
      </c>
      <c r="J756" s="25">
        <v>10750</v>
      </c>
      <c r="K756" s="26">
        <f>I756*J756</f>
        <v>6450</v>
      </c>
      <c r="L756" s="26">
        <f>K756*M756</f>
        <v>2902.5</v>
      </c>
      <c r="M756" s="27">
        <v>0.45</v>
      </c>
      <c r="O756" s="3"/>
      <c r="P756" s="4">
        <f>Table1[[#This Row],[Price per Unit]]+0.05</f>
        <v>0.65</v>
      </c>
      <c r="Q756" s="3"/>
      <c r="R756" s="5"/>
    </row>
    <row r="757" spans="2:18" x14ac:dyDescent="0.2">
      <c r="B757" s="22" t="s">
        <v>10</v>
      </c>
      <c r="C757" s="22">
        <v>1185732</v>
      </c>
      <c r="D757" s="23">
        <v>44357</v>
      </c>
      <c r="E757" s="22" t="s">
        <v>131</v>
      </c>
      <c r="F757" s="22" t="s">
        <v>43</v>
      </c>
      <c r="G757" s="22" t="s">
        <v>44</v>
      </c>
      <c r="H757" s="22" t="s">
        <v>15</v>
      </c>
      <c r="I757" s="24">
        <v>0.55000000000000004</v>
      </c>
      <c r="J757" s="25">
        <v>8250</v>
      </c>
      <c r="K757" s="26">
        <f>I757*J757</f>
        <v>4537.5</v>
      </c>
      <c r="L757" s="26">
        <f>K757*M757</f>
        <v>1588.125</v>
      </c>
      <c r="M757" s="27">
        <v>0.35</v>
      </c>
      <c r="O757" s="3"/>
      <c r="P757" s="4">
        <f>Table1[[#This Row],[Price per Unit]]+0.05</f>
        <v>0.60000000000000009</v>
      </c>
      <c r="Q757" s="3"/>
      <c r="R757" s="5"/>
    </row>
    <row r="758" spans="2:18" x14ac:dyDescent="0.2">
      <c r="B758" s="22" t="s">
        <v>10</v>
      </c>
      <c r="C758" s="22">
        <v>1185732</v>
      </c>
      <c r="D758" s="23">
        <v>44357</v>
      </c>
      <c r="E758" s="22" t="s">
        <v>131</v>
      </c>
      <c r="F758" s="22" t="s">
        <v>43</v>
      </c>
      <c r="G758" s="22" t="s">
        <v>44</v>
      </c>
      <c r="H758" s="22" t="s">
        <v>13</v>
      </c>
      <c r="I758" s="24">
        <v>0.5</v>
      </c>
      <c r="J758" s="25">
        <v>8000</v>
      </c>
      <c r="K758" s="26">
        <f t="shared" ref="K758:K761" si="247">I758*J758</f>
        <v>4000</v>
      </c>
      <c r="L758" s="26">
        <f t="shared" ref="L758:L761" si="248">K758*M758</f>
        <v>1000</v>
      </c>
      <c r="M758" s="27">
        <v>0.25</v>
      </c>
      <c r="O758" s="3"/>
      <c r="P758" s="4">
        <f>Table1[[#This Row],[Price per Unit]]+0.05</f>
        <v>0.55000000000000004</v>
      </c>
      <c r="Q758" s="3"/>
      <c r="R758" s="5"/>
    </row>
    <row r="759" spans="2:18" x14ac:dyDescent="0.2">
      <c r="B759" s="22" t="s">
        <v>10</v>
      </c>
      <c r="C759" s="22">
        <v>1185732</v>
      </c>
      <c r="D759" s="23">
        <v>44357</v>
      </c>
      <c r="E759" s="22" t="s">
        <v>131</v>
      </c>
      <c r="F759" s="22" t="s">
        <v>43</v>
      </c>
      <c r="G759" s="22" t="s">
        <v>44</v>
      </c>
      <c r="H759" s="22" t="s">
        <v>14</v>
      </c>
      <c r="I759" s="24">
        <v>0.5</v>
      </c>
      <c r="J759" s="25">
        <v>7750</v>
      </c>
      <c r="K759" s="26">
        <f t="shared" si="247"/>
        <v>3875</v>
      </c>
      <c r="L759" s="26">
        <f t="shared" si="248"/>
        <v>1162.5</v>
      </c>
      <c r="M759" s="27">
        <v>0.3</v>
      </c>
      <c r="O759" s="3"/>
      <c r="P759" s="4">
        <f>Table1[[#This Row],[Price per Unit]]+0.05</f>
        <v>0.55000000000000004</v>
      </c>
      <c r="Q759" s="3"/>
      <c r="R759" s="5"/>
    </row>
    <row r="760" spans="2:18" x14ac:dyDescent="0.2">
      <c r="B760" s="22" t="s">
        <v>10</v>
      </c>
      <c r="C760" s="22">
        <v>1185732</v>
      </c>
      <c r="D760" s="23">
        <v>44357</v>
      </c>
      <c r="E760" s="22" t="s">
        <v>131</v>
      </c>
      <c r="F760" s="22" t="s">
        <v>43</v>
      </c>
      <c r="G760" s="22" t="s">
        <v>44</v>
      </c>
      <c r="H760" s="22" t="s">
        <v>16</v>
      </c>
      <c r="I760" s="24">
        <v>0.65</v>
      </c>
      <c r="J760" s="25">
        <v>7750</v>
      </c>
      <c r="K760" s="26">
        <f t="shared" si="247"/>
        <v>5037.5</v>
      </c>
      <c r="L760" s="26">
        <f t="shared" si="248"/>
        <v>1763.125</v>
      </c>
      <c r="M760" s="27">
        <v>0.35</v>
      </c>
      <c r="O760" s="3"/>
      <c r="P760" s="4">
        <f>Table1[[#This Row],[Price per Unit]]+0.05</f>
        <v>0.70000000000000007</v>
      </c>
      <c r="Q760" s="3"/>
      <c r="R760" s="5"/>
    </row>
    <row r="761" spans="2:18" x14ac:dyDescent="0.2">
      <c r="B761" s="22" t="s">
        <v>10</v>
      </c>
      <c r="C761" s="22">
        <v>1185732</v>
      </c>
      <c r="D761" s="23">
        <v>44357</v>
      </c>
      <c r="E761" s="22" t="s">
        <v>131</v>
      </c>
      <c r="F761" s="22" t="s">
        <v>43</v>
      </c>
      <c r="G761" s="22" t="s">
        <v>44</v>
      </c>
      <c r="H761" s="22" t="s">
        <v>17</v>
      </c>
      <c r="I761" s="24">
        <v>0.70000000000000007</v>
      </c>
      <c r="J761" s="25">
        <v>9250</v>
      </c>
      <c r="K761" s="26">
        <f t="shared" si="247"/>
        <v>6475.0000000000009</v>
      </c>
      <c r="L761" s="26">
        <f t="shared" si="248"/>
        <v>3237.5000000000005</v>
      </c>
      <c r="M761" s="27">
        <v>0.5</v>
      </c>
      <c r="O761" s="3"/>
      <c r="P761" s="4">
        <f>Table1[[#This Row],[Price per Unit]]+0.05</f>
        <v>0.75000000000000011</v>
      </c>
      <c r="Q761" s="3"/>
      <c r="R761" s="5"/>
    </row>
    <row r="762" spans="2:18" x14ac:dyDescent="0.2">
      <c r="B762" s="22" t="s">
        <v>10</v>
      </c>
      <c r="C762" s="22">
        <v>1185732</v>
      </c>
      <c r="D762" s="23">
        <v>44385</v>
      </c>
      <c r="E762" s="22" t="s">
        <v>131</v>
      </c>
      <c r="F762" s="22" t="s">
        <v>43</v>
      </c>
      <c r="G762" s="22" t="s">
        <v>44</v>
      </c>
      <c r="H762" s="22" t="s">
        <v>12</v>
      </c>
      <c r="I762" s="24">
        <v>0.65</v>
      </c>
      <c r="J762" s="25">
        <v>11500</v>
      </c>
      <c r="K762" s="26">
        <f>I762*J762</f>
        <v>7475</v>
      </c>
      <c r="L762" s="26">
        <f>K762*M762</f>
        <v>3363.75</v>
      </c>
      <c r="M762" s="27">
        <v>0.45</v>
      </c>
      <c r="O762" s="3"/>
      <c r="P762" s="4">
        <f>Table1[[#This Row],[Price per Unit]]+0.05</f>
        <v>0.70000000000000007</v>
      </c>
      <c r="Q762" s="3"/>
      <c r="R762" s="5"/>
    </row>
    <row r="763" spans="2:18" x14ac:dyDescent="0.2">
      <c r="B763" s="22" t="s">
        <v>10</v>
      </c>
      <c r="C763" s="22">
        <v>1185732</v>
      </c>
      <c r="D763" s="23">
        <v>44385</v>
      </c>
      <c r="E763" s="22" t="s">
        <v>131</v>
      </c>
      <c r="F763" s="22" t="s">
        <v>43</v>
      </c>
      <c r="G763" s="22" t="s">
        <v>44</v>
      </c>
      <c r="H763" s="22" t="s">
        <v>15</v>
      </c>
      <c r="I763" s="24">
        <v>0.60000000000000009</v>
      </c>
      <c r="J763" s="25">
        <v>9000</v>
      </c>
      <c r="K763" s="26">
        <f>I763*J763</f>
        <v>5400.0000000000009</v>
      </c>
      <c r="L763" s="26">
        <f>K763*M763</f>
        <v>1890.0000000000002</v>
      </c>
      <c r="M763" s="27">
        <v>0.35</v>
      </c>
      <c r="O763" s="3"/>
      <c r="P763" s="4">
        <f>Table1[[#This Row],[Price per Unit]]+0.05</f>
        <v>0.65000000000000013</v>
      </c>
      <c r="Q763" s="3"/>
      <c r="R763" s="5"/>
    </row>
    <row r="764" spans="2:18" x14ac:dyDescent="0.2">
      <c r="B764" s="22" t="s">
        <v>10</v>
      </c>
      <c r="C764" s="22">
        <v>1185732</v>
      </c>
      <c r="D764" s="23">
        <v>44385</v>
      </c>
      <c r="E764" s="22" t="s">
        <v>131</v>
      </c>
      <c r="F764" s="22" t="s">
        <v>43</v>
      </c>
      <c r="G764" s="22" t="s">
        <v>44</v>
      </c>
      <c r="H764" s="22" t="s">
        <v>13</v>
      </c>
      <c r="I764" s="24">
        <v>0.55000000000000004</v>
      </c>
      <c r="J764" s="25">
        <v>8250</v>
      </c>
      <c r="K764" s="26">
        <f t="shared" ref="K764:K767" si="249">I764*J764</f>
        <v>4537.5</v>
      </c>
      <c r="L764" s="26">
        <f t="shared" ref="L764:L767" si="250">K764*M764</f>
        <v>1134.375</v>
      </c>
      <c r="M764" s="27">
        <v>0.25</v>
      </c>
      <c r="O764" s="3"/>
      <c r="P764" s="4">
        <f>Table1[[#This Row],[Price per Unit]]+0.05</f>
        <v>0.60000000000000009</v>
      </c>
      <c r="Q764" s="3"/>
      <c r="R764" s="5"/>
    </row>
    <row r="765" spans="2:18" x14ac:dyDescent="0.2">
      <c r="B765" s="22" t="s">
        <v>10</v>
      </c>
      <c r="C765" s="22">
        <v>1185732</v>
      </c>
      <c r="D765" s="23">
        <v>44385</v>
      </c>
      <c r="E765" s="22" t="s">
        <v>131</v>
      </c>
      <c r="F765" s="22" t="s">
        <v>43</v>
      </c>
      <c r="G765" s="22" t="s">
        <v>44</v>
      </c>
      <c r="H765" s="22" t="s">
        <v>14</v>
      </c>
      <c r="I765" s="24">
        <v>0.55000000000000004</v>
      </c>
      <c r="J765" s="25">
        <v>7750</v>
      </c>
      <c r="K765" s="26">
        <f t="shared" si="249"/>
        <v>4262.5</v>
      </c>
      <c r="L765" s="26">
        <f t="shared" si="250"/>
        <v>1278.75</v>
      </c>
      <c r="M765" s="27">
        <v>0.3</v>
      </c>
      <c r="O765" s="3"/>
      <c r="P765" s="4">
        <f>Table1[[#This Row],[Price per Unit]]+0.05</f>
        <v>0.60000000000000009</v>
      </c>
      <c r="Q765" s="3"/>
      <c r="R765" s="5"/>
    </row>
    <row r="766" spans="2:18" x14ac:dyDescent="0.2">
      <c r="B766" s="22" t="s">
        <v>10</v>
      </c>
      <c r="C766" s="22">
        <v>1185732</v>
      </c>
      <c r="D766" s="23">
        <v>44385</v>
      </c>
      <c r="E766" s="22" t="s">
        <v>131</v>
      </c>
      <c r="F766" s="22" t="s">
        <v>43</v>
      </c>
      <c r="G766" s="22" t="s">
        <v>44</v>
      </c>
      <c r="H766" s="22" t="s">
        <v>16</v>
      </c>
      <c r="I766" s="24">
        <v>0.65</v>
      </c>
      <c r="J766" s="25">
        <v>8000</v>
      </c>
      <c r="K766" s="26">
        <f t="shared" si="249"/>
        <v>5200</v>
      </c>
      <c r="L766" s="26">
        <f t="shared" si="250"/>
        <v>1819.9999999999998</v>
      </c>
      <c r="M766" s="27">
        <v>0.35</v>
      </c>
      <c r="O766" s="3"/>
      <c r="P766" s="4">
        <f>Table1[[#This Row],[Price per Unit]]+0.05</f>
        <v>0.70000000000000007</v>
      </c>
      <c r="Q766" s="3"/>
      <c r="R766" s="5"/>
    </row>
    <row r="767" spans="2:18" x14ac:dyDescent="0.2">
      <c r="B767" s="22" t="s">
        <v>10</v>
      </c>
      <c r="C767" s="22">
        <v>1185732</v>
      </c>
      <c r="D767" s="23">
        <v>44385</v>
      </c>
      <c r="E767" s="22" t="s">
        <v>131</v>
      </c>
      <c r="F767" s="22" t="s">
        <v>43</v>
      </c>
      <c r="G767" s="22" t="s">
        <v>44</v>
      </c>
      <c r="H767" s="22" t="s">
        <v>17</v>
      </c>
      <c r="I767" s="24">
        <v>0.70000000000000007</v>
      </c>
      <c r="J767" s="25">
        <v>9750</v>
      </c>
      <c r="K767" s="26">
        <f t="shared" si="249"/>
        <v>6825.0000000000009</v>
      </c>
      <c r="L767" s="26">
        <f t="shared" si="250"/>
        <v>3412.5000000000005</v>
      </c>
      <c r="M767" s="27">
        <v>0.5</v>
      </c>
      <c r="O767" s="3"/>
      <c r="P767" s="4">
        <f>Table1[[#This Row],[Price per Unit]]+0.05</f>
        <v>0.75000000000000011</v>
      </c>
      <c r="Q767" s="3"/>
      <c r="R767" s="5"/>
    </row>
    <row r="768" spans="2:18" x14ac:dyDescent="0.2">
      <c r="B768" s="22" t="s">
        <v>10</v>
      </c>
      <c r="C768" s="22">
        <v>1185732</v>
      </c>
      <c r="D768" s="23">
        <v>44417</v>
      </c>
      <c r="E768" s="22" t="s">
        <v>131</v>
      </c>
      <c r="F768" s="22" t="s">
        <v>43</v>
      </c>
      <c r="G768" s="22" t="s">
        <v>44</v>
      </c>
      <c r="H768" s="22" t="s">
        <v>12</v>
      </c>
      <c r="I768" s="24">
        <v>0.65</v>
      </c>
      <c r="J768" s="25">
        <v>11250</v>
      </c>
      <c r="K768" s="26">
        <f>I768*J768</f>
        <v>7312.5</v>
      </c>
      <c r="L768" s="26">
        <f>K768*M768</f>
        <v>3290.625</v>
      </c>
      <c r="M768" s="27">
        <v>0.45</v>
      </c>
      <c r="O768" s="3"/>
      <c r="P768" s="4">
        <f>Table1[[#This Row],[Price per Unit]]+0.05</f>
        <v>0.70000000000000007</v>
      </c>
      <c r="Q768" s="3"/>
      <c r="R768" s="5"/>
    </row>
    <row r="769" spans="2:18" x14ac:dyDescent="0.2">
      <c r="B769" s="22" t="s">
        <v>10</v>
      </c>
      <c r="C769" s="22">
        <v>1185732</v>
      </c>
      <c r="D769" s="23">
        <v>44417</v>
      </c>
      <c r="E769" s="22" t="s">
        <v>131</v>
      </c>
      <c r="F769" s="22" t="s">
        <v>43</v>
      </c>
      <c r="G769" s="22" t="s">
        <v>44</v>
      </c>
      <c r="H769" s="22" t="s">
        <v>15</v>
      </c>
      <c r="I769" s="24">
        <v>0.60000000000000009</v>
      </c>
      <c r="J769" s="25">
        <v>9000</v>
      </c>
      <c r="K769" s="26">
        <f>I769*J769</f>
        <v>5400.0000000000009</v>
      </c>
      <c r="L769" s="26">
        <f>K769*M769</f>
        <v>1890.0000000000002</v>
      </c>
      <c r="M769" s="27">
        <v>0.35</v>
      </c>
      <c r="O769" s="3"/>
      <c r="P769" s="4">
        <f>Table1[[#This Row],[Price per Unit]]+0.05</f>
        <v>0.65000000000000013</v>
      </c>
      <c r="Q769" s="3"/>
      <c r="R769" s="5"/>
    </row>
    <row r="770" spans="2:18" x14ac:dyDescent="0.2">
      <c r="B770" s="22" t="s">
        <v>10</v>
      </c>
      <c r="C770" s="22">
        <v>1185732</v>
      </c>
      <c r="D770" s="23">
        <v>44417</v>
      </c>
      <c r="E770" s="22" t="s">
        <v>131</v>
      </c>
      <c r="F770" s="22" t="s">
        <v>43</v>
      </c>
      <c r="G770" s="22" t="s">
        <v>44</v>
      </c>
      <c r="H770" s="22" t="s">
        <v>13</v>
      </c>
      <c r="I770" s="24">
        <v>0.55000000000000004</v>
      </c>
      <c r="J770" s="25">
        <v>8250</v>
      </c>
      <c r="K770" s="26">
        <f t="shared" ref="K770:K773" si="251">I770*J770</f>
        <v>4537.5</v>
      </c>
      <c r="L770" s="26">
        <f t="shared" ref="L770:L773" si="252">K770*M770</f>
        <v>1134.375</v>
      </c>
      <c r="M770" s="27">
        <v>0.25</v>
      </c>
      <c r="O770" s="3"/>
      <c r="P770" s="4">
        <f>Table1[[#This Row],[Price per Unit]]+0.05</f>
        <v>0.60000000000000009</v>
      </c>
      <c r="Q770" s="3"/>
      <c r="R770" s="5"/>
    </row>
    <row r="771" spans="2:18" x14ac:dyDescent="0.2">
      <c r="B771" s="22" t="s">
        <v>10</v>
      </c>
      <c r="C771" s="22">
        <v>1185732</v>
      </c>
      <c r="D771" s="23">
        <v>44417</v>
      </c>
      <c r="E771" s="22" t="s">
        <v>131</v>
      </c>
      <c r="F771" s="22" t="s">
        <v>43</v>
      </c>
      <c r="G771" s="22" t="s">
        <v>44</v>
      </c>
      <c r="H771" s="22" t="s">
        <v>14</v>
      </c>
      <c r="I771" s="24">
        <v>0.45</v>
      </c>
      <c r="J771" s="25">
        <v>7750</v>
      </c>
      <c r="K771" s="26">
        <f t="shared" si="251"/>
        <v>3487.5</v>
      </c>
      <c r="L771" s="26">
        <f t="shared" si="252"/>
        <v>1046.25</v>
      </c>
      <c r="M771" s="27">
        <v>0.3</v>
      </c>
      <c r="O771" s="3"/>
      <c r="P771" s="4">
        <f>Table1[[#This Row],[Price per Unit]]+0.05</f>
        <v>0.5</v>
      </c>
      <c r="Q771" s="3"/>
      <c r="R771" s="5"/>
    </row>
    <row r="772" spans="2:18" x14ac:dyDescent="0.2">
      <c r="B772" s="22" t="s">
        <v>10</v>
      </c>
      <c r="C772" s="22">
        <v>1185732</v>
      </c>
      <c r="D772" s="23">
        <v>44417</v>
      </c>
      <c r="E772" s="22" t="s">
        <v>131</v>
      </c>
      <c r="F772" s="22" t="s">
        <v>43</v>
      </c>
      <c r="G772" s="22" t="s">
        <v>44</v>
      </c>
      <c r="H772" s="22" t="s">
        <v>16</v>
      </c>
      <c r="I772" s="24">
        <v>0.55000000000000004</v>
      </c>
      <c r="J772" s="25">
        <v>7500</v>
      </c>
      <c r="K772" s="26">
        <f t="shared" si="251"/>
        <v>4125</v>
      </c>
      <c r="L772" s="26">
        <f t="shared" si="252"/>
        <v>1443.75</v>
      </c>
      <c r="M772" s="27">
        <v>0.35</v>
      </c>
      <c r="O772" s="3"/>
      <c r="P772" s="4">
        <f>Table1[[#This Row],[Price per Unit]]+0.05</f>
        <v>0.60000000000000009</v>
      </c>
      <c r="Q772" s="3"/>
      <c r="R772" s="5"/>
    </row>
    <row r="773" spans="2:18" x14ac:dyDescent="0.2">
      <c r="B773" s="22" t="s">
        <v>10</v>
      </c>
      <c r="C773" s="22">
        <v>1185732</v>
      </c>
      <c r="D773" s="23">
        <v>44417</v>
      </c>
      <c r="E773" s="22" t="s">
        <v>131</v>
      </c>
      <c r="F773" s="22" t="s">
        <v>43</v>
      </c>
      <c r="G773" s="22" t="s">
        <v>44</v>
      </c>
      <c r="H773" s="22" t="s">
        <v>17</v>
      </c>
      <c r="I773" s="24">
        <v>0.60000000000000009</v>
      </c>
      <c r="J773" s="25">
        <v>9250</v>
      </c>
      <c r="K773" s="26">
        <f t="shared" si="251"/>
        <v>5550.0000000000009</v>
      </c>
      <c r="L773" s="26">
        <f t="shared" si="252"/>
        <v>2775.0000000000005</v>
      </c>
      <c r="M773" s="27">
        <v>0.5</v>
      </c>
      <c r="O773" s="3"/>
      <c r="P773" s="4">
        <f>Table1[[#This Row],[Price per Unit]]+0.05</f>
        <v>0.65000000000000013</v>
      </c>
      <c r="Q773" s="3"/>
      <c r="R773" s="5"/>
    </row>
    <row r="774" spans="2:18" x14ac:dyDescent="0.2">
      <c r="B774" s="22" t="s">
        <v>10</v>
      </c>
      <c r="C774" s="22">
        <v>1185732</v>
      </c>
      <c r="D774" s="23">
        <v>44447</v>
      </c>
      <c r="E774" s="22" t="s">
        <v>131</v>
      </c>
      <c r="F774" s="22" t="s">
        <v>43</v>
      </c>
      <c r="G774" s="22" t="s">
        <v>44</v>
      </c>
      <c r="H774" s="22" t="s">
        <v>12</v>
      </c>
      <c r="I774" s="24">
        <v>0.55000000000000004</v>
      </c>
      <c r="J774" s="25">
        <v>10500</v>
      </c>
      <c r="K774" s="26">
        <f>I774*J774</f>
        <v>5775.0000000000009</v>
      </c>
      <c r="L774" s="26">
        <f>K774*M774</f>
        <v>2598.7500000000005</v>
      </c>
      <c r="M774" s="27">
        <v>0.45</v>
      </c>
      <c r="O774" s="3"/>
      <c r="P774" s="4">
        <f>Table1[[#This Row],[Price per Unit]]+0.05</f>
        <v>0.60000000000000009</v>
      </c>
      <c r="Q774" s="3"/>
      <c r="R774" s="5"/>
    </row>
    <row r="775" spans="2:18" x14ac:dyDescent="0.2">
      <c r="B775" s="22" t="s">
        <v>10</v>
      </c>
      <c r="C775" s="22">
        <v>1185732</v>
      </c>
      <c r="D775" s="23">
        <v>44447</v>
      </c>
      <c r="E775" s="22" t="s">
        <v>131</v>
      </c>
      <c r="F775" s="22" t="s">
        <v>43</v>
      </c>
      <c r="G775" s="22" t="s">
        <v>44</v>
      </c>
      <c r="H775" s="22" t="s">
        <v>15</v>
      </c>
      <c r="I775" s="24">
        <v>0.50000000000000011</v>
      </c>
      <c r="J775" s="25">
        <v>8500</v>
      </c>
      <c r="K775" s="26">
        <f>I775*J775</f>
        <v>4250.0000000000009</v>
      </c>
      <c r="L775" s="26">
        <f>K775*M775</f>
        <v>1487.5000000000002</v>
      </c>
      <c r="M775" s="27">
        <v>0.35</v>
      </c>
      <c r="O775" s="3"/>
      <c r="P775" s="4">
        <f>Table1[[#This Row],[Price per Unit]]+0.05</f>
        <v>0.55000000000000016</v>
      </c>
      <c r="Q775" s="3"/>
      <c r="R775" s="5"/>
    </row>
    <row r="776" spans="2:18" x14ac:dyDescent="0.2">
      <c r="B776" s="22" t="s">
        <v>10</v>
      </c>
      <c r="C776" s="22">
        <v>1185732</v>
      </c>
      <c r="D776" s="23">
        <v>44447</v>
      </c>
      <c r="E776" s="22" t="s">
        <v>131</v>
      </c>
      <c r="F776" s="22" t="s">
        <v>43</v>
      </c>
      <c r="G776" s="22" t="s">
        <v>44</v>
      </c>
      <c r="H776" s="22" t="s">
        <v>13</v>
      </c>
      <c r="I776" s="24">
        <v>0.45</v>
      </c>
      <c r="J776" s="25">
        <v>7500</v>
      </c>
      <c r="K776" s="26">
        <f t="shared" ref="K776:K779" si="253">I776*J776</f>
        <v>3375</v>
      </c>
      <c r="L776" s="26">
        <f t="shared" ref="L776:L779" si="254">K776*M776</f>
        <v>843.75</v>
      </c>
      <c r="M776" s="27">
        <v>0.25</v>
      </c>
      <c r="O776" s="3"/>
      <c r="P776" s="4">
        <f>Table1[[#This Row],[Price per Unit]]+0.05</f>
        <v>0.5</v>
      </c>
      <c r="Q776" s="3"/>
      <c r="R776" s="5"/>
    </row>
    <row r="777" spans="2:18" x14ac:dyDescent="0.2">
      <c r="B777" s="22" t="s">
        <v>10</v>
      </c>
      <c r="C777" s="22">
        <v>1185732</v>
      </c>
      <c r="D777" s="23">
        <v>44447</v>
      </c>
      <c r="E777" s="22" t="s">
        <v>131</v>
      </c>
      <c r="F777" s="22" t="s">
        <v>43</v>
      </c>
      <c r="G777" s="22" t="s">
        <v>44</v>
      </c>
      <c r="H777" s="22" t="s">
        <v>14</v>
      </c>
      <c r="I777" s="24">
        <v>0.45</v>
      </c>
      <c r="J777" s="25">
        <v>7250</v>
      </c>
      <c r="K777" s="26">
        <f t="shared" si="253"/>
        <v>3262.5</v>
      </c>
      <c r="L777" s="26">
        <f t="shared" si="254"/>
        <v>978.75</v>
      </c>
      <c r="M777" s="27">
        <v>0.3</v>
      </c>
      <c r="O777" s="3"/>
      <c r="P777" s="4">
        <f>Table1[[#This Row],[Price per Unit]]+0.05</f>
        <v>0.5</v>
      </c>
      <c r="Q777" s="3"/>
      <c r="R777" s="5"/>
    </row>
    <row r="778" spans="2:18" x14ac:dyDescent="0.2">
      <c r="B778" s="22" t="s">
        <v>10</v>
      </c>
      <c r="C778" s="22">
        <v>1185732</v>
      </c>
      <c r="D778" s="23">
        <v>44447</v>
      </c>
      <c r="E778" s="22" t="s">
        <v>131</v>
      </c>
      <c r="F778" s="22" t="s">
        <v>43</v>
      </c>
      <c r="G778" s="22" t="s">
        <v>44</v>
      </c>
      <c r="H778" s="22" t="s">
        <v>16</v>
      </c>
      <c r="I778" s="24">
        <v>0.55000000000000004</v>
      </c>
      <c r="J778" s="25">
        <v>7250</v>
      </c>
      <c r="K778" s="26">
        <f t="shared" si="253"/>
        <v>3987.5000000000005</v>
      </c>
      <c r="L778" s="26">
        <f t="shared" si="254"/>
        <v>1395.625</v>
      </c>
      <c r="M778" s="27">
        <v>0.35</v>
      </c>
      <c r="O778" s="3"/>
      <c r="P778" s="4">
        <f>Table1[[#This Row],[Price per Unit]]+0.05</f>
        <v>0.60000000000000009</v>
      </c>
      <c r="Q778" s="3"/>
      <c r="R778" s="5"/>
    </row>
    <row r="779" spans="2:18" x14ac:dyDescent="0.2">
      <c r="B779" s="22" t="s">
        <v>10</v>
      </c>
      <c r="C779" s="22">
        <v>1185732</v>
      </c>
      <c r="D779" s="23">
        <v>44447</v>
      </c>
      <c r="E779" s="22" t="s">
        <v>131</v>
      </c>
      <c r="F779" s="22" t="s">
        <v>43</v>
      </c>
      <c r="G779" s="22" t="s">
        <v>44</v>
      </c>
      <c r="H779" s="22" t="s">
        <v>17</v>
      </c>
      <c r="I779" s="24">
        <v>0.60000000000000009</v>
      </c>
      <c r="J779" s="25">
        <v>8250</v>
      </c>
      <c r="K779" s="26">
        <f t="shared" si="253"/>
        <v>4950.0000000000009</v>
      </c>
      <c r="L779" s="26">
        <f t="shared" si="254"/>
        <v>2475.0000000000005</v>
      </c>
      <c r="M779" s="27">
        <v>0.5</v>
      </c>
      <c r="O779" s="3"/>
      <c r="P779" s="4">
        <f>Table1[[#This Row],[Price per Unit]]+0.05</f>
        <v>0.65000000000000013</v>
      </c>
      <c r="Q779" s="3"/>
      <c r="R779" s="5"/>
    </row>
    <row r="780" spans="2:18" x14ac:dyDescent="0.2">
      <c r="B780" s="22" t="s">
        <v>10</v>
      </c>
      <c r="C780" s="22">
        <v>1185732</v>
      </c>
      <c r="D780" s="23">
        <v>44479</v>
      </c>
      <c r="E780" s="22" t="s">
        <v>131</v>
      </c>
      <c r="F780" s="22" t="s">
        <v>43</v>
      </c>
      <c r="G780" s="22" t="s">
        <v>44</v>
      </c>
      <c r="H780" s="22" t="s">
        <v>12</v>
      </c>
      <c r="I780" s="24">
        <v>0.60000000000000009</v>
      </c>
      <c r="J780" s="25">
        <v>10000</v>
      </c>
      <c r="K780" s="26">
        <f>I780*J780</f>
        <v>6000.0000000000009</v>
      </c>
      <c r="L780" s="26">
        <f>K780*M780</f>
        <v>2700.0000000000005</v>
      </c>
      <c r="M780" s="27">
        <v>0.45</v>
      </c>
      <c r="O780" s="3"/>
      <c r="P780" s="4">
        <f>Table1[[#This Row],[Price per Unit]]+0.05</f>
        <v>0.65000000000000013</v>
      </c>
      <c r="Q780" s="3"/>
      <c r="R780" s="5"/>
    </row>
    <row r="781" spans="2:18" x14ac:dyDescent="0.2">
      <c r="B781" s="22" t="s">
        <v>10</v>
      </c>
      <c r="C781" s="22">
        <v>1185732</v>
      </c>
      <c r="D781" s="23">
        <v>44479</v>
      </c>
      <c r="E781" s="22" t="s">
        <v>131</v>
      </c>
      <c r="F781" s="22" t="s">
        <v>43</v>
      </c>
      <c r="G781" s="22" t="s">
        <v>44</v>
      </c>
      <c r="H781" s="22" t="s">
        <v>15</v>
      </c>
      <c r="I781" s="24">
        <v>0.50000000000000011</v>
      </c>
      <c r="J781" s="25">
        <v>8250</v>
      </c>
      <c r="K781" s="26">
        <f>I781*J781</f>
        <v>4125.0000000000009</v>
      </c>
      <c r="L781" s="26">
        <f>K781*M781</f>
        <v>1443.7500000000002</v>
      </c>
      <c r="M781" s="27">
        <v>0.35</v>
      </c>
      <c r="O781" s="3"/>
      <c r="P781" s="4">
        <f>Table1[[#This Row],[Price per Unit]]+0.05</f>
        <v>0.55000000000000016</v>
      </c>
      <c r="Q781" s="3"/>
      <c r="R781" s="5"/>
    </row>
    <row r="782" spans="2:18" x14ac:dyDescent="0.2">
      <c r="B782" s="22" t="s">
        <v>10</v>
      </c>
      <c r="C782" s="22">
        <v>1185732</v>
      </c>
      <c r="D782" s="23">
        <v>44479</v>
      </c>
      <c r="E782" s="22" t="s">
        <v>131</v>
      </c>
      <c r="F782" s="22" t="s">
        <v>43</v>
      </c>
      <c r="G782" s="22" t="s">
        <v>44</v>
      </c>
      <c r="H782" s="22" t="s">
        <v>13</v>
      </c>
      <c r="I782" s="24">
        <v>0.50000000000000011</v>
      </c>
      <c r="J782" s="25">
        <v>7250</v>
      </c>
      <c r="K782" s="26">
        <f t="shared" ref="K782:K785" si="255">I782*J782</f>
        <v>3625.0000000000009</v>
      </c>
      <c r="L782" s="26">
        <f t="shared" ref="L782:L785" si="256">K782*M782</f>
        <v>906.25000000000023</v>
      </c>
      <c r="M782" s="27">
        <v>0.25</v>
      </c>
      <c r="O782" s="3"/>
      <c r="P782" s="4">
        <f>Table1[[#This Row],[Price per Unit]]+0.05</f>
        <v>0.55000000000000016</v>
      </c>
      <c r="Q782" s="3"/>
      <c r="R782" s="5"/>
    </row>
    <row r="783" spans="2:18" x14ac:dyDescent="0.2">
      <c r="B783" s="22" t="s">
        <v>10</v>
      </c>
      <c r="C783" s="22">
        <v>1185732</v>
      </c>
      <c r="D783" s="23">
        <v>44479</v>
      </c>
      <c r="E783" s="22" t="s">
        <v>131</v>
      </c>
      <c r="F783" s="22" t="s">
        <v>43</v>
      </c>
      <c r="G783" s="22" t="s">
        <v>44</v>
      </c>
      <c r="H783" s="22" t="s">
        <v>14</v>
      </c>
      <c r="I783" s="24">
        <v>0.50000000000000011</v>
      </c>
      <c r="J783" s="25">
        <v>7000</v>
      </c>
      <c r="K783" s="26">
        <f t="shared" si="255"/>
        <v>3500.0000000000009</v>
      </c>
      <c r="L783" s="26">
        <f t="shared" si="256"/>
        <v>1050.0000000000002</v>
      </c>
      <c r="M783" s="27">
        <v>0.3</v>
      </c>
      <c r="O783" s="3"/>
      <c r="P783" s="4">
        <f>Table1[[#This Row],[Price per Unit]]+0.05</f>
        <v>0.55000000000000016</v>
      </c>
      <c r="Q783" s="3"/>
      <c r="R783" s="5"/>
    </row>
    <row r="784" spans="2:18" x14ac:dyDescent="0.2">
      <c r="B784" s="22" t="s">
        <v>10</v>
      </c>
      <c r="C784" s="22">
        <v>1185732</v>
      </c>
      <c r="D784" s="23">
        <v>44479</v>
      </c>
      <c r="E784" s="22" t="s">
        <v>131</v>
      </c>
      <c r="F784" s="22" t="s">
        <v>43</v>
      </c>
      <c r="G784" s="22" t="s">
        <v>44</v>
      </c>
      <c r="H784" s="22" t="s">
        <v>16</v>
      </c>
      <c r="I784" s="24">
        <v>0.60000000000000009</v>
      </c>
      <c r="J784" s="25">
        <v>7000</v>
      </c>
      <c r="K784" s="26">
        <f t="shared" si="255"/>
        <v>4200.0000000000009</v>
      </c>
      <c r="L784" s="26">
        <f t="shared" si="256"/>
        <v>1470.0000000000002</v>
      </c>
      <c r="M784" s="27">
        <v>0.35</v>
      </c>
      <c r="O784" s="3"/>
      <c r="P784" s="4">
        <f>Table1[[#This Row],[Price per Unit]]+0.05</f>
        <v>0.65000000000000013</v>
      </c>
      <c r="Q784" s="3"/>
      <c r="R784" s="5"/>
    </row>
    <row r="785" spans="1:18" x14ac:dyDescent="0.2">
      <c r="B785" s="22" t="s">
        <v>10</v>
      </c>
      <c r="C785" s="22">
        <v>1185732</v>
      </c>
      <c r="D785" s="23">
        <v>44479</v>
      </c>
      <c r="E785" s="22" t="s">
        <v>131</v>
      </c>
      <c r="F785" s="22" t="s">
        <v>43</v>
      </c>
      <c r="G785" s="22" t="s">
        <v>44</v>
      </c>
      <c r="H785" s="22" t="s">
        <v>17</v>
      </c>
      <c r="I785" s="24">
        <v>0.65</v>
      </c>
      <c r="J785" s="25">
        <v>8250</v>
      </c>
      <c r="K785" s="26">
        <f t="shared" si="255"/>
        <v>5362.5</v>
      </c>
      <c r="L785" s="26">
        <f t="shared" si="256"/>
        <v>2681.25</v>
      </c>
      <c r="M785" s="27">
        <v>0.5</v>
      </c>
      <c r="O785" s="3"/>
      <c r="P785" s="4">
        <f>Table1[[#This Row],[Price per Unit]]+0.05</f>
        <v>0.70000000000000007</v>
      </c>
      <c r="Q785" s="3"/>
      <c r="R785" s="5"/>
    </row>
    <row r="786" spans="1:18" x14ac:dyDescent="0.2">
      <c r="B786" s="22" t="s">
        <v>10</v>
      </c>
      <c r="C786" s="22">
        <v>1185732</v>
      </c>
      <c r="D786" s="23">
        <v>44509</v>
      </c>
      <c r="E786" s="22" t="s">
        <v>131</v>
      </c>
      <c r="F786" s="22" t="s">
        <v>43</v>
      </c>
      <c r="G786" s="22" t="s">
        <v>44</v>
      </c>
      <c r="H786" s="22" t="s">
        <v>12</v>
      </c>
      <c r="I786" s="24">
        <v>0.60000000000000009</v>
      </c>
      <c r="J786" s="25">
        <v>9750</v>
      </c>
      <c r="K786" s="26">
        <f>I786*J786</f>
        <v>5850.0000000000009</v>
      </c>
      <c r="L786" s="26">
        <f>K786*M786</f>
        <v>2632.5000000000005</v>
      </c>
      <c r="M786" s="27">
        <v>0.45</v>
      </c>
      <c r="O786" s="3"/>
      <c r="P786" s="4">
        <f>Table1[[#This Row],[Price per Unit]]+0.05</f>
        <v>0.65000000000000013</v>
      </c>
      <c r="Q786" s="3"/>
      <c r="R786" s="5"/>
    </row>
    <row r="787" spans="1:18" x14ac:dyDescent="0.2">
      <c r="B787" s="22" t="s">
        <v>10</v>
      </c>
      <c r="C787" s="22">
        <v>1185732</v>
      </c>
      <c r="D787" s="23">
        <v>44509</v>
      </c>
      <c r="E787" s="22" t="s">
        <v>131</v>
      </c>
      <c r="F787" s="22" t="s">
        <v>43</v>
      </c>
      <c r="G787" s="22" t="s">
        <v>44</v>
      </c>
      <c r="H787" s="22" t="s">
        <v>15</v>
      </c>
      <c r="I787" s="24">
        <v>0.50000000000000011</v>
      </c>
      <c r="J787" s="25">
        <v>8000</v>
      </c>
      <c r="K787" s="26">
        <f>I787*J787</f>
        <v>4000.0000000000009</v>
      </c>
      <c r="L787" s="26">
        <f>K787*M787</f>
        <v>1400.0000000000002</v>
      </c>
      <c r="M787" s="27">
        <v>0.35</v>
      </c>
      <c r="O787" s="3"/>
      <c r="P787" s="4">
        <f>Table1[[#This Row],[Price per Unit]]+0.05</f>
        <v>0.55000000000000016</v>
      </c>
      <c r="Q787" s="3"/>
      <c r="R787" s="5"/>
    </row>
    <row r="788" spans="1:18" x14ac:dyDescent="0.2">
      <c r="B788" s="22" t="s">
        <v>10</v>
      </c>
      <c r="C788" s="22">
        <v>1185732</v>
      </c>
      <c r="D788" s="23">
        <v>44509</v>
      </c>
      <c r="E788" s="22" t="s">
        <v>131</v>
      </c>
      <c r="F788" s="22" t="s">
        <v>43</v>
      </c>
      <c r="G788" s="22" t="s">
        <v>44</v>
      </c>
      <c r="H788" s="22" t="s">
        <v>13</v>
      </c>
      <c r="I788" s="24">
        <v>0.50000000000000011</v>
      </c>
      <c r="J788" s="25">
        <v>7450</v>
      </c>
      <c r="K788" s="26">
        <f t="shared" ref="K788:K791" si="257">I788*J788</f>
        <v>3725.0000000000009</v>
      </c>
      <c r="L788" s="26">
        <f t="shared" ref="L788:L791" si="258">K788*M788</f>
        <v>931.25000000000023</v>
      </c>
      <c r="M788" s="27">
        <v>0.25</v>
      </c>
      <c r="O788" s="3"/>
      <c r="P788" s="4">
        <f>Table1[[#This Row],[Price per Unit]]+0.05</f>
        <v>0.55000000000000016</v>
      </c>
      <c r="Q788" s="3"/>
      <c r="R788" s="5"/>
    </row>
    <row r="789" spans="1:18" x14ac:dyDescent="0.2">
      <c r="B789" s="22" t="s">
        <v>10</v>
      </c>
      <c r="C789" s="22">
        <v>1185732</v>
      </c>
      <c r="D789" s="23">
        <v>44509</v>
      </c>
      <c r="E789" s="22" t="s">
        <v>131</v>
      </c>
      <c r="F789" s="22" t="s">
        <v>43</v>
      </c>
      <c r="G789" s="22" t="s">
        <v>44</v>
      </c>
      <c r="H789" s="22" t="s">
        <v>14</v>
      </c>
      <c r="I789" s="24">
        <v>0.50000000000000011</v>
      </c>
      <c r="J789" s="25">
        <v>7750</v>
      </c>
      <c r="K789" s="26">
        <f t="shared" si="257"/>
        <v>3875.0000000000009</v>
      </c>
      <c r="L789" s="26">
        <f t="shared" si="258"/>
        <v>1162.5000000000002</v>
      </c>
      <c r="M789" s="27">
        <v>0.3</v>
      </c>
      <c r="O789" s="3"/>
      <c r="P789" s="4">
        <f>Table1[[#This Row],[Price per Unit]]+0.05</f>
        <v>0.55000000000000016</v>
      </c>
      <c r="Q789" s="3"/>
      <c r="R789" s="5"/>
    </row>
    <row r="790" spans="1:18" x14ac:dyDescent="0.2">
      <c r="B790" s="22" t="s">
        <v>10</v>
      </c>
      <c r="C790" s="22">
        <v>1185732</v>
      </c>
      <c r="D790" s="23">
        <v>44509</v>
      </c>
      <c r="E790" s="22" t="s">
        <v>131</v>
      </c>
      <c r="F790" s="22" t="s">
        <v>43</v>
      </c>
      <c r="G790" s="22" t="s">
        <v>44</v>
      </c>
      <c r="H790" s="22" t="s">
        <v>16</v>
      </c>
      <c r="I790" s="24">
        <v>0.65</v>
      </c>
      <c r="J790" s="25">
        <v>7500</v>
      </c>
      <c r="K790" s="26">
        <f t="shared" si="257"/>
        <v>4875</v>
      </c>
      <c r="L790" s="26">
        <f t="shared" si="258"/>
        <v>1706.25</v>
      </c>
      <c r="M790" s="27">
        <v>0.35</v>
      </c>
      <c r="O790" s="3"/>
      <c r="P790" s="4">
        <f>Table1[[#This Row],[Price per Unit]]+0.05</f>
        <v>0.70000000000000007</v>
      </c>
      <c r="Q790" s="3"/>
      <c r="R790" s="5"/>
    </row>
    <row r="791" spans="1:18" x14ac:dyDescent="0.2">
      <c r="B791" s="22" t="s">
        <v>10</v>
      </c>
      <c r="C791" s="22">
        <v>1185732</v>
      </c>
      <c r="D791" s="23">
        <v>44509</v>
      </c>
      <c r="E791" s="22" t="s">
        <v>131</v>
      </c>
      <c r="F791" s="22" t="s">
        <v>43</v>
      </c>
      <c r="G791" s="22" t="s">
        <v>44</v>
      </c>
      <c r="H791" s="22" t="s">
        <v>17</v>
      </c>
      <c r="I791" s="24">
        <v>0.7</v>
      </c>
      <c r="J791" s="25">
        <v>8500</v>
      </c>
      <c r="K791" s="26">
        <f t="shared" si="257"/>
        <v>5950</v>
      </c>
      <c r="L791" s="26">
        <f t="shared" si="258"/>
        <v>2975</v>
      </c>
      <c r="M791" s="27">
        <v>0.5</v>
      </c>
      <c r="O791" s="3"/>
      <c r="P791" s="4">
        <f>Table1[[#This Row],[Price per Unit]]+0.05</f>
        <v>0.75</v>
      </c>
      <c r="Q791" s="3"/>
      <c r="R791" s="5"/>
    </row>
    <row r="792" spans="1:18" x14ac:dyDescent="0.2">
      <c r="B792" s="22" t="s">
        <v>10</v>
      </c>
      <c r="C792" s="22">
        <v>1185732</v>
      </c>
      <c r="D792" s="23">
        <v>44538</v>
      </c>
      <c r="E792" s="22" t="s">
        <v>131</v>
      </c>
      <c r="F792" s="22" t="s">
        <v>43</v>
      </c>
      <c r="G792" s="22" t="s">
        <v>44</v>
      </c>
      <c r="H792" s="22" t="s">
        <v>12</v>
      </c>
      <c r="I792" s="24">
        <v>0.65</v>
      </c>
      <c r="J792" s="25">
        <v>10750</v>
      </c>
      <c r="K792" s="26">
        <f>I792*J792</f>
        <v>6987.5</v>
      </c>
      <c r="L792" s="26">
        <f>K792*M792</f>
        <v>3144.375</v>
      </c>
      <c r="M792" s="27">
        <v>0.45</v>
      </c>
      <c r="O792" s="3"/>
      <c r="P792" s="4">
        <f>Table1[[#This Row],[Price per Unit]]+0.05</f>
        <v>0.70000000000000007</v>
      </c>
      <c r="Q792" s="3"/>
      <c r="R792" s="5"/>
    </row>
    <row r="793" spans="1:18" x14ac:dyDescent="0.2">
      <c r="B793" s="22" t="s">
        <v>10</v>
      </c>
      <c r="C793" s="22">
        <v>1185732</v>
      </c>
      <c r="D793" s="23">
        <v>44538</v>
      </c>
      <c r="E793" s="22" t="s">
        <v>131</v>
      </c>
      <c r="F793" s="22" t="s">
        <v>43</v>
      </c>
      <c r="G793" s="22" t="s">
        <v>44</v>
      </c>
      <c r="H793" s="22" t="s">
        <v>15</v>
      </c>
      <c r="I793" s="24">
        <v>0.55000000000000004</v>
      </c>
      <c r="J793" s="25">
        <v>8750</v>
      </c>
      <c r="K793" s="26">
        <f>I793*J793</f>
        <v>4812.5</v>
      </c>
      <c r="L793" s="26">
        <f>K793*M793</f>
        <v>1684.375</v>
      </c>
      <c r="M793" s="27">
        <v>0.35</v>
      </c>
      <c r="O793" s="3"/>
      <c r="P793" s="4">
        <f>Table1[[#This Row],[Price per Unit]]+0.05</f>
        <v>0.60000000000000009</v>
      </c>
      <c r="Q793" s="3"/>
      <c r="R793" s="5"/>
    </row>
    <row r="794" spans="1:18" x14ac:dyDescent="0.2">
      <c r="B794" s="22" t="s">
        <v>10</v>
      </c>
      <c r="C794" s="22">
        <v>1185732</v>
      </c>
      <c r="D794" s="23">
        <v>44538</v>
      </c>
      <c r="E794" s="22" t="s">
        <v>131</v>
      </c>
      <c r="F794" s="22" t="s">
        <v>43</v>
      </c>
      <c r="G794" s="22" t="s">
        <v>44</v>
      </c>
      <c r="H794" s="22" t="s">
        <v>13</v>
      </c>
      <c r="I794" s="24">
        <v>0.55000000000000004</v>
      </c>
      <c r="J794" s="25">
        <v>8250</v>
      </c>
      <c r="K794" s="26">
        <f t="shared" ref="K794:K797" si="259">I794*J794</f>
        <v>4537.5</v>
      </c>
      <c r="L794" s="26">
        <f t="shared" ref="L794:L797" si="260">K794*M794</f>
        <v>1134.375</v>
      </c>
      <c r="M794" s="27">
        <v>0.25</v>
      </c>
      <c r="O794" s="3"/>
      <c r="P794" s="4">
        <f>Table1[[#This Row],[Price per Unit]]+0.05</f>
        <v>0.60000000000000009</v>
      </c>
      <c r="Q794" s="3"/>
      <c r="R794" s="5"/>
    </row>
    <row r="795" spans="1:18" x14ac:dyDescent="0.2">
      <c r="B795" s="22" t="s">
        <v>10</v>
      </c>
      <c r="C795" s="22">
        <v>1185732</v>
      </c>
      <c r="D795" s="23">
        <v>44538</v>
      </c>
      <c r="E795" s="22" t="s">
        <v>131</v>
      </c>
      <c r="F795" s="22" t="s">
        <v>43</v>
      </c>
      <c r="G795" s="22" t="s">
        <v>44</v>
      </c>
      <c r="H795" s="22" t="s">
        <v>14</v>
      </c>
      <c r="I795" s="24">
        <v>0.55000000000000004</v>
      </c>
      <c r="J795" s="25">
        <v>7750</v>
      </c>
      <c r="K795" s="26">
        <f t="shared" si="259"/>
        <v>4262.5</v>
      </c>
      <c r="L795" s="26">
        <f t="shared" si="260"/>
        <v>1278.75</v>
      </c>
      <c r="M795" s="27">
        <v>0.3</v>
      </c>
      <c r="O795" s="3"/>
      <c r="P795" s="4">
        <f>Table1[[#This Row],[Price per Unit]]+0.05</f>
        <v>0.60000000000000009</v>
      </c>
      <c r="Q795" s="3"/>
      <c r="R795" s="5"/>
    </row>
    <row r="796" spans="1:18" x14ac:dyDescent="0.2">
      <c r="B796" s="22" t="s">
        <v>10</v>
      </c>
      <c r="C796" s="22">
        <v>1185732</v>
      </c>
      <c r="D796" s="23">
        <v>44538</v>
      </c>
      <c r="E796" s="22" t="s">
        <v>131</v>
      </c>
      <c r="F796" s="22" t="s">
        <v>43</v>
      </c>
      <c r="G796" s="22" t="s">
        <v>44</v>
      </c>
      <c r="H796" s="22" t="s">
        <v>16</v>
      </c>
      <c r="I796" s="24">
        <v>0.65</v>
      </c>
      <c r="J796" s="25">
        <v>7750</v>
      </c>
      <c r="K796" s="26">
        <f t="shared" si="259"/>
        <v>5037.5</v>
      </c>
      <c r="L796" s="26">
        <f t="shared" si="260"/>
        <v>1763.125</v>
      </c>
      <c r="M796" s="27">
        <v>0.35</v>
      </c>
      <c r="O796" s="3"/>
      <c r="P796" s="4">
        <f>Table1[[#This Row],[Price per Unit]]+0.05</f>
        <v>0.70000000000000007</v>
      </c>
      <c r="Q796" s="3"/>
      <c r="R796" s="5"/>
    </row>
    <row r="797" spans="1:18" x14ac:dyDescent="0.2">
      <c r="B797" s="22" t="s">
        <v>10</v>
      </c>
      <c r="C797" s="22">
        <v>1185732</v>
      </c>
      <c r="D797" s="23">
        <v>44538</v>
      </c>
      <c r="E797" s="22" t="s">
        <v>131</v>
      </c>
      <c r="F797" s="22" t="s">
        <v>43</v>
      </c>
      <c r="G797" s="22" t="s">
        <v>44</v>
      </c>
      <c r="H797" s="22" t="s">
        <v>17</v>
      </c>
      <c r="I797" s="24">
        <v>0.7</v>
      </c>
      <c r="J797" s="25">
        <v>8750</v>
      </c>
      <c r="K797" s="26">
        <f t="shared" si="259"/>
        <v>6125</v>
      </c>
      <c r="L797" s="26">
        <f t="shared" si="260"/>
        <v>3062.5</v>
      </c>
      <c r="M797" s="27">
        <v>0.5</v>
      </c>
      <c r="O797" s="3"/>
      <c r="P797" s="4">
        <f>Table1[[#This Row],[Price per Unit]]+0.05</f>
        <v>0.75</v>
      </c>
      <c r="Q797" s="3"/>
      <c r="R797" s="5"/>
    </row>
    <row r="798" spans="1:18" x14ac:dyDescent="0.2">
      <c r="A798" s="8" t="s">
        <v>40</v>
      </c>
      <c r="B798" s="22" t="s">
        <v>10</v>
      </c>
      <c r="C798" s="22">
        <v>1185732</v>
      </c>
      <c r="D798" s="23">
        <v>44209</v>
      </c>
      <c r="E798" s="22" t="s">
        <v>30</v>
      </c>
      <c r="F798" s="22" t="s">
        <v>45</v>
      </c>
      <c r="G798" s="22" t="s">
        <v>46</v>
      </c>
      <c r="H798" s="22" t="s">
        <v>12</v>
      </c>
      <c r="I798" s="24">
        <v>0.35</v>
      </c>
      <c r="J798" s="25">
        <v>4500</v>
      </c>
      <c r="K798" s="26">
        <f>I798*J798</f>
        <v>1575</v>
      </c>
      <c r="L798" s="26">
        <f>K798*M798</f>
        <v>551.25</v>
      </c>
      <c r="M798" s="27">
        <v>0.35000000000000003</v>
      </c>
      <c r="O798" s="1"/>
      <c r="P798" s="4"/>
      <c r="Q798" s="3"/>
      <c r="R798" s="5"/>
    </row>
    <row r="799" spans="1:18" x14ac:dyDescent="0.2">
      <c r="B799" s="22" t="s">
        <v>10</v>
      </c>
      <c r="C799" s="22">
        <v>1185732</v>
      </c>
      <c r="D799" s="23">
        <v>44209</v>
      </c>
      <c r="E799" s="22" t="s">
        <v>30</v>
      </c>
      <c r="F799" s="22" t="s">
        <v>45</v>
      </c>
      <c r="G799" s="22" t="s">
        <v>46</v>
      </c>
      <c r="H799" s="22" t="s">
        <v>15</v>
      </c>
      <c r="I799" s="24">
        <v>0.35</v>
      </c>
      <c r="J799" s="25">
        <v>2500</v>
      </c>
      <c r="K799" s="26">
        <f>I799*J799</f>
        <v>875</v>
      </c>
      <c r="L799" s="26">
        <f>K799*M799</f>
        <v>262.5</v>
      </c>
      <c r="M799" s="27">
        <v>0.3</v>
      </c>
      <c r="O799" s="1"/>
      <c r="P799" s="4"/>
      <c r="Q799" s="3"/>
      <c r="R799" s="5"/>
    </row>
    <row r="800" spans="1:18" x14ac:dyDescent="0.2">
      <c r="B800" s="22" t="s">
        <v>10</v>
      </c>
      <c r="C800" s="22">
        <v>1185732</v>
      </c>
      <c r="D800" s="23">
        <v>44209</v>
      </c>
      <c r="E800" s="22" t="s">
        <v>30</v>
      </c>
      <c r="F800" s="22" t="s">
        <v>45</v>
      </c>
      <c r="G800" s="22" t="s">
        <v>46</v>
      </c>
      <c r="H800" s="22" t="s">
        <v>13</v>
      </c>
      <c r="I800" s="24">
        <v>0.25</v>
      </c>
      <c r="J800" s="25">
        <v>2500</v>
      </c>
      <c r="K800" s="26">
        <f t="shared" ref="K800:K803" si="261">I800*J800</f>
        <v>625</v>
      </c>
      <c r="L800" s="26">
        <f t="shared" ref="L800:L803" si="262">K800*M800</f>
        <v>187.5</v>
      </c>
      <c r="M800" s="27">
        <v>0.3</v>
      </c>
      <c r="O800" s="1"/>
      <c r="P800" s="4"/>
      <c r="Q800" s="3"/>
      <c r="R800" s="5"/>
    </row>
    <row r="801" spans="2:18" x14ac:dyDescent="0.2">
      <c r="B801" s="22" t="s">
        <v>10</v>
      </c>
      <c r="C801" s="22">
        <v>1185732</v>
      </c>
      <c r="D801" s="23">
        <v>44209</v>
      </c>
      <c r="E801" s="22" t="s">
        <v>30</v>
      </c>
      <c r="F801" s="22" t="s">
        <v>45</v>
      </c>
      <c r="G801" s="22" t="s">
        <v>46</v>
      </c>
      <c r="H801" s="22" t="s">
        <v>14</v>
      </c>
      <c r="I801" s="24">
        <v>0.30000000000000004</v>
      </c>
      <c r="J801" s="25">
        <v>1000</v>
      </c>
      <c r="K801" s="26">
        <f t="shared" si="261"/>
        <v>300.00000000000006</v>
      </c>
      <c r="L801" s="26">
        <f t="shared" si="262"/>
        <v>105.00000000000003</v>
      </c>
      <c r="M801" s="27">
        <v>0.35000000000000003</v>
      </c>
      <c r="O801" s="1"/>
      <c r="P801" s="4"/>
      <c r="Q801" s="3"/>
      <c r="R801" s="5"/>
    </row>
    <row r="802" spans="2:18" x14ac:dyDescent="0.2">
      <c r="B802" s="22" t="s">
        <v>10</v>
      </c>
      <c r="C802" s="22">
        <v>1185732</v>
      </c>
      <c r="D802" s="23">
        <v>44209</v>
      </c>
      <c r="E802" s="22" t="s">
        <v>30</v>
      </c>
      <c r="F802" s="22" t="s">
        <v>45</v>
      </c>
      <c r="G802" s="22" t="s">
        <v>46</v>
      </c>
      <c r="H802" s="22" t="s">
        <v>16</v>
      </c>
      <c r="I802" s="24">
        <v>0.44999999999999996</v>
      </c>
      <c r="J802" s="25">
        <v>1500</v>
      </c>
      <c r="K802" s="26">
        <f t="shared" si="261"/>
        <v>674.99999999999989</v>
      </c>
      <c r="L802" s="26">
        <f t="shared" si="262"/>
        <v>202.49999999999997</v>
      </c>
      <c r="M802" s="27">
        <v>0.3</v>
      </c>
      <c r="O802" s="1"/>
      <c r="P802" s="4"/>
      <c r="Q802" s="3"/>
      <c r="R802" s="5"/>
    </row>
    <row r="803" spans="2:18" x14ac:dyDescent="0.2">
      <c r="B803" s="22" t="s">
        <v>10</v>
      </c>
      <c r="C803" s="22">
        <v>1185732</v>
      </c>
      <c r="D803" s="23">
        <v>44209</v>
      </c>
      <c r="E803" s="22" t="s">
        <v>30</v>
      </c>
      <c r="F803" s="22" t="s">
        <v>45</v>
      </c>
      <c r="G803" s="22" t="s">
        <v>46</v>
      </c>
      <c r="H803" s="22" t="s">
        <v>17</v>
      </c>
      <c r="I803" s="24">
        <v>0.35</v>
      </c>
      <c r="J803" s="25">
        <v>2500</v>
      </c>
      <c r="K803" s="26">
        <f t="shared" si="261"/>
        <v>875</v>
      </c>
      <c r="L803" s="26">
        <f t="shared" si="262"/>
        <v>393.75</v>
      </c>
      <c r="M803" s="27">
        <v>0.45</v>
      </c>
      <c r="O803" s="1"/>
      <c r="P803" s="4"/>
      <c r="Q803" s="3"/>
      <c r="R803" s="5"/>
    </row>
    <row r="804" spans="2:18" x14ac:dyDescent="0.2">
      <c r="B804" s="22" t="s">
        <v>10</v>
      </c>
      <c r="C804" s="22">
        <v>1185732</v>
      </c>
      <c r="D804" s="23">
        <v>44240</v>
      </c>
      <c r="E804" s="22" t="s">
        <v>30</v>
      </c>
      <c r="F804" s="22" t="s">
        <v>45</v>
      </c>
      <c r="G804" s="22" t="s">
        <v>46</v>
      </c>
      <c r="H804" s="22" t="s">
        <v>12</v>
      </c>
      <c r="I804" s="24">
        <v>0.35</v>
      </c>
      <c r="J804" s="25">
        <v>5000</v>
      </c>
      <c r="K804" s="26">
        <f>I804*J804</f>
        <v>1750</v>
      </c>
      <c r="L804" s="26">
        <f>K804*M804</f>
        <v>612.50000000000011</v>
      </c>
      <c r="M804" s="27">
        <v>0.35000000000000003</v>
      </c>
      <c r="O804" s="1"/>
      <c r="P804" s="4"/>
      <c r="Q804" s="3"/>
      <c r="R804" s="5"/>
    </row>
    <row r="805" spans="2:18" x14ac:dyDescent="0.2">
      <c r="B805" s="22" t="s">
        <v>10</v>
      </c>
      <c r="C805" s="22">
        <v>1185732</v>
      </c>
      <c r="D805" s="23">
        <v>44240</v>
      </c>
      <c r="E805" s="22" t="s">
        <v>30</v>
      </c>
      <c r="F805" s="22" t="s">
        <v>45</v>
      </c>
      <c r="G805" s="22" t="s">
        <v>46</v>
      </c>
      <c r="H805" s="22" t="s">
        <v>15</v>
      </c>
      <c r="I805" s="24">
        <v>0.35</v>
      </c>
      <c r="J805" s="25">
        <v>1500</v>
      </c>
      <c r="K805" s="26">
        <f>I805*J805</f>
        <v>525</v>
      </c>
      <c r="L805" s="26">
        <f>K805*M805</f>
        <v>157.5</v>
      </c>
      <c r="M805" s="27">
        <v>0.3</v>
      </c>
      <c r="O805" s="1"/>
      <c r="P805" s="4"/>
      <c r="Q805" s="3"/>
      <c r="R805" s="5"/>
    </row>
    <row r="806" spans="2:18" x14ac:dyDescent="0.2">
      <c r="B806" s="22" t="s">
        <v>10</v>
      </c>
      <c r="C806" s="22">
        <v>1185732</v>
      </c>
      <c r="D806" s="23">
        <v>44240</v>
      </c>
      <c r="E806" s="22" t="s">
        <v>30</v>
      </c>
      <c r="F806" s="22" t="s">
        <v>45</v>
      </c>
      <c r="G806" s="22" t="s">
        <v>46</v>
      </c>
      <c r="H806" s="22" t="s">
        <v>13</v>
      </c>
      <c r="I806" s="24">
        <v>0.25</v>
      </c>
      <c r="J806" s="25">
        <v>2000</v>
      </c>
      <c r="K806" s="26">
        <f t="shared" ref="K806:K809" si="263">I806*J806</f>
        <v>500</v>
      </c>
      <c r="L806" s="26">
        <f t="shared" ref="L806:L809" si="264">K806*M806</f>
        <v>150</v>
      </c>
      <c r="M806" s="27">
        <v>0.3</v>
      </c>
      <c r="O806" s="1"/>
      <c r="P806" s="4"/>
      <c r="Q806" s="3"/>
      <c r="R806" s="5"/>
    </row>
    <row r="807" spans="2:18" x14ac:dyDescent="0.2">
      <c r="B807" s="22" t="s">
        <v>10</v>
      </c>
      <c r="C807" s="22">
        <v>1185732</v>
      </c>
      <c r="D807" s="23">
        <v>44240</v>
      </c>
      <c r="E807" s="22" t="s">
        <v>30</v>
      </c>
      <c r="F807" s="22" t="s">
        <v>45</v>
      </c>
      <c r="G807" s="22" t="s">
        <v>46</v>
      </c>
      <c r="H807" s="22" t="s">
        <v>14</v>
      </c>
      <c r="I807" s="24">
        <v>0.30000000000000004</v>
      </c>
      <c r="J807" s="25">
        <v>750</v>
      </c>
      <c r="K807" s="26">
        <f t="shared" si="263"/>
        <v>225.00000000000003</v>
      </c>
      <c r="L807" s="26">
        <f t="shared" si="264"/>
        <v>78.750000000000014</v>
      </c>
      <c r="M807" s="27">
        <v>0.35000000000000003</v>
      </c>
      <c r="O807" s="1"/>
      <c r="P807" s="4"/>
      <c r="Q807" s="3"/>
      <c r="R807" s="5"/>
    </row>
    <row r="808" spans="2:18" x14ac:dyDescent="0.2">
      <c r="B808" s="22" t="s">
        <v>10</v>
      </c>
      <c r="C808" s="22">
        <v>1185732</v>
      </c>
      <c r="D808" s="23">
        <v>44240</v>
      </c>
      <c r="E808" s="22" t="s">
        <v>30</v>
      </c>
      <c r="F808" s="22" t="s">
        <v>45</v>
      </c>
      <c r="G808" s="22" t="s">
        <v>46</v>
      </c>
      <c r="H808" s="22" t="s">
        <v>16</v>
      </c>
      <c r="I808" s="24">
        <v>0.44999999999999996</v>
      </c>
      <c r="J808" s="25">
        <v>1500</v>
      </c>
      <c r="K808" s="26">
        <f t="shared" si="263"/>
        <v>674.99999999999989</v>
      </c>
      <c r="L808" s="26">
        <f t="shared" si="264"/>
        <v>202.49999999999997</v>
      </c>
      <c r="M808" s="27">
        <v>0.3</v>
      </c>
      <c r="O808" s="1"/>
      <c r="P808" s="4"/>
      <c r="Q808" s="3"/>
      <c r="R808" s="5"/>
    </row>
    <row r="809" spans="2:18" x14ac:dyDescent="0.2">
      <c r="B809" s="22" t="s">
        <v>10</v>
      </c>
      <c r="C809" s="22">
        <v>1185732</v>
      </c>
      <c r="D809" s="23">
        <v>44240</v>
      </c>
      <c r="E809" s="22" t="s">
        <v>30</v>
      </c>
      <c r="F809" s="22" t="s">
        <v>45</v>
      </c>
      <c r="G809" s="22" t="s">
        <v>46</v>
      </c>
      <c r="H809" s="22" t="s">
        <v>17</v>
      </c>
      <c r="I809" s="24">
        <v>0.35</v>
      </c>
      <c r="J809" s="25">
        <v>2250</v>
      </c>
      <c r="K809" s="26">
        <f t="shared" si="263"/>
        <v>787.5</v>
      </c>
      <c r="L809" s="26">
        <f t="shared" si="264"/>
        <v>354.375</v>
      </c>
      <c r="M809" s="27">
        <v>0.45</v>
      </c>
      <c r="O809" s="1"/>
      <c r="P809" s="4"/>
      <c r="Q809" s="3"/>
      <c r="R809" s="5"/>
    </row>
    <row r="810" spans="2:18" x14ac:dyDescent="0.2">
      <c r="B810" s="22" t="s">
        <v>10</v>
      </c>
      <c r="C810" s="22">
        <v>1185732</v>
      </c>
      <c r="D810" s="23">
        <v>44267</v>
      </c>
      <c r="E810" s="22" t="s">
        <v>30</v>
      </c>
      <c r="F810" s="22" t="s">
        <v>45</v>
      </c>
      <c r="G810" s="22" t="s">
        <v>46</v>
      </c>
      <c r="H810" s="22" t="s">
        <v>12</v>
      </c>
      <c r="I810" s="24">
        <v>0.4</v>
      </c>
      <c r="J810" s="25">
        <v>4450</v>
      </c>
      <c r="K810" s="26">
        <f>I810*J810</f>
        <v>1780</v>
      </c>
      <c r="L810" s="26">
        <f>K810*M810</f>
        <v>623.00000000000011</v>
      </c>
      <c r="M810" s="27">
        <v>0.35000000000000003</v>
      </c>
      <c r="O810" s="1"/>
      <c r="P810" s="4"/>
      <c r="Q810" s="3"/>
      <c r="R810" s="5"/>
    </row>
    <row r="811" spans="2:18" x14ac:dyDescent="0.2">
      <c r="B811" s="22" t="s">
        <v>10</v>
      </c>
      <c r="C811" s="22">
        <v>1185732</v>
      </c>
      <c r="D811" s="23">
        <v>44267</v>
      </c>
      <c r="E811" s="22" t="s">
        <v>30</v>
      </c>
      <c r="F811" s="22" t="s">
        <v>45</v>
      </c>
      <c r="G811" s="22" t="s">
        <v>46</v>
      </c>
      <c r="H811" s="22" t="s">
        <v>15</v>
      </c>
      <c r="I811" s="24">
        <v>0.4</v>
      </c>
      <c r="J811" s="25">
        <v>1250</v>
      </c>
      <c r="K811" s="26">
        <f>I811*J811</f>
        <v>500</v>
      </c>
      <c r="L811" s="26">
        <f>K811*M811</f>
        <v>150</v>
      </c>
      <c r="M811" s="27">
        <v>0.3</v>
      </c>
      <c r="O811" s="1"/>
      <c r="P811" s="4"/>
      <c r="Q811" s="3"/>
      <c r="R811" s="5"/>
    </row>
    <row r="812" spans="2:18" x14ac:dyDescent="0.2">
      <c r="B812" s="22" t="s">
        <v>10</v>
      </c>
      <c r="C812" s="22">
        <v>1185732</v>
      </c>
      <c r="D812" s="23">
        <v>44267</v>
      </c>
      <c r="E812" s="22" t="s">
        <v>30</v>
      </c>
      <c r="F812" s="22" t="s">
        <v>45</v>
      </c>
      <c r="G812" s="22" t="s">
        <v>46</v>
      </c>
      <c r="H812" s="22" t="s">
        <v>13</v>
      </c>
      <c r="I812" s="24">
        <v>0.30000000000000004</v>
      </c>
      <c r="J812" s="25">
        <v>1750</v>
      </c>
      <c r="K812" s="26">
        <f t="shared" ref="K812:K815" si="265">I812*J812</f>
        <v>525.00000000000011</v>
      </c>
      <c r="L812" s="26">
        <f t="shared" ref="L812:L815" si="266">K812*M812</f>
        <v>157.50000000000003</v>
      </c>
      <c r="M812" s="27">
        <v>0.3</v>
      </c>
      <c r="O812" s="1"/>
      <c r="P812" s="4"/>
      <c r="Q812" s="3"/>
      <c r="R812" s="5"/>
    </row>
    <row r="813" spans="2:18" x14ac:dyDescent="0.2">
      <c r="B813" s="22" t="s">
        <v>10</v>
      </c>
      <c r="C813" s="22">
        <v>1185732</v>
      </c>
      <c r="D813" s="23">
        <v>44267</v>
      </c>
      <c r="E813" s="22" t="s">
        <v>30</v>
      </c>
      <c r="F813" s="22" t="s">
        <v>45</v>
      </c>
      <c r="G813" s="22" t="s">
        <v>46</v>
      </c>
      <c r="H813" s="22" t="s">
        <v>14</v>
      </c>
      <c r="I813" s="24">
        <v>0.35</v>
      </c>
      <c r="J813" s="25">
        <v>250</v>
      </c>
      <c r="K813" s="26">
        <f t="shared" si="265"/>
        <v>87.5</v>
      </c>
      <c r="L813" s="26">
        <f t="shared" si="266"/>
        <v>30.625000000000004</v>
      </c>
      <c r="M813" s="27">
        <v>0.35000000000000003</v>
      </c>
      <c r="O813" s="1"/>
      <c r="P813" s="4"/>
      <c r="Q813" s="3"/>
      <c r="R813" s="5"/>
    </row>
    <row r="814" spans="2:18" x14ac:dyDescent="0.2">
      <c r="B814" s="22" t="s">
        <v>10</v>
      </c>
      <c r="C814" s="22">
        <v>1185732</v>
      </c>
      <c r="D814" s="23">
        <v>44267</v>
      </c>
      <c r="E814" s="22" t="s">
        <v>30</v>
      </c>
      <c r="F814" s="22" t="s">
        <v>45</v>
      </c>
      <c r="G814" s="22" t="s">
        <v>46</v>
      </c>
      <c r="H814" s="22" t="s">
        <v>16</v>
      </c>
      <c r="I814" s="24">
        <v>0.5</v>
      </c>
      <c r="J814" s="25">
        <v>750</v>
      </c>
      <c r="K814" s="26">
        <f t="shared" si="265"/>
        <v>375</v>
      </c>
      <c r="L814" s="26">
        <f t="shared" si="266"/>
        <v>112.5</v>
      </c>
      <c r="M814" s="27">
        <v>0.3</v>
      </c>
      <c r="O814" s="1"/>
      <c r="P814" s="4"/>
      <c r="Q814" s="3"/>
      <c r="R814" s="5"/>
    </row>
    <row r="815" spans="2:18" x14ac:dyDescent="0.2">
      <c r="B815" s="22" t="s">
        <v>10</v>
      </c>
      <c r="C815" s="22">
        <v>1185732</v>
      </c>
      <c r="D815" s="23">
        <v>44267</v>
      </c>
      <c r="E815" s="22" t="s">
        <v>30</v>
      </c>
      <c r="F815" s="22" t="s">
        <v>45</v>
      </c>
      <c r="G815" s="22" t="s">
        <v>46</v>
      </c>
      <c r="H815" s="22" t="s">
        <v>17</v>
      </c>
      <c r="I815" s="24">
        <v>0.4</v>
      </c>
      <c r="J815" s="25">
        <v>1750</v>
      </c>
      <c r="K815" s="26">
        <f t="shared" si="265"/>
        <v>700</v>
      </c>
      <c r="L815" s="26">
        <f t="shared" si="266"/>
        <v>315</v>
      </c>
      <c r="M815" s="27">
        <v>0.45</v>
      </c>
      <c r="O815" s="1"/>
      <c r="P815" s="4"/>
      <c r="Q815" s="3"/>
      <c r="R815" s="5"/>
    </row>
    <row r="816" spans="2:18" x14ac:dyDescent="0.2">
      <c r="B816" s="22" t="s">
        <v>10</v>
      </c>
      <c r="C816" s="22">
        <v>1185732</v>
      </c>
      <c r="D816" s="23">
        <v>44299</v>
      </c>
      <c r="E816" s="22" t="s">
        <v>30</v>
      </c>
      <c r="F816" s="22" t="s">
        <v>45</v>
      </c>
      <c r="G816" s="22" t="s">
        <v>46</v>
      </c>
      <c r="H816" s="22" t="s">
        <v>12</v>
      </c>
      <c r="I816" s="24">
        <v>0.4</v>
      </c>
      <c r="J816" s="25">
        <v>4000</v>
      </c>
      <c r="K816" s="26">
        <f>I816*J816</f>
        <v>1600</v>
      </c>
      <c r="L816" s="26">
        <f>K816*M816</f>
        <v>560</v>
      </c>
      <c r="M816" s="27">
        <v>0.35000000000000003</v>
      </c>
      <c r="O816" s="1"/>
      <c r="P816" s="4"/>
      <c r="Q816" s="3"/>
      <c r="R816" s="5"/>
    </row>
    <row r="817" spans="2:18" x14ac:dyDescent="0.2">
      <c r="B817" s="22" t="s">
        <v>10</v>
      </c>
      <c r="C817" s="22">
        <v>1185732</v>
      </c>
      <c r="D817" s="23">
        <v>44299</v>
      </c>
      <c r="E817" s="22" t="s">
        <v>30</v>
      </c>
      <c r="F817" s="22" t="s">
        <v>45</v>
      </c>
      <c r="G817" s="22" t="s">
        <v>46</v>
      </c>
      <c r="H817" s="22" t="s">
        <v>15</v>
      </c>
      <c r="I817" s="24">
        <v>0.4</v>
      </c>
      <c r="J817" s="25">
        <v>1000</v>
      </c>
      <c r="K817" s="26">
        <f>I817*J817</f>
        <v>400</v>
      </c>
      <c r="L817" s="26">
        <f>K817*M817</f>
        <v>120</v>
      </c>
      <c r="M817" s="27">
        <v>0.3</v>
      </c>
      <c r="O817" s="1"/>
      <c r="P817" s="4"/>
      <c r="Q817" s="3"/>
      <c r="R817" s="5"/>
    </row>
    <row r="818" spans="2:18" x14ac:dyDescent="0.2">
      <c r="B818" s="22" t="s">
        <v>10</v>
      </c>
      <c r="C818" s="22">
        <v>1185732</v>
      </c>
      <c r="D818" s="23">
        <v>44299</v>
      </c>
      <c r="E818" s="22" t="s">
        <v>30</v>
      </c>
      <c r="F818" s="22" t="s">
        <v>45</v>
      </c>
      <c r="G818" s="22" t="s">
        <v>46</v>
      </c>
      <c r="H818" s="22" t="s">
        <v>13</v>
      </c>
      <c r="I818" s="24">
        <v>0.30000000000000004</v>
      </c>
      <c r="J818" s="25">
        <v>1000</v>
      </c>
      <c r="K818" s="26">
        <f t="shared" ref="K818:K821" si="267">I818*J818</f>
        <v>300.00000000000006</v>
      </c>
      <c r="L818" s="26">
        <f t="shared" ref="L818:L821" si="268">K818*M818</f>
        <v>90.000000000000014</v>
      </c>
      <c r="M818" s="27">
        <v>0.3</v>
      </c>
      <c r="O818" s="1"/>
      <c r="P818" s="4"/>
      <c r="Q818" s="3"/>
      <c r="R818" s="5"/>
    </row>
    <row r="819" spans="2:18" x14ac:dyDescent="0.2">
      <c r="B819" s="22" t="s">
        <v>10</v>
      </c>
      <c r="C819" s="22">
        <v>1185732</v>
      </c>
      <c r="D819" s="23">
        <v>44299</v>
      </c>
      <c r="E819" s="22" t="s">
        <v>30</v>
      </c>
      <c r="F819" s="22" t="s">
        <v>45</v>
      </c>
      <c r="G819" s="22" t="s">
        <v>46</v>
      </c>
      <c r="H819" s="22" t="s">
        <v>14</v>
      </c>
      <c r="I819" s="24">
        <v>0.35</v>
      </c>
      <c r="J819" s="25">
        <v>250</v>
      </c>
      <c r="K819" s="26">
        <f t="shared" si="267"/>
        <v>87.5</v>
      </c>
      <c r="L819" s="26">
        <f t="shared" si="268"/>
        <v>30.625000000000004</v>
      </c>
      <c r="M819" s="27">
        <v>0.35000000000000003</v>
      </c>
      <c r="O819" s="1"/>
      <c r="P819" s="4"/>
      <c r="Q819" s="3"/>
      <c r="R819" s="5"/>
    </row>
    <row r="820" spans="2:18" x14ac:dyDescent="0.2">
      <c r="B820" s="22" t="s">
        <v>10</v>
      </c>
      <c r="C820" s="22">
        <v>1185732</v>
      </c>
      <c r="D820" s="23">
        <v>44299</v>
      </c>
      <c r="E820" s="22" t="s">
        <v>30</v>
      </c>
      <c r="F820" s="22" t="s">
        <v>45</v>
      </c>
      <c r="G820" s="22" t="s">
        <v>46</v>
      </c>
      <c r="H820" s="22" t="s">
        <v>16</v>
      </c>
      <c r="I820" s="24">
        <v>0.5</v>
      </c>
      <c r="J820" s="25">
        <v>500</v>
      </c>
      <c r="K820" s="26">
        <f t="shared" si="267"/>
        <v>250</v>
      </c>
      <c r="L820" s="26">
        <f t="shared" si="268"/>
        <v>75</v>
      </c>
      <c r="M820" s="27">
        <v>0.3</v>
      </c>
      <c r="O820" s="1"/>
      <c r="P820" s="4"/>
      <c r="Q820" s="3"/>
      <c r="R820" s="5"/>
    </row>
    <row r="821" spans="2:18" x14ac:dyDescent="0.2">
      <c r="B821" s="22" t="s">
        <v>10</v>
      </c>
      <c r="C821" s="22">
        <v>1185732</v>
      </c>
      <c r="D821" s="23">
        <v>44299</v>
      </c>
      <c r="E821" s="22" t="s">
        <v>30</v>
      </c>
      <c r="F821" s="22" t="s">
        <v>45</v>
      </c>
      <c r="G821" s="22" t="s">
        <v>46</v>
      </c>
      <c r="H821" s="22" t="s">
        <v>17</v>
      </c>
      <c r="I821" s="24">
        <v>0.4</v>
      </c>
      <c r="J821" s="25">
        <v>1750</v>
      </c>
      <c r="K821" s="26">
        <f t="shared" si="267"/>
        <v>700</v>
      </c>
      <c r="L821" s="26">
        <f t="shared" si="268"/>
        <v>315</v>
      </c>
      <c r="M821" s="27">
        <v>0.45</v>
      </c>
      <c r="O821" s="1"/>
      <c r="P821" s="4"/>
      <c r="Q821" s="3"/>
      <c r="R821" s="5"/>
    </row>
    <row r="822" spans="2:18" x14ac:dyDescent="0.2">
      <c r="B822" s="22" t="s">
        <v>10</v>
      </c>
      <c r="C822" s="22">
        <v>1185732</v>
      </c>
      <c r="D822" s="23">
        <v>44330</v>
      </c>
      <c r="E822" s="22" t="s">
        <v>30</v>
      </c>
      <c r="F822" s="22" t="s">
        <v>45</v>
      </c>
      <c r="G822" s="22" t="s">
        <v>46</v>
      </c>
      <c r="H822" s="22" t="s">
        <v>12</v>
      </c>
      <c r="I822" s="24">
        <v>0.5</v>
      </c>
      <c r="J822" s="25">
        <v>4450</v>
      </c>
      <c r="K822" s="26">
        <f>I822*J822</f>
        <v>2225</v>
      </c>
      <c r="L822" s="26">
        <f>K822*M822</f>
        <v>778.75000000000011</v>
      </c>
      <c r="M822" s="27">
        <v>0.35000000000000003</v>
      </c>
      <c r="O822" s="1"/>
      <c r="P822" s="4"/>
      <c r="Q822" s="3"/>
      <c r="R822" s="5"/>
    </row>
    <row r="823" spans="2:18" x14ac:dyDescent="0.2">
      <c r="B823" s="22" t="s">
        <v>10</v>
      </c>
      <c r="C823" s="22">
        <v>1185732</v>
      </c>
      <c r="D823" s="23">
        <v>44330</v>
      </c>
      <c r="E823" s="22" t="s">
        <v>30</v>
      </c>
      <c r="F823" s="22" t="s">
        <v>45</v>
      </c>
      <c r="G823" s="22" t="s">
        <v>46</v>
      </c>
      <c r="H823" s="22" t="s">
        <v>15</v>
      </c>
      <c r="I823" s="24">
        <v>0.45000000000000007</v>
      </c>
      <c r="J823" s="25">
        <v>1500</v>
      </c>
      <c r="K823" s="26">
        <f>I823*J823</f>
        <v>675.00000000000011</v>
      </c>
      <c r="L823" s="26">
        <f>K823*M823</f>
        <v>202.50000000000003</v>
      </c>
      <c r="M823" s="27">
        <v>0.3</v>
      </c>
      <c r="O823" s="1"/>
      <c r="P823" s="4"/>
      <c r="Q823" s="3"/>
      <c r="R823" s="5"/>
    </row>
    <row r="824" spans="2:18" x14ac:dyDescent="0.2">
      <c r="B824" s="22" t="s">
        <v>10</v>
      </c>
      <c r="C824" s="22">
        <v>1185732</v>
      </c>
      <c r="D824" s="23">
        <v>44330</v>
      </c>
      <c r="E824" s="22" t="s">
        <v>30</v>
      </c>
      <c r="F824" s="22" t="s">
        <v>45</v>
      </c>
      <c r="G824" s="22" t="s">
        <v>46</v>
      </c>
      <c r="H824" s="22" t="s">
        <v>13</v>
      </c>
      <c r="I824" s="24">
        <v>0.4</v>
      </c>
      <c r="J824" s="25">
        <v>1250</v>
      </c>
      <c r="K824" s="26">
        <f t="shared" ref="K824:K827" si="269">I824*J824</f>
        <v>500</v>
      </c>
      <c r="L824" s="26">
        <f t="shared" ref="L824:L827" si="270">K824*M824</f>
        <v>150</v>
      </c>
      <c r="M824" s="27">
        <v>0.3</v>
      </c>
      <c r="O824" s="1"/>
      <c r="P824" s="4"/>
      <c r="Q824" s="3"/>
      <c r="R824" s="5"/>
    </row>
    <row r="825" spans="2:18" x14ac:dyDescent="0.2">
      <c r="B825" s="22" t="s">
        <v>10</v>
      </c>
      <c r="C825" s="22">
        <v>1185732</v>
      </c>
      <c r="D825" s="23">
        <v>44330</v>
      </c>
      <c r="E825" s="22" t="s">
        <v>30</v>
      </c>
      <c r="F825" s="22" t="s">
        <v>45</v>
      </c>
      <c r="G825" s="22" t="s">
        <v>46</v>
      </c>
      <c r="H825" s="22" t="s">
        <v>14</v>
      </c>
      <c r="I825" s="24">
        <v>0.4</v>
      </c>
      <c r="J825" s="25">
        <v>500</v>
      </c>
      <c r="K825" s="26">
        <f t="shared" si="269"/>
        <v>200</v>
      </c>
      <c r="L825" s="26">
        <f t="shared" si="270"/>
        <v>70</v>
      </c>
      <c r="M825" s="27">
        <v>0.35000000000000003</v>
      </c>
      <c r="O825" s="1"/>
      <c r="P825" s="4"/>
      <c r="Q825" s="3"/>
      <c r="R825" s="5"/>
    </row>
    <row r="826" spans="2:18" x14ac:dyDescent="0.2">
      <c r="B826" s="22" t="s">
        <v>10</v>
      </c>
      <c r="C826" s="22">
        <v>1185732</v>
      </c>
      <c r="D826" s="23">
        <v>44330</v>
      </c>
      <c r="E826" s="22" t="s">
        <v>30</v>
      </c>
      <c r="F826" s="22" t="s">
        <v>45</v>
      </c>
      <c r="G826" s="22" t="s">
        <v>46</v>
      </c>
      <c r="H826" s="22" t="s">
        <v>16</v>
      </c>
      <c r="I826" s="24">
        <v>0.54999999999999993</v>
      </c>
      <c r="J826" s="25">
        <v>750</v>
      </c>
      <c r="K826" s="26">
        <f t="shared" si="269"/>
        <v>412.49999999999994</v>
      </c>
      <c r="L826" s="26">
        <f t="shared" si="270"/>
        <v>123.74999999999997</v>
      </c>
      <c r="M826" s="27">
        <v>0.3</v>
      </c>
      <c r="O826" s="1"/>
      <c r="P826" s="4"/>
      <c r="Q826" s="3"/>
      <c r="R826" s="5"/>
    </row>
    <row r="827" spans="2:18" x14ac:dyDescent="0.2">
      <c r="B827" s="22" t="s">
        <v>10</v>
      </c>
      <c r="C827" s="22">
        <v>1185732</v>
      </c>
      <c r="D827" s="23">
        <v>44330</v>
      </c>
      <c r="E827" s="22" t="s">
        <v>30</v>
      </c>
      <c r="F827" s="22" t="s">
        <v>45</v>
      </c>
      <c r="G827" s="22" t="s">
        <v>46</v>
      </c>
      <c r="H827" s="22" t="s">
        <v>17</v>
      </c>
      <c r="I827" s="24">
        <v>0.6</v>
      </c>
      <c r="J827" s="25">
        <v>1750</v>
      </c>
      <c r="K827" s="26">
        <f t="shared" si="269"/>
        <v>1050</v>
      </c>
      <c r="L827" s="26">
        <f t="shared" si="270"/>
        <v>472.5</v>
      </c>
      <c r="M827" s="27">
        <v>0.45</v>
      </c>
      <c r="O827" s="1"/>
      <c r="P827" s="4"/>
      <c r="Q827" s="3"/>
      <c r="R827" s="5"/>
    </row>
    <row r="828" spans="2:18" x14ac:dyDescent="0.2">
      <c r="B828" s="22" t="s">
        <v>10</v>
      </c>
      <c r="C828" s="22">
        <v>1185732</v>
      </c>
      <c r="D828" s="23">
        <v>44360</v>
      </c>
      <c r="E828" s="22" t="s">
        <v>30</v>
      </c>
      <c r="F828" s="22" t="s">
        <v>45</v>
      </c>
      <c r="G828" s="22" t="s">
        <v>46</v>
      </c>
      <c r="H828" s="22" t="s">
        <v>12</v>
      </c>
      <c r="I828" s="24">
        <v>0.45</v>
      </c>
      <c r="J828" s="25">
        <v>4250</v>
      </c>
      <c r="K828" s="26">
        <f>I828*J828</f>
        <v>1912.5</v>
      </c>
      <c r="L828" s="26">
        <f>K828*M828</f>
        <v>669.37500000000011</v>
      </c>
      <c r="M828" s="27">
        <v>0.35000000000000003</v>
      </c>
      <c r="O828" s="1"/>
      <c r="P828" s="4"/>
      <c r="Q828" s="3"/>
      <c r="R828" s="5"/>
    </row>
    <row r="829" spans="2:18" x14ac:dyDescent="0.2">
      <c r="B829" s="22" t="s">
        <v>10</v>
      </c>
      <c r="C829" s="22">
        <v>1185732</v>
      </c>
      <c r="D829" s="23">
        <v>44360</v>
      </c>
      <c r="E829" s="22" t="s">
        <v>30</v>
      </c>
      <c r="F829" s="22" t="s">
        <v>45</v>
      </c>
      <c r="G829" s="22" t="s">
        <v>46</v>
      </c>
      <c r="H829" s="22" t="s">
        <v>15</v>
      </c>
      <c r="I829" s="24">
        <v>0.40000000000000008</v>
      </c>
      <c r="J829" s="25">
        <v>1750</v>
      </c>
      <c r="K829" s="26">
        <f>I829*J829</f>
        <v>700.00000000000011</v>
      </c>
      <c r="L829" s="26">
        <f>K829*M829</f>
        <v>210.00000000000003</v>
      </c>
      <c r="M829" s="27">
        <v>0.3</v>
      </c>
      <c r="O829" s="1"/>
      <c r="P829" s="4"/>
      <c r="Q829" s="3"/>
      <c r="R829" s="5"/>
    </row>
    <row r="830" spans="2:18" x14ac:dyDescent="0.2">
      <c r="B830" s="22" t="s">
        <v>10</v>
      </c>
      <c r="C830" s="22">
        <v>1185732</v>
      </c>
      <c r="D830" s="23">
        <v>44360</v>
      </c>
      <c r="E830" s="22" t="s">
        <v>30</v>
      </c>
      <c r="F830" s="22" t="s">
        <v>45</v>
      </c>
      <c r="G830" s="22" t="s">
        <v>46</v>
      </c>
      <c r="H830" s="22" t="s">
        <v>13</v>
      </c>
      <c r="I830" s="24">
        <v>0.35000000000000003</v>
      </c>
      <c r="J830" s="25">
        <v>1750</v>
      </c>
      <c r="K830" s="26">
        <f t="shared" ref="K830:K833" si="271">I830*J830</f>
        <v>612.50000000000011</v>
      </c>
      <c r="L830" s="26">
        <f t="shared" ref="L830:L833" si="272">K830*M830</f>
        <v>183.75000000000003</v>
      </c>
      <c r="M830" s="27">
        <v>0.3</v>
      </c>
      <c r="O830" s="1"/>
      <c r="P830" s="4"/>
      <c r="Q830" s="3"/>
      <c r="R830" s="5"/>
    </row>
    <row r="831" spans="2:18" x14ac:dyDescent="0.2">
      <c r="B831" s="22" t="s">
        <v>10</v>
      </c>
      <c r="C831" s="22">
        <v>1185732</v>
      </c>
      <c r="D831" s="23">
        <v>44360</v>
      </c>
      <c r="E831" s="22" t="s">
        <v>30</v>
      </c>
      <c r="F831" s="22" t="s">
        <v>45</v>
      </c>
      <c r="G831" s="22" t="s">
        <v>46</v>
      </c>
      <c r="H831" s="22" t="s">
        <v>14</v>
      </c>
      <c r="I831" s="24">
        <v>0.35000000000000003</v>
      </c>
      <c r="J831" s="25">
        <v>1500</v>
      </c>
      <c r="K831" s="26">
        <f t="shared" si="271"/>
        <v>525</v>
      </c>
      <c r="L831" s="26">
        <f t="shared" si="272"/>
        <v>183.75000000000003</v>
      </c>
      <c r="M831" s="27">
        <v>0.35000000000000003</v>
      </c>
      <c r="O831" s="1"/>
      <c r="P831" s="4"/>
      <c r="Q831" s="3"/>
      <c r="R831" s="5"/>
    </row>
    <row r="832" spans="2:18" x14ac:dyDescent="0.2">
      <c r="B832" s="22" t="s">
        <v>10</v>
      </c>
      <c r="C832" s="22">
        <v>1185732</v>
      </c>
      <c r="D832" s="23">
        <v>44360</v>
      </c>
      <c r="E832" s="22" t="s">
        <v>30</v>
      </c>
      <c r="F832" s="22" t="s">
        <v>45</v>
      </c>
      <c r="G832" s="22" t="s">
        <v>46</v>
      </c>
      <c r="H832" s="22" t="s">
        <v>16</v>
      </c>
      <c r="I832" s="24">
        <v>0.5</v>
      </c>
      <c r="J832" s="25">
        <v>1500</v>
      </c>
      <c r="K832" s="26">
        <f t="shared" si="271"/>
        <v>750</v>
      </c>
      <c r="L832" s="26">
        <f t="shared" si="272"/>
        <v>225</v>
      </c>
      <c r="M832" s="27">
        <v>0.3</v>
      </c>
      <c r="O832" s="1"/>
      <c r="P832" s="4"/>
      <c r="Q832" s="3"/>
      <c r="R832" s="5"/>
    </row>
    <row r="833" spans="2:18" x14ac:dyDescent="0.2">
      <c r="B833" s="22" t="s">
        <v>10</v>
      </c>
      <c r="C833" s="22">
        <v>1185732</v>
      </c>
      <c r="D833" s="23">
        <v>44360</v>
      </c>
      <c r="E833" s="22" t="s">
        <v>30</v>
      </c>
      <c r="F833" s="22" t="s">
        <v>45</v>
      </c>
      <c r="G833" s="22" t="s">
        <v>46</v>
      </c>
      <c r="H833" s="22" t="s">
        <v>17</v>
      </c>
      <c r="I833" s="24">
        <v>0.55000000000000004</v>
      </c>
      <c r="J833" s="25">
        <v>3250</v>
      </c>
      <c r="K833" s="26">
        <f t="shared" si="271"/>
        <v>1787.5000000000002</v>
      </c>
      <c r="L833" s="26">
        <f t="shared" si="272"/>
        <v>804.37500000000011</v>
      </c>
      <c r="M833" s="27">
        <v>0.45</v>
      </c>
      <c r="O833" s="1"/>
      <c r="P833" s="4"/>
      <c r="Q833" s="3"/>
      <c r="R833" s="5"/>
    </row>
    <row r="834" spans="2:18" x14ac:dyDescent="0.2">
      <c r="B834" s="22" t="s">
        <v>10</v>
      </c>
      <c r="C834" s="22">
        <v>1185732</v>
      </c>
      <c r="D834" s="23">
        <v>44389</v>
      </c>
      <c r="E834" s="22" t="s">
        <v>30</v>
      </c>
      <c r="F834" s="22" t="s">
        <v>45</v>
      </c>
      <c r="G834" s="22" t="s">
        <v>46</v>
      </c>
      <c r="H834" s="22" t="s">
        <v>12</v>
      </c>
      <c r="I834" s="24">
        <v>0.5</v>
      </c>
      <c r="J834" s="25">
        <v>5500</v>
      </c>
      <c r="K834" s="26">
        <f>I834*J834</f>
        <v>2750</v>
      </c>
      <c r="L834" s="26">
        <f>K834*M834</f>
        <v>962.50000000000011</v>
      </c>
      <c r="M834" s="27">
        <v>0.35000000000000003</v>
      </c>
      <c r="O834" s="1"/>
      <c r="P834" s="4"/>
      <c r="Q834" s="3"/>
      <c r="R834" s="5"/>
    </row>
    <row r="835" spans="2:18" x14ac:dyDescent="0.2">
      <c r="B835" s="22" t="s">
        <v>10</v>
      </c>
      <c r="C835" s="22">
        <v>1185732</v>
      </c>
      <c r="D835" s="23">
        <v>44389</v>
      </c>
      <c r="E835" s="22" t="s">
        <v>30</v>
      </c>
      <c r="F835" s="22" t="s">
        <v>45</v>
      </c>
      <c r="G835" s="22" t="s">
        <v>46</v>
      </c>
      <c r="H835" s="22" t="s">
        <v>15</v>
      </c>
      <c r="I835" s="24">
        <v>0.45000000000000007</v>
      </c>
      <c r="J835" s="25">
        <v>3000</v>
      </c>
      <c r="K835" s="26">
        <f>I835*J835</f>
        <v>1350.0000000000002</v>
      </c>
      <c r="L835" s="26">
        <f>K835*M835</f>
        <v>405.00000000000006</v>
      </c>
      <c r="M835" s="27">
        <v>0.3</v>
      </c>
      <c r="O835" s="1"/>
      <c r="P835" s="4"/>
      <c r="Q835" s="3"/>
      <c r="R835" s="5"/>
    </row>
    <row r="836" spans="2:18" x14ac:dyDescent="0.2">
      <c r="B836" s="22" t="s">
        <v>10</v>
      </c>
      <c r="C836" s="22">
        <v>1185732</v>
      </c>
      <c r="D836" s="23">
        <v>44389</v>
      </c>
      <c r="E836" s="22" t="s">
        <v>30</v>
      </c>
      <c r="F836" s="22" t="s">
        <v>45</v>
      </c>
      <c r="G836" s="22" t="s">
        <v>46</v>
      </c>
      <c r="H836" s="22" t="s">
        <v>13</v>
      </c>
      <c r="I836" s="24">
        <v>0.4</v>
      </c>
      <c r="J836" s="25">
        <v>2250</v>
      </c>
      <c r="K836" s="26">
        <f t="shared" ref="K836:K839" si="273">I836*J836</f>
        <v>900</v>
      </c>
      <c r="L836" s="26">
        <f t="shared" ref="L836:L839" si="274">K836*M836</f>
        <v>270</v>
      </c>
      <c r="M836" s="27">
        <v>0.3</v>
      </c>
      <c r="O836" s="1"/>
      <c r="P836" s="4"/>
      <c r="Q836" s="3"/>
      <c r="R836" s="5"/>
    </row>
    <row r="837" spans="2:18" x14ac:dyDescent="0.2">
      <c r="B837" s="22" t="s">
        <v>10</v>
      </c>
      <c r="C837" s="22">
        <v>1185732</v>
      </c>
      <c r="D837" s="23">
        <v>44389</v>
      </c>
      <c r="E837" s="22" t="s">
        <v>30</v>
      </c>
      <c r="F837" s="22" t="s">
        <v>45</v>
      </c>
      <c r="G837" s="22" t="s">
        <v>46</v>
      </c>
      <c r="H837" s="22" t="s">
        <v>14</v>
      </c>
      <c r="I837" s="24">
        <v>0.4</v>
      </c>
      <c r="J837" s="25">
        <v>1750</v>
      </c>
      <c r="K837" s="26">
        <f t="shared" si="273"/>
        <v>700</v>
      </c>
      <c r="L837" s="26">
        <f t="shared" si="274"/>
        <v>245.00000000000003</v>
      </c>
      <c r="M837" s="27">
        <v>0.35000000000000003</v>
      </c>
      <c r="O837" s="1"/>
      <c r="P837" s="4"/>
      <c r="Q837" s="3"/>
      <c r="R837" s="5"/>
    </row>
    <row r="838" spans="2:18" x14ac:dyDescent="0.2">
      <c r="B838" s="22" t="s">
        <v>10</v>
      </c>
      <c r="C838" s="22">
        <v>1185732</v>
      </c>
      <c r="D838" s="23">
        <v>44389</v>
      </c>
      <c r="E838" s="22" t="s">
        <v>30</v>
      </c>
      <c r="F838" s="22" t="s">
        <v>45</v>
      </c>
      <c r="G838" s="22" t="s">
        <v>46</v>
      </c>
      <c r="H838" s="22" t="s">
        <v>16</v>
      </c>
      <c r="I838" s="24">
        <v>0.5</v>
      </c>
      <c r="J838" s="25">
        <v>2000</v>
      </c>
      <c r="K838" s="26">
        <f t="shared" si="273"/>
        <v>1000</v>
      </c>
      <c r="L838" s="26">
        <f t="shared" si="274"/>
        <v>300</v>
      </c>
      <c r="M838" s="27">
        <v>0.3</v>
      </c>
      <c r="O838" s="1"/>
      <c r="P838" s="4"/>
      <c r="Q838" s="3"/>
      <c r="R838" s="5"/>
    </row>
    <row r="839" spans="2:18" x14ac:dyDescent="0.2">
      <c r="B839" s="22" t="s">
        <v>10</v>
      </c>
      <c r="C839" s="22">
        <v>1185732</v>
      </c>
      <c r="D839" s="23">
        <v>44389</v>
      </c>
      <c r="E839" s="22" t="s">
        <v>30</v>
      </c>
      <c r="F839" s="22" t="s">
        <v>45</v>
      </c>
      <c r="G839" s="22" t="s">
        <v>46</v>
      </c>
      <c r="H839" s="22" t="s">
        <v>17</v>
      </c>
      <c r="I839" s="24">
        <v>0.55000000000000004</v>
      </c>
      <c r="J839" s="25">
        <v>3750</v>
      </c>
      <c r="K839" s="26">
        <f t="shared" si="273"/>
        <v>2062.5</v>
      </c>
      <c r="L839" s="26">
        <f t="shared" si="274"/>
        <v>928.125</v>
      </c>
      <c r="M839" s="27">
        <v>0.45</v>
      </c>
      <c r="O839" s="1"/>
      <c r="P839" s="4"/>
      <c r="Q839" s="3"/>
      <c r="R839" s="5"/>
    </row>
    <row r="840" spans="2:18" x14ac:dyDescent="0.2">
      <c r="B840" s="22" t="s">
        <v>10</v>
      </c>
      <c r="C840" s="22">
        <v>1185732</v>
      </c>
      <c r="D840" s="23">
        <v>44421</v>
      </c>
      <c r="E840" s="22" t="s">
        <v>30</v>
      </c>
      <c r="F840" s="22" t="s">
        <v>45</v>
      </c>
      <c r="G840" s="22" t="s">
        <v>46</v>
      </c>
      <c r="H840" s="22" t="s">
        <v>12</v>
      </c>
      <c r="I840" s="24">
        <v>0.5</v>
      </c>
      <c r="J840" s="25">
        <v>5250</v>
      </c>
      <c r="K840" s="26">
        <f>I840*J840</f>
        <v>2625</v>
      </c>
      <c r="L840" s="26">
        <f>K840*M840</f>
        <v>918.75000000000011</v>
      </c>
      <c r="M840" s="27">
        <v>0.35000000000000003</v>
      </c>
      <c r="O840" s="1"/>
      <c r="P840" s="4"/>
      <c r="Q840" s="3"/>
      <c r="R840" s="5"/>
    </row>
    <row r="841" spans="2:18" x14ac:dyDescent="0.2">
      <c r="B841" s="22" t="s">
        <v>10</v>
      </c>
      <c r="C841" s="22">
        <v>1185732</v>
      </c>
      <c r="D841" s="23">
        <v>44421</v>
      </c>
      <c r="E841" s="22" t="s">
        <v>30</v>
      </c>
      <c r="F841" s="22" t="s">
        <v>45</v>
      </c>
      <c r="G841" s="22" t="s">
        <v>46</v>
      </c>
      <c r="H841" s="22" t="s">
        <v>15</v>
      </c>
      <c r="I841" s="24">
        <v>0.45000000000000007</v>
      </c>
      <c r="J841" s="25">
        <v>3000</v>
      </c>
      <c r="K841" s="26">
        <f>I841*J841</f>
        <v>1350.0000000000002</v>
      </c>
      <c r="L841" s="26">
        <f>K841*M841</f>
        <v>405.00000000000006</v>
      </c>
      <c r="M841" s="27">
        <v>0.3</v>
      </c>
      <c r="O841" s="1"/>
      <c r="P841" s="4"/>
      <c r="Q841" s="3"/>
      <c r="R841" s="5"/>
    </row>
    <row r="842" spans="2:18" x14ac:dyDescent="0.2">
      <c r="B842" s="22" t="s">
        <v>10</v>
      </c>
      <c r="C842" s="22">
        <v>1185732</v>
      </c>
      <c r="D842" s="23">
        <v>44421</v>
      </c>
      <c r="E842" s="22" t="s">
        <v>30</v>
      </c>
      <c r="F842" s="22" t="s">
        <v>45</v>
      </c>
      <c r="G842" s="22" t="s">
        <v>46</v>
      </c>
      <c r="H842" s="22" t="s">
        <v>13</v>
      </c>
      <c r="I842" s="24">
        <v>0.4</v>
      </c>
      <c r="J842" s="25">
        <v>2250</v>
      </c>
      <c r="K842" s="26">
        <f t="shared" ref="K842:K845" si="275">I842*J842</f>
        <v>900</v>
      </c>
      <c r="L842" s="26">
        <f t="shared" ref="L842:L845" si="276">K842*M842</f>
        <v>270</v>
      </c>
      <c r="M842" s="27">
        <v>0.3</v>
      </c>
      <c r="O842" s="1"/>
      <c r="P842" s="4"/>
      <c r="Q842" s="3"/>
      <c r="R842" s="5"/>
    </row>
    <row r="843" spans="2:18" x14ac:dyDescent="0.2">
      <c r="B843" s="22" t="s">
        <v>10</v>
      </c>
      <c r="C843" s="22">
        <v>1185732</v>
      </c>
      <c r="D843" s="23">
        <v>44421</v>
      </c>
      <c r="E843" s="22" t="s">
        <v>30</v>
      </c>
      <c r="F843" s="22" t="s">
        <v>45</v>
      </c>
      <c r="G843" s="22" t="s">
        <v>46</v>
      </c>
      <c r="H843" s="22" t="s">
        <v>14</v>
      </c>
      <c r="I843" s="24">
        <v>0.35000000000000003</v>
      </c>
      <c r="J843" s="25">
        <v>1750</v>
      </c>
      <c r="K843" s="26">
        <f t="shared" si="275"/>
        <v>612.50000000000011</v>
      </c>
      <c r="L843" s="26">
        <f t="shared" si="276"/>
        <v>214.37500000000006</v>
      </c>
      <c r="M843" s="27">
        <v>0.35000000000000003</v>
      </c>
      <c r="O843" s="1"/>
      <c r="P843" s="4"/>
      <c r="Q843" s="3"/>
      <c r="R843" s="5"/>
    </row>
    <row r="844" spans="2:18" x14ac:dyDescent="0.2">
      <c r="B844" s="22" t="s">
        <v>10</v>
      </c>
      <c r="C844" s="22">
        <v>1185732</v>
      </c>
      <c r="D844" s="23">
        <v>44421</v>
      </c>
      <c r="E844" s="22" t="s">
        <v>30</v>
      </c>
      <c r="F844" s="22" t="s">
        <v>45</v>
      </c>
      <c r="G844" s="22" t="s">
        <v>46</v>
      </c>
      <c r="H844" s="22" t="s">
        <v>16</v>
      </c>
      <c r="I844" s="24">
        <v>0.45</v>
      </c>
      <c r="J844" s="25">
        <v>1500</v>
      </c>
      <c r="K844" s="26">
        <f t="shared" si="275"/>
        <v>675</v>
      </c>
      <c r="L844" s="26">
        <f t="shared" si="276"/>
        <v>202.5</v>
      </c>
      <c r="M844" s="27">
        <v>0.3</v>
      </c>
      <c r="O844" s="1"/>
      <c r="P844" s="4"/>
      <c r="Q844" s="3"/>
      <c r="R844" s="5"/>
    </row>
    <row r="845" spans="2:18" x14ac:dyDescent="0.2">
      <c r="B845" s="22" t="s">
        <v>10</v>
      </c>
      <c r="C845" s="22">
        <v>1185732</v>
      </c>
      <c r="D845" s="23">
        <v>44421</v>
      </c>
      <c r="E845" s="22" t="s">
        <v>30</v>
      </c>
      <c r="F845" s="22" t="s">
        <v>45</v>
      </c>
      <c r="G845" s="22" t="s">
        <v>46</v>
      </c>
      <c r="H845" s="22" t="s">
        <v>17</v>
      </c>
      <c r="I845" s="24">
        <v>0.5</v>
      </c>
      <c r="J845" s="25">
        <v>3250</v>
      </c>
      <c r="K845" s="26">
        <f t="shared" si="275"/>
        <v>1625</v>
      </c>
      <c r="L845" s="26">
        <f t="shared" si="276"/>
        <v>731.25</v>
      </c>
      <c r="M845" s="27">
        <v>0.45</v>
      </c>
      <c r="O845" s="1"/>
      <c r="P845" s="4"/>
      <c r="Q845" s="3"/>
      <c r="R845" s="5"/>
    </row>
    <row r="846" spans="2:18" x14ac:dyDescent="0.2">
      <c r="B846" s="22" t="s">
        <v>10</v>
      </c>
      <c r="C846" s="22">
        <v>1185732</v>
      </c>
      <c r="D846" s="23">
        <v>44453</v>
      </c>
      <c r="E846" s="22" t="s">
        <v>30</v>
      </c>
      <c r="F846" s="22" t="s">
        <v>45</v>
      </c>
      <c r="G846" s="22" t="s">
        <v>46</v>
      </c>
      <c r="H846" s="22" t="s">
        <v>12</v>
      </c>
      <c r="I846" s="24">
        <v>0.45</v>
      </c>
      <c r="J846" s="25">
        <v>4500</v>
      </c>
      <c r="K846" s="26">
        <f>I846*J846</f>
        <v>2025</v>
      </c>
      <c r="L846" s="26">
        <f>K846*M846</f>
        <v>708.75000000000011</v>
      </c>
      <c r="M846" s="27">
        <v>0.35000000000000003</v>
      </c>
      <c r="O846" s="1"/>
      <c r="P846" s="4"/>
      <c r="Q846" s="3"/>
      <c r="R846" s="5"/>
    </row>
    <row r="847" spans="2:18" x14ac:dyDescent="0.2">
      <c r="B847" s="22" t="s">
        <v>10</v>
      </c>
      <c r="C847" s="22">
        <v>1185732</v>
      </c>
      <c r="D847" s="23">
        <v>44453</v>
      </c>
      <c r="E847" s="22" t="s">
        <v>30</v>
      </c>
      <c r="F847" s="22" t="s">
        <v>45</v>
      </c>
      <c r="G847" s="22" t="s">
        <v>46</v>
      </c>
      <c r="H847" s="22" t="s">
        <v>15</v>
      </c>
      <c r="I847" s="24">
        <v>0.40000000000000008</v>
      </c>
      <c r="J847" s="25">
        <v>2500</v>
      </c>
      <c r="K847" s="26">
        <f>I847*J847</f>
        <v>1000.0000000000002</v>
      </c>
      <c r="L847" s="26">
        <f>K847*M847</f>
        <v>300.00000000000006</v>
      </c>
      <c r="M847" s="27">
        <v>0.3</v>
      </c>
      <c r="O847" s="1"/>
      <c r="P847" s="4"/>
      <c r="Q847" s="3"/>
      <c r="R847" s="5"/>
    </row>
    <row r="848" spans="2:18" x14ac:dyDescent="0.2">
      <c r="B848" s="22" t="s">
        <v>10</v>
      </c>
      <c r="C848" s="22">
        <v>1185732</v>
      </c>
      <c r="D848" s="23">
        <v>44453</v>
      </c>
      <c r="E848" s="22" t="s">
        <v>30</v>
      </c>
      <c r="F848" s="22" t="s">
        <v>45</v>
      </c>
      <c r="G848" s="22" t="s">
        <v>46</v>
      </c>
      <c r="H848" s="22" t="s">
        <v>13</v>
      </c>
      <c r="I848" s="24">
        <v>0.25</v>
      </c>
      <c r="J848" s="25">
        <v>1500</v>
      </c>
      <c r="K848" s="26">
        <f t="shared" ref="K848:K851" si="277">I848*J848</f>
        <v>375</v>
      </c>
      <c r="L848" s="26">
        <f t="shared" ref="L848:L851" si="278">K848*M848</f>
        <v>112.5</v>
      </c>
      <c r="M848" s="27">
        <v>0.3</v>
      </c>
      <c r="O848" s="1"/>
      <c r="P848" s="4"/>
      <c r="Q848" s="3"/>
      <c r="R848" s="5"/>
    </row>
    <row r="849" spans="2:18" x14ac:dyDescent="0.2">
      <c r="B849" s="22" t="s">
        <v>10</v>
      </c>
      <c r="C849" s="22">
        <v>1185732</v>
      </c>
      <c r="D849" s="23">
        <v>44453</v>
      </c>
      <c r="E849" s="22" t="s">
        <v>30</v>
      </c>
      <c r="F849" s="22" t="s">
        <v>45</v>
      </c>
      <c r="G849" s="22" t="s">
        <v>46</v>
      </c>
      <c r="H849" s="22" t="s">
        <v>14</v>
      </c>
      <c r="I849" s="24">
        <v>0.25</v>
      </c>
      <c r="J849" s="25">
        <v>1250</v>
      </c>
      <c r="K849" s="26">
        <f t="shared" si="277"/>
        <v>312.5</v>
      </c>
      <c r="L849" s="26">
        <f t="shared" si="278"/>
        <v>109.37500000000001</v>
      </c>
      <c r="M849" s="27">
        <v>0.35000000000000003</v>
      </c>
      <c r="O849" s="1"/>
      <c r="P849" s="4"/>
      <c r="Q849" s="3"/>
      <c r="R849" s="5"/>
    </row>
    <row r="850" spans="2:18" x14ac:dyDescent="0.2">
      <c r="B850" s="22" t="s">
        <v>10</v>
      </c>
      <c r="C850" s="22">
        <v>1185732</v>
      </c>
      <c r="D850" s="23">
        <v>44453</v>
      </c>
      <c r="E850" s="22" t="s">
        <v>30</v>
      </c>
      <c r="F850" s="22" t="s">
        <v>45</v>
      </c>
      <c r="G850" s="22" t="s">
        <v>46</v>
      </c>
      <c r="H850" s="22" t="s">
        <v>16</v>
      </c>
      <c r="I850" s="24">
        <v>0.35</v>
      </c>
      <c r="J850" s="25">
        <v>1250</v>
      </c>
      <c r="K850" s="26">
        <f t="shared" si="277"/>
        <v>437.5</v>
      </c>
      <c r="L850" s="26">
        <f t="shared" si="278"/>
        <v>131.25</v>
      </c>
      <c r="M850" s="27">
        <v>0.3</v>
      </c>
      <c r="O850" s="1"/>
      <c r="P850" s="4"/>
      <c r="Q850" s="3"/>
      <c r="R850" s="5"/>
    </row>
    <row r="851" spans="2:18" x14ac:dyDescent="0.2">
      <c r="B851" s="22" t="s">
        <v>10</v>
      </c>
      <c r="C851" s="22">
        <v>1185732</v>
      </c>
      <c r="D851" s="23">
        <v>44453</v>
      </c>
      <c r="E851" s="22" t="s">
        <v>30</v>
      </c>
      <c r="F851" s="22" t="s">
        <v>45</v>
      </c>
      <c r="G851" s="22" t="s">
        <v>46</v>
      </c>
      <c r="H851" s="22" t="s">
        <v>17</v>
      </c>
      <c r="I851" s="24">
        <v>0.4</v>
      </c>
      <c r="J851" s="25">
        <v>2000</v>
      </c>
      <c r="K851" s="26">
        <f t="shared" si="277"/>
        <v>800</v>
      </c>
      <c r="L851" s="26">
        <f t="shared" si="278"/>
        <v>360</v>
      </c>
      <c r="M851" s="27">
        <v>0.45</v>
      </c>
      <c r="O851" s="1"/>
      <c r="P851" s="4"/>
      <c r="Q851" s="3"/>
      <c r="R851" s="5"/>
    </row>
    <row r="852" spans="2:18" x14ac:dyDescent="0.2">
      <c r="B852" s="22" t="s">
        <v>10</v>
      </c>
      <c r="C852" s="22">
        <v>1185732</v>
      </c>
      <c r="D852" s="23">
        <v>44482</v>
      </c>
      <c r="E852" s="22" t="s">
        <v>30</v>
      </c>
      <c r="F852" s="22" t="s">
        <v>45</v>
      </c>
      <c r="G852" s="22" t="s">
        <v>46</v>
      </c>
      <c r="H852" s="22" t="s">
        <v>12</v>
      </c>
      <c r="I852" s="24">
        <v>0.44999999999999996</v>
      </c>
      <c r="J852" s="25">
        <v>3750</v>
      </c>
      <c r="K852" s="26">
        <f>I852*J852</f>
        <v>1687.4999999999998</v>
      </c>
      <c r="L852" s="26">
        <f>K852*M852</f>
        <v>590.625</v>
      </c>
      <c r="M852" s="27">
        <v>0.35000000000000003</v>
      </c>
      <c r="O852" s="1"/>
      <c r="P852" s="4"/>
      <c r="Q852" s="3"/>
      <c r="R852" s="5"/>
    </row>
    <row r="853" spans="2:18" x14ac:dyDescent="0.2">
      <c r="B853" s="22" t="s">
        <v>10</v>
      </c>
      <c r="C853" s="22">
        <v>1185732</v>
      </c>
      <c r="D853" s="23">
        <v>44482</v>
      </c>
      <c r="E853" s="22" t="s">
        <v>30</v>
      </c>
      <c r="F853" s="22" t="s">
        <v>45</v>
      </c>
      <c r="G853" s="22" t="s">
        <v>46</v>
      </c>
      <c r="H853" s="22" t="s">
        <v>15</v>
      </c>
      <c r="I853" s="24">
        <v>0.35</v>
      </c>
      <c r="J853" s="25">
        <v>2000</v>
      </c>
      <c r="K853" s="26">
        <f>I853*J853</f>
        <v>700</v>
      </c>
      <c r="L853" s="26">
        <f>K853*M853</f>
        <v>210</v>
      </c>
      <c r="M853" s="27">
        <v>0.3</v>
      </c>
      <c r="O853" s="1"/>
      <c r="P853" s="4"/>
      <c r="Q853" s="3"/>
      <c r="R853" s="5"/>
    </row>
    <row r="854" spans="2:18" x14ac:dyDescent="0.2">
      <c r="B854" s="22" t="s">
        <v>10</v>
      </c>
      <c r="C854" s="22">
        <v>1185732</v>
      </c>
      <c r="D854" s="23">
        <v>44482</v>
      </c>
      <c r="E854" s="22" t="s">
        <v>30</v>
      </c>
      <c r="F854" s="22" t="s">
        <v>45</v>
      </c>
      <c r="G854" s="22" t="s">
        <v>46</v>
      </c>
      <c r="H854" s="22" t="s">
        <v>13</v>
      </c>
      <c r="I854" s="24">
        <v>0.35</v>
      </c>
      <c r="J854" s="25">
        <v>1000</v>
      </c>
      <c r="K854" s="26">
        <f t="shared" ref="K854:K857" si="279">I854*J854</f>
        <v>350</v>
      </c>
      <c r="L854" s="26">
        <f t="shared" ref="L854:L857" si="280">K854*M854</f>
        <v>105</v>
      </c>
      <c r="M854" s="27">
        <v>0.3</v>
      </c>
      <c r="O854" s="1"/>
      <c r="P854" s="4"/>
      <c r="Q854" s="3"/>
      <c r="R854" s="5"/>
    </row>
    <row r="855" spans="2:18" x14ac:dyDescent="0.2">
      <c r="B855" s="22" t="s">
        <v>10</v>
      </c>
      <c r="C855" s="22">
        <v>1185732</v>
      </c>
      <c r="D855" s="23">
        <v>44482</v>
      </c>
      <c r="E855" s="22" t="s">
        <v>30</v>
      </c>
      <c r="F855" s="22" t="s">
        <v>45</v>
      </c>
      <c r="G855" s="22" t="s">
        <v>46</v>
      </c>
      <c r="H855" s="22" t="s">
        <v>14</v>
      </c>
      <c r="I855" s="24">
        <v>0.35</v>
      </c>
      <c r="J855" s="25">
        <v>750</v>
      </c>
      <c r="K855" s="26">
        <f t="shared" si="279"/>
        <v>262.5</v>
      </c>
      <c r="L855" s="26">
        <f t="shared" si="280"/>
        <v>91.875000000000014</v>
      </c>
      <c r="M855" s="27">
        <v>0.35000000000000003</v>
      </c>
      <c r="O855" s="1"/>
      <c r="P855" s="4"/>
      <c r="Q855" s="3"/>
      <c r="R855" s="5"/>
    </row>
    <row r="856" spans="2:18" x14ac:dyDescent="0.2">
      <c r="B856" s="22" t="s">
        <v>10</v>
      </c>
      <c r="C856" s="22">
        <v>1185732</v>
      </c>
      <c r="D856" s="23">
        <v>44482</v>
      </c>
      <c r="E856" s="22" t="s">
        <v>30</v>
      </c>
      <c r="F856" s="22" t="s">
        <v>45</v>
      </c>
      <c r="G856" s="22" t="s">
        <v>46</v>
      </c>
      <c r="H856" s="22" t="s">
        <v>16</v>
      </c>
      <c r="I856" s="24">
        <v>0.44999999999999996</v>
      </c>
      <c r="J856" s="25">
        <v>750</v>
      </c>
      <c r="K856" s="26">
        <f t="shared" si="279"/>
        <v>337.49999999999994</v>
      </c>
      <c r="L856" s="26">
        <f t="shared" si="280"/>
        <v>101.24999999999999</v>
      </c>
      <c r="M856" s="27">
        <v>0.3</v>
      </c>
      <c r="O856" s="1"/>
      <c r="P856" s="4"/>
      <c r="Q856" s="3"/>
      <c r="R856" s="5"/>
    </row>
    <row r="857" spans="2:18" x14ac:dyDescent="0.2">
      <c r="B857" s="22" t="s">
        <v>10</v>
      </c>
      <c r="C857" s="22">
        <v>1185732</v>
      </c>
      <c r="D857" s="23">
        <v>44482</v>
      </c>
      <c r="E857" s="22" t="s">
        <v>30</v>
      </c>
      <c r="F857" s="22" t="s">
        <v>45</v>
      </c>
      <c r="G857" s="22" t="s">
        <v>46</v>
      </c>
      <c r="H857" s="22" t="s">
        <v>17</v>
      </c>
      <c r="I857" s="24">
        <v>0.49999999999999989</v>
      </c>
      <c r="J857" s="25">
        <v>2000</v>
      </c>
      <c r="K857" s="26">
        <f t="shared" si="279"/>
        <v>999.99999999999977</v>
      </c>
      <c r="L857" s="26">
        <f t="shared" si="280"/>
        <v>449.99999999999989</v>
      </c>
      <c r="M857" s="27">
        <v>0.45</v>
      </c>
      <c r="O857" s="1"/>
      <c r="P857" s="4"/>
      <c r="Q857" s="3"/>
      <c r="R857" s="5"/>
    </row>
    <row r="858" spans="2:18" x14ac:dyDescent="0.2">
      <c r="B858" s="22" t="s">
        <v>10</v>
      </c>
      <c r="C858" s="22">
        <v>1185732</v>
      </c>
      <c r="D858" s="23">
        <v>44513</v>
      </c>
      <c r="E858" s="22" t="s">
        <v>30</v>
      </c>
      <c r="F858" s="22" t="s">
        <v>45</v>
      </c>
      <c r="G858" s="22" t="s">
        <v>46</v>
      </c>
      <c r="H858" s="22" t="s">
        <v>12</v>
      </c>
      <c r="I858" s="24">
        <v>0.5</v>
      </c>
      <c r="J858" s="25">
        <v>3500</v>
      </c>
      <c r="K858" s="26">
        <f>I858*J858</f>
        <v>1750</v>
      </c>
      <c r="L858" s="26">
        <f>K858*M858</f>
        <v>612.50000000000011</v>
      </c>
      <c r="M858" s="27">
        <v>0.35000000000000003</v>
      </c>
      <c r="O858" s="1"/>
      <c r="P858" s="4"/>
      <c r="Q858" s="3"/>
      <c r="R858" s="5"/>
    </row>
    <row r="859" spans="2:18" x14ac:dyDescent="0.2">
      <c r="B859" s="22" t="s">
        <v>10</v>
      </c>
      <c r="C859" s="22">
        <v>1185732</v>
      </c>
      <c r="D859" s="23">
        <v>44513</v>
      </c>
      <c r="E859" s="22" t="s">
        <v>30</v>
      </c>
      <c r="F859" s="22" t="s">
        <v>45</v>
      </c>
      <c r="G859" s="22" t="s">
        <v>46</v>
      </c>
      <c r="H859" s="22" t="s">
        <v>15</v>
      </c>
      <c r="I859" s="24">
        <v>0.4</v>
      </c>
      <c r="J859" s="25">
        <v>2000</v>
      </c>
      <c r="K859" s="26">
        <f>I859*J859</f>
        <v>800</v>
      </c>
      <c r="L859" s="26">
        <f>K859*M859</f>
        <v>240</v>
      </c>
      <c r="M859" s="27">
        <v>0.3</v>
      </c>
      <c r="O859" s="1"/>
      <c r="P859" s="4"/>
      <c r="Q859" s="3"/>
      <c r="R859" s="5"/>
    </row>
    <row r="860" spans="2:18" x14ac:dyDescent="0.2">
      <c r="B860" s="22" t="s">
        <v>10</v>
      </c>
      <c r="C860" s="22">
        <v>1185732</v>
      </c>
      <c r="D860" s="23">
        <v>44513</v>
      </c>
      <c r="E860" s="22" t="s">
        <v>30</v>
      </c>
      <c r="F860" s="22" t="s">
        <v>45</v>
      </c>
      <c r="G860" s="22" t="s">
        <v>46</v>
      </c>
      <c r="H860" s="22" t="s">
        <v>13</v>
      </c>
      <c r="I860" s="24">
        <v>0.4</v>
      </c>
      <c r="J860" s="25">
        <v>1450</v>
      </c>
      <c r="K860" s="26">
        <f t="shared" ref="K860:K863" si="281">I860*J860</f>
        <v>580</v>
      </c>
      <c r="L860" s="26">
        <f t="shared" ref="L860:L863" si="282">K860*M860</f>
        <v>174</v>
      </c>
      <c r="M860" s="27">
        <v>0.3</v>
      </c>
      <c r="O860" s="1"/>
      <c r="P860" s="4"/>
      <c r="Q860" s="3"/>
      <c r="R860" s="5"/>
    </row>
    <row r="861" spans="2:18" x14ac:dyDescent="0.2">
      <c r="B861" s="22" t="s">
        <v>10</v>
      </c>
      <c r="C861" s="22">
        <v>1185732</v>
      </c>
      <c r="D861" s="23">
        <v>44513</v>
      </c>
      <c r="E861" s="22" t="s">
        <v>30</v>
      </c>
      <c r="F861" s="22" t="s">
        <v>45</v>
      </c>
      <c r="G861" s="22" t="s">
        <v>46</v>
      </c>
      <c r="H861" s="22" t="s">
        <v>14</v>
      </c>
      <c r="I861" s="24">
        <v>0.4</v>
      </c>
      <c r="J861" s="25">
        <v>1500</v>
      </c>
      <c r="K861" s="26">
        <f t="shared" si="281"/>
        <v>600</v>
      </c>
      <c r="L861" s="26">
        <f t="shared" si="282"/>
        <v>210.00000000000003</v>
      </c>
      <c r="M861" s="27">
        <v>0.35000000000000003</v>
      </c>
      <c r="O861" s="1"/>
      <c r="P861" s="4"/>
      <c r="Q861" s="3"/>
      <c r="R861" s="5"/>
    </row>
    <row r="862" spans="2:18" x14ac:dyDescent="0.2">
      <c r="B862" s="22" t="s">
        <v>10</v>
      </c>
      <c r="C862" s="22">
        <v>1185732</v>
      </c>
      <c r="D862" s="23">
        <v>44513</v>
      </c>
      <c r="E862" s="22" t="s">
        <v>30</v>
      </c>
      <c r="F862" s="22" t="s">
        <v>45</v>
      </c>
      <c r="G862" s="22" t="s">
        <v>46</v>
      </c>
      <c r="H862" s="22" t="s">
        <v>16</v>
      </c>
      <c r="I862" s="24">
        <v>0.54999999999999993</v>
      </c>
      <c r="J862" s="25">
        <v>1250</v>
      </c>
      <c r="K862" s="26">
        <f t="shared" si="281"/>
        <v>687.49999999999989</v>
      </c>
      <c r="L862" s="26">
        <f t="shared" si="282"/>
        <v>206.24999999999997</v>
      </c>
      <c r="M862" s="27">
        <v>0.3</v>
      </c>
      <c r="O862" s="1"/>
      <c r="P862" s="4"/>
      <c r="Q862" s="3"/>
      <c r="R862" s="5"/>
    </row>
    <row r="863" spans="2:18" x14ac:dyDescent="0.2">
      <c r="B863" s="22" t="s">
        <v>10</v>
      </c>
      <c r="C863" s="22">
        <v>1185732</v>
      </c>
      <c r="D863" s="23">
        <v>44513</v>
      </c>
      <c r="E863" s="22" t="s">
        <v>30</v>
      </c>
      <c r="F863" s="22" t="s">
        <v>45</v>
      </c>
      <c r="G863" s="22" t="s">
        <v>46</v>
      </c>
      <c r="H863" s="22" t="s">
        <v>17</v>
      </c>
      <c r="I863" s="24">
        <v>0.59999999999999987</v>
      </c>
      <c r="J863" s="25">
        <v>2250</v>
      </c>
      <c r="K863" s="26">
        <f t="shared" si="281"/>
        <v>1349.9999999999998</v>
      </c>
      <c r="L863" s="26">
        <f t="shared" si="282"/>
        <v>607.49999999999989</v>
      </c>
      <c r="M863" s="27">
        <v>0.45</v>
      </c>
      <c r="O863" s="1"/>
      <c r="P863" s="4"/>
      <c r="Q863" s="3"/>
      <c r="R863" s="5"/>
    </row>
    <row r="864" spans="2:18" x14ac:dyDescent="0.2">
      <c r="B864" s="22" t="s">
        <v>10</v>
      </c>
      <c r="C864" s="22">
        <v>1185732</v>
      </c>
      <c r="D864" s="23">
        <v>44542</v>
      </c>
      <c r="E864" s="22" t="s">
        <v>30</v>
      </c>
      <c r="F864" s="22" t="s">
        <v>45</v>
      </c>
      <c r="G864" s="22" t="s">
        <v>46</v>
      </c>
      <c r="H864" s="22" t="s">
        <v>12</v>
      </c>
      <c r="I864" s="24">
        <v>0.54999999999999993</v>
      </c>
      <c r="J864" s="25">
        <v>4750</v>
      </c>
      <c r="K864" s="26">
        <f>I864*J864</f>
        <v>2612.4999999999995</v>
      </c>
      <c r="L864" s="26">
        <f>K864*M864</f>
        <v>914.37499999999989</v>
      </c>
      <c r="M864" s="27">
        <v>0.35000000000000003</v>
      </c>
      <c r="O864" s="1"/>
      <c r="P864" s="4"/>
      <c r="Q864" s="3"/>
      <c r="R864" s="5"/>
    </row>
    <row r="865" spans="1:18" x14ac:dyDescent="0.2">
      <c r="B865" s="22" t="s">
        <v>10</v>
      </c>
      <c r="C865" s="22">
        <v>1185732</v>
      </c>
      <c r="D865" s="23">
        <v>44542</v>
      </c>
      <c r="E865" s="22" t="s">
        <v>30</v>
      </c>
      <c r="F865" s="22" t="s">
        <v>45</v>
      </c>
      <c r="G865" s="22" t="s">
        <v>46</v>
      </c>
      <c r="H865" s="22" t="s">
        <v>15</v>
      </c>
      <c r="I865" s="24">
        <v>0.45</v>
      </c>
      <c r="J865" s="25">
        <v>2750</v>
      </c>
      <c r="K865" s="26">
        <f>I865*J865</f>
        <v>1237.5</v>
      </c>
      <c r="L865" s="26">
        <f>K865*M865</f>
        <v>371.25</v>
      </c>
      <c r="M865" s="27">
        <v>0.3</v>
      </c>
      <c r="O865" s="1"/>
      <c r="P865" s="4"/>
      <c r="Q865" s="3"/>
      <c r="R865" s="5"/>
    </row>
    <row r="866" spans="1:18" x14ac:dyDescent="0.2">
      <c r="B866" s="22" t="s">
        <v>10</v>
      </c>
      <c r="C866" s="22">
        <v>1185732</v>
      </c>
      <c r="D866" s="23">
        <v>44542</v>
      </c>
      <c r="E866" s="22" t="s">
        <v>30</v>
      </c>
      <c r="F866" s="22" t="s">
        <v>45</v>
      </c>
      <c r="G866" s="22" t="s">
        <v>46</v>
      </c>
      <c r="H866" s="22" t="s">
        <v>13</v>
      </c>
      <c r="I866" s="24">
        <v>0.45</v>
      </c>
      <c r="J866" s="25">
        <v>2250</v>
      </c>
      <c r="K866" s="26">
        <f t="shared" ref="K866:K869" si="283">I866*J866</f>
        <v>1012.5</v>
      </c>
      <c r="L866" s="26">
        <f t="shared" ref="L866:L869" si="284">K866*M866</f>
        <v>303.75</v>
      </c>
      <c r="M866" s="27">
        <v>0.3</v>
      </c>
      <c r="O866" s="1"/>
      <c r="P866" s="4"/>
      <c r="Q866" s="3"/>
      <c r="R866" s="5"/>
    </row>
    <row r="867" spans="1:18" x14ac:dyDescent="0.2">
      <c r="B867" s="22" t="s">
        <v>10</v>
      </c>
      <c r="C867" s="22">
        <v>1185732</v>
      </c>
      <c r="D867" s="23">
        <v>44542</v>
      </c>
      <c r="E867" s="22" t="s">
        <v>30</v>
      </c>
      <c r="F867" s="22" t="s">
        <v>45</v>
      </c>
      <c r="G867" s="22" t="s">
        <v>46</v>
      </c>
      <c r="H867" s="22" t="s">
        <v>14</v>
      </c>
      <c r="I867" s="24">
        <v>0.45</v>
      </c>
      <c r="J867" s="25">
        <v>1750</v>
      </c>
      <c r="K867" s="26">
        <f t="shared" si="283"/>
        <v>787.5</v>
      </c>
      <c r="L867" s="26">
        <f t="shared" si="284"/>
        <v>275.625</v>
      </c>
      <c r="M867" s="27">
        <v>0.35000000000000003</v>
      </c>
      <c r="O867" s="1"/>
      <c r="P867" s="4"/>
      <c r="Q867" s="3"/>
      <c r="R867" s="5"/>
    </row>
    <row r="868" spans="1:18" x14ac:dyDescent="0.2">
      <c r="B868" s="22" t="s">
        <v>10</v>
      </c>
      <c r="C868" s="22">
        <v>1185732</v>
      </c>
      <c r="D868" s="23">
        <v>44542</v>
      </c>
      <c r="E868" s="22" t="s">
        <v>30</v>
      </c>
      <c r="F868" s="22" t="s">
        <v>45</v>
      </c>
      <c r="G868" s="22" t="s">
        <v>46</v>
      </c>
      <c r="H868" s="22" t="s">
        <v>16</v>
      </c>
      <c r="I868" s="24">
        <v>0.54999999999999993</v>
      </c>
      <c r="J868" s="25">
        <v>1750</v>
      </c>
      <c r="K868" s="26">
        <f t="shared" si="283"/>
        <v>962.49999999999989</v>
      </c>
      <c r="L868" s="26">
        <f t="shared" si="284"/>
        <v>288.74999999999994</v>
      </c>
      <c r="M868" s="27">
        <v>0.3</v>
      </c>
      <c r="O868" s="1"/>
      <c r="P868" s="4"/>
      <c r="Q868" s="3"/>
      <c r="R868" s="5"/>
    </row>
    <row r="869" spans="1:18" x14ac:dyDescent="0.2">
      <c r="B869" s="22" t="s">
        <v>10</v>
      </c>
      <c r="C869" s="22">
        <v>1185732</v>
      </c>
      <c r="D869" s="23">
        <v>44542</v>
      </c>
      <c r="E869" s="22" t="s">
        <v>30</v>
      </c>
      <c r="F869" s="22" t="s">
        <v>45</v>
      </c>
      <c r="G869" s="22" t="s">
        <v>46</v>
      </c>
      <c r="H869" s="22" t="s">
        <v>17</v>
      </c>
      <c r="I869" s="24">
        <v>0.59999999999999987</v>
      </c>
      <c r="J869" s="25">
        <v>2750</v>
      </c>
      <c r="K869" s="26">
        <f t="shared" si="283"/>
        <v>1649.9999999999995</v>
      </c>
      <c r="L869" s="26">
        <f t="shared" si="284"/>
        <v>742.49999999999977</v>
      </c>
      <c r="M869" s="27">
        <v>0.45</v>
      </c>
      <c r="O869" s="1"/>
      <c r="P869" s="4"/>
      <c r="Q869" s="3"/>
      <c r="R869" s="5"/>
    </row>
    <row r="870" spans="1:18" x14ac:dyDescent="0.2">
      <c r="A870" s="8" t="s">
        <v>40</v>
      </c>
      <c r="B870" s="22" t="s">
        <v>28</v>
      </c>
      <c r="C870" s="22">
        <v>1189833</v>
      </c>
      <c r="D870" s="23">
        <v>44213</v>
      </c>
      <c r="E870" s="22" t="s">
        <v>30</v>
      </c>
      <c r="F870" s="22" t="s">
        <v>48</v>
      </c>
      <c r="G870" s="22" t="s">
        <v>47</v>
      </c>
      <c r="H870" s="22" t="s">
        <v>12</v>
      </c>
      <c r="I870" s="24">
        <v>0.35</v>
      </c>
      <c r="J870" s="25">
        <v>4750</v>
      </c>
      <c r="K870" s="26">
        <f>I870*J870</f>
        <v>1662.5</v>
      </c>
      <c r="L870" s="26">
        <f>K870*M870</f>
        <v>748.125</v>
      </c>
      <c r="M870" s="27">
        <v>0.45</v>
      </c>
      <c r="O870" s="1"/>
      <c r="P870" s="4"/>
      <c r="Q870" s="3"/>
      <c r="R870" s="5"/>
    </row>
    <row r="871" spans="1:18" x14ac:dyDescent="0.2">
      <c r="B871" s="22" t="s">
        <v>28</v>
      </c>
      <c r="C871" s="22">
        <v>1189833</v>
      </c>
      <c r="D871" s="23">
        <v>44213</v>
      </c>
      <c r="E871" s="22" t="s">
        <v>30</v>
      </c>
      <c r="F871" s="22" t="s">
        <v>48</v>
      </c>
      <c r="G871" s="22" t="s">
        <v>47</v>
      </c>
      <c r="H871" s="22" t="s">
        <v>15</v>
      </c>
      <c r="I871" s="24">
        <v>0.45</v>
      </c>
      <c r="J871" s="25">
        <v>4750</v>
      </c>
      <c r="K871" s="26">
        <f>I871*J871</f>
        <v>2137.5</v>
      </c>
      <c r="L871" s="26">
        <f>K871*M871</f>
        <v>641.25</v>
      </c>
      <c r="M871" s="27">
        <v>0.3</v>
      </c>
      <c r="O871" s="1"/>
      <c r="P871" s="4"/>
      <c r="Q871" s="3"/>
      <c r="R871" s="5"/>
    </row>
    <row r="872" spans="1:18" x14ac:dyDescent="0.2">
      <c r="B872" s="22" t="s">
        <v>28</v>
      </c>
      <c r="C872" s="22">
        <v>1189833</v>
      </c>
      <c r="D872" s="23">
        <v>44213</v>
      </c>
      <c r="E872" s="22" t="s">
        <v>30</v>
      </c>
      <c r="F872" s="22" t="s">
        <v>48</v>
      </c>
      <c r="G872" s="22" t="s">
        <v>47</v>
      </c>
      <c r="H872" s="22" t="s">
        <v>13</v>
      </c>
      <c r="I872" s="24">
        <v>0.45</v>
      </c>
      <c r="J872" s="25">
        <v>4750</v>
      </c>
      <c r="K872" s="26">
        <f t="shared" ref="K872:K875" si="285">I872*J872</f>
        <v>2137.5</v>
      </c>
      <c r="L872" s="26">
        <f t="shared" ref="L872:L875" si="286">K872*M872</f>
        <v>961.875</v>
      </c>
      <c r="M872" s="27">
        <v>0.45</v>
      </c>
      <c r="O872" s="1"/>
      <c r="P872" s="4"/>
      <c r="Q872" s="3"/>
      <c r="R872" s="5"/>
    </row>
    <row r="873" spans="1:18" x14ac:dyDescent="0.2">
      <c r="B873" s="22" t="s">
        <v>28</v>
      </c>
      <c r="C873" s="22">
        <v>1189833</v>
      </c>
      <c r="D873" s="23">
        <v>44213</v>
      </c>
      <c r="E873" s="22" t="s">
        <v>30</v>
      </c>
      <c r="F873" s="22" t="s">
        <v>48</v>
      </c>
      <c r="G873" s="22" t="s">
        <v>47</v>
      </c>
      <c r="H873" s="22" t="s">
        <v>14</v>
      </c>
      <c r="I873" s="24">
        <v>0.45</v>
      </c>
      <c r="J873" s="25">
        <v>3250</v>
      </c>
      <c r="K873" s="26">
        <f t="shared" si="285"/>
        <v>1462.5</v>
      </c>
      <c r="L873" s="26">
        <f t="shared" si="286"/>
        <v>585</v>
      </c>
      <c r="M873" s="27">
        <v>0.39999999999999997</v>
      </c>
      <c r="O873" s="1"/>
      <c r="P873" s="4"/>
      <c r="Q873" s="3"/>
      <c r="R873" s="5"/>
    </row>
    <row r="874" spans="1:18" x14ac:dyDescent="0.2">
      <c r="B874" s="22" t="s">
        <v>28</v>
      </c>
      <c r="C874" s="22">
        <v>1189833</v>
      </c>
      <c r="D874" s="23">
        <v>44213</v>
      </c>
      <c r="E874" s="22" t="s">
        <v>30</v>
      </c>
      <c r="F874" s="22" t="s">
        <v>48</v>
      </c>
      <c r="G874" s="22" t="s">
        <v>47</v>
      </c>
      <c r="H874" s="22" t="s">
        <v>16</v>
      </c>
      <c r="I874" s="24">
        <v>0.5</v>
      </c>
      <c r="J874" s="25">
        <v>2750</v>
      </c>
      <c r="K874" s="26">
        <f t="shared" si="285"/>
        <v>1375</v>
      </c>
      <c r="L874" s="26">
        <f t="shared" si="286"/>
        <v>825.00000000000011</v>
      </c>
      <c r="M874" s="27">
        <v>0.60000000000000009</v>
      </c>
      <c r="O874" s="1"/>
      <c r="P874" s="4"/>
      <c r="Q874" s="3"/>
      <c r="R874" s="5"/>
    </row>
    <row r="875" spans="1:18" x14ac:dyDescent="0.2">
      <c r="B875" s="22" t="s">
        <v>28</v>
      </c>
      <c r="C875" s="22">
        <v>1189833</v>
      </c>
      <c r="D875" s="23">
        <v>44213</v>
      </c>
      <c r="E875" s="22" t="s">
        <v>30</v>
      </c>
      <c r="F875" s="22" t="s">
        <v>48</v>
      </c>
      <c r="G875" s="22" t="s">
        <v>47</v>
      </c>
      <c r="H875" s="22" t="s">
        <v>17</v>
      </c>
      <c r="I875" s="24">
        <v>0.45</v>
      </c>
      <c r="J875" s="25">
        <v>4750</v>
      </c>
      <c r="K875" s="26">
        <f t="shared" si="285"/>
        <v>2137.5</v>
      </c>
      <c r="L875" s="26">
        <f t="shared" si="286"/>
        <v>534.375</v>
      </c>
      <c r="M875" s="27">
        <v>0.25</v>
      </c>
      <c r="O875" s="1"/>
      <c r="P875" s="4"/>
      <c r="Q875" s="3"/>
      <c r="R875" s="5"/>
    </row>
    <row r="876" spans="1:18" x14ac:dyDescent="0.2">
      <c r="B876" s="22" t="s">
        <v>28</v>
      </c>
      <c r="C876" s="22">
        <v>1189833</v>
      </c>
      <c r="D876" s="23">
        <v>44244</v>
      </c>
      <c r="E876" s="22" t="s">
        <v>30</v>
      </c>
      <c r="F876" s="22" t="s">
        <v>48</v>
      </c>
      <c r="G876" s="22" t="s">
        <v>47</v>
      </c>
      <c r="H876" s="22" t="s">
        <v>12</v>
      </c>
      <c r="I876" s="24">
        <v>0.35</v>
      </c>
      <c r="J876" s="25">
        <v>5250</v>
      </c>
      <c r="K876" s="26">
        <f>I876*J876</f>
        <v>1837.4999999999998</v>
      </c>
      <c r="L876" s="26">
        <f>K876*M876</f>
        <v>826.87499999999989</v>
      </c>
      <c r="M876" s="27">
        <v>0.45</v>
      </c>
      <c r="O876" s="1"/>
      <c r="P876" s="4"/>
      <c r="Q876" s="3"/>
      <c r="R876" s="5"/>
    </row>
    <row r="877" spans="1:18" x14ac:dyDescent="0.2">
      <c r="B877" s="22" t="s">
        <v>28</v>
      </c>
      <c r="C877" s="22">
        <v>1189833</v>
      </c>
      <c r="D877" s="23">
        <v>44244</v>
      </c>
      <c r="E877" s="22" t="s">
        <v>30</v>
      </c>
      <c r="F877" s="22" t="s">
        <v>48</v>
      </c>
      <c r="G877" s="22" t="s">
        <v>47</v>
      </c>
      <c r="H877" s="22" t="s">
        <v>15</v>
      </c>
      <c r="I877" s="24">
        <v>0.45</v>
      </c>
      <c r="J877" s="25">
        <v>4250</v>
      </c>
      <c r="K877" s="26">
        <f>I877*J877</f>
        <v>1912.5</v>
      </c>
      <c r="L877" s="26">
        <f>K877*M877</f>
        <v>573.75</v>
      </c>
      <c r="M877" s="27">
        <v>0.3</v>
      </c>
      <c r="O877" s="1"/>
      <c r="P877" s="4"/>
      <c r="Q877" s="3"/>
      <c r="R877" s="5"/>
    </row>
    <row r="878" spans="1:18" x14ac:dyDescent="0.2">
      <c r="B878" s="22" t="s">
        <v>28</v>
      </c>
      <c r="C878" s="22">
        <v>1189833</v>
      </c>
      <c r="D878" s="23">
        <v>44244</v>
      </c>
      <c r="E878" s="22" t="s">
        <v>30</v>
      </c>
      <c r="F878" s="22" t="s">
        <v>48</v>
      </c>
      <c r="G878" s="22" t="s">
        <v>47</v>
      </c>
      <c r="H878" s="22" t="s">
        <v>13</v>
      </c>
      <c r="I878" s="24">
        <v>0.45</v>
      </c>
      <c r="J878" s="25">
        <v>4500</v>
      </c>
      <c r="K878" s="26">
        <f t="shared" ref="K878:K881" si="287">I878*J878</f>
        <v>2025</v>
      </c>
      <c r="L878" s="26">
        <f t="shared" ref="L878:L881" si="288">K878*M878</f>
        <v>911.25</v>
      </c>
      <c r="M878" s="27">
        <v>0.45</v>
      </c>
      <c r="O878" s="1"/>
      <c r="P878" s="4"/>
      <c r="Q878" s="3"/>
      <c r="R878" s="5"/>
    </row>
    <row r="879" spans="1:18" x14ac:dyDescent="0.2">
      <c r="B879" s="22" t="s">
        <v>28</v>
      </c>
      <c r="C879" s="22">
        <v>1189833</v>
      </c>
      <c r="D879" s="23">
        <v>44244</v>
      </c>
      <c r="E879" s="22" t="s">
        <v>30</v>
      </c>
      <c r="F879" s="22" t="s">
        <v>48</v>
      </c>
      <c r="G879" s="22" t="s">
        <v>47</v>
      </c>
      <c r="H879" s="22" t="s">
        <v>14</v>
      </c>
      <c r="I879" s="24">
        <v>0.45</v>
      </c>
      <c r="J879" s="25">
        <v>3000</v>
      </c>
      <c r="K879" s="26">
        <f t="shared" si="287"/>
        <v>1350</v>
      </c>
      <c r="L879" s="26">
        <f t="shared" si="288"/>
        <v>540</v>
      </c>
      <c r="M879" s="27">
        <v>0.39999999999999997</v>
      </c>
      <c r="O879" s="1"/>
      <c r="P879" s="4"/>
      <c r="Q879" s="3"/>
      <c r="R879" s="5"/>
    </row>
    <row r="880" spans="1:18" x14ac:dyDescent="0.2">
      <c r="B880" s="22" t="s">
        <v>28</v>
      </c>
      <c r="C880" s="22">
        <v>1189833</v>
      </c>
      <c r="D880" s="23">
        <v>44244</v>
      </c>
      <c r="E880" s="22" t="s">
        <v>30</v>
      </c>
      <c r="F880" s="22" t="s">
        <v>48</v>
      </c>
      <c r="G880" s="22" t="s">
        <v>47</v>
      </c>
      <c r="H880" s="22" t="s">
        <v>16</v>
      </c>
      <c r="I880" s="24">
        <v>0.5</v>
      </c>
      <c r="J880" s="25">
        <v>2250</v>
      </c>
      <c r="K880" s="26">
        <f t="shared" si="287"/>
        <v>1125</v>
      </c>
      <c r="L880" s="26">
        <f t="shared" si="288"/>
        <v>675.00000000000011</v>
      </c>
      <c r="M880" s="27">
        <v>0.60000000000000009</v>
      </c>
      <c r="O880" s="1"/>
      <c r="P880" s="4"/>
      <c r="Q880" s="3"/>
      <c r="R880" s="5"/>
    </row>
    <row r="881" spans="2:18" x14ac:dyDescent="0.2">
      <c r="B881" s="22" t="s">
        <v>28</v>
      </c>
      <c r="C881" s="22">
        <v>1189833</v>
      </c>
      <c r="D881" s="23">
        <v>44244</v>
      </c>
      <c r="E881" s="22" t="s">
        <v>30</v>
      </c>
      <c r="F881" s="22" t="s">
        <v>48</v>
      </c>
      <c r="G881" s="22" t="s">
        <v>47</v>
      </c>
      <c r="H881" s="22" t="s">
        <v>17</v>
      </c>
      <c r="I881" s="24">
        <v>0.45</v>
      </c>
      <c r="J881" s="25">
        <v>4250</v>
      </c>
      <c r="K881" s="26">
        <f t="shared" si="287"/>
        <v>1912.5</v>
      </c>
      <c r="L881" s="26">
        <f t="shared" si="288"/>
        <v>478.125</v>
      </c>
      <c r="M881" s="27">
        <v>0.25</v>
      </c>
      <c r="O881" s="1"/>
      <c r="P881" s="4"/>
      <c r="Q881" s="3"/>
      <c r="R881" s="5"/>
    </row>
    <row r="882" spans="2:18" x14ac:dyDescent="0.2">
      <c r="B882" s="22" t="s">
        <v>28</v>
      </c>
      <c r="C882" s="22">
        <v>1189833</v>
      </c>
      <c r="D882" s="23">
        <v>44271</v>
      </c>
      <c r="E882" s="22" t="s">
        <v>30</v>
      </c>
      <c r="F882" s="22" t="s">
        <v>48</v>
      </c>
      <c r="G882" s="22" t="s">
        <v>47</v>
      </c>
      <c r="H882" s="22" t="s">
        <v>12</v>
      </c>
      <c r="I882" s="24">
        <v>0.35</v>
      </c>
      <c r="J882" s="25">
        <v>5750</v>
      </c>
      <c r="K882" s="26">
        <f>I882*J882</f>
        <v>2012.4999999999998</v>
      </c>
      <c r="L882" s="26">
        <f>K882*M882</f>
        <v>905.62499999999989</v>
      </c>
      <c r="M882" s="27">
        <v>0.45</v>
      </c>
      <c r="O882" s="1"/>
      <c r="P882" s="4"/>
      <c r="Q882" s="3"/>
      <c r="R882" s="5"/>
    </row>
    <row r="883" spans="2:18" x14ac:dyDescent="0.2">
      <c r="B883" s="22" t="s">
        <v>28</v>
      </c>
      <c r="C883" s="22">
        <v>1189833</v>
      </c>
      <c r="D883" s="23">
        <v>44271</v>
      </c>
      <c r="E883" s="22" t="s">
        <v>30</v>
      </c>
      <c r="F883" s="22" t="s">
        <v>48</v>
      </c>
      <c r="G883" s="22" t="s">
        <v>47</v>
      </c>
      <c r="H883" s="22" t="s">
        <v>15</v>
      </c>
      <c r="I883" s="24">
        <v>0.45</v>
      </c>
      <c r="J883" s="25">
        <v>4250</v>
      </c>
      <c r="K883" s="26">
        <f>I883*J883</f>
        <v>1912.5</v>
      </c>
      <c r="L883" s="26">
        <f>K883*M883</f>
        <v>573.75</v>
      </c>
      <c r="M883" s="27">
        <v>0.3</v>
      </c>
      <c r="O883" s="1"/>
      <c r="P883" s="4"/>
      <c r="Q883" s="3"/>
      <c r="R883" s="5"/>
    </row>
    <row r="884" spans="2:18" x14ac:dyDescent="0.2">
      <c r="B884" s="22" t="s">
        <v>28</v>
      </c>
      <c r="C884" s="22">
        <v>1189833</v>
      </c>
      <c r="D884" s="23">
        <v>44271</v>
      </c>
      <c r="E884" s="22" t="s">
        <v>30</v>
      </c>
      <c r="F884" s="22" t="s">
        <v>48</v>
      </c>
      <c r="G884" s="22" t="s">
        <v>47</v>
      </c>
      <c r="H884" s="22" t="s">
        <v>13</v>
      </c>
      <c r="I884" s="24">
        <v>0.45</v>
      </c>
      <c r="J884" s="25">
        <v>4250</v>
      </c>
      <c r="K884" s="26">
        <f t="shared" ref="K884:K887" si="289">I884*J884</f>
        <v>1912.5</v>
      </c>
      <c r="L884" s="26">
        <f t="shared" ref="L884:L887" si="290">K884*M884</f>
        <v>860.625</v>
      </c>
      <c r="M884" s="27">
        <v>0.45</v>
      </c>
      <c r="O884" s="1"/>
      <c r="P884" s="4"/>
      <c r="Q884" s="3"/>
      <c r="R884" s="5"/>
    </row>
    <row r="885" spans="2:18" x14ac:dyDescent="0.2">
      <c r="B885" s="22" t="s">
        <v>28</v>
      </c>
      <c r="C885" s="22">
        <v>1189833</v>
      </c>
      <c r="D885" s="23">
        <v>44271</v>
      </c>
      <c r="E885" s="22" t="s">
        <v>30</v>
      </c>
      <c r="F885" s="22" t="s">
        <v>48</v>
      </c>
      <c r="G885" s="22" t="s">
        <v>47</v>
      </c>
      <c r="H885" s="22" t="s">
        <v>14</v>
      </c>
      <c r="I885" s="24">
        <v>0.45</v>
      </c>
      <c r="J885" s="25">
        <v>3250</v>
      </c>
      <c r="K885" s="26">
        <f t="shared" si="289"/>
        <v>1462.5</v>
      </c>
      <c r="L885" s="26">
        <f t="shared" si="290"/>
        <v>585</v>
      </c>
      <c r="M885" s="27">
        <v>0.39999999999999997</v>
      </c>
      <c r="O885" s="1"/>
      <c r="P885" s="4"/>
      <c r="Q885" s="3"/>
      <c r="R885" s="5"/>
    </row>
    <row r="886" spans="2:18" x14ac:dyDescent="0.2">
      <c r="B886" s="22" t="s">
        <v>28</v>
      </c>
      <c r="C886" s="22">
        <v>1189833</v>
      </c>
      <c r="D886" s="23">
        <v>44271</v>
      </c>
      <c r="E886" s="22" t="s">
        <v>30</v>
      </c>
      <c r="F886" s="22" t="s">
        <v>48</v>
      </c>
      <c r="G886" s="22" t="s">
        <v>47</v>
      </c>
      <c r="H886" s="22" t="s">
        <v>16</v>
      </c>
      <c r="I886" s="24">
        <v>0.5</v>
      </c>
      <c r="J886" s="25">
        <v>2000</v>
      </c>
      <c r="K886" s="26">
        <f t="shared" si="289"/>
        <v>1000</v>
      </c>
      <c r="L886" s="26">
        <f t="shared" si="290"/>
        <v>600.00000000000011</v>
      </c>
      <c r="M886" s="27">
        <v>0.60000000000000009</v>
      </c>
      <c r="O886" s="1"/>
      <c r="P886" s="4"/>
      <c r="Q886" s="3"/>
      <c r="R886" s="5"/>
    </row>
    <row r="887" spans="2:18" x14ac:dyDescent="0.2">
      <c r="B887" s="22" t="s">
        <v>28</v>
      </c>
      <c r="C887" s="22">
        <v>1189833</v>
      </c>
      <c r="D887" s="23">
        <v>44271</v>
      </c>
      <c r="E887" s="22" t="s">
        <v>30</v>
      </c>
      <c r="F887" s="22" t="s">
        <v>48</v>
      </c>
      <c r="G887" s="22" t="s">
        <v>47</v>
      </c>
      <c r="H887" s="22" t="s">
        <v>17</v>
      </c>
      <c r="I887" s="24">
        <v>0.45</v>
      </c>
      <c r="J887" s="25">
        <v>4000</v>
      </c>
      <c r="K887" s="26">
        <f t="shared" si="289"/>
        <v>1800</v>
      </c>
      <c r="L887" s="26">
        <f t="shared" si="290"/>
        <v>450</v>
      </c>
      <c r="M887" s="27">
        <v>0.25</v>
      </c>
      <c r="O887" s="1"/>
      <c r="P887" s="4"/>
      <c r="Q887" s="3"/>
      <c r="R887" s="5"/>
    </row>
    <row r="888" spans="2:18" x14ac:dyDescent="0.2">
      <c r="B888" s="22" t="s">
        <v>28</v>
      </c>
      <c r="C888" s="22">
        <v>1189833</v>
      </c>
      <c r="D888" s="23">
        <v>44303</v>
      </c>
      <c r="E888" s="22" t="s">
        <v>30</v>
      </c>
      <c r="F888" s="22" t="s">
        <v>48</v>
      </c>
      <c r="G888" s="22" t="s">
        <v>47</v>
      </c>
      <c r="H888" s="22" t="s">
        <v>12</v>
      </c>
      <c r="I888" s="24">
        <v>0.45</v>
      </c>
      <c r="J888" s="25">
        <v>5750</v>
      </c>
      <c r="K888" s="26">
        <f>I888*J888</f>
        <v>2587.5</v>
      </c>
      <c r="L888" s="26">
        <f>K888*M888</f>
        <v>1164.375</v>
      </c>
      <c r="M888" s="27">
        <v>0.45</v>
      </c>
      <c r="O888" s="1"/>
      <c r="P888" s="4"/>
      <c r="Q888" s="3"/>
      <c r="R888" s="5"/>
    </row>
    <row r="889" spans="2:18" x14ac:dyDescent="0.2">
      <c r="B889" s="22" t="s">
        <v>28</v>
      </c>
      <c r="C889" s="22">
        <v>1189833</v>
      </c>
      <c r="D889" s="23">
        <v>44303</v>
      </c>
      <c r="E889" s="22" t="s">
        <v>30</v>
      </c>
      <c r="F889" s="22" t="s">
        <v>48</v>
      </c>
      <c r="G889" s="22" t="s">
        <v>47</v>
      </c>
      <c r="H889" s="22" t="s">
        <v>15</v>
      </c>
      <c r="I889" s="24">
        <v>0.45</v>
      </c>
      <c r="J889" s="25">
        <v>3750</v>
      </c>
      <c r="K889" s="26">
        <f>I889*J889</f>
        <v>1687.5</v>
      </c>
      <c r="L889" s="26">
        <f>K889*M889</f>
        <v>506.25</v>
      </c>
      <c r="M889" s="27">
        <v>0.3</v>
      </c>
      <c r="O889" s="1"/>
      <c r="P889" s="4"/>
      <c r="Q889" s="3"/>
      <c r="R889" s="5"/>
    </row>
    <row r="890" spans="2:18" x14ac:dyDescent="0.2">
      <c r="B890" s="22" t="s">
        <v>28</v>
      </c>
      <c r="C890" s="22">
        <v>1189833</v>
      </c>
      <c r="D890" s="23">
        <v>44303</v>
      </c>
      <c r="E890" s="22" t="s">
        <v>30</v>
      </c>
      <c r="F890" s="22" t="s">
        <v>48</v>
      </c>
      <c r="G890" s="22" t="s">
        <v>47</v>
      </c>
      <c r="H890" s="22" t="s">
        <v>13</v>
      </c>
      <c r="I890" s="24">
        <v>0.45</v>
      </c>
      <c r="J890" s="25">
        <v>4000</v>
      </c>
      <c r="K890" s="26">
        <f t="shared" ref="K890:K893" si="291">I890*J890</f>
        <v>1800</v>
      </c>
      <c r="L890" s="26">
        <f t="shared" ref="L890:L893" si="292">K890*M890</f>
        <v>810</v>
      </c>
      <c r="M890" s="27">
        <v>0.45</v>
      </c>
      <c r="O890" s="1"/>
      <c r="P890" s="4"/>
      <c r="Q890" s="3"/>
      <c r="R890" s="5"/>
    </row>
    <row r="891" spans="2:18" x14ac:dyDescent="0.2">
      <c r="B891" s="22" t="s">
        <v>28</v>
      </c>
      <c r="C891" s="22">
        <v>1189833</v>
      </c>
      <c r="D891" s="23">
        <v>44303</v>
      </c>
      <c r="E891" s="22" t="s">
        <v>30</v>
      </c>
      <c r="F891" s="22" t="s">
        <v>48</v>
      </c>
      <c r="G891" s="22" t="s">
        <v>47</v>
      </c>
      <c r="H891" s="22" t="s">
        <v>14</v>
      </c>
      <c r="I891" s="24">
        <v>0.4</v>
      </c>
      <c r="J891" s="25">
        <v>3000</v>
      </c>
      <c r="K891" s="26">
        <f t="shared" si="291"/>
        <v>1200</v>
      </c>
      <c r="L891" s="26">
        <f t="shared" si="292"/>
        <v>479.99999999999994</v>
      </c>
      <c r="M891" s="27">
        <v>0.39999999999999997</v>
      </c>
      <c r="O891" s="1"/>
      <c r="P891" s="4"/>
      <c r="Q891" s="3"/>
      <c r="R891" s="5"/>
    </row>
    <row r="892" spans="2:18" x14ac:dyDescent="0.2">
      <c r="B892" s="22" t="s">
        <v>28</v>
      </c>
      <c r="C892" s="22">
        <v>1189833</v>
      </c>
      <c r="D892" s="23">
        <v>44303</v>
      </c>
      <c r="E892" s="22" t="s">
        <v>30</v>
      </c>
      <c r="F892" s="22" t="s">
        <v>48</v>
      </c>
      <c r="G892" s="22" t="s">
        <v>47</v>
      </c>
      <c r="H892" s="22" t="s">
        <v>16</v>
      </c>
      <c r="I892" s="24">
        <v>0.45</v>
      </c>
      <c r="J892" s="25">
        <v>2000</v>
      </c>
      <c r="K892" s="26">
        <f t="shared" si="291"/>
        <v>900</v>
      </c>
      <c r="L892" s="26">
        <f t="shared" si="292"/>
        <v>540.00000000000011</v>
      </c>
      <c r="M892" s="27">
        <v>0.60000000000000009</v>
      </c>
      <c r="O892" s="1"/>
      <c r="P892" s="4"/>
      <c r="Q892" s="3"/>
      <c r="R892" s="5"/>
    </row>
    <row r="893" spans="2:18" x14ac:dyDescent="0.2">
      <c r="B893" s="22" t="s">
        <v>28</v>
      </c>
      <c r="C893" s="22">
        <v>1189833</v>
      </c>
      <c r="D893" s="23">
        <v>44303</v>
      </c>
      <c r="E893" s="22" t="s">
        <v>30</v>
      </c>
      <c r="F893" s="22" t="s">
        <v>48</v>
      </c>
      <c r="G893" s="22" t="s">
        <v>47</v>
      </c>
      <c r="H893" s="22" t="s">
        <v>17</v>
      </c>
      <c r="I893" s="24">
        <v>0.6</v>
      </c>
      <c r="J893" s="25">
        <v>3750</v>
      </c>
      <c r="K893" s="26">
        <f t="shared" si="291"/>
        <v>2250</v>
      </c>
      <c r="L893" s="26">
        <f t="shared" si="292"/>
        <v>562.5</v>
      </c>
      <c r="M893" s="27">
        <v>0.25</v>
      </c>
      <c r="O893" s="1"/>
      <c r="P893" s="4"/>
      <c r="Q893" s="3"/>
      <c r="R893" s="5"/>
    </row>
    <row r="894" spans="2:18" x14ac:dyDescent="0.2">
      <c r="B894" s="22" t="s">
        <v>28</v>
      </c>
      <c r="C894" s="22">
        <v>1189833</v>
      </c>
      <c r="D894" s="23">
        <v>44334</v>
      </c>
      <c r="E894" s="22" t="s">
        <v>30</v>
      </c>
      <c r="F894" s="22" t="s">
        <v>48</v>
      </c>
      <c r="G894" s="22" t="s">
        <v>47</v>
      </c>
      <c r="H894" s="22" t="s">
        <v>12</v>
      </c>
      <c r="I894" s="24">
        <v>0.4</v>
      </c>
      <c r="J894" s="25">
        <v>5750</v>
      </c>
      <c r="K894" s="26">
        <f>I894*J894</f>
        <v>2300</v>
      </c>
      <c r="L894" s="26">
        <f>K894*M894</f>
        <v>1035</v>
      </c>
      <c r="M894" s="27">
        <v>0.45</v>
      </c>
      <c r="O894" s="1"/>
      <c r="P894" s="4"/>
      <c r="Q894" s="3"/>
      <c r="R894" s="5"/>
    </row>
    <row r="895" spans="2:18" x14ac:dyDescent="0.2">
      <c r="B895" s="22" t="s">
        <v>28</v>
      </c>
      <c r="C895" s="22">
        <v>1189833</v>
      </c>
      <c r="D895" s="23">
        <v>44334</v>
      </c>
      <c r="E895" s="22" t="s">
        <v>30</v>
      </c>
      <c r="F895" s="22" t="s">
        <v>48</v>
      </c>
      <c r="G895" s="22" t="s">
        <v>47</v>
      </c>
      <c r="H895" s="22" t="s">
        <v>15</v>
      </c>
      <c r="I895" s="24">
        <v>0.45</v>
      </c>
      <c r="J895" s="25">
        <v>4250</v>
      </c>
      <c r="K895" s="26">
        <f>I895*J895</f>
        <v>1912.5</v>
      </c>
      <c r="L895" s="26">
        <f>K895*M895</f>
        <v>573.75</v>
      </c>
      <c r="M895" s="27">
        <v>0.3</v>
      </c>
      <c r="O895" s="1"/>
      <c r="P895" s="4"/>
      <c r="Q895" s="3"/>
      <c r="R895" s="5"/>
    </row>
    <row r="896" spans="2:18" x14ac:dyDescent="0.2">
      <c r="B896" s="22" t="s">
        <v>28</v>
      </c>
      <c r="C896" s="22">
        <v>1189833</v>
      </c>
      <c r="D896" s="23">
        <v>44334</v>
      </c>
      <c r="E896" s="22" t="s">
        <v>30</v>
      </c>
      <c r="F896" s="22" t="s">
        <v>48</v>
      </c>
      <c r="G896" s="22" t="s">
        <v>47</v>
      </c>
      <c r="H896" s="22" t="s">
        <v>13</v>
      </c>
      <c r="I896" s="24">
        <v>0.45</v>
      </c>
      <c r="J896" s="25">
        <v>4250</v>
      </c>
      <c r="K896" s="26">
        <f t="shared" ref="K896:K899" si="293">I896*J896</f>
        <v>1912.5</v>
      </c>
      <c r="L896" s="26">
        <f t="shared" ref="L896:L899" si="294">K896*M896</f>
        <v>860.625</v>
      </c>
      <c r="M896" s="27">
        <v>0.45</v>
      </c>
      <c r="O896" s="1"/>
      <c r="P896" s="4"/>
      <c r="Q896" s="3"/>
      <c r="R896" s="5"/>
    </row>
    <row r="897" spans="2:18" x14ac:dyDescent="0.2">
      <c r="B897" s="22" t="s">
        <v>28</v>
      </c>
      <c r="C897" s="22">
        <v>1189833</v>
      </c>
      <c r="D897" s="23">
        <v>44334</v>
      </c>
      <c r="E897" s="22" t="s">
        <v>30</v>
      </c>
      <c r="F897" s="22" t="s">
        <v>48</v>
      </c>
      <c r="G897" s="22" t="s">
        <v>47</v>
      </c>
      <c r="H897" s="22" t="s">
        <v>14</v>
      </c>
      <c r="I897" s="24">
        <v>0.4</v>
      </c>
      <c r="J897" s="25">
        <v>3250</v>
      </c>
      <c r="K897" s="26">
        <f t="shared" si="293"/>
        <v>1300</v>
      </c>
      <c r="L897" s="26">
        <f t="shared" si="294"/>
        <v>520</v>
      </c>
      <c r="M897" s="27">
        <v>0.39999999999999997</v>
      </c>
      <c r="O897" s="1"/>
      <c r="P897" s="4"/>
      <c r="Q897" s="3"/>
      <c r="R897" s="5"/>
    </row>
    <row r="898" spans="2:18" x14ac:dyDescent="0.2">
      <c r="B898" s="22" t="s">
        <v>28</v>
      </c>
      <c r="C898" s="22">
        <v>1189833</v>
      </c>
      <c r="D898" s="23">
        <v>44334</v>
      </c>
      <c r="E898" s="22" t="s">
        <v>30</v>
      </c>
      <c r="F898" s="22" t="s">
        <v>48</v>
      </c>
      <c r="G898" s="22" t="s">
        <v>47</v>
      </c>
      <c r="H898" s="22" t="s">
        <v>16</v>
      </c>
      <c r="I898" s="24">
        <v>0.45</v>
      </c>
      <c r="J898" s="25">
        <v>2250</v>
      </c>
      <c r="K898" s="26">
        <f t="shared" si="293"/>
        <v>1012.5</v>
      </c>
      <c r="L898" s="26">
        <f t="shared" si="294"/>
        <v>607.50000000000011</v>
      </c>
      <c r="M898" s="27">
        <v>0.60000000000000009</v>
      </c>
      <c r="O898" s="1"/>
      <c r="P898" s="4"/>
      <c r="Q898" s="3"/>
      <c r="R898" s="5"/>
    </row>
    <row r="899" spans="2:18" x14ac:dyDescent="0.2">
      <c r="B899" s="22" t="s">
        <v>28</v>
      </c>
      <c r="C899" s="22">
        <v>1189833</v>
      </c>
      <c r="D899" s="23">
        <v>44334</v>
      </c>
      <c r="E899" s="22" t="s">
        <v>30</v>
      </c>
      <c r="F899" s="22" t="s">
        <v>48</v>
      </c>
      <c r="G899" s="22" t="s">
        <v>47</v>
      </c>
      <c r="H899" s="22" t="s">
        <v>17</v>
      </c>
      <c r="I899" s="24">
        <v>0.6</v>
      </c>
      <c r="J899" s="25">
        <v>4000</v>
      </c>
      <c r="K899" s="26">
        <f t="shared" si="293"/>
        <v>2400</v>
      </c>
      <c r="L899" s="26">
        <f t="shared" si="294"/>
        <v>600</v>
      </c>
      <c r="M899" s="27">
        <v>0.25</v>
      </c>
      <c r="O899" s="1"/>
      <c r="P899" s="4"/>
      <c r="Q899" s="3"/>
      <c r="R899" s="5"/>
    </row>
    <row r="900" spans="2:18" x14ac:dyDescent="0.2">
      <c r="B900" s="22" t="s">
        <v>28</v>
      </c>
      <c r="C900" s="22">
        <v>1189833</v>
      </c>
      <c r="D900" s="23">
        <v>44364</v>
      </c>
      <c r="E900" s="22" t="s">
        <v>30</v>
      </c>
      <c r="F900" s="22" t="s">
        <v>48</v>
      </c>
      <c r="G900" s="22" t="s">
        <v>47</v>
      </c>
      <c r="H900" s="22" t="s">
        <v>12</v>
      </c>
      <c r="I900" s="24">
        <v>0.4</v>
      </c>
      <c r="J900" s="25">
        <v>6750</v>
      </c>
      <c r="K900" s="26">
        <f>I900*J900</f>
        <v>2700</v>
      </c>
      <c r="L900" s="26">
        <f>K900*M900</f>
        <v>1215</v>
      </c>
      <c r="M900" s="27">
        <v>0.45</v>
      </c>
      <c r="O900" s="1"/>
      <c r="P900" s="4"/>
      <c r="Q900" s="3"/>
      <c r="R900" s="5"/>
    </row>
    <row r="901" spans="2:18" x14ac:dyDescent="0.2">
      <c r="B901" s="22" t="s">
        <v>28</v>
      </c>
      <c r="C901" s="22">
        <v>1189833</v>
      </c>
      <c r="D901" s="23">
        <v>44364</v>
      </c>
      <c r="E901" s="22" t="s">
        <v>30</v>
      </c>
      <c r="F901" s="22" t="s">
        <v>48</v>
      </c>
      <c r="G901" s="22" t="s">
        <v>47</v>
      </c>
      <c r="H901" s="22" t="s">
        <v>15</v>
      </c>
      <c r="I901" s="24">
        <v>0.45</v>
      </c>
      <c r="J901" s="25">
        <v>5250</v>
      </c>
      <c r="K901" s="26">
        <f>I901*J901</f>
        <v>2362.5</v>
      </c>
      <c r="L901" s="26">
        <f>K901*M901</f>
        <v>708.75</v>
      </c>
      <c r="M901" s="27">
        <v>0.3</v>
      </c>
      <c r="O901" s="1"/>
      <c r="P901" s="4"/>
      <c r="Q901" s="3"/>
      <c r="R901" s="5"/>
    </row>
    <row r="902" spans="2:18" x14ac:dyDescent="0.2">
      <c r="B902" s="22" t="s">
        <v>28</v>
      </c>
      <c r="C902" s="22">
        <v>1189833</v>
      </c>
      <c r="D902" s="23">
        <v>44364</v>
      </c>
      <c r="E902" s="22" t="s">
        <v>30</v>
      </c>
      <c r="F902" s="22" t="s">
        <v>48</v>
      </c>
      <c r="G902" s="22" t="s">
        <v>47</v>
      </c>
      <c r="H902" s="22" t="s">
        <v>13</v>
      </c>
      <c r="I902" s="24">
        <v>0.45</v>
      </c>
      <c r="J902" s="25">
        <v>5500</v>
      </c>
      <c r="K902" s="26">
        <f t="shared" ref="K902:K905" si="295">I902*J902</f>
        <v>2475</v>
      </c>
      <c r="L902" s="26">
        <f t="shared" ref="L902:L905" si="296">K902*M902</f>
        <v>1113.75</v>
      </c>
      <c r="M902" s="27">
        <v>0.45</v>
      </c>
      <c r="O902" s="1"/>
      <c r="P902" s="4"/>
      <c r="Q902" s="3"/>
      <c r="R902" s="5"/>
    </row>
    <row r="903" spans="2:18" x14ac:dyDescent="0.2">
      <c r="B903" s="22" t="s">
        <v>28</v>
      </c>
      <c r="C903" s="22">
        <v>1189833</v>
      </c>
      <c r="D903" s="23">
        <v>44364</v>
      </c>
      <c r="E903" s="22" t="s">
        <v>30</v>
      </c>
      <c r="F903" s="22" t="s">
        <v>48</v>
      </c>
      <c r="G903" s="22" t="s">
        <v>47</v>
      </c>
      <c r="H903" s="22" t="s">
        <v>14</v>
      </c>
      <c r="I903" s="24">
        <v>0.4</v>
      </c>
      <c r="J903" s="25">
        <v>4250</v>
      </c>
      <c r="K903" s="26">
        <f t="shared" si="295"/>
        <v>1700</v>
      </c>
      <c r="L903" s="26">
        <f t="shared" si="296"/>
        <v>680</v>
      </c>
      <c r="M903" s="27">
        <v>0.39999999999999997</v>
      </c>
      <c r="O903" s="1"/>
      <c r="P903" s="4"/>
      <c r="Q903" s="3"/>
      <c r="R903" s="5"/>
    </row>
    <row r="904" spans="2:18" x14ac:dyDescent="0.2">
      <c r="B904" s="22" t="s">
        <v>28</v>
      </c>
      <c r="C904" s="22">
        <v>1189833</v>
      </c>
      <c r="D904" s="23">
        <v>44364</v>
      </c>
      <c r="E904" s="22" t="s">
        <v>30</v>
      </c>
      <c r="F904" s="22" t="s">
        <v>48</v>
      </c>
      <c r="G904" s="22" t="s">
        <v>47</v>
      </c>
      <c r="H904" s="22" t="s">
        <v>16</v>
      </c>
      <c r="I904" s="24">
        <v>0.45</v>
      </c>
      <c r="J904" s="25">
        <v>3000</v>
      </c>
      <c r="K904" s="26">
        <f t="shared" si="295"/>
        <v>1350</v>
      </c>
      <c r="L904" s="26">
        <f t="shared" si="296"/>
        <v>810.00000000000011</v>
      </c>
      <c r="M904" s="27">
        <v>0.60000000000000009</v>
      </c>
      <c r="O904" s="1"/>
      <c r="P904" s="4"/>
      <c r="Q904" s="3"/>
      <c r="R904" s="5"/>
    </row>
    <row r="905" spans="2:18" x14ac:dyDescent="0.2">
      <c r="B905" s="22" t="s">
        <v>28</v>
      </c>
      <c r="C905" s="22">
        <v>1189833</v>
      </c>
      <c r="D905" s="23">
        <v>44364</v>
      </c>
      <c r="E905" s="22" t="s">
        <v>30</v>
      </c>
      <c r="F905" s="22" t="s">
        <v>48</v>
      </c>
      <c r="G905" s="22" t="s">
        <v>47</v>
      </c>
      <c r="H905" s="22" t="s">
        <v>17</v>
      </c>
      <c r="I905" s="24">
        <v>0.6</v>
      </c>
      <c r="J905" s="25">
        <v>6000</v>
      </c>
      <c r="K905" s="26">
        <f t="shared" si="295"/>
        <v>3600</v>
      </c>
      <c r="L905" s="26">
        <f t="shared" si="296"/>
        <v>900</v>
      </c>
      <c r="M905" s="27">
        <v>0.25</v>
      </c>
      <c r="O905" s="1"/>
      <c r="P905" s="4"/>
      <c r="Q905" s="3"/>
      <c r="R905" s="5"/>
    </row>
    <row r="906" spans="2:18" x14ac:dyDescent="0.2">
      <c r="B906" s="22" t="s">
        <v>28</v>
      </c>
      <c r="C906" s="22">
        <v>1189833</v>
      </c>
      <c r="D906" s="23">
        <v>44393</v>
      </c>
      <c r="E906" s="22" t="s">
        <v>30</v>
      </c>
      <c r="F906" s="22" t="s">
        <v>48</v>
      </c>
      <c r="G906" s="22" t="s">
        <v>47</v>
      </c>
      <c r="H906" s="22" t="s">
        <v>12</v>
      </c>
      <c r="I906" s="24">
        <v>0.4</v>
      </c>
      <c r="J906" s="25">
        <v>7500</v>
      </c>
      <c r="K906" s="26">
        <f>I906*J906</f>
        <v>3000</v>
      </c>
      <c r="L906" s="26">
        <f>K906*M906</f>
        <v>1350</v>
      </c>
      <c r="M906" s="27">
        <v>0.45</v>
      </c>
      <c r="O906" s="1"/>
      <c r="P906" s="4"/>
      <c r="Q906" s="3"/>
      <c r="R906" s="5"/>
    </row>
    <row r="907" spans="2:18" x14ac:dyDescent="0.2">
      <c r="B907" s="22" t="s">
        <v>28</v>
      </c>
      <c r="C907" s="22">
        <v>1189833</v>
      </c>
      <c r="D907" s="23">
        <v>44393</v>
      </c>
      <c r="E907" s="22" t="s">
        <v>30</v>
      </c>
      <c r="F907" s="22" t="s">
        <v>48</v>
      </c>
      <c r="G907" s="22" t="s">
        <v>47</v>
      </c>
      <c r="H907" s="22" t="s">
        <v>15</v>
      </c>
      <c r="I907" s="24">
        <v>0.45</v>
      </c>
      <c r="J907" s="25">
        <v>6000</v>
      </c>
      <c r="K907" s="26">
        <f>I907*J907</f>
        <v>2700</v>
      </c>
      <c r="L907" s="26">
        <f>K907*M907</f>
        <v>810</v>
      </c>
      <c r="M907" s="27">
        <v>0.3</v>
      </c>
      <c r="O907" s="1"/>
      <c r="P907" s="4"/>
      <c r="Q907" s="3"/>
      <c r="R907" s="5"/>
    </row>
    <row r="908" spans="2:18" x14ac:dyDescent="0.2">
      <c r="B908" s="22" t="s">
        <v>28</v>
      </c>
      <c r="C908" s="22">
        <v>1189833</v>
      </c>
      <c r="D908" s="23">
        <v>44393</v>
      </c>
      <c r="E908" s="22" t="s">
        <v>30</v>
      </c>
      <c r="F908" s="22" t="s">
        <v>48</v>
      </c>
      <c r="G908" s="22" t="s">
        <v>47</v>
      </c>
      <c r="H908" s="22" t="s">
        <v>13</v>
      </c>
      <c r="I908" s="24">
        <v>0.45</v>
      </c>
      <c r="J908" s="25">
        <v>5500</v>
      </c>
      <c r="K908" s="26">
        <f t="shared" ref="K908:K911" si="297">I908*J908</f>
        <v>2475</v>
      </c>
      <c r="L908" s="26">
        <f t="shared" ref="L908:L911" si="298">K908*M908</f>
        <v>1113.75</v>
      </c>
      <c r="M908" s="27">
        <v>0.45</v>
      </c>
      <c r="O908" s="1"/>
      <c r="P908" s="4"/>
      <c r="Q908" s="3"/>
      <c r="R908" s="5"/>
    </row>
    <row r="909" spans="2:18" x14ac:dyDescent="0.2">
      <c r="B909" s="22" t="s">
        <v>28</v>
      </c>
      <c r="C909" s="22">
        <v>1189833</v>
      </c>
      <c r="D909" s="23">
        <v>44393</v>
      </c>
      <c r="E909" s="22" t="s">
        <v>30</v>
      </c>
      <c r="F909" s="22" t="s">
        <v>48</v>
      </c>
      <c r="G909" s="22" t="s">
        <v>47</v>
      </c>
      <c r="H909" s="22" t="s">
        <v>14</v>
      </c>
      <c r="I909" s="24">
        <v>0.4</v>
      </c>
      <c r="J909" s="25">
        <v>4500</v>
      </c>
      <c r="K909" s="26">
        <f t="shared" si="297"/>
        <v>1800</v>
      </c>
      <c r="L909" s="26">
        <f t="shared" si="298"/>
        <v>719.99999999999989</v>
      </c>
      <c r="M909" s="27">
        <v>0.39999999999999997</v>
      </c>
      <c r="O909" s="1"/>
      <c r="P909" s="4"/>
      <c r="Q909" s="3"/>
      <c r="R909" s="5"/>
    </row>
    <row r="910" spans="2:18" x14ac:dyDescent="0.2">
      <c r="B910" s="22" t="s">
        <v>28</v>
      </c>
      <c r="C910" s="22">
        <v>1189833</v>
      </c>
      <c r="D910" s="23">
        <v>44393</v>
      </c>
      <c r="E910" s="22" t="s">
        <v>30</v>
      </c>
      <c r="F910" s="22" t="s">
        <v>48</v>
      </c>
      <c r="G910" s="22" t="s">
        <v>47</v>
      </c>
      <c r="H910" s="22" t="s">
        <v>16</v>
      </c>
      <c r="I910" s="24">
        <v>0.45</v>
      </c>
      <c r="J910" s="25">
        <v>4750</v>
      </c>
      <c r="K910" s="26">
        <f t="shared" si="297"/>
        <v>2137.5</v>
      </c>
      <c r="L910" s="26">
        <f t="shared" si="298"/>
        <v>1282.5000000000002</v>
      </c>
      <c r="M910" s="27">
        <v>0.60000000000000009</v>
      </c>
      <c r="O910" s="1"/>
      <c r="P910" s="4"/>
      <c r="Q910" s="3"/>
      <c r="R910" s="5"/>
    </row>
    <row r="911" spans="2:18" x14ac:dyDescent="0.2">
      <c r="B911" s="22" t="s">
        <v>28</v>
      </c>
      <c r="C911" s="22">
        <v>1189833</v>
      </c>
      <c r="D911" s="23">
        <v>44393</v>
      </c>
      <c r="E911" s="22" t="s">
        <v>30</v>
      </c>
      <c r="F911" s="22" t="s">
        <v>48</v>
      </c>
      <c r="G911" s="22" t="s">
        <v>47</v>
      </c>
      <c r="H911" s="22" t="s">
        <v>17</v>
      </c>
      <c r="I911" s="24">
        <v>0.6</v>
      </c>
      <c r="J911" s="25">
        <v>4750</v>
      </c>
      <c r="K911" s="26">
        <f t="shared" si="297"/>
        <v>2850</v>
      </c>
      <c r="L911" s="26">
        <f t="shared" si="298"/>
        <v>712.5</v>
      </c>
      <c r="M911" s="27">
        <v>0.25</v>
      </c>
      <c r="O911" s="1"/>
      <c r="P911" s="4"/>
      <c r="Q911" s="3"/>
      <c r="R911" s="5"/>
    </row>
    <row r="912" spans="2:18" x14ac:dyDescent="0.2">
      <c r="B912" s="22" t="s">
        <v>28</v>
      </c>
      <c r="C912" s="22">
        <v>1189833</v>
      </c>
      <c r="D912" s="23">
        <v>44425</v>
      </c>
      <c r="E912" s="22" t="s">
        <v>30</v>
      </c>
      <c r="F912" s="22" t="s">
        <v>48</v>
      </c>
      <c r="G912" s="22" t="s">
        <v>47</v>
      </c>
      <c r="H912" s="22" t="s">
        <v>12</v>
      </c>
      <c r="I912" s="24">
        <v>0.45</v>
      </c>
      <c r="J912" s="25">
        <v>6750</v>
      </c>
      <c r="K912" s="26">
        <f>I912*J912</f>
        <v>3037.5</v>
      </c>
      <c r="L912" s="26">
        <f>K912*M912</f>
        <v>1366.875</v>
      </c>
      <c r="M912" s="27">
        <v>0.45</v>
      </c>
      <c r="O912" s="1"/>
      <c r="P912" s="4"/>
      <c r="Q912" s="3"/>
      <c r="R912" s="5"/>
    </row>
    <row r="913" spans="2:18" x14ac:dyDescent="0.2">
      <c r="B913" s="22" t="s">
        <v>28</v>
      </c>
      <c r="C913" s="22">
        <v>1189833</v>
      </c>
      <c r="D913" s="23">
        <v>44425</v>
      </c>
      <c r="E913" s="22" t="s">
        <v>30</v>
      </c>
      <c r="F913" s="22" t="s">
        <v>48</v>
      </c>
      <c r="G913" s="22" t="s">
        <v>47</v>
      </c>
      <c r="H913" s="22" t="s">
        <v>15</v>
      </c>
      <c r="I913" s="24">
        <v>0.55000000000000004</v>
      </c>
      <c r="J913" s="25">
        <v>6250</v>
      </c>
      <c r="K913" s="26">
        <f>I913*J913</f>
        <v>3437.5000000000005</v>
      </c>
      <c r="L913" s="26">
        <f>K913*M913</f>
        <v>1031.25</v>
      </c>
      <c r="M913" s="27">
        <v>0.3</v>
      </c>
      <c r="O913" s="1"/>
      <c r="P913" s="4"/>
      <c r="Q913" s="3"/>
      <c r="R913" s="5"/>
    </row>
    <row r="914" spans="2:18" x14ac:dyDescent="0.2">
      <c r="B914" s="22" t="s">
        <v>28</v>
      </c>
      <c r="C914" s="22">
        <v>1189833</v>
      </c>
      <c r="D914" s="23">
        <v>44425</v>
      </c>
      <c r="E914" s="22" t="s">
        <v>30</v>
      </c>
      <c r="F914" s="22" t="s">
        <v>48</v>
      </c>
      <c r="G914" s="22" t="s">
        <v>47</v>
      </c>
      <c r="H914" s="22" t="s">
        <v>13</v>
      </c>
      <c r="I914" s="24">
        <v>0.5</v>
      </c>
      <c r="J914" s="25">
        <v>5000</v>
      </c>
      <c r="K914" s="26">
        <f t="shared" ref="K914:K917" si="299">I914*J914</f>
        <v>2500</v>
      </c>
      <c r="L914" s="26">
        <f t="shared" ref="L914:L917" si="300">K914*M914</f>
        <v>1125</v>
      </c>
      <c r="M914" s="27">
        <v>0.45</v>
      </c>
      <c r="O914" s="1"/>
      <c r="P914" s="4"/>
      <c r="Q914" s="3"/>
      <c r="R914" s="5"/>
    </row>
    <row r="915" spans="2:18" x14ac:dyDescent="0.2">
      <c r="B915" s="22" t="s">
        <v>28</v>
      </c>
      <c r="C915" s="22">
        <v>1189833</v>
      </c>
      <c r="D915" s="23">
        <v>44425</v>
      </c>
      <c r="E915" s="22" t="s">
        <v>30</v>
      </c>
      <c r="F915" s="22" t="s">
        <v>48</v>
      </c>
      <c r="G915" s="22" t="s">
        <v>47</v>
      </c>
      <c r="H915" s="22" t="s">
        <v>14</v>
      </c>
      <c r="I915" s="24">
        <v>0.45</v>
      </c>
      <c r="J915" s="25">
        <v>4250</v>
      </c>
      <c r="K915" s="26">
        <f t="shared" si="299"/>
        <v>1912.5</v>
      </c>
      <c r="L915" s="26">
        <f t="shared" si="300"/>
        <v>764.99999999999989</v>
      </c>
      <c r="M915" s="27">
        <v>0.39999999999999997</v>
      </c>
      <c r="O915" s="1"/>
      <c r="P915" s="4"/>
      <c r="Q915" s="3"/>
      <c r="R915" s="5"/>
    </row>
    <row r="916" spans="2:18" x14ac:dyDescent="0.2">
      <c r="B916" s="22" t="s">
        <v>28</v>
      </c>
      <c r="C916" s="22">
        <v>1189833</v>
      </c>
      <c r="D916" s="23">
        <v>44425</v>
      </c>
      <c r="E916" s="22" t="s">
        <v>30</v>
      </c>
      <c r="F916" s="22" t="s">
        <v>48</v>
      </c>
      <c r="G916" s="22" t="s">
        <v>47</v>
      </c>
      <c r="H916" s="22" t="s">
        <v>16</v>
      </c>
      <c r="I916" s="24">
        <v>0.54999999999999993</v>
      </c>
      <c r="J916" s="25">
        <v>4250</v>
      </c>
      <c r="K916" s="26">
        <f t="shared" si="299"/>
        <v>2337.4999999999995</v>
      </c>
      <c r="L916" s="26">
        <f t="shared" si="300"/>
        <v>1402.5</v>
      </c>
      <c r="M916" s="27">
        <v>0.60000000000000009</v>
      </c>
      <c r="O916" s="1"/>
      <c r="P916" s="4"/>
      <c r="Q916" s="3"/>
      <c r="R916" s="5"/>
    </row>
    <row r="917" spans="2:18" x14ac:dyDescent="0.2">
      <c r="B917" s="22" t="s">
        <v>28</v>
      </c>
      <c r="C917" s="22">
        <v>1189833</v>
      </c>
      <c r="D917" s="23">
        <v>44425</v>
      </c>
      <c r="E917" s="22" t="s">
        <v>30</v>
      </c>
      <c r="F917" s="22" t="s">
        <v>48</v>
      </c>
      <c r="G917" s="22" t="s">
        <v>47</v>
      </c>
      <c r="H917" s="22" t="s">
        <v>17</v>
      </c>
      <c r="I917" s="24">
        <v>0.6</v>
      </c>
      <c r="J917" s="25">
        <v>4000</v>
      </c>
      <c r="K917" s="26">
        <f t="shared" si="299"/>
        <v>2400</v>
      </c>
      <c r="L917" s="26">
        <f t="shared" si="300"/>
        <v>600</v>
      </c>
      <c r="M917" s="27">
        <v>0.25</v>
      </c>
      <c r="O917" s="1"/>
      <c r="P917" s="4"/>
      <c r="Q917" s="3"/>
      <c r="R917" s="5"/>
    </row>
    <row r="918" spans="2:18" x14ac:dyDescent="0.2">
      <c r="B918" s="22" t="s">
        <v>28</v>
      </c>
      <c r="C918" s="22">
        <v>1189833</v>
      </c>
      <c r="D918" s="23">
        <v>44457</v>
      </c>
      <c r="E918" s="22" t="s">
        <v>30</v>
      </c>
      <c r="F918" s="22" t="s">
        <v>48</v>
      </c>
      <c r="G918" s="22" t="s">
        <v>47</v>
      </c>
      <c r="H918" s="22" t="s">
        <v>12</v>
      </c>
      <c r="I918" s="24">
        <v>0.45</v>
      </c>
      <c r="J918" s="25">
        <v>6000</v>
      </c>
      <c r="K918" s="26">
        <f>I918*J918</f>
        <v>2700</v>
      </c>
      <c r="L918" s="26">
        <f>K918*M918</f>
        <v>1215</v>
      </c>
      <c r="M918" s="27">
        <v>0.45</v>
      </c>
      <c r="O918" s="1"/>
      <c r="P918" s="4"/>
      <c r="Q918" s="3"/>
      <c r="R918" s="5"/>
    </row>
    <row r="919" spans="2:18" x14ac:dyDescent="0.2">
      <c r="B919" s="22" t="s">
        <v>28</v>
      </c>
      <c r="C919" s="22">
        <v>1189833</v>
      </c>
      <c r="D919" s="23">
        <v>44457</v>
      </c>
      <c r="E919" s="22" t="s">
        <v>30</v>
      </c>
      <c r="F919" s="22" t="s">
        <v>48</v>
      </c>
      <c r="G919" s="22" t="s">
        <v>47</v>
      </c>
      <c r="H919" s="22" t="s">
        <v>15</v>
      </c>
      <c r="I919" s="24">
        <v>0.5</v>
      </c>
      <c r="J919" s="25">
        <v>6000</v>
      </c>
      <c r="K919" s="26">
        <f>I919*J919</f>
        <v>3000</v>
      </c>
      <c r="L919" s="26">
        <f>K919*M919</f>
        <v>900</v>
      </c>
      <c r="M919" s="27">
        <v>0.3</v>
      </c>
      <c r="O919" s="1"/>
      <c r="P919" s="4"/>
      <c r="Q919" s="3"/>
      <c r="R919" s="5"/>
    </row>
    <row r="920" spans="2:18" x14ac:dyDescent="0.2">
      <c r="B920" s="22" t="s">
        <v>28</v>
      </c>
      <c r="C920" s="22">
        <v>1189833</v>
      </c>
      <c r="D920" s="23">
        <v>44457</v>
      </c>
      <c r="E920" s="22" t="s">
        <v>30</v>
      </c>
      <c r="F920" s="22" t="s">
        <v>48</v>
      </c>
      <c r="G920" s="22" t="s">
        <v>47</v>
      </c>
      <c r="H920" s="22" t="s">
        <v>13</v>
      </c>
      <c r="I920" s="24">
        <v>0.45</v>
      </c>
      <c r="J920" s="25">
        <v>4500</v>
      </c>
      <c r="K920" s="26">
        <f t="shared" ref="K920:K923" si="301">I920*J920</f>
        <v>2025</v>
      </c>
      <c r="L920" s="26">
        <f t="shared" ref="L920:L923" si="302">K920*M920</f>
        <v>911.25</v>
      </c>
      <c r="M920" s="27">
        <v>0.45</v>
      </c>
      <c r="O920" s="1"/>
      <c r="P920" s="4"/>
      <c r="Q920" s="3"/>
      <c r="R920" s="5"/>
    </row>
    <row r="921" spans="2:18" x14ac:dyDescent="0.2">
      <c r="B921" s="22" t="s">
        <v>28</v>
      </c>
      <c r="C921" s="22">
        <v>1189833</v>
      </c>
      <c r="D921" s="23">
        <v>44457</v>
      </c>
      <c r="E921" s="22" t="s">
        <v>30</v>
      </c>
      <c r="F921" s="22" t="s">
        <v>48</v>
      </c>
      <c r="G921" s="22" t="s">
        <v>47</v>
      </c>
      <c r="H921" s="22" t="s">
        <v>14</v>
      </c>
      <c r="I921" s="24">
        <v>0.45</v>
      </c>
      <c r="J921" s="25">
        <v>4000</v>
      </c>
      <c r="K921" s="26">
        <f t="shared" si="301"/>
        <v>1800</v>
      </c>
      <c r="L921" s="26">
        <f t="shared" si="302"/>
        <v>719.99999999999989</v>
      </c>
      <c r="M921" s="27">
        <v>0.39999999999999997</v>
      </c>
      <c r="O921" s="1"/>
      <c r="P921" s="4"/>
      <c r="Q921" s="3"/>
      <c r="R921" s="5"/>
    </row>
    <row r="922" spans="2:18" x14ac:dyDescent="0.2">
      <c r="B922" s="22" t="s">
        <v>28</v>
      </c>
      <c r="C922" s="22">
        <v>1189833</v>
      </c>
      <c r="D922" s="23">
        <v>44457</v>
      </c>
      <c r="E922" s="22" t="s">
        <v>30</v>
      </c>
      <c r="F922" s="22" t="s">
        <v>48</v>
      </c>
      <c r="G922" s="22" t="s">
        <v>47</v>
      </c>
      <c r="H922" s="22" t="s">
        <v>16</v>
      </c>
      <c r="I922" s="24">
        <v>0.54999999999999993</v>
      </c>
      <c r="J922" s="25">
        <v>4000</v>
      </c>
      <c r="K922" s="26">
        <f t="shared" si="301"/>
        <v>2199.9999999999995</v>
      </c>
      <c r="L922" s="26">
        <f t="shared" si="302"/>
        <v>1320</v>
      </c>
      <c r="M922" s="27">
        <v>0.60000000000000009</v>
      </c>
      <c r="O922" s="1"/>
      <c r="P922" s="4"/>
      <c r="Q922" s="3"/>
      <c r="R922" s="5"/>
    </row>
    <row r="923" spans="2:18" x14ac:dyDescent="0.2">
      <c r="B923" s="22" t="s">
        <v>28</v>
      </c>
      <c r="C923" s="22">
        <v>1189833</v>
      </c>
      <c r="D923" s="23">
        <v>44457</v>
      </c>
      <c r="E923" s="22" t="s">
        <v>30</v>
      </c>
      <c r="F923" s="22" t="s">
        <v>48</v>
      </c>
      <c r="G923" s="22" t="s">
        <v>47</v>
      </c>
      <c r="H923" s="22" t="s">
        <v>17</v>
      </c>
      <c r="I923" s="24">
        <v>0.6</v>
      </c>
      <c r="J923" s="25">
        <v>4500</v>
      </c>
      <c r="K923" s="26">
        <f t="shared" si="301"/>
        <v>2700</v>
      </c>
      <c r="L923" s="26">
        <f t="shared" si="302"/>
        <v>675</v>
      </c>
      <c r="M923" s="27">
        <v>0.25</v>
      </c>
      <c r="O923" s="1"/>
      <c r="P923" s="4"/>
      <c r="Q923" s="3"/>
      <c r="R923" s="5"/>
    </row>
    <row r="924" spans="2:18" x14ac:dyDescent="0.2">
      <c r="B924" s="22" t="s">
        <v>28</v>
      </c>
      <c r="C924" s="22">
        <v>1189833</v>
      </c>
      <c r="D924" s="23">
        <v>44486</v>
      </c>
      <c r="E924" s="22" t="s">
        <v>30</v>
      </c>
      <c r="F924" s="22" t="s">
        <v>48</v>
      </c>
      <c r="G924" s="22" t="s">
        <v>47</v>
      </c>
      <c r="H924" s="22" t="s">
        <v>12</v>
      </c>
      <c r="I924" s="24">
        <v>0.45</v>
      </c>
      <c r="J924" s="25">
        <v>5500</v>
      </c>
      <c r="K924" s="26">
        <f>I924*J924</f>
        <v>2475</v>
      </c>
      <c r="L924" s="26">
        <f>K924*M924</f>
        <v>1113.75</v>
      </c>
      <c r="M924" s="27">
        <v>0.45</v>
      </c>
      <c r="O924" s="1"/>
      <c r="P924" s="4"/>
      <c r="Q924" s="3"/>
      <c r="R924" s="5"/>
    </row>
    <row r="925" spans="2:18" x14ac:dyDescent="0.2">
      <c r="B925" s="22" t="s">
        <v>28</v>
      </c>
      <c r="C925" s="22">
        <v>1189833</v>
      </c>
      <c r="D925" s="23">
        <v>44486</v>
      </c>
      <c r="E925" s="22" t="s">
        <v>30</v>
      </c>
      <c r="F925" s="22" t="s">
        <v>48</v>
      </c>
      <c r="G925" s="22" t="s">
        <v>47</v>
      </c>
      <c r="H925" s="22" t="s">
        <v>15</v>
      </c>
      <c r="I925" s="24">
        <v>0.5</v>
      </c>
      <c r="J925" s="25">
        <v>5500</v>
      </c>
      <c r="K925" s="26">
        <f>I925*J925</f>
        <v>2750</v>
      </c>
      <c r="L925" s="26">
        <f>K925*M925</f>
        <v>825</v>
      </c>
      <c r="M925" s="27">
        <v>0.3</v>
      </c>
      <c r="O925" s="1"/>
      <c r="P925" s="4"/>
      <c r="Q925" s="3"/>
      <c r="R925" s="5"/>
    </row>
    <row r="926" spans="2:18" x14ac:dyDescent="0.2">
      <c r="B926" s="22" t="s">
        <v>28</v>
      </c>
      <c r="C926" s="22">
        <v>1189833</v>
      </c>
      <c r="D926" s="23">
        <v>44486</v>
      </c>
      <c r="E926" s="22" t="s">
        <v>30</v>
      </c>
      <c r="F926" s="22" t="s">
        <v>48</v>
      </c>
      <c r="G926" s="22" t="s">
        <v>47</v>
      </c>
      <c r="H926" s="22" t="s">
        <v>13</v>
      </c>
      <c r="I926" s="24">
        <v>0.45</v>
      </c>
      <c r="J926" s="25">
        <v>4000</v>
      </c>
      <c r="K926" s="26">
        <f t="shared" ref="K926:K929" si="303">I926*J926</f>
        <v>1800</v>
      </c>
      <c r="L926" s="26">
        <f t="shared" ref="L926:L929" si="304">K926*M926</f>
        <v>810</v>
      </c>
      <c r="M926" s="27">
        <v>0.45</v>
      </c>
      <c r="O926" s="1"/>
      <c r="P926" s="4"/>
      <c r="Q926" s="3"/>
      <c r="R926" s="5"/>
    </row>
    <row r="927" spans="2:18" x14ac:dyDescent="0.2">
      <c r="B927" s="22" t="s">
        <v>28</v>
      </c>
      <c r="C927" s="22">
        <v>1189833</v>
      </c>
      <c r="D927" s="23">
        <v>44486</v>
      </c>
      <c r="E927" s="22" t="s">
        <v>30</v>
      </c>
      <c r="F927" s="22" t="s">
        <v>48</v>
      </c>
      <c r="G927" s="22" t="s">
        <v>47</v>
      </c>
      <c r="H927" s="22" t="s">
        <v>14</v>
      </c>
      <c r="I927" s="24">
        <v>0.45</v>
      </c>
      <c r="J927" s="25">
        <v>3750</v>
      </c>
      <c r="K927" s="26">
        <f t="shared" si="303"/>
        <v>1687.5</v>
      </c>
      <c r="L927" s="26">
        <f t="shared" si="304"/>
        <v>675</v>
      </c>
      <c r="M927" s="27">
        <v>0.39999999999999997</v>
      </c>
      <c r="O927" s="1"/>
      <c r="P927" s="4"/>
      <c r="Q927" s="3"/>
      <c r="R927" s="5"/>
    </row>
    <row r="928" spans="2:18" x14ac:dyDescent="0.2">
      <c r="B928" s="22" t="s">
        <v>28</v>
      </c>
      <c r="C928" s="22">
        <v>1189833</v>
      </c>
      <c r="D928" s="23">
        <v>44486</v>
      </c>
      <c r="E928" s="22" t="s">
        <v>30</v>
      </c>
      <c r="F928" s="22" t="s">
        <v>48</v>
      </c>
      <c r="G928" s="22" t="s">
        <v>47</v>
      </c>
      <c r="H928" s="22" t="s">
        <v>16</v>
      </c>
      <c r="I928" s="24">
        <v>0.54999999999999993</v>
      </c>
      <c r="J928" s="25">
        <v>3500</v>
      </c>
      <c r="K928" s="26">
        <f t="shared" si="303"/>
        <v>1924.9999999999998</v>
      </c>
      <c r="L928" s="26">
        <f t="shared" si="304"/>
        <v>1155</v>
      </c>
      <c r="M928" s="27">
        <v>0.60000000000000009</v>
      </c>
      <c r="O928" s="1"/>
      <c r="P928" s="4"/>
      <c r="Q928" s="3"/>
      <c r="R928" s="5"/>
    </row>
    <row r="929" spans="1:18" x14ac:dyDescent="0.2">
      <c r="B929" s="22" t="s">
        <v>28</v>
      </c>
      <c r="C929" s="22">
        <v>1189833</v>
      </c>
      <c r="D929" s="23">
        <v>44486</v>
      </c>
      <c r="E929" s="22" t="s">
        <v>30</v>
      </c>
      <c r="F929" s="22" t="s">
        <v>48</v>
      </c>
      <c r="G929" s="22" t="s">
        <v>47</v>
      </c>
      <c r="H929" s="22" t="s">
        <v>17</v>
      </c>
      <c r="I929" s="24">
        <v>0.6</v>
      </c>
      <c r="J929" s="25">
        <v>4000</v>
      </c>
      <c r="K929" s="26">
        <f t="shared" si="303"/>
        <v>2400</v>
      </c>
      <c r="L929" s="26">
        <f t="shared" si="304"/>
        <v>600</v>
      </c>
      <c r="M929" s="27">
        <v>0.25</v>
      </c>
      <c r="O929" s="1"/>
      <c r="P929" s="4"/>
      <c r="Q929" s="3"/>
      <c r="R929" s="5"/>
    </row>
    <row r="930" spans="1:18" x14ac:dyDescent="0.2">
      <c r="B930" s="22" t="s">
        <v>28</v>
      </c>
      <c r="C930" s="22">
        <v>1189833</v>
      </c>
      <c r="D930" s="23">
        <v>44517</v>
      </c>
      <c r="E930" s="22" t="s">
        <v>30</v>
      </c>
      <c r="F930" s="22" t="s">
        <v>48</v>
      </c>
      <c r="G930" s="22" t="s">
        <v>47</v>
      </c>
      <c r="H930" s="22" t="s">
        <v>12</v>
      </c>
      <c r="I930" s="24">
        <v>0.4</v>
      </c>
      <c r="J930" s="25">
        <v>5750</v>
      </c>
      <c r="K930" s="26">
        <f>I930*J930</f>
        <v>2300</v>
      </c>
      <c r="L930" s="26">
        <f>K930*M930</f>
        <v>1035</v>
      </c>
      <c r="M930" s="27">
        <v>0.45</v>
      </c>
      <c r="O930" s="1"/>
      <c r="P930" s="4"/>
      <c r="Q930" s="3"/>
      <c r="R930" s="5"/>
    </row>
    <row r="931" spans="1:18" x14ac:dyDescent="0.2">
      <c r="B931" s="22" t="s">
        <v>28</v>
      </c>
      <c r="C931" s="22">
        <v>1189833</v>
      </c>
      <c r="D931" s="23">
        <v>44517</v>
      </c>
      <c r="E931" s="22" t="s">
        <v>30</v>
      </c>
      <c r="F931" s="22" t="s">
        <v>48</v>
      </c>
      <c r="G931" s="22" t="s">
        <v>47</v>
      </c>
      <c r="H931" s="22" t="s">
        <v>15</v>
      </c>
      <c r="I931" s="24">
        <v>0.45000000000000007</v>
      </c>
      <c r="J931" s="25">
        <v>5750</v>
      </c>
      <c r="K931" s="26">
        <f>I931*J931</f>
        <v>2587.5000000000005</v>
      </c>
      <c r="L931" s="26">
        <f>K931*M931</f>
        <v>776.25000000000011</v>
      </c>
      <c r="M931" s="27">
        <v>0.3</v>
      </c>
      <c r="O931" s="1"/>
      <c r="P931" s="4"/>
      <c r="Q931" s="3"/>
      <c r="R931" s="5"/>
    </row>
    <row r="932" spans="1:18" x14ac:dyDescent="0.2">
      <c r="B932" s="22" t="s">
        <v>28</v>
      </c>
      <c r="C932" s="22">
        <v>1189833</v>
      </c>
      <c r="D932" s="23">
        <v>44517</v>
      </c>
      <c r="E932" s="22" t="s">
        <v>30</v>
      </c>
      <c r="F932" s="22" t="s">
        <v>48</v>
      </c>
      <c r="G932" s="22" t="s">
        <v>47</v>
      </c>
      <c r="H932" s="22" t="s">
        <v>13</v>
      </c>
      <c r="I932" s="24">
        <v>0.4</v>
      </c>
      <c r="J932" s="25">
        <v>4250</v>
      </c>
      <c r="K932" s="26">
        <f t="shared" ref="K932:K935" si="305">I932*J932</f>
        <v>1700</v>
      </c>
      <c r="L932" s="26">
        <f t="shared" ref="L932:L935" si="306">K932*M932</f>
        <v>765</v>
      </c>
      <c r="M932" s="27">
        <v>0.45</v>
      </c>
      <c r="O932" s="1"/>
      <c r="P932" s="4"/>
      <c r="Q932" s="3"/>
      <c r="R932" s="5"/>
    </row>
    <row r="933" spans="1:18" x14ac:dyDescent="0.2">
      <c r="B933" s="22" t="s">
        <v>28</v>
      </c>
      <c r="C933" s="22">
        <v>1189833</v>
      </c>
      <c r="D933" s="23">
        <v>44517</v>
      </c>
      <c r="E933" s="22" t="s">
        <v>30</v>
      </c>
      <c r="F933" s="22" t="s">
        <v>48</v>
      </c>
      <c r="G933" s="22" t="s">
        <v>47</v>
      </c>
      <c r="H933" s="22" t="s">
        <v>14</v>
      </c>
      <c r="I933" s="24">
        <v>0.4</v>
      </c>
      <c r="J933" s="25">
        <v>4250</v>
      </c>
      <c r="K933" s="26">
        <f t="shared" si="305"/>
        <v>1700</v>
      </c>
      <c r="L933" s="26">
        <f t="shared" si="306"/>
        <v>680</v>
      </c>
      <c r="M933" s="27">
        <v>0.39999999999999997</v>
      </c>
      <c r="O933" s="1"/>
      <c r="P933" s="4"/>
      <c r="Q933" s="3"/>
      <c r="R933" s="5"/>
    </row>
    <row r="934" spans="1:18" x14ac:dyDescent="0.2">
      <c r="B934" s="22" t="s">
        <v>28</v>
      </c>
      <c r="C934" s="22">
        <v>1189833</v>
      </c>
      <c r="D934" s="23">
        <v>44517</v>
      </c>
      <c r="E934" s="22" t="s">
        <v>30</v>
      </c>
      <c r="F934" s="22" t="s">
        <v>48</v>
      </c>
      <c r="G934" s="22" t="s">
        <v>47</v>
      </c>
      <c r="H934" s="22" t="s">
        <v>16</v>
      </c>
      <c r="I934" s="24">
        <v>0.54999999999999993</v>
      </c>
      <c r="J934" s="25">
        <v>3750</v>
      </c>
      <c r="K934" s="26">
        <f t="shared" si="305"/>
        <v>2062.4999999999995</v>
      </c>
      <c r="L934" s="26">
        <f t="shared" si="306"/>
        <v>1237.5</v>
      </c>
      <c r="M934" s="27">
        <v>0.60000000000000009</v>
      </c>
      <c r="O934" s="1"/>
      <c r="P934" s="4"/>
      <c r="Q934" s="3"/>
      <c r="R934" s="5"/>
    </row>
    <row r="935" spans="1:18" x14ac:dyDescent="0.2">
      <c r="B935" s="22" t="s">
        <v>28</v>
      </c>
      <c r="C935" s="22">
        <v>1189833</v>
      </c>
      <c r="D935" s="23">
        <v>44517</v>
      </c>
      <c r="E935" s="22" t="s">
        <v>30</v>
      </c>
      <c r="F935" s="22" t="s">
        <v>48</v>
      </c>
      <c r="G935" s="22" t="s">
        <v>47</v>
      </c>
      <c r="H935" s="22" t="s">
        <v>17</v>
      </c>
      <c r="I935" s="24">
        <v>0.6</v>
      </c>
      <c r="J935" s="25">
        <v>4750</v>
      </c>
      <c r="K935" s="26">
        <f t="shared" si="305"/>
        <v>2850</v>
      </c>
      <c r="L935" s="26">
        <f t="shared" si="306"/>
        <v>712.5</v>
      </c>
      <c r="M935" s="27">
        <v>0.25</v>
      </c>
      <c r="O935" s="1"/>
      <c r="P935" s="4"/>
      <c r="Q935" s="3"/>
      <c r="R935" s="5"/>
    </row>
    <row r="936" spans="1:18" x14ac:dyDescent="0.2">
      <c r="B936" s="22" t="s">
        <v>28</v>
      </c>
      <c r="C936" s="22">
        <v>1189833</v>
      </c>
      <c r="D936" s="23">
        <v>44546</v>
      </c>
      <c r="E936" s="22" t="s">
        <v>30</v>
      </c>
      <c r="F936" s="22" t="s">
        <v>48</v>
      </c>
      <c r="G936" s="22" t="s">
        <v>47</v>
      </c>
      <c r="H936" s="22" t="s">
        <v>12</v>
      </c>
      <c r="I936" s="24">
        <v>0.45</v>
      </c>
      <c r="J936" s="25">
        <v>6750</v>
      </c>
      <c r="K936" s="26">
        <f>I936*J936</f>
        <v>3037.5</v>
      </c>
      <c r="L936" s="26">
        <f>K936*M936</f>
        <v>1366.875</v>
      </c>
      <c r="M936" s="27">
        <v>0.45</v>
      </c>
      <c r="O936" s="1"/>
      <c r="P936" s="4"/>
      <c r="Q936" s="3"/>
      <c r="R936" s="5"/>
    </row>
    <row r="937" spans="1:18" x14ac:dyDescent="0.2">
      <c r="B937" s="22" t="s">
        <v>28</v>
      </c>
      <c r="C937" s="22">
        <v>1189833</v>
      </c>
      <c r="D937" s="23">
        <v>44546</v>
      </c>
      <c r="E937" s="22" t="s">
        <v>30</v>
      </c>
      <c r="F937" s="22" t="s">
        <v>48</v>
      </c>
      <c r="G937" s="22" t="s">
        <v>47</v>
      </c>
      <c r="H937" s="22" t="s">
        <v>15</v>
      </c>
      <c r="I937" s="24">
        <v>0.5</v>
      </c>
      <c r="J937" s="25">
        <v>6750</v>
      </c>
      <c r="K937" s="26">
        <f>I937*J937</f>
        <v>3375</v>
      </c>
      <c r="L937" s="26">
        <f>K937*M937</f>
        <v>1012.5</v>
      </c>
      <c r="M937" s="27">
        <v>0.3</v>
      </c>
      <c r="O937" s="1"/>
      <c r="P937" s="4"/>
      <c r="Q937" s="3"/>
      <c r="R937" s="5"/>
    </row>
    <row r="938" spans="1:18" x14ac:dyDescent="0.2">
      <c r="B938" s="22" t="s">
        <v>28</v>
      </c>
      <c r="C938" s="22">
        <v>1189833</v>
      </c>
      <c r="D938" s="23">
        <v>44546</v>
      </c>
      <c r="E938" s="22" t="s">
        <v>30</v>
      </c>
      <c r="F938" s="22" t="s">
        <v>48</v>
      </c>
      <c r="G938" s="22" t="s">
        <v>47</v>
      </c>
      <c r="H938" s="22" t="s">
        <v>13</v>
      </c>
      <c r="I938" s="24">
        <v>0.45</v>
      </c>
      <c r="J938" s="25">
        <v>4750</v>
      </c>
      <c r="K938" s="26">
        <f t="shared" ref="K938:K941" si="307">I938*J938</f>
        <v>2137.5</v>
      </c>
      <c r="L938" s="26">
        <f t="shared" ref="L938:L941" si="308">K938*M938</f>
        <v>961.875</v>
      </c>
      <c r="M938" s="27">
        <v>0.45</v>
      </c>
      <c r="O938" s="1"/>
      <c r="P938" s="4"/>
      <c r="Q938" s="3"/>
      <c r="R938" s="5"/>
    </row>
    <row r="939" spans="1:18" x14ac:dyDescent="0.2">
      <c r="B939" s="22" t="s">
        <v>28</v>
      </c>
      <c r="C939" s="22">
        <v>1189833</v>
      </c>
      <c r="D939" s="23">
        <v>44546</v>
      </c>
      <c r="E939" s="22" t="s">
        <v>30</v>
      </c>
      <c r="F939" s="22" t="s">
        <v>48</v>
      </c>
      <c r="G939" s="22" t="s">
        <v>47</v>
      </c>
      <c r="H939" s="22" t="s">
        <v>14</v>
      </c>
      <c r="I939" s="24">
        <v>0.45</v>
      </c>
      <c r="J939" s="25">
        <v>4750</v>
      </c>
      <c r="K939" s="26">
        <f t="shared" si="307"/>
        <v>2137.5</v>
      </c>
      <c r="L939" s="26">
        <f t="shared" si="308"/>
        <v>854.99999999999989</v>
      </c>
      <c r="M939" s="27">
        <v>0.39999999999999997</v>
      </c>
      <c r="O939" s="1"/>
      <c r="P939" s="4"/>
      <c r="Q939" s="3"/>
      <c r="R939" s="5"/>
    </row>
    <row r="940" spans="1:18" x14ac:dyDescent="0.2">
      <c r="B940" s="22" t="s">
        <v>28</v>
      </c>
      <c r="C940" s="22">
        <v>1189833</v>
      </c>
      <c r="D940" s="23">
        <v>44546</v>
      </c>
      <c r="E940" s="22" t="s">
        <v>30</v>
      </c>
      <c r="F940" s="22" t="s">
        <v>48</v>
      </c>
      <c r="G940" s="22" t="s">
        <v>47</v>
      </c>
      <c r="H940" s="22" t="s">
        <v>16</v>
      </c>
      <c r="I940" s="24">
        <v>0.54999999999999993</v>
      </c>
      <c r="J940" s="25">
        <v>4000</v>
      </c>
      <c r="K940" s="26">
        <f t="shared" si="307"/>
        <v>2199.9999999999995</v>
      </c>
      <c r="L940" s="26">
        <f t="shared" si="308"/>
        <v>1320</v>
      </c>
      <c r="M940" s="27">
        <v>0.60000000000000009</v>
      </c>
      <c r="O940" s="1"/>
      <c r="P940" s="4"/>
      <c r="Q940" s="3"/>
      <c r="R940" s="5"/>
    </row>
    <row r="941" spans="1:18" x14ac:dyDescent="0.2">
      <c r="B941" s="22" t="s">
        <v>28</v>
      </c>
      <c r="C941" s="22">
        <v>1189833</v>
      </c>
      <c r="D941" s="23">
        <v>44546</v>
      </c>
      <c r="E941" s="22" t="s">
        <v>30</v>
      </c>
      <c r="F941" s="22" t="s">
        <v>48</v>
      </c>
      <c r="G941" s="22" t="s">
        <v>47</v>
      </c>
      <c r="H941" s="22" t="s">
        <v>17</v>
      </c>
      <c r="I941" s="24">
        <v>0.6</v>
      </c>
      <c r="J941" s="25">
        <v>5000</v>
      </c>
      <c r="K941" s="26">
        <f t="shared" si="307"/>
        <v>3000</v>
      </c>
      <c r="L941" s="26">
        <f t="shared" si="308"/>
        <v>750</v>
      </c>
      <c r="M941" s="27">
        <v>0.25</v>
      </c>
      <c r="O941" s="1"/>
      <c r="P941" s="4"/>
      <c r="Q941" s="3"/>
      <c r="R941" s="5"/>
    </row>
    <row r="942" spans="1:18" x14ac:dyDescent="0.2">
      <c r="A942" s="8" t="s">
        <v>40</v>
      </c>
      <c r="B942" s="22" t="s">
        <v>20</v>
      </c>
      <c r="C942" s="22">
        <v>1197831</v>
      </c>
      <c r="D942" s="23">
        <v>44200</v>
      </c>
      <c r="E942" s="22" t="s">
        <v>49</v>
      </c>
      <c r="F942" s="22" t="s">
        <v>51</v>
      </c>
      <c r="G942" s="22" t="s">
        <v>50</v>
      </c>
      <c r="H942" s="22" t="s">
        <v>12</v>
      </c>
      <c r="I942" s="24">
        <v>0.2</v>
      </c>
      <c r="J942" s="25">
        <v>7000</v>
      </c>
      <c r="K942" s="26">
        <f>I942*J942</f>
        <v>1400</v>
      </c>
      <c r="L942" s="26">
        <f>K942*M942</f>
        <v>489.99999999999994</v>
      </c>
      <c r="M942" s="27">
        <v>0.35</v>
      </c>
      <c r="O942" s="1"/>
      <c r="P942" s="4"/>
      <c r="Q942" s="3"/>
      <c r="R942" s="5"/>
    </row>
    <row r="943" spans="1:18" x14ac:dyDescent="0.2">
      <c r="B943" s="22" t="s">
        <v>20</v>
      </c>
      <c r="C943" s="22">
        <v>1197831</v>
      </c>
      <c r="D943" s="23">
        <v>44200</v>
      </c>
      <c r="E943" s="22" t="s">
        <v>49</v>
      </c>
      <c r="F943" s="22" t="s">
        <v>51</v>
      </c>
      <c r="G943" s="22" t="s">
        <v>50</v>
      </c>
      <c r="H943" s="22" t="s">
        <v>15</v>
      </c>
      <c r="I943" s="24">
        <v>0.3</v>
      </c>
      <c r="J943" s="25">
        <v>7000</v>
      </c>
      <c r="K943" s="26">
        <f>I943*J943</f>
        <v>2100</v>
      </c>
      <c r="L943" s="26">
        <f>K943*M943</f>
        <v>735</v>
      </c>
      <c r="M943" s="27">
        <v>0.35</v>
      </c>
      <c r="O943" s="1"/>
      <c r="P943" s="4"/>
      <c r="Q943" s="3"/>
      <c r="R943" s="5"/>
    </row>
    <row r="944" spans="1:18" x14ac:dyDescent="0.2">
      <c r="B944" s="22" t="s">
        <v>20</v>
      </c>
      <c r="C944" s="22">
        <v>1197831</v>
      </c>
      <c r="D944" s="23">
        <v>44200</v>
      </c>
      <c r="E944" s="22" t="s">
        <v>49</v>
      </c>
      <c r="F944" s="22" t="s">
        <v>51</v>
      </c>
      <c r="G944" s="22" t="s">
        <v>50</v>
      </c>
      <c r="H944" s="22" t="s">
        <v>13</v>
      </c>
      <c r="I944" s="24">
        <v>0.3</v>
      </c>
      <c r="J944" s="25">
        <v>5000</v>
      </c>
      <c r="K944" s="26">
        <f t="shared" ref="K944:K947" si="309">I944*J944</f>
        <v>1500</v>
      </c>
      <c r="L944" s="26">
        <f t="shared" ref="L944:L947" si="310">K944*M944</f>
        <v>525</v>
      </c>
      <c r="M944" s="27">
        <v>0.35</v>
      </c>
      <c r="O944" s="1"/>
      <c r="P944" s="4"/>
      <c r="Q944" s="3"/>
      <c r="R944" s="5"/>
    </row>
    <row r="945" spans="2:18" x14ac:dyDescent="0.2">
      <c r="B945" s="22" t="s">
        <v>20</v>
      </c>
      <c r="C945" s="22">
        <v>1197831</v>
      </c>
      <c r="D945" s="23">
        <v>44200</v>
      </c>
      <c r="E945" s="22" t="s">
        <v>49</v>
      </c>
      <c r="F945" s="22" t="s">
        <v>51</v>
      </c>
      <c r="G945" s="22" t="s">
        <v>50</v>
      </c>
      <c r="H945" s="22" t="s">
        <v>14</v>
      </c>
      <c r="I945" s="24">
        <v>0.35</v>
      </c>
      <c r="J945" s="25">
        <v>5000</v>
      </c>
      <c r="K945" s="26">
        <f t="shared" si="309"/>
        <v>1750</v>
      </c>
      <c r="L945" s="26">
        <f t="shared" si="310"/>
        <v>787.5</v>
      </c>
      <c r="M945" s="27">
        <v>0.45</v>
      </c>
      <c r="O945" s="1"/>
      <c r="P945" s="4"/>
      <c r="Q945" s="3"/>
      <c r="R945" s="5"/>
    </row>
    <row r="946" spans="2:18" x14ac:dyDescent="0.2">
      <c r="B946" s="22" t="s">
        <v>20</v>
      </c>
      <c r="C946" s="22">
        <v>1197831</v>
      </c>
      <c r="D946" s="23">
        <v>44200</v>
      </c>
      <c r="E946" s="22" t="s">
        <v>49</v>
      </c>
      <c r="F946" s="22" t="s">
        <v>51</v>
      </c>
      <c r="G946" s="22" t="s">
        <v>50</v>
      </c>
      <c r="H946" s="22" t="s">
        <v>16</v>
      </c>
      <c r="I946" s="24">
        <v>0.4</v>
      </c>
      <c r="J946" s="25">
        <v>3500</v>
      </c>
      <c r="K946" s="26">
        <f t="shared" si="309"/>
        <v>1400</v>
      </c>
      <c r="L946" s="26">
        <f t="shared" si="310"/>
        <v>420</v>
      </c>
      <c r="M946" s="27">
        <v>0.3</v>
      </c>
      <c r="O946" s="1"/>
      <c r="P946" s="4"/>
      <c r="Q946" s="3"/>
      <c r="R946" s="5"/>
    </row>
    <row r="947" spans="2:18" x14ac:dyDescent="0.2">
      <c r="B947" s="22" t="s">
        <v>20</v>
      </c>
      <c r="C947" s="22">
        <v>1197831</v>
      </c>
      <c r="D947" s="23">
        <v>44200</v>
      </c>
      <c r="E947" s="22" t="s">
        <v>49</v>
      </c>
      <c r="F947" s="22" t="s">
        <v>51</v>
      </c>
      <c r="G947" s="22" t="s">
        <v>50</v>
      </c>
      <c r="H947" s="22" t="s">
        <v>17</v>
      </c>
      <c r="I947" s="24">
        <v>0.35</v>
      </c>
      <c r="J947" s="25">
        <v>5000</v>
      </c>
      <c r="K947" s="26">
        <f t="shared" si="309"/>
        <v>1750</v>
      </c>
      <c r="L947" s="26">
        <f t="shared" si="310"/>
        <v>875</v>
      </c>
      <c r="M947" s="27">
        <v>0.5</v>
      </c>
      <c r="O947" s="1"/>
      <c r="P947" s="4"/>
      <c r="Q947" s="3"/>
      <c r="R947" s="5"/>
    </row>
    <row r="948" spans="2:18" x14ac:dyDescent="0.2">
      <c r="B948" s="22" t="s">
        <v>20</v>
      </c>
      <c r="C948" s="22">
        <v>1197831</v>
      </c>
      <c r="D948" s="23">
        <v>44230</v>
      </c>
      <c r="E948" s="22" t="s">
        <v>49</v>
      </c>
      <c r="F948" s="22" t="s">
        <v>51</v>
      </c>
      <c r="G948" s="22" t="s">
        <v>50</v>
      </c>
      <c r="H948" s="22" t="s">
        <v>12</v>
      </c>
      <c r="I948" s="24">
        <v>0.25</v>
      </c>
      <c r="J948" s="25">
        <v>6500</v>
      </c>
      <c r="K948" s="26">
        <f>I948*J948</f>
        <v>1625</v>
      </c>
      <c r="L948" s="26">
        <f>K948*M948</f>
        <v>568.75</v>
      </c>
      <c r="M948" s="27">
        <v>0.35</v>
      </c>
      <c r="O948" s="1"/>
      <c r="P948" s="4"/>
      <c r="Q948" s="3"/>
      <c r="R948" s="5"/>
    </row>
    <row r="949" spans="2:18" x14ac:dyDescent="0.2">
      <c r="B949" s="22" t="s">
        <v>20</v>
      </c>
      <c r="C949" s="22">
        <v>1197831</v>
      </c>
      <c r="D949" s="23">
        <v>44230</v>
      </c>
      <c r="E949" s="22" t="s">
        <v>49</v>
      </c>
      <c r="F949" s="22" t="s">
        <v>51</v>
      </c>
      <c r="G949" s="22" t="s">
        <v>50</v>
      </c>
      <c r="H949" s="22" t="s">
        <v>15</v>
      </c>
      <c r="I949" s="24">
        <v>0.35</v>
      </c>
      <c r="J949" s="25">
        <v>6250</v>
      </c>
      <c r="K949" s="26">
        <f>I949*J949</f>
        <v>2187.5</v>
      </c>
      <c r="L949" s="26">
        <f>K949*M949</f>
        <v>765.625</v>
      </c>
      <c r="M949" s="27">
        <v>0.35</v>
      </c>
      <c r="O949" s="1"/>
      <c r="P949" s="4"/>
      <c r="Q949" s="3"/>
      <c r="R949" s="5"/>
    </row>
    <row r="950" spans="2:18" x14ac:dyDescent="0.2">
      <c r="B950" s="22" t="s">
        <v>20</v>
      </c>
      <c r="C950" s="22">
        <v>1197831</v>
      </c>
      <c r="D950" s="23">
        <v>44230</v>
      </c>
      <c r="E950" s="22" t="s">
        <v>49</v>
      </c>
      <c r="F950" s="22" t="s">
        <v>51</v>
      </c>
      <c r="G950" s="22" t="s">
        <v>50</v>
      </c>
      <c r="H950" s="22" t="s">
        <v>13</v>
      </c>
      <c r="I950" s="24">
        <v>0.35</v>
      </c>
      <c r="J950" s="25">
        <v>4500</v>
      </c>
      <c r="K950" s="26">
        <f t="shared" ref="K950:K953" si="311">I950*J950</f>
        <v>1575</v>
      </c>
      <c r="L950" s="26">
        <f t="shared" ref="L950:L953" si="312">K950*M950</f>
        <v>551.25</v>
      </c>
      <c r="M950" s="27">
        <v>0.35</v>
      </c>
      <c r="O950" s="1"/>
      <c r="P950" s="4"/>
      <c r="Q950" s="3"/>
      <c r="R950" s="5"/>
    </row>
    <row r="951" spans="2:18" x14ac:dyDescent="0.2">
      <c r="B951" s="22" t="s">
        <v>20</v>
      </c>
      <c r="C951" s="22">
        <v>1197831</v>
      </c>
      <c r="D951" s="23">
        <v>44230</v>
      </c>
      <c r="E951" s="22" t="s">
        <v>49</v>
      </c>
      <c r="F951" s="22" t="s">
        <v>51</v>
      </c>
      <c r="G951" s="22" t="s">
        <v>50</v>
      </c>
      <c r="H951" s="22" t="s">
        <v>14</v>
      </c>
      <c r="I951" s="24">
        <v>0.35</v>
      </c>
      <c r="J951" s="25">
        <v>4000</v>
      </c>
      <c r="K951" s="26">
        <f t="shared" si="311"/>
        <v>1400</v>
      </c>
      <c r="L951" s="26">
        <f t="shared" si="312"/>
        <v>630</v>
      </c>
      <c r="M951" s="27">
        <v>0.45</v>
      </c>
      <c r="O951" s="1"/>
      <c r="P951" s="4"/>
      <c r="Q951" s="3"/>
      <c r="R951" s="5"/>
    </row>
    <row r="952" spans="2:18" x14ac:dyDescent="0.2">
      <c r="B952" s="22" t="s">
        <v>20</v>
      </c>
      <c r="C952" s="22">
        <v>1197831</v>
      </c>
      <c r="D952" s="23">
        <v>44230</v>
      </c>
      <c r="E952" s="22" t="s">
        <v>49</v>
      </c>
      <c r="F952" s="22" t="s">
        <v>51</v>
      </c>
      <c r="G952" s="22" t="s">
        <v>50</v>
      </c>
      <c r="H952" s="22" t="s">
        <v>16</v>
      </c>
      <c r="I952" s="24">
        <v>0.4</v>
      </c>
      <c r="J952" s="25">
        <v>2750</v>
      </c>
      <c r="K952" s="26">
        <f t="shared" si="311"/>
        <v>1100</v>
      </c>
      <c r="L952" s="26">
        <f t="shared" si="312"/>
        <v>330</v>
      </c>
      <c r="M952" s="27">
        <v>0.3</v>
      </c>
      <c r="O952" s="1"/>
      <c r="P952" s="4"/>
      <c r="Q952" s="3"/>
      <c r="R952" s="5"/>
    </row>
    <row r="953" spans="2:18" x14ac:dyDescent="0.2">
      <c r="B953" s="22" t="s">
        <v>20</v>
      </c>
      <c r="C953" s="22">
        <v>1197831</v>
      </c>
      <c r="D953" s="23">
        <v>44230</v>
      </c>
      <c r="E953" s="22" t="s">
        <v>49</v>
      </c>
      <c r="F953" s="22" t="s">
        <v>51</v>
      </c>
      <c r="G953" s="22" t="s">
        <v>50</v>
      </c>
      <c r="H953" s="22" t="s">
        <v>17</v>
      </c>
      <c r="I953" s="24">
        <v>0.35</v>
      </c>
      <c r="J953" s="25">
        <v>4750</v>
      </c>
      <c r="K953" s="26">
        <f t="shared" si="311"/>
        <v>1662.5</v>
      </c>
      <c r="L953" s="26">
        <f t="shared" si="312"/>
        <v>831.25</v>
      </c>
      <c r="M953" s="27">
        <v>0.5</v>
      </c>
      <c r="O953" s="1"/>
      <c r="P953" s="4"/>
      <c r="Q953" s="3"/>
      <c r="R953" s="5"/>
    </row>
    <row r="954" spans="2:18" x14ac:dyDescent="0.2">
      <c r="B954" s="22" t="s">
        <v>20</v>
      </c>
      <c r="C954" s="22">
        <v>1197831</v>
      </c>
      <c r="D954" s="23">
        <v>44260</v>
      </c>
      <c r="E954" s="22" t="s">
        <v>49</v>
      </c>
      <c r="F954" s="22" t="s">
        <v>51</v>
      </c>
      <c r="G954" s="22" t="s">
        <v>50</v>
      </c>
      <c r="H954" s="22" t="s">
        <v>12</v>
      </c>
      <c r="I954" s="24">
        <v>0.3</v>
      </c>
      <c r="J954" s="25">
        <v>6500</v>
      </c>
      <c r="K954" s="26">
        <f>I954*J954</f>
        <v>1950</v>
      </c>
      <c r="L954" s="26">
        <f>K954*M954</f>
        <v>779.99999999999989</v>
      </c>
      <c r="M954" s="27">
        <v>0.39999999999999997</v>
      </c>
      <c r="O954" s="1"/>
      <c r="P954" s="4"/>
      <c r="Q954" s="3"/>
      <c r="R954" s="5"/>
    </row>
    <row r="955" spans="2:18" x14ac:dyDescent="0.2">
      <c r="B955" s="22" t="s">
        <v>20</v>
      </c>
      <c r="C955" s="22">
        <v>1197831</v>
      </c>
      <c r="D955" s="23">
        <v>44260</v>
      </c>
      <c r="E955" s="22" t="s">
        <v>49</v>
      </c>
      <c r="F955" s="22" t="s">
        <v>51</v>
      </c>
      <c r="G955" s="22" t="s">
        <v>50</v>
      </c>
      <c r="H955" s="22" t="s">
        <v>15</v>
      </c>
      <c r="I955" s="24">
        <v>0.4</v>
      </c>
      <c r="J955" s="25">
        <v>6500</v>
      </c>
      <c r="K955" s="26">
        <f>I955*J955</f>
        <v>2600</v>
      </c>
      <c r="L955" s="26">
        <f>K955*M955</f>
        <v>1040</v>
      </c>
      <c r="M955" s="27">
        <v>0.39999999999999997</v>
      </c>
      <c r="O955" s="1"/>
      <c r="P955" s="4"/>
      <c r="Q955" s="3"/>
      <c r="R955" s="5"/>
    </row>
    <row r="956" spans="2:18" x14ac:dyDescent="0.2">
      <c r="B956" s="22" t="s">
        <v>20</v>
      </c>
      <c r="C956" s="22">
        <v>1197831</v>
      </c>
      <c r="D956" s="23">
        <v>44260</v>
      </c>
      <c r="E956" s="22" t="s">
        <v>49</v>
      </c>
      <c r="F956" s="22" t="s">
        <v>51</v>
      </c>
      <c r="G956" s="22" t="s">
        <v>50</v>
      </c>
      <c r="H956" s="22" t="s">
        <v>13</v>
      </c>
      <c r="I956" s="24">
        <v>0.3</v>
      </c>
      <c r="J956" s="25">
        <v>4750</v>
      </c>
      <c r="K956" s="26">
        <f t="shared" ref="K956:K959" si="313">I956*J956</f>
        <v>1425</v>
      </c>
      <c r="L956" s="26">
        <f t="shared" ref="L956:L959" si="314">K956*M956</f>
        <v>570</v>
      </c>
      <c r="M956" s="27">
        <v>0.39999999999999997</v>
      </c>
      <c r="O956" s="1"/>
      <c r="P956" s="4"/>
      <c r="Q956" s="3"/>
      <c r="R956" s="5"/>
    </row>
    <row r="957" spans="2:18" x14ac:dyDescent="0.2">
      <c r="B957" s="22" t="s">
        <v>20</v>
      </c>
      <c r="C957" s="22">
        <v>1197831</v>
      </c>
      <c r="D957" s="23">
        <v>44260</v>
      </c>
      <c r="E957" s="22" t="s">
        <v>49</v>
      </c>
      <c r="F957" s="22" t="s">
        <v>51</v>
      </c>
      <c r="G957" s="22" t="s">
        <v>50</v>
      </c>
      <c r="H957" s="22" t="s">
        <v>14</v>
      </c>
      <c r="I957" s="24">
        <v>0.35000000000000003</v>
      </c>
      <c r="J957" s="25">
        <v>3750</v>
      </c>
      <c r="K957" s="26">
        <f t="shared" si="313"/>
        <v>1312.5000000000002</v>
      </c>
      <c r="L957" s="26">
        <f t="shared" si="314"/>
        <v>656.25000000000011</v>
      </c>
      <c r="M957" s="27">
        <v>0.5</v>
      </c>
      <c r="O957" s="1"/>
      <c r="P957" s="4"/>
      <c r="Q957" s="3"/>
      <c r="R957" s="5"/>
    </row>
    <row r="958" spans="2:18" x14ac:dyDescent="0.2">
      <c r="B958" s="22" t="s">
        <v>20</v>
      </c>
      <c r="C958" s="22">
        <v>1197831</v>
      </c>
      <c r="D958" s="23">
        <v>44260</v>
      </c>
      <c r="E958" s="22" t="s">
        <v>49</v>
      </c>
      <c r="F958" s="22" t="s">
        <v>51</v>
      </c>
      <c r="G958" s="22" t="s">
        <v>50</v>
      </c>
      <c r="H958" s="22" t="s">
        <v>16</v>
      </c>
      <c r="I958" s="24">
        <v>0.4</v>
      </c>
      <c r="J958" s="25">
        <v>2750</v>
      </c>
      <c r="K958" s="26">
        <f t="shared" si="313"/>
        <v>1100</v>
      </c>
      <c r="L958" s="26">
        <f t="shared" si="314"/>
        <v>385</v>
      </c>
      <c r="M958" s="27">
        <v>0.35</v>
      </c>
      <c r="O958" s="1"/>
      <c r="P958" s="4"/>
      <c r="Q958" s="3"/>
      <c r="R958" s="5"/>
    </row>
    <row r="959" spans="2:18" x14ac:dyDescent="0.2">
      <c r="B959" s="22" t="s">
        <v>20</v>
      </c>
      <c r="C959" s="22">
        <v>1197831</v>
      </c>
      <c r="D959" s="23">
        <v>44260</v>
      </c>
      <c r="E959" s="22" t="s">
        <v>49</v>
      </c>
      <c r="F959" s="22" t="s">
        <v>51</v>
      </c>
      <c r="G959" s="22" t="s">
        <v>50</v>
      </c>
      <c r="H959" s="22" t="s">
        <v>17</v>
      </c>
      <c r="I959" s="24">
        <v>0.35000000000000003</v>
      </c>
      <c r="J959" s="25">
        <v>4250</v>
      </c>
      <c r="K959" s="26">
        <f t="shared" si="313"/>
        <v>1487.5000000000002</v>
      </c>
      <c r="L959" s="26">
        <f t="shared" si="314"/>
        <v>818.12500000000023</v>
      </c>
      <c r="M959" s="27">
        <v>0.55000000000000004</v>
      </c>
      <c r="O959" s="1"/>
      <c r="P959" s="4"/>
      <c r="Q959" s="3"/>
      <c r="R959" s="5"/>
    </row>
    <row r="960" spans="2:18" x14ac:dyDescent="0.2">
      <c r="B960" s="22" t="s">
        <v>20</v>
      </c>
      <c r="C960" s="22">
        <v>1197831</v>
      </c>
      <c r="D960" s="23">
        <v>44290</v>
      </c>
      <c r="E960" s="22" t="s">
        <v>49</v>
      </c>
      <c r="F960" s="22" t="s">
        <v>51</v>
      </c>
      <c r="G960" s="22" t="s">
        <v>50</v>
      </c>
      <c r="H960" s="22" t="s">
        <v>12</v>
      </c>
      <c r="I960" s="24">
        <v>0.19999999999999998</v>
      </c>
      <c r="J960" s="25">
        <v>6750</v>
      </c>
      <c r="K960" s="26">
        <f>I960*J960</f>
        <v>1350</v>
      </c>
      <c r="L960" s="26">
        <f>K960*M960</f>
        <v>540</v>
      </c>
      <c r="M960" s="27">
        <v>0.39999999999999997</v>
      </c>
      <c r="O960" s="1"/>
      <c r="P960" s="4"/>
      <c r="Q960" s="3"/>
      <c r="R960" s="5"/>
    </row>
    <row r="961" spans="2:18" x14ac:dyDescent="0.2">
      <c r="B961" s="22" t="s">
        <v>20</v>
      </c>
      <c r="C961" s="22">
        <v>1197831</v>
      </c>
      <c r="D961" s="23">
        <v>44290</v>
      </c>
      <c r="E961" s="22" t="s">
        <v>49</v>
      </c>
      <c r="F961" s="22" t="s">
        <v>51</v>
      </c>
      <c r="G961" s="22" t="s">
        <v>50</v>
      </c>
      <c r="H961" s="22" t="s">
        <v>15</v>
      </c>
      <c r="I961" s="24">
        <v>0.25000000000000006</v>
      </c>
      <c r="J961" s="25">
        <v>6750</v>
      </c>
      <c r="K961" s="26">
        <f>I961*J961</f>
        <v>1687.5000000000005</v>
      </c>
      <c r="L961" s="26">
        <f>K961*M961</f>
        <v>675.00000000000011</v>
      </c>
      <c r="M961" s="27">
        <v>0.39999999999999997</v>
      </c>
      <c r="O961" s="1"/>
      <c r="P961" s="4"/>
      <c r="Q961" s="3"/>
      <c r="R961" s="5"/>
    </row>
    <row r="962" spans="2:18" x14ac:dyDescent="0.2">
      <c r="B962" s="22" t="s">
        <v>20</v>
      </c>
      <c r="C962" s="22">
        <v>1197831</v>
      </c>
      <c r="D962" s="23">
        <v>44290</v>
      </c>
      <c r="E962" s="22" t="s">
        <v>49</v>
      </c>
      <c r="F962" s="22" t="s">
        <v>51</v>
      </c>
      <c r="G962" s="22" t="s">
        <v>50</v>
      </c>
      <c r="H962" s="22" t="s">
        <v>13</v>
      </c>
      <c r="I962" s="24">
        <v>0.19999999999999996</v>
      </c>
      <c r="J962" s="25">
        <v>5000</v>
      </c>
      <c r="K962" s="26">
        <f t="shared" ref="K962:K965" si="315">I962*J962</f>
        <v>999.99999999999977</v>
      </c>
      <c r="L962" s="26">
        <f t="shared" ref="L962:L965" si="316">K962*M962</f>
        <v>399.99999999999989</v>
      </c>
      <c r="M962" s="27">
        <v>0.39999999999999997</v>
      </c>
      <c r="O962" s="1"/>
      <c r="P962" s="4"/>
      <c r="Q962" s="3"/>
      <c r="R962" s="5"/>
    </row>
    <row r="963" spans="2:18" x14ac:dyDescent="0.2">
      <c r="B963" s="22" t="s">
        <v>20</v>
      </c>
      <c r="C963" s="22">
        <v>1197831</v>
      </c>
      <c r="D963" s="23">
        <v>44290</v>
      </c>
      <c r="E963" s="22" t="s">
        <v>49</v>
      </c>
      <c r="F963" s="22" t="s">
        <v>51</v>
      </c>
      <c r="G963" s="22" t="s">
        <v>50</v>
      </c>
      <c r="H963" s="22" t="s">
        <v>14</v>
      </c>
      <c r="I963" s="24">
        <v>0.25000000000000006</v>
      </c>
      <c r="J963" s="25">
        <v>4000</v>
      </c>
      <c r="K963" s="26">
        <f t="shared" si="315"/>
        <v>1000.0000000000002</v>
      </c>
      <c r="L963" s="26">
        <f t="shared" si="316"/>
        <v>500.00000000000011</v>
      </c>
      <c r="M963" s="27">
        <v>0.5</v>
      </c>
      <c r="O963" s="1"/>
      <c r="P963" s="4"/>
      <c r="Q963" s="3"/>
      <c r="R963" s="5"/>
    </row>
    <row r="964" spans="2:18" x14ac:dyDescent="0.2">
      <c r="B964" s="22" t="s">
        <v>20</v>
      </c>
      <c r="C964" s="22">
        <v>1197831</v>
      </c>
      <c r="D964" s="23">
        <v>44290</v>
      </c>
      <c r="E964" s="22" t="s">
        <v>49</v>
      </c>
      <c r="F964" s="22" t="s">
        <v>51</v>
      </c>
      <c r="G964" s="22" t="s">
        <v>50</v>
      </c>
      <c r="H964" s="22" t="s">
        <v>16</v>
      </c>
      <c r="I964" s="24">
        <v>0.3</v>
      </c>
      <c r="J964" s="25">
        <v>3000</v>
      </c>
      <c r="K964" s="26">
        <f t="shared" si="315"/>
        <v>900</v>
      </c>
      <c r="L964" s="26">
        <f t="shared" si="316"/>
        <v>315</v>
      </c>
      <c r="M964" s="27">
        <v>0.35</v>
      </c>
      <c r="O964" s="1"/>
      <c r="P964" s="4"/>
      <c r="Q964" s="3"/>
      <c r="R964" s="5"/>
    </row>
    <row r="965" spans="2:18" x14ac:dyDescent="0.2">
      <c r="B965" s="22" t="s">
        <v>20</v>
      </c>
      <c r="C965" s="22">
        <v>1197831</v>
      </c>
      <c r="D965" s="23">
        <v>44290</v>
      </c>
      <c r="E965" s="22" t="s">
        <v>49</v>
      </c>
      <c r="F965" s="22" t="s">
        <v>51</v>
      </c>
      <c r="G965" s="22" t="s">
        <v>50</v>
      </c>
      <c r="H965" s="22" t="s">
        <v>17</v>
      </c>
      <c r="I965" s="24">
        <v>0.25000000000000006</v>
      </c>
      <c r="J965" s="25">
        <v>5750</v>
      </c>
      <c r="K965" s="26">
        <f t="shared" si="315"/>
        <v>1437.5000000000002</v>
      </c>
      <c r="L965" s="26">
        <f t="shared" si="316"/>
        <v>790.62500000000023</v>
      </c>
      <c r="M965" s="27">
        <v>0.55000000000000004</v>
      </c>
      <c r="O965" s="1"/>
      <c r="P965" s="4"/>
      <c r="Q965" s="3"/>
      <c r="R965" s="5"/>
    </row>
    <row r="966" spans="2:18" x14ac:dyDescent="0.2">
      <c r="B966" s="22" t="s">
        <v>20</v>
      </c>
      <c r="C966" s="22">
        <v>1197831</v>
      </c>
      <c r="D966" s="23">
        <v>44320</v>
      </c>
      <c r="E966" s="22" t="s">
        <v>49</v>
      </c>
      <c r="F966" s="22" t="s">
        <v>51</v>
      </c>
      <c r="G966" s="22" t="s">
        <v>50</v>
      </c>
      <c r="H966" s="22" t="s">
        <v>12</v>
      </c>
      <c r="I966" s="24">
        <v>0.14999999999999997</v>
      </c>
      <c r="J966" s="25">
        <v>7250</v>
      </c>
      <c r="K966" s="26">
        <f>I966*J966</f>
        <v>1087.4999999999998</v>
      </c>
      <c r="L966" s="26">
        <f>K966*M966</f>
        <v>434.99999999999989</v>
      </c>
      <c r="M966" s="27">
        <v>0.39999999999999997</v>
      </c>
      <c r="O966" s="1"/>
      <c r="P966" s="4"/>
      <c r="Q966" s="3"/>
      <c r="R966" s="5"/>
    </row>
    <row r="967" spans="2:18" x14ac:dyDescent="0.2">
      <c r="B967" s="22" t="s">
        <v>20</v>
      </c>
      <c r="C967" s="22">
        <v>1197831</v>
      </c>
      <c r="D967" s="23">
        <v>44320</v>
      </c>
      <c r="E967" s="22" t="s">
        <v>49</v>
      </c>
      <c r="F967" s="22" t="s">
        <v>51</v>
      </c>
      <c r="G967" s="22" t="s">
        <v>50</v>
      </c>
      <c r="H967" s="22" t="s">
        <v>15</v>
      </c>
      <c r="I967" s="24">
        <v>0.25000000000000006</v>
      </c>
      <c r="J967" s="25">
        <v>7500</v>
      </c>
      <c r="K967" s="26">
        <f>I967*J967</f>
        <v>1875.0000000000005</v>
      </c>
      <c r="L967" s="26">
        <f>K967*M967</f>
        <v>750.00000000000011</v>
      </c>
      <c r="M967" s="27">
        <v>0.39999999999999997</v>
      </c>
      <c r="O967" s="1"/>
      <c r="P967" s="4"/>
      <c r="Q967" s="3"/>
      <c r="R967" s="5"/>
    </row>
    <row r="968" spans="2:18" x14ac:dyDescent="0.2">
      <c r="B968" s="22" t="s">
        <v>20</v>
      </c>
      <c r="C968" s="22">
        <v>1197831</v>
      </c>
      <c r="D968" s="23">
        <v>44320</v>
      </c>
      <c r="E968" s="22" t="s">
        <v>49</v>
      </c>
      <c r="F968" s="22" t="s">
        <v>51</v>
      </c>
      <c r="G968" s="22" t="s">
        <v>50</v>
      </c>
      <c r="H968" s="22" t="s">
        <v>13</v>
      </c>
      <c r="I968" s="24">
        <v>0.19999999999999996</v>
      </c>
      <c r="J968" s="25">
        <v>6000</v>
      </c>
      <c r="K968" s="26">
        <f t="shared" ref="K968:K971" si="317">I968*J968</f>
        <v>1199.9999999999998</v>
      </c>
      <c r="L968" s="26">
        <f t="shared" ref="L968:L971" si="318">K968*M968</f>
        <v>479.99999999999989</v>
      </c>
      <c r="M968" s="27">
        <v>0.39999999999999997</v>
      </c>
      <c r="O968" s="1"/>
      <c r="P968" s="4"/>
      <c r="Q968" s="3"/>
      <c r="R968" s="5"/>
    </row>
    <row r="969" spans="2:18" x14ac:dyDescent="0.2">
      <c r="B969" s="22" t="s">
        <v>20</v>
      </c>
      <c r="C969" s="22">
        <v>1197831</v>
      </c>
      <c r="D969" s="23">
        <v>44320</v>
      </c>
      <c r="E969" s="22" t="s">
        <v>49</v>
      </c>
      <c r="F969" s="22" t="s">
        <v>51</v>
      </c>
      <c r="G969" s="22" t="s">
        <v>50</v>
      </c>
      <c r="H969" s="22" t="s">
        <v>14</v>
      </c>
      <c r="I969" s="24">
        <v>0.30000000000000004</v>
      </c>
      <c r="J969" s="25">
        <v>5250</v>
      </c>
      <c r="K969" s="26">
        <f t="shared" si="317"/>
        <v>1575.0000000000002</v>
      </c>
      <c r="L969" s="26">
        <f t="shared" si="318"/>
        <v>787.50000000000011</v>
      </c>
      <c r="M969" s="27">
        <v>0.5</v>
      </c>
      <c r="O969" s="1"/>
      <c r="P969" s="4"/>
      <c r="Q969" s="3"/>
      <c r="R969" s="5"/>
    </row>
    <row r="970" spans="2:18" x14ac:dyDescent="0.2">
      <c r="B970" s="22" t="s">
        <v>20</v>
      </c>
      <c r="C970" s="22">
        <v>1197831</v>
      </c>
      <c r="D970" s="23">
        <v>44320</v>
      </c>
      <c r="E970" s="22" t="s">
        <v>49</v>
      </c>
      <c r="F970" s="22" t="s">
        <v>51</v>
      </c>
      <c r="G970" s="22" t="s">
        <v>50</v>
      </c>
      <c r="H970" s="22" t="s">
        <v>16</v>
      </c>
      <c r="I970" s="24">
        <v>0.45</v>
      </c>
      <c r="J970" s="25">
        <v>4250</v>
      </c>
      <c r="K970" s="26">
        <f t="shared" si="317"/>
        <v>1912.5</v>
      </c>
      <c r="L970" s="26">
        <f t="shared" si="318"/>
        <v>669.375</v>
      </c>
      <c r="M970" s="27">
        <v>0.35</v>
      </c>
      <c r="O970" s="1"/>
      <c r="P970" s="4"/>
      <c r="Q970" s="3"/>
      <c r="R970" s="5"/>
    </row>
    <row r="971" spans="2:18" x14ac:dyDescent="0.2">
      <c r="B971" s="22" t="s">
        <v>20</v>
      </c>
      <c r="C971" s="22">
        <v>1197831</v>
      </c>
      <c r="D971" s="23">
        <v>44320</v>
      </c>
      <c r="E971" s="22" t="s">
        <v>49</v>
      </c>
      <c r="F971" s="22" t="s">
        <v>51</v>
      </c>
      <c r="G971" s="22" t="s">
        <v>50</v>
      </c>
      <c r="H971" s="22" t="s">
        <v>17</v>
      </c>
      <c r="I971" s="24">
        <v>0.4</v>
      </c>
      <c r="J971" s="25">
        <v>7750</v>
      </c>
      <c r="K971" s="26">
        <f t="shared" si="317"/>
        <v>3100</v>
      </c>
      <c r="L971" s="26">
        <f t="shared" si="318"/>
        <v>1705.0000000000002</v>
      </c>
      <c r="M971" s="27">
        <v>0.55000000000000004</v>
      </c>
      <c r="O971" s="1"/>
      <c r="P971" s="4"/>
      <c r="Q971" s="3"/>
      <c r="R971" s="5"/>
    </row>
    <row r="972" spans="2:18" x14ac:dyDescent="0.2">
      <c r="B972" s="22" t="s">
        <v>20</v>
      </c>
      <c r="C972" s="22">
        <v>1197831</v>
      </c>
      <c r="D972" s="23">
        <v>44350</v>
      </c>
      <c r="E972" s="22" t="s">
        <v>49</v>
      </c>
      <c r="F972" s="22" t="s">
        <v>51</v>
      </c>
      <c r="G972" s="22" t="s">
        <v>50</v>
      </c>
      <c r="H972" s="22" t="s">
        <v>12</v>
      </c>
      <c r="I972" s="24">
        <v>0.4</v>
      </c>
      <c r="J972" s="25">
        <v>7750</v>
      </c>
      <c r="K972" s="26">
        <f>I972*J972</f>
        <v>3100</v>
      </c>
      <c r="L972" s="26">
        <f>K972*M972</f>
        <v>1240</v>
      </c>
      <c r="M972" s="27">
        <v>0.39999999999999997</v>
      </c>
      <c r="O972" s="1"/>
      <c r="P972" s="4"/>
      <c r="Q972" s="3"/>
      <c r="R972" s="5"/>
    </row>
    <row r="973" spans="2:18" x14ac:dyDescent="0.2">
      <c r="B973" s="22" t="s">
        <v>20</v>
      </c>
      <c r="C973" s="22">
        <v>1197831</v>
      </c>
      <c r="D973" s="23">
        <v>44350</v>
      </c>
      <c r="E973" s="22" t="s">
        <v>49</v>
      </c>
      <c r="F973" s="22" t="s">
        <v>51</v>
      </c>
      <c r="G973" s="22" t="s">
        <v>50</v>
      </c>
      <c r="H973" s="22" t="s">
        <v>15</v>
      </c>
      <c r="I973" s="24">
        <v>0.45</v>
      </c>
      <c r="J973" s="25">
        <v>7750</v>
      </c>
      <c r="K973" s="26">
        <f>I973*J973</f>
        <v>3487.5</v>
      </c>
      <c r="L973" s="26">
        <f>K973*M973</f>
        <v>1394.9999999999998</v>
      </c>
      <c r="M973" s="27">
        <v>0.39999999999999997</v>
      </c>
      <c r="O973" s="1"/>
      <c r="P973" s="4"/>
      <c r="Q973" s="3"/>
      <c r="R973" s="5"/>
    </row>
    <row r="974" spans="2:18" x14ac:dyDescent="0.2">
      <c r="B974" s="22" t="s">
        <v>20</v>
      </c>
      <c r="C974" s="22">
        <v>1197831</v>
      </c>
      <c r="D974" s="23">
        <v>44350</v>
      </c>
      <c r="E974" s="22" t="s">
        <v>49</v>
      </c>
      <c r="F974" s="22" t="s">
        <v>51</v>
      </c>
      <c r="G974" s="22" t="s">
        <v>50</v>
      </c>
      <c r="H974" s="22" t="s">
        <v>13</v>
      </c>
      <c r="I974" s="24">
        <v>0.4</v>
      </c>
      <c r="J974" s="25">
        <v>6500</v>
      </c>
      <c r="K974" s="26">
        <f t="shared" ref="K974:K977" si="319">I974*J974</f>
        <v>2600</v>
      </c>
      <c r="L974" s="26">
        <f t="shared" ref="L974:L977" si="320">K974*M974</f>
        <v>1040</v>
      </c>
      <c r="M974" s="27">
        <v>0.39999999999999997</v>
      </c>
      <c r="O974" s="1"/>
      <c r="P974" s="4"/>
      <c r="Q974" s="3"/>
      <c r="R974" s="5"/>
    </row>
    <row r="975" spans="2:18" x14ac:dyDescent="0.2">
      <c r="B975" s="22" t="s">
        <v>20</v>
      </c>
      <c r="C975" s="22">
        <v>1197831</v>
      </c>
      <c r="D975" s="23">
        <v>44350</v>
      </c>
      <c r="E975" s="22" t="s">
        <v>49</v>
      </c>
      <c r="F975" s="22" t="s">
        <v>51</v>
      </c>
      <c r="G975" s="22" t="s">
        <v>50</v>
      </c>
      <c r="H975" s="22" t="s">
        <v>14</v>
      </c>
      <c r="I975" s="24">
        <v>0.4</v>
      </c>
      <c r="J975" s="25">
        <v>6000</v>
      </c>
      <c r="K975" s="26">
        <f t="shared" si="319"/>
        <v>2400</v>
      </c>
      <c r="L975" s="26">
        <f t="shared" si="320"/>
        <v>1200</v>
      </c>
      <c r="M975" s="27">
        <v>0.5</v>
      </c>
      <c r="O975" s="1"/>
      <c r="P975" s="4"/>
      <c r="Q975" s="3"/>
      <c r="R975" s="5"/>
    </row>
    <row r="976" spans="2:18" x14ac:dyDescent="0.2">
      <c r="B976" s="22" t="s">
        <v>20</v>
      </c>
      <c r="C976" s="22">
        <v>1197831</v>
      </c>
      <c r="D976" s="23">
        <v>44350</v>
      </c>
      <c r="E976" s="22" t="s">
        <v>49</v>
      </c>
      <c r="F976" s="22" t="s">
        <v>51</v>
      </c>
      <c r="G976" s="22" t="s">
        <v>50</v>
      </c>
      <c r="H976" s="22" t="s">
        <v>16</v>
      </c>
      <c r="I976" s="24">
        <v>0.45</v>
      </c>
      <c r="J976" s="25">
        <v>5000</v>
      </c>
      <c r="K976" s="26">
        <f t="shared" si="319"/>
        <v>2250</v>
      </c>
      <c r="L976" s="26">
        <f t="shared" si="320"/>
        <v>787.5</v>
      </c>
      <c r="M976" s="27">
        <v>0.35</v>
      </c>
      <c r="O976" s="1"/>
      <c r="P976" s="4"/>
      <c r="Q976" s="3"/>
      <c r="R976" s="5"/>
    </row>
    <row r="977" spans="2:18" x14ac:dyDescent="0.2">
      <c r="B977" s="22" t="s">
        <v>20</v>
      </c>
      <c r="C977" s="22">
        <v>1197831</v>
      </c>
      <c r="D977" s="23">
        <v>44350</v>
      </c>
      <c r="E977" s="22" t="s">
        <v>49</v>
      </c>
      <c r="F977" s="22" t="s">
        <v>51</v>
      </c>
      <c r="G977" s="22" t="s">
        <v>50</v>
      </c>
      <c r="H977" s="22" t="s">
        <v>17</v>
      </c>
      <c r="I977" s="24">
        <v>0.5</v>
      </c>
      <c r="J977" s="25">
        <v>8750</v>
      </c>
      <c r="K977" s="26">
        <f t="shared" si="319"/>
        <v>4375</v>
      </c>
      <c r="L977" s="26">
        <f t="shared" si="320"/>
        <v>2406.25</v>
      </c>
      <c r="M977" s="27">
        <v>0.55000000000000004</v>
      </c>
      <c r="O977" s="1"/>
      <c r="P977" s="4"/>
      <c r="Q977" s="3"/>
      <c r="R977" s="5"/>
    </row>
    <row r="978" spans="2:18" x14ac:dyDescent="0.2">
      <c r="B978" s="22" t="s">
        <v>20</v>
      </c>
      <c r="C978" s="22">
        <v>1197831</v>
      </c>
      <c r="D978" s="23">
        <v>44382</v>
      </c>
      <c r="E978" s="22" t="s">
        <v>49</v>
      </c>
      <c r="F978" s="22" t="s">
        <v>51</v>
      </c>
      <c r="G978" s="22" t="s">
        <v>50</v>
      </c>
      <c r="H978" s="22" t="s">
        <v>12</v>
      </c>
      <c r="I978" s="24">
        <v>0.4</v>
      </c>
      <c r="J978" s="25">
        <v>8250</v>
      </c>
      <c r="K978" s="26">
        <f>I978*J978</f>
        <v>3300</v>
      </c>
      <c r="L978" s="26">
        <f>K978*M978</f>
        <v>1484.9999999999998</v>
      </c>
      <c r="M978" s="27">
        <v>0.44999999999999996</v>
      </c>
      <c r="O978" s="1"/>
      <c r="P978" s="4"/>
      <c r="Q978" s="3"/>
      <c r="R978" s="5"/>
    </row>
    <row r="979" spans="2:18" x14ac:dyDescent="0.2">
      <c r="B979" s="22" t="s">
        <v>20</v>
      </c>
      <c r="C979" s="22">
        <v>1197831</v>
      </c>
      <c r="D979" s="23">
        <v>44382</v>
      </c>
      <c r="E979" s="22" t="s">
        <v>49</v>
      </c>
      <c r="F979" s="22" t="s">
        <v>51</v>
      </c>
      <c r="G979" s="22" t="s">
        <v>50</v>
      </c>
      <c r="H979" s="22" t="s">
        <v>15</v>
      </c>
      <c r="I979" s="24">
        <v>0.45</v>
      </c>
      <c r="J979" s="25">
        <v>8250</v>
      </c>
      <c r="K979" s="26">
        <f>I979*J979</f>
        <v>3712.5</v>
      </c>
      <c r="L979" s="26">
        <f>K979*M979</f>
        <v>1670.6249999999998</v>
      </c>
      <c r="M979" s="27">
        <v>0.44999999999999996</v>
      </c>
      <c r="O979" s="1"/>
      <c r="P979" s="4"/>
      <c r="Q979" s="3"/>
      <c r="R979" s="5"/>
    </row>
    <row r="980" spans="2:18" x14ac:dyDescent="0.2">
      <c r="B980" s="22" t="s">
        <v>20</v>
      </c>
      <c r="C980" s="22">
        <v>1197831</v>
      </c>
      <c r="D980" s="23">
        <v>44382</v>
      </c>
      <c r="E980" s="22" t="s">
        <v>49</v>
      </c>
      <c r="F980" s="22" t="s">
        <v>51</v>
      </c>
      <c r="G980" s="22" t="s">
        <v>50</v>
      </c>
      <c r="H980" s="22" t="s">
        <v>13</v>
      </c>
      <c r="I980" s="24">
        <v>0.4</v>
      </c>
      <c r="J980" s="25">
        <v>9750</v>
      </c>
      <c r="K980" s="26">
        <f t="shared" ref="K980:K983" si="321">I980*J980</f>
        <v>3900</v>
      </c>
      <c r="L980" s="26">
        <f t="shared" ref="L980:L983" si="322">K980*M980</f>
        <v>1754.9999999999998</v>
      </c>
      <c r="M980" s="27">
        <v>0.44999999999999996</v>
      </c>
      <c r="O980" s="1"/>
      <c r="P980" s="4"/>
      <c r="Q980" s="3"/>
      <c r="R980" s="5"/>
    </row>
    <row r="981" spans="2:18" x14ac:dyDescent="0.2">
      <c r="B981" s="22" t="s">
        <v>20</v>
      </c>
      <c r="C981" s="22">
        <v>1197831</v>
      </c>
      <c r="D981" s="23">
        <v>44382</v>
      </c>
      <c r="E981" s="22" t="s">
        <v>49</v>
      </c>
      <c r="F981" s="22" t="s">
        <v>51</v>
      </c>
      <c r="G981" s="22" t="s">
        <v>50</v>
      </c>
      <c r="H981" s="22" t="s">
        <v>14</v>
      </c>
      <c r="I981" s="24">
        <v>0.4</v>
      </c>
      <c r="J981" s="25">
        <v>5750</v>
      </c>
      <c r="K981" s="26">
        <f t="shared" si="321"/>
        <v>2300</v>
      </c>
      <c r="L981" s="26">
        <f t="shared" si="322"/>
        <v>1265</v>
      </c>
      <c r="M981" s="27">
        <v>0.55000000000000004</v>
      </c>
      <c r="O981" s="1"/>
      <c r="P981" s="4"/>
      <c r="Q981" s="3"/>
      <c r="R981" s="5"/>
    </row>
    <row r="982" spans="2:18" x14ac:dyDescent="0.2">
      <c r="B982" s="22" t="s">
        <v>20</v>
      </c>
      <c r="C982" s="22">
        <v>1197831</v>
      </c>
      <c r="D982" s="23">
        <v>44382</v>
      </c>
      <c r="E982" s="22" t="s">
        <v>49</v>
      </c>
      <c r="F982" s="22" t="s">
        <v>51</v>
      </c>
      <c r="G982" s="22" t="s">
        <v>50</v>
      </c>
      <c r="H982" s="22" t="s">
        <v>16</v>
      </c>
      <c r="I982" s="24">
        <v>0.45</v>
      </c>
      <c r="J982" s="25">
        <v>5500</v>
      </c>
      <c r="K982" s="26">
        <f t="shared" si="321"/>
        <v>2475</v>
      </c>
      <c r="L982" s="26">
        <f t="shared" si="322"/>
        <v>989.99999999999989</v>
      </c>
      <c r="M982" s="27">
        <v>0.39999999999999997</v>
      </c>
      <c r="O982" s="1"/>
      <c r="P982" s="4"/>
      <c r="Q982" s="3"/>
      <c r="R982" s="5"/>
    </row>
    <row r="983" spans="2:18" x14ac:dyDescent="0.2">
      <c r="B983" s="22" t="s">
        <v>20</v>
      </c>
      <c r="C983" s="22">
        <v>1197831</v>
      </c>
      <c r="D983" s="23">
        <v>44382</v>
      </c>
      <c r="E983" s="22" t="s">
        <v>49</v>
      </c>
      <c r="F983" s="22" t="s">
        <v>51</v>
      </c>
      <c r="G983" s="22" t="s">
        <v>50</v>
      </c>
      <c r="H983" s="22" t="s">
        <v>17</v>
      </c>
      <c r="I983" s="24">
        <v>0.54999999999999993</v>
      </c>
      <c r="J983" s="25">
        <v>8250</v>
      </c>
      <c r="K983" s="26">
        <f t="shared" si="321"/>
        <v>4537.4999999999991</v>
      </c>
      <c r="L983" s="26">
        <f t="shared" si="322"/>
        <v>2722.5</v>
      </c>
      <c r="M983" s="27">
        <v>0.60000000000000009</v>
      </c>
      <c r="O983" s="1"/>
      <c r="P983" s="4"/>
      <c r="Q983" s="3"/>
      <c r="R983" s="5"/>
    </row>
    <row r="984" spans="2:18" x14ac:dyDescent="0.2">
      <c r="B984" s="22" t="s">
        <v>20</v>
      </c>
      <c r="C984" s="22">
        <v>1197831</v>
      </c>
      <c r="D984" s="23">
        <v>44415</v>
      </c>
      <c r="E984" s="22" t="s">
        <v>49</v>
      </c>
      <c r="F984" s="22" t="s">
        <v>51</v>
      </c>
      <c r="G984" s="22" t="s">
        <v>50</v>
      </c>
      <c r="H984" s="22" t="s">
        <v>12</v>
      </c>
      <c r="I984" s="24">
        <v>0.45</v>
      </c>
      <c r="J984" s="25">
        <v>7750</v>
      </c>
      <c r="K984" s="26">
        <f>I984*J984</f>
        <v>3487.5</v>
      </c>
      <c r="L984" s="26">
        <f>K984*M984</f>
        <v>1569.3749999999998</v>
      </c>
      <c r="M984" s="27">
        <v>0.44999999999999996</v>
      </c>
      <c r="O984" s="1"/>
      <c r="P984" s="4"/>
      <c r="Q984" s="3"/>
      <c r="R984" s="5"/>
    </row>
    <row r="985" spans="2:18" x14ac:dyDescent="0.2">
      <c r="B985" s="22" t="s">
        <v>20</v>
      </c>
      <c r="C985" s="22">
        <v>1197831</v>
      </c>
      <c r="D985" s="23">
        <v>44415</v>
      </c>
      <c r="E985" s="22" t="s">
        <v>49</v>
      </c>
      <c r="F985" s="22" t="s">
        <v>51</v>
      </c>
      <c r="G985" s="22" t="s">
        <v>50</v>
      </c>
      <c r="H985" s="22" t="s">
        <v>15</v>
      </c>
      <c r="I985" s="24">
        <v>0.55000000000000004</v>
      </c>
      <c r="J985" s="25">
        <v>7750</v>
      </c>
      <c r="K985" s="26">
        <f>I985*J985</f>
        <v>4262.5</v>
      </c>
      <c r="L985" s="26">
        <f>K985*M985</f>
        <v>1918.1249999999998</v>
      </c>
      <c r="M985" s="27">
        <v>0.44999999999999996</v>
      </c>
      <c r="O985" s="1"/>
      <c r="P985" s="4"/>
      <c r="Q985" s="3"/>
      <c r="R985" s="5"/>
    </row>
    <row r="986" spans="2:18" x14ac:dyDescent="0.2">
      <c r="B986" s="22" t="s">
        <v>20</v>
      </c>
      <c r="C986" s="22">
        <v>1197831</v>
      </c>
      <c r="D986" s="23">
        <v>44415</v>
      </c>
      <c r="E986" s="22" t="s">
        <v>49</v>
      </c>
      <c r="F986" s="22" t="s">
        <v>51</v>
      </c>
      <c r="G986" s="22" t="s">
        <v>50</v>
      </c>
      <c r="H986" s="22" t="s">
        <v>13</v>
      </c>
      <c r="I986" s="24">
        <v>0.5</v>
      </c>
      <c r="J986" s="25">
        <v>9500</v>
      </c>
      <c r="K986" s="26">
        <f t="shared" ref="K986:K989" si="323">I986*J986</f>
        <v>4750</v>
      </c>
      <c r="L986" s="26">
        <f t="shared" ref="L986:L989" si="324">K986*M986</f>
        <v>2137.5</v>
      </c>
      <c r="M986" s="27">
        <v>0.44999999999999996</v>
      </c>
      <c r="O986" s="1"/>
      <c r="P986" s="4"/>
      <c r="Q986" s="3"/>
      <c r="R986" s="5"/>
    </row>
    <row r="987" spans="2:18" x14ac:dyDescent="0.2">
      <c r="B987" s="22" t="s">
        <v>20</v>
      </c>
      <c r="C987" s="22">
        <v>1197831</v>
      </c>
      <c r="D987" s="23">
        <v>44415</v>
      </c>
      <c r="E987" s="22" t="s">
        <v>49</v>
      </c>
      <c r="F987" s="22" t="s">
        <v>51</v>
      </c>
      <c r="G987" s="22" t="s">
        <v>50</v>
      </c>
      <c r="H987" s="22" t="s">
        <v>14</v>
      </c>
      <c r="I987" s="24">
        <v>0.45</v>
      </c>
      <c r="J987" s="25">
        <v>4750</v>
      </c>
      <c r="K987" s="26">
        <f t="shared" si="323"/>
        <v>2137.5</v>
      </c>
      <c r="L987" s="26">
        <f t="shared" si="324"/>
        <v>1175.625</v>
      </c>
      <c r="M987" s="27">
        <v>0.55000000000000004</v>
      </c>
      <c r="O987" s="1"/>
      <c r="P987" s="4"/>
      <c r="Q987" s="3"/>
      <c r="R987" s="5"/>
    </row>
    <row r="988" spans="2:18" x14ac:dyDescent="0.2">
      <c r="B988" s="22" t="s">
        <v>20</v>
      </c>
      <c r="C988" s="22">
        <v>1197831</v>
      </c>
      <c r="D988" s="23">
        <v>44415</v>
      </c>
      <c r="E988" s="22" t="s">
        <v>49</v>
      </c>
      <c r="F988" s="22" t="s">
        <v>51</v>
      </c>
      <c r="G988" s="22" t="s">
        <v>50</v>
      </c>
      <c r="H988" s="22" t="s">
        <v>16</v>
      </c>
      <c r="I988" s="24">
        <v>0.5</v>
      </c>
      <c r="J988" s="25">
        <v>4750</v>
      </c>
      <c r="K988" s="26">
        <f t="shared" si="323"/>
        <v>2375</v>
      </c>
      <c r="L988" s="26">
        <f t="shared" si="324"/>
        <v>949.99999999999989</v>
      </c>
      <c r="M988" s="27">
        <v>0.39999999999999997</v>
      </c>
      <c r="O988" s="1"/>
      <c r="P988" s="4"/>
      <c r="Q988" s="3"/>
      <c r="R988" s="5"/>
    </row>
    <row r="989" spans="2:18" x14ac:dyDescent="0.2">
      <c r="B989" s="22" t="s">
        <v>20</v>
      </c>
      <c r="C989" s="22">
        <v>1197831</v>
      </c>
      <c r="D989" s="23">
        <v>44415</v>
      </c>
      <c r="E989" s="22" t="s">
        <v>49</v>
      </c>
      <c r="F989" s="22" t="s">
        <v>51</v>
      </c>
      <c r="G989" s="22" t="s">
        <v>50</v>
      </c>
      <c r="H989" s="22" t="s">
        <v>17</v>
      </c>
      <c r="I989" s="24">
        <v>0.54999999999999993</v>
      </c>
      <c r="J989" s="25">
        <v>7250</v>
      </c>
      <c r="K989" s="26">
        <f t="shared" si="323"/>
        <v>3987.4999999999995</v>
      </c>
      <c r="L989" s="26">
        <f t="shared" si="324"/>
        <v>2392.5</v>
      </c>
      <c r="M989" s="27">
        <v>0.60000000000000009</v>
      </c>
      <c r="O989" s="1"/>
      <c r="P989" s="4"/>
      <c r="Q989" s="3"/>
      <c r="R989" s="5"/>
    </row>
    <row r="990" spans="2:18" x14ac:dyDescent="0.2">
      <c r="B990" s="22" t="s">
        <v>20</v>
      </c>
      <c r="C990" s="22">
        <v>1197831</v>
      </c>
      <c r="D990" s="23">
        <v>44443</v>
      </c>
      <c r="E990" s="22" t="s">
        <v>49</v>
      </c>
      <c r="F990" s="22" t="s">
        <v>51</v>
      </c>
      <c r="G990" s="22" t="s">
        <v>50</v>
      </c>
      <c r="H990" s="22" t="s">
        <v>12</v>
      </c>
      <c r="I990" s="24">
        <v>0.5</v>
      </c>
      <c r="J990" s="25">
        <v>6750</v>
      </c>
      <c r="K990" s="26">
        <f>I990*J990</f>
        <v>3375</v>
      </c>
      <c r="L990" s="26">
        <f>K990*M990</f>
        <v>1518.7499999999998</v>
      </c>
      <c r="M990" s="27">
        <v>0.44999999999999996</v>
      </c>
      <c r="O990" s="1"/>
      <c r="P990" s="4"/>
      <c r="Q990" s="3"/>
      <c r="R990" s="5"/>
    </row>
    <row r="991" spans="2:18" x14ac:dyDescent="0.2">
      <c r="B991" s="22" t="s">
        <v>20</v>
      </c>
      <c r="C991" s="22">
        <v>1197831</v>
      </c>
      <c r="D991" s="23">
        <v>44443</v>
      </c>
      <c r="E991" s="22" t="s">
        <v>49</v>
      </c>
      <c r="F991" s="22" t="s">
        <v>51</v>
      </c>
      <c r="G991" s="22" t="s">
        <v>50</v>
      </c>
      <c r="H991" s="22" t="s">
        <v>15</v>
      </c>
      <c r="I991" s="24">
        <v>0.5</v>
      </c>
      <c r="J991" s="25">
        <v>6250</v>
      </c>
      <c r="K991" s="26">
        <f>I991*J991</f>
        <v>3125</v>
      </c>
      <c r="L991" s="26">
        <f>K991*M991</f>
        <v>1406.2499999999998</v>
      </c>
      <c r="M991" s="27">
        <v>0.44999999999999996</v>
      </c>
      <c r="O991" s="1"/>
      <c r="P991" s="4"/>
      <c r="Q991" s="3"/>
      <c r="R991" s="5"/>
    </row>
    <row r="992" spans="2:18" x14ac:dyDescent="0.2">
      <c r="B992" s="22" t="s">
        <v>20</v>
      </c>
      <c r="C992" s="22">
        <v>1197831</v>
      </c>
      <c r="D992" s="23">
        <v>44443</v>
      </c>
      <c r="E992" s="22" t="s">
        <v>49</v>
      </c>
      <c r="F992" s="22" t="s">
        <v>51</v>
      </c>
      <c r="G992" s="22" t="s">
        <v>50</v>
      </c>
      <c r="H992" s="22" t="s">
        <v>13</v>
      </c>
      <c r="I992" s="24">
        <v>0.54999999999999993</v>
      </c>
      <c r="J992" s="25">
        <v>6750</v>
      </c>
      <c r="K992" s="26">
        <f t="shared" ref="K992:K995" si="325">I992*J992</f>
        <v>3712.4999999999995</v>
      </c>
      <c r="L992" s="26">
        <f t="shared" ref="L992:L995" si="326">K992*M992</f>
        <v>1670.6249999999995</v>
      </c>
      <c r="M992" s="27">
        <v>0.44999999999999996</v>
      </c>
      <c r="O992" s="1"/>
      <c r="P992" s="4"/>
      <c r="Q992" s="3"/>
      <c r="R992" s="5"/>
    </row>
    <row r="993" spans="2:18" x14ac:dyDescent="0.2">
      <c r="B993" s="22" t="s">
        <v>20</v>
      </c>
      <c r="C993" s="22">
        <v>1197831</v>
      </c>
      <c r="D993" s="23">
        <v>44443</v>
      </c>
      <c r="E993" s="22" t="s">
        <v>49</v>
      </c>
      <c r="F993" s="22" t="s">
        <v>51</v>
      </c>
      <c r="G993" s="22" t="s">
        <v>50</v>
      </c>
      <c r="H993" s="22" t="s">
        <v>14</v>
      </c>
      <c r="I993" s="24">
        <v>0.54999999999999993</v>
      </c>
      <c r="J993" s="25">
        <v>4000</v>
      </c>
      <c r="K993" s="26">
        <f t="shared" si="325"/>
        <v>2199.9999999999995</v>
      </c>
      <c r="L993" s="26">
        <f t="shared" si="326"/>
        <v>1209.9999999999998</v>
      </c>
      <c r="M993" s="27">
        <v>0.55000000000000004</v>
      </c>
      <c r="O993" s="1"/>
      <c r="P993" s="4"/>
      <c r="Q993" s="3"/>
      <c r="R993" s="5"/>
    </row>
    <row r="994" spans="2:18" x14ac:dyDescent="0.2">
      <c r="B994" s="22" t="s">
        <v>20</v>
      </c>
      <c r="C994" s="22">
        <v>1197831</v>
      </c>
      <c r="D994" s="23">
        <v>44443</v>
      </c>
      <c r="E994" s="22" t="s">
        <v>49</v>
      </c>
      <c r="F994" s="22" t="s">
        <v>51</v>
      </c>
      <c r="G994" s="22" t="s">
        <v>50</v>
      </c>
      <c r="H994" s="22" t="s">
        <v>16</v>
      </c>
      <c r="I994" s="24">
        <v>0.5</v>
      </c>
      <c r="J994" s="25">
        <v>4000</v>
      </c>
      <c r="K994" s="26">
        <f t="shared" si="325"/>
        <v>2000</v>
      </c>
      <c r="L994" s="26">
        <f t="shared" si="326"/>
        <v>799.99999999999989</v>
      </c>
      <c r="M994" s="27">
        <v>0.39999999999999997</v>
      </c>
      <c r="O994" s="1"/>
      <c r="P994" s="4"/>
      <c r="Q994" s="3"/>
      <c r="R994" s="5"/>
    </row>
    <row r="995" spans="2:18" x14ac:dyDescent="0.2">
      <c r="B995" s="22" t="s">
        <v>20</v>
      </c>
      <c r="C995" s="22">
        <v>1197831</v>
      </c>
      <c r="D995" s="23">
        <v>44443</v>
      </c>
      <c r="E995" s="22" t="s">
        <v>49</v>
      </c>
      <c r="F995" s="22" t="s">
        <v>51</v>
      </c>
      <c r="G995" s="22" t="s">
        <v>50</v>
      </c>
      <c r="H995" s="22" t="s">
        <v>17</v>
      </c>
      <c r="I995" s="24">
        <v>0.45</v>
      </c>
      <c r="J995" s="25">
        <v>6250</v>
      </c>
      <c r="K995" s="26">
        <f t="shared" si="325"/>
        <v>2812.5</v>
      </c>
      <c r="L995" s="26">
        <f t="shared" si="326"/>
        <v>1687.5000000000002</v>
      </c>
      <c r="M995" s="27">
        <v>0.60000000000000009</v>
      </c>
      <c r="O995" s="1"/>
      <c r="P995" s="4"/>
      <c r="Q995" s="3"/>
      <c r="R995" s="5"/>
    </row>
    <row r="996" spans="2:18" x14ac:dyDescent="0.2">
      <c r="B996" s="22" t="s">
        <v>20</v>
      </c>
      <c r="C996" s="22">
        <v>1197831</v>
      </c>
      <c r="D996" s="23">
        <v>44472</v>
      </c>
      <c r="E996" s="22" t="s">
        <v>49</v>
      </c>
      <c r="F996" s="22" t="s">
        <v>51</v>
      </c>
      <c r="G996" s="22" t="s">
        <v>50</v>
      </c>
      <c r="H996" s="22" t="s">
        <v>12</v>
      </c>
      <c r="I996" s="24">
        <v>0.35000000000000003</v>
      </c>
      <c r="J996" s="25">
        <v>5750</v>
      </c>
      <c r="K996" s="26">
        <f>I996*J996</f>
        <v>2012.5000000000002</v>
      </c>
      <c r="L996" s="26">
        <f>K996*M996</f>
        <v>905.625</v>
      </c>
      <c r="M996" s="27">
        <v>0.44999999999999996</v>
      </c>
      <c r="O996" s="1"/>
      <c r="P996" s="4"/>
      <c r="Q996" s="3"/>
      <c r="R996" s="5"/>
    </row>
    <row r="997" spans="2:18" x14ac:dyDescent="0.2">
      <c r="B997" s="22" t="s">
        <v>20</v>
      </c>
      <c r="C997" s="22">
        <v>1197831</v>
      </c>
      <c r="D997" s="23">
        <v>44472</v>
      </c>
      <c r="E997" s="22" t="s">
        <v>49</v>
      </c>
      <c r="F997" s="22" t="s">
        <v>51</v>
      </c>
      <c r="G997" s="22" t="s">
        <v>50</v>
      </c>
      <c r="H997" s="22" t="s">
        <v>15</v>
      </c>
      <c r="I997" s="24">
        <v>0.35000000000000003</v>
      </c>
      <c r="J997" s="25">
        <v>5750</v>
      </c>
      <c r="K997" s="26">
        <f>I997*J997</f>
        <v>2012.5000000000002</v>
      </c>
      <c r="L997" s="26">
        <f>K997*M997</f>
        <v>905.625</v>
      </c>
      <c r="M997" s="27">
        <v>0.44999999999999996</v>
      </c>
      <c r="O997" s="1"/>
      <c r="P997" s="4"/>
      <c r="Q997" s="3"/>
      <c r="R997" s="5"/>
    </row>
    <row r="998" spans="2:18" x14ac:dyDescent="0.2">
      <c r="B998" s="22" t="s">
        <v>20</v>
      </c>
      <c r="C998" s="22">
        <v>1197831</v>
      </c>
      <c r="D998" s="23">
        <v>44472</v>
      </c>
      <c r="E998" s="22" t="s">
        <v>49</v>
      </c>
      <c r="F998" s="22" t="s">
        <v>51</v>
      </c>
      <c r="G998" s="22" t="s">
        <v>50</v>
      </c>
      <c r="H998" s="22" t="s">
        <v>13</v>
      </c>
      <c r="I998" s="24">
        <v>0.4</v>
      </c>
      <c r="J998" s="25">
        <v>5250</v>
      </c>
      <c r="K998" s="26">
        <f t="shared" ref="K998:K1001" si="327">I998*J998</f>
        <v>2100</v>
      </c>
      <c r="L998" s="26">
        <f t="shared" ref="L998:L1001" si="328">K998*M998</f>
        <v>944.99999999999989</v>
      </c>
      <c r="M998" s="27">
        <v>0.44999999999999996</v>
      </c>
      <c r="O998" s="1"/>
      <c r="P998" s="4"/>
      <c r="Q998" s="3"/>
      <c r="R998" s="5"/>
    </row>
    <row r="999" spans="2:18" x14ac:dyDescent="0.2">
      <c r="B999" s="22" t="s">
        <v>20</v>
      </c>
      <c r="C999" s="22">
        <v>1197831</v>
      </c>
      <c r="D999" s="23">
        <v>44472</v>
      </c>
      <c r="E999" s="22" t="s">
        <v>49</v>
      </c>
      <c r="F999" s="22" t="s">
        <v>51</v>
      </c>
      <c r="G999" s="22" t="s">
        <v>50</v>
      </c>
      <c r="H999" s="22" t="s">
        <v>14</v>
      </c>
      <c r="I999" s="24">
        <v>0.4</v>
      </c>
      <c r="J999" s="25">
        <v>3750</v>
      </c>
      <c r="K999" s="26">
        <f t="shared" si="327"/>
        <v>1500</v>
      </c>
      <c r="L999" s="26">
        <f t="shared" si="328"/>
        <v>825.00000000000011</v>
      </c>
      <c r="M999" s="27">
        <v>0.55000000000000004</v>
      </c>
      <c r="O999" s="1"/>
      <c r="P999" s="4"/>
      <c r="Q999" s="3"/>
      <c r="R999" s="5"/>
    </row>
    <row r="1000" spans="2:18" x14ac:dyDescent="0.2">
      <c r="B1000" s="22" t="s">
        <v>20</v>
      </c>
      <c r="C1000" s="22">
        <v>1197831</v>
      </c>
      <c r="D1000" s="23">
        <v>44472</v>
      </c>
      <c r="E1000" s="22" t="s">
        <v>49</v>
      </c>
      <c r="F1000" s="22" t="s">
        <v>51</v>
      </c>
      <c r="G1000" s="22" t="s">
        <v>50</v>
      </c>
      <c r="H1000" s="22" t="s">
        <v>16</v>
      </c>
      <c r="I1000" s="24">
        <v>0.35000000000000003</v>
      </c>
      <c r="J1000" s="25">
        <v>3500</v>
      </c>
      <c r="K1000" s="26">
        <f t="shared" si="327"/>
        <v>1225.0000000000002</v>
      </c>
      <c r="L1000" s="26">
        <f t="shared" si="328"/>
        <v>490.00000000000006</v>
      </c>
      <c r="M1000" s="27">
        <v>0.39999999999999997</v>
      </c>
      <c r="O1000" s="1"/>
      <c r="P1000" s="4"/>
      <c r="Q1000" s="3"/>
      <c r="R1000" s="5"/>
    </row>
    <row r="1001" spans="2:18" x14ac:dyDescent="0.2">
      <c r="B1001" s="22" t="s">
        <v>20</v>
      </c>
      <c r="C1001" s="22">
        <v>1197831</v>
      </c>
      <c r="D1001" s="23">
        <v>44472</v>
      </c>
      <c r="E1001" s="22" t="s">
        <v>49</v>
      </c>
      <c r="F1001" s="22" t="s">
        <v>51</v>
      </c>
      <c r="G1001" s="22" t="s">
        <v>50</v>
      </c>
      <c r="H1001" s="22" t="s">
        <v>17</v>
      </c>
      <c r="I1001" s="24">
        <v>0.45</v>
      </c>
      <c r="J1001" s="25">
        <v>5250</v>
      </c>
      <c r="K1001" s="26">
        <f t="shared" si="327"/>
        <v>2362.5</v>
      </c>
      <c r="L1001" s="26">
        <f t="shared" si="328"/>
        <v>1417.5000000000002</v>
      </c>
      <c r="M1001" s="27">
        <v>0.60000000000000009</v>
      </c>
      <c r="O1001" s="1"/>
      <c r="P1001" s="4"/>
      <c r="Q1001" s="3"/>
      <c r="R1001" s="5"/>
    </row>
    <row r="1002" spans="2:18" x14ac:dyDescent="0.2">
      <c r="B1002" s="22" t="s">
        <v>20</v>
      </c>
      <c r="C1002" s="22">
        <v>1197831</v>
      </c>
      <c r="D1002" s="23">
        <v>44504</v>
      </c>
      <c r="E1002" s="22" t="s">
        <v>49</v>
      </c>
      <c r="F1002" s="22" t="s">
        <v>51</v>
      </c>
      <c r="G1002" s="22" t="s">
        <v>50</v>
      </c>
      <c r="H1002" s="22" t="s">
        <v>12</v>
      </c>
      <c r="I1002" s="24">
        <v>0.30000000000000004</v>
      </c>
      <c r="J1002" s="25">
        <v>6750</v>
      </c>
      <c r="K1002" s="26">
        <f>I1002*J1002</f>
        <v>2025.0000000000002</v>
      </c>
      <c r="L1002" s="26">
        <f>K1002*M1002</f>
        <v>911.25</v>
      </c>
      <c r="M1002" s="27">
        <v>0.44999999999999996</v>
      </c>
      <c r="O1002" s="1"/>
      <c r="P1002" s="4"/>
      <c r="Q1002" s="3"/>
      <c r="R1002" s="5"/>
    </row>
    <row r="1003" spans="2:18" x14ac:dyDescent="0.2">
      <c r="B1003" s="22" t="s">
        <v>20</v>
      </c>
      <c r="C1003" s="22">
        <v>1197831</v>
      </c>
      <c r="D1003" s="23">
        <v>44504</v>
      </c>
      <c r="E1003" s="22" t="s">
        <v>49</v>
      </c>
      <c r="F1003" s="22" t="s">
        <v>51</v>
      </c>
      <c r="G1003" s="22" t="s">
        <v>50</v>
      </c>
      <c r="H1003" s="22" t="s">
        <v>15</v>
      </c>
      <c r="I1003" s="24">
        <v>0.30000000000000004</v>
      </c>
      <c r="J1003" s="25">
        <v>6750</v>
      </c>
      <c r="K1003" s="26">
        <f>I1003*J1003</f>
        <v>2025.0000000000002</v>
      </c>
      <c r="L1003" s="26">
        <f>K1003*M1003</f>
        <v>911.25</v>
      </c>
      <c r="M1003" s="27">
        <v>0.44999999999999996</v>
      </c>
      <c r="O1003" s="1"/>
      <c r="P1003" s="4"/>
      <c r="Q1003" s="3"/>
      <c r="R1003" s="5"/>
    </row>
    <row r="1004" spans="2:18" x14ac:dyDescent="0.2">
      <c r="B1004" s="22" t="s">
        <v>20</v>
      </c>
      <c r="C1004" s="22">
        <v>1197831</v>
      </c>
      <c r="D1004" s="23">
        <v>44504</v>
      </c>
      <c r="E1004" s="22" t="s">
        <v>49</v>
      </c>
      <c r="F1004" s="22" t="s">
        <v>51</v>
      </c>
      <c r="G1004" s="22" t="s">
        <v>50</v>
      </c>
      <c r="H1004" s="22" t="s">
        <v>13</v>
      </c>
      <c r="I1004" s="24">
        <v>0.55000000000000004</v>
      </c>
      <c r="J1004" s="25">
        <v>6000</v>
      </c>
      <c r="K1004" s="26">
        <f t="shared" ref="K1004:K1007" si="329">I1004*J1004</f>
        <v>3300.0000000000005</v>
      </c>
      <c r="L1004" s="26">
        <f t="shared" ref="L1004:L1007" si="330">K1004*M1004</f>
        <v>1485</v>
      </c>
      <c r="M1004" s="27">
        <v>0.44999999999999996</v>
      </c>
      <c r="O1004" s="1"/>
      <c r="P1004" s="4"/>
      <c r="Q1004" s="3"/>
      <c r="R1004" s="5"/>
    </row>
    <row r="1005" spans="2:18" x14ac:dyDescent="0.2">
      <c r="B1005" s="22" t="s">
        <v>20</v>
      </c>
      <c r="C1005" s="22">
        <v>1197831</v>
      </c>
      <c r="D1005" s="23">
        <v>44504</v>
      </c>
      <c r="E1005" s="22" t="s">
        <v>49</v>
      </c>
      <c r="F1005" s="22" t="s">
        <v>51</v>
      </c>
      <c r="G1005" s="22" t="s">
        <v>50</v>
      </c>
      <c r="H1005" s="22" t="s">
        <v>14</v>
      </c>
      <c r="I1005" s="24">
        <v>0.55000000000000004</v>
      </c>
      <c r="J1005" s="25">
        <v>4750</v>
      </c>
      <c r="K1005" s="26">
        <f t="shared" si="329"/>
        <v>2612.5</v>
      </c>
      <c r="L1005" s="26">
        <f t="shared" si="330"/>
        <v>1436.8750000000002</v>
      </c>
      <c r="M1005" s="27">
        <v>0.55000000000000004</v>
      </c>
      <c r="O1005" s="1"/>
      <c r="P1005" s="4"/>
      <c r="Q1005" s="3"/>
      <c r="R1005" s="5"/>
    </row>
    <row r="1006" spans="2:18" x14ac:dyDescent="0.2">
      <c r="B1006" s="22" t="s">
        <v>20</v>
      </c>
      <c r="C1006" s="22">
        <v>1197831</v>
      </c>
      <c r="D1006" s="23">
        <v>44504</v>
      </c>
      <c r="E1006" s="22" t="s">
        <v>49</v>
      </c>
      <c r="F1006" s="22" t="s">
        <v>51</v>
      </c>
      <c r="G1006" s="22" t="s">
        <v>50</v>
      </c>
      <c r="H1006" s="22" t="s">
        <v>16</v>
      </c>
      <c r="I1006" s="24">
        <v>0.54999999999999993</v>
      </c>
      <c r="J1006" s="25">
        <v>4500</v>
      </c>
      <c r="K1006" s="26">
        <f t="shared" si="329"/>
        <v>2474.9999999999995</v>
      </c>
      <c r="L1006" s="26">
        <f t="shared" si="330"/>
        <v>989.99999999999977</v>
      </c>
      <c r="M1006" s="27">
        <v>0.39999999999999997</v>
      </c>
      <c r="O1006" s="1"/>
      <c r="P1006" s="4"/>
      <c r="Q1006" s="3"/>
      <c r="R1006" s="5"/>
    </row>
    <row r="1007" spans="2:18" x14ac:dyDescent="0.2">
      <c r="B1007" s="22" t="s">
        <v>20</v>
      </c>
      <c r="C1007" s="22">
        <v>1197831</v>
      </c>
      <c r="D1007" s="23">
        <v>44504</v>
      </c>
      <c r="E1007" s="22" t="s">
        <v>49</v>
      </c>
      <c r="F1007" s="22" t="s">
        <v>51</v>
      </c>
      <c r="G1007" s="22" t="s">
        <v>50</v>
      </c>
      <c r="H1007" s="22" t="s">
        <v>17</v>
      </c>
      <c r="I1007" s="24">
        <v>0.65</v>
      </c>
      <c r="J1007" s="25">
        <v>6500</v>
      </c>
      <c r="K1007" s="26">
        <f t="shared" si="329"/>
        <v>4225</v>
      </c>
      <c r="L1007" s="26">
        <f t="shared" si="330"/>
        <v>2535.0000000000005</v>
      </c>
      <c r="M1007" s="27">
        <v>0.60000000000000009</v>
      </c>
      <c r="O1007" s="1"/>
      <c r="P1007" s="4"/>
      <c r="Q1007" s="3"/>
      <c r="R1007" s="5"/>
    </row>
    <row r="1008" spans="2:18" x14ac:dyDescent="0.2">
      <c r="B1008" s="22" t="s">
        <v>20</v>
      </c>
      <c r="C1008" s="22">
        <v>1197831</v>
      </c>
      <c r="D1008" s="23">
        <v>44533</v>
      </c>
      <c r="E1008" s="22" t="s">
        <v>49</v>
      </c>
      <c r="F1008" s="22" t="s">
        <v>51</v>
      </c>
      <c r="G1008" s="22" t="s">
        <v>50</v>
      </c>
      <c r="H1008" s="22" t="s">
        <v>12</v>
      </c>
      <c r="I1008" s="24">
        <v>0.54999999999999993</v>
      </c>
      <c r="J1008" s="25">
        <v>8000</v>
      </c>
      <c r="K1008" s="26">
        <f>I1008*J1008</f>
        <v>4399.9999999999991</v>
      </c>
      <c r="L1008" s="26">
        <f>K1008*M1008</f>
        <v>1979.9999999999993</v>
      </c>
      <c r="M1008" s="27">
        <v>0.44999999999999996</v>
      </c>
      <c r="O1008" s="1"/>
      <c r="P1008" s="4"/>
      <c r="Q1008" s="3"/>
      <c r="R1008" s="5"/>
    </row>
    <row r="1009" spans="1:18" x14ac:dyDescent="0.2">
      <c r="B1009" s="22" t="s">
        <v>20</v>
      </c>
      <c r="C1009" s="22">
        <v>1197831</v>
      </c>
      <c r="D1009" s="23">
        <v>44533</v>
      </c>
      <c r="E1009" s="22" t="s">
        <v>49</v>
      </c>
      <c r="F1009" s="22" t="s">
        <v>51</v>
      </c>
      <c r="G1009" s="22" t="s">
        <v>50</v>
      </c>
      <c r="H1009" s="22" t="s">
        <v>15</v>
      </c>
      <c r="I1009" s="24">
        <v>0.54999999999999993</v>
      </c>
      <c r="J1009" s="25">
        <v>8000</v>
      </c>
      <c r="K1009" s="26">
        <f>I1009*J1009</f>
        <v>4399.9999999999991</v>
      </c>
      <c r="L1009" s="26">
        <f>K1009*M1009</f>
        <v>1979.9999999999993</v>
      </c>
      <c r="M1009" s="27">
        <v>0.44999999999999996</v>
      </c>
      <c r="O1009" s="1"/>
      <c r="P1009" s="4"/>
      <c r="Q1009" s="3"/>
      <c r="R1009" s="5"/>
    </row>
    <row r="1010" spans="1:18" x14ac:dyDescent="0.2">
      <c r="B1010" s="22" t="s">
        <v>20</v>
      </c>
      <c r="C1010" s="22">
        <v>1197831</v>
      </c>
      <c r="D1010" s="23">
        <v>44533</v>
      </c>
      <c r="E1010" s="22" t="s">
        <v>49</v>
      </c>
      <c r="F1010" s="22" t="s">
        <v>51</v>
      </c>
      <c r="G1010" s="22" t="s">
        <v>50</v>
      </c>
      <c r="H1010" s="22" t="s">
        <v>13</v>
      </c>
      <c r="I1010" s="24">
        <v>0.6</v>
      </c>
      <c r="J1010" s="25">
        <v>7000</v>
      </c>
      <c r="K1010" s="26">
        <f t="shared" ref="K1010:K1013" si="331">I1010*J1010</f>
        <v>4200</v>
      </c>
      <c r="L1010" s="26">
        <f t="shared" ref="L1010:L1013" si="332">K1010*M1010</f>
        <v>1889.9999999999998</v>
      </c>
      <c r="M1010" s="27">
        <v>0.44999999999999996</v>
      </c>
      <c r="O1010" s="1"/>
      <c r="P1010" s="4"/>
      <c r="Q1010" s="3"/>
      <c r="R1010" s="5"/>
    </row>
    <row r="1011" spans="1:18" x14ac:dyDescent="0.2">
      <c r="B1011" s="22" t="s">
        <v>20</v>
      </c>
      <c r="C1011" s="22">
        <v>1197831</v>
      </c>
      <c r="D1011" s="23">
        <v>44533</v>
      </c>
      <c r="E1011" s="22" t="s">
        <v>49</v>
      </c>
      <c r="F1011" s="22" t="s">
        <v>51</v>
      </c>
      <c r="G1011" s="22" t="s">
        <v>50</v>
      </c>
      <c r="H1011" s="22" t="s">
        <v>14</v>
      </c>
      <c r="I1011" s="24">
        <v>0.6</v>
      </c>
      <c r="J1011" s="25">
        <v>5500</v>
      </c>
      <c r="K1011" s="26">
        <f t="shared" si="331"/>
        <v>3300</v>
      </c>
      <c r="L1011" s="26">
        <f t="shared" si="332"/>
        <v>1815.0000000000002</v>
      </c>
      <c r="M1011" s="27">
        <v>0.55000000000000004</v>
      </c>
      <c r="O1011" s="1"/>
      <c r="P1011" s="4"/>
      <c r="Q1011" s="3"/>
      <c r="R1011" s="5"/>
    </row>
    <row r="1012" spans="1:18" x14ac:dyDescent="0.2">
      <c r="B1012" s="22" t="s">
        <v>20</v>
      </c>
      <c r="C1012" s="22">
        <v>1197831</v>
      </c>
      <c r="D1012" s="23">
        <v>44533</v>
      </c>
      <c r="E1012" s="22" t="s">
        <v>49</v>
      </c>
      <c r="F1012" s="22" t="s">
        <v>51</v>
      </c>
      <c r="G1012" s="22" t="s">
        <v>50</v>
      </c>
      <c r="H1012" s="22" t="s">
        <v>16</v>
      </c>
      <c r="I1012" s="24">
        <v>0.54999999999999993</v>
      </c>
      <c r="J1012" s="25">
        <v>5000</v>
      </c>
      <c r="K1012" s="26">
        <f t="shared" si="331"/>
        <v>2749.9999999999995</v>
      </c>
      <c r="L1012" s="26">
        <f t="shared" si="332"/>
        <v>1099.9999999999998</v>
      </c>
      <c r="M1012" s="27">
        <v>0.39999999999999997</v>
      </c>
      <c r="O1012" s="1"/>
      <c r="P1012" s="4"/>
      <c r="Q1012" s="3"/>
      <c r="R1012" s="5"/>
    </row>
    <row r="1013" spans="1:18" x14ac:dyDescent="0.2">
      <c r="B1013" s="22" t="s">
        <v>20</v>
      </c>
      <c r="C1013" s="22">
        <v>1197831</v>
      </c>
      <c r="D1013" s="23">
        <v>44533</v>
      </c>
      <c r="E1013" s="22" t="s">
        <v>49</v>
      </c>
      <c r="F1013" s="22" t="s">
        <v>51</v>
      </c>
      <c r="G1013" s="22" t="s">
        <v>50</v>
      </c>
      <c r="H1013" s="22" t="s">
        <v>17</v>
      </c>
      <c r="I1013" s="24">
        <v>0.65</v>
      </c>
      <c r="J1013" s="25">
        <v>7500</v>
      </c>
      <c r="K1013" s="26">
        <f t="shared" si="331"/>
        <v>4875</v>
      </c>
      <c r="L1013" s="26">
        <f t="shared" si="332"/>
        <v>2925.0000000000005</v>
      </c>
      <c r="M1013" s="27">
        <v>0.60000000000000009</v>
      </c>
      <c r="O1013" s="1"/>
      <c r="P1013" s="4"/>
      <c r="Q1013" s="3"/>
      <c r="R1013" s="5"/>
    </row>
    <row r="1014" spans="1:18" x14ac:dyDescent="0.2">
      <c r="A1014" s="8" t="s">
        <v>40</v>
      </c>
      <c r="B1014" s="22" t="s">
        <v>10</v>
      </c>
      <c r="C1014" s="22">
        <v>1185732</v>
      </c>
      <c r="D1014" s="23">
        <v>44207</v>
      </c>
      <c r="E1014" s="22" t="s">
        <v>30</v>
      </c>
      <c r="F1014" s="22" t="s">
        <v>52</v>
      </c>
      <c r="G1014" s="22" t="s">
        <v>53</v>
      </c>
      <c r="H1014" s="22" t="s">
        <v>12</v>
      </c>
      <c r="I1014" s="24">
        <v>0.35</v>
      </c>
      <c r="J1014" s="25">
        <v>4250</v>
      </c>
      <c r="K1014" s="26">
        <f>I1014*J1014</f>
        <v>1487.5</v>
      </c>
      <c r="L1014" s="26">
        <f>K1014*M1014</f>
        <v>595</v>
      </c>
      <c r="M1014" s="27">
        <v>0.4</v>
      </c>
      <c r="O1014" s="1"/>
      <c r="P1014" s="4"/>
      <c r="Q1014" s="3"/>
      <c r="R1014" s="5"/>
    </row>
    <row r="1015" spans="1:18" x14ac:dyDescent="0.2">
      <c r="B1015" s="22" t="s">
        <v>10</v>
      </c>
      <c r="C1015" s="22">
        <v>1185732</v>
      </c>
      <c r="D1015" s="23">
        <v>44207</v>
      </c>
      <c r="E1015" s="22" t="s">
        <v>30</v>
      </c>
      <c r="F1015" s="22" t="s">
        <v>52</v>
      </c>
      <c r="G1015" s="22" t="s">
        <v>53</v>
      </c>
      <c r="H1015" s="22" t="s">
        <v>15</v>
      </c>
      <c r="I1015" s="24">
        <v>0.35</v>
      </c>
      <c r="J1015" s="25">
        <v>2250</v>
      </c>
      <c r="K1015" s="26">
        <f>I1015*J1015</f>
        <v>787.5</v>
      </c>
      <c r="L1015" s="26">
        <f>K1015*M1015</f>
        <v>275.625</v>
      </c>
      <c r="M1015" s="27">
        <v>0.35</v>
      </c>
      <c r="O1015" s="1"/>
      <c r="P1015" s="4"/>
      <c r="Q1015" s="3"/>
      <c r="R1015" s="5"/>
    </row>
    <row r="1016" spans="1:18" x14ac:dyDescent="0.2">
      <c r="B1016" s="22" t="s">
        <v>10</v>
      </c>
      <c r="C1016" s="22">
        <v>1185732</v>
      </c>
      <c r="D1016" s="23">
        <v>44207</v>
      </c>
      <c r="E1016" s="22" t="s">
        <v>30</v>
      </c>
      <c r="F1016" s="22" t="s">
        <v>52</v>
      </c>
      <c r="G1016" s="22" t="s">
        <v>53</v>
      </c>
      <c r="H1016" s="22" t="s">
        <v>13</v>
      </c>
      <c r="I1016" s="24">
        <v>0.25</v>
      </c>
      <c r="J1016" s="25">
        <v>2250</v>
      </c>
      <c r="K1016" s="26">
        <f t="shared" ref="K1016:K1019" si="333">I1016*J1016</f>
        <v>562.5</v>
      </c>
      <c r="L1016" s="26">
        <f t="shared" ref="L1016:L1019" si="334">K1016*M1016</f>
        <v>196.875</v>
      </c>
      <c r="M1016" s="27">
        <v>0.35</v>
      </c>
      <c r="O1016" s="1"/>
      <c r="P1016" s="4"/>
      <c r="Q1016" s="3"/>
      <c r="R1016" s="5"/>
    </row>
    <row r="1017" spans="1:18" x14ac:dyDescent="0.2">
      <c r="B1017" s="22" t="s">
        <v>10</v>
      </c>
      <c r="C1017" s="22">
        <v>1185732</v>
      </c>
      <c r="D1017" s="23">
        <v>44207</v>
      </c>
      <c r="E1017" s="22" t="s">
        <v>30</v>
      </c>
      <c r="F1017" s="22" t="s">
        <v>52</v>
      </c>
      <c r="G1017" s="22" t="s">
        <v>53</v>
      </c>
      <c r="H1017" s="22" t="s">
        <v>14</v>
      </c>
      <c r="I1017" s="24">
        <v>0.30000000000000004</v>
      </c>
      <c r="J1017" s="25">
        <v>750</v>
      </c>
      <c r="K1017" s="26">
        <f t="shared" si="333"/>
        <v>225.00000000000003</v>
      </c>
      <c r="L1017" s="26">
        <f t="shared" si="334"/>
        <v>90.000000000000014</v>
      </c>
      <c r="M1017" s="27">
        <v>0.4</v>
      </c>
      <c r="O1017" s="1"/>
      <c r="P1017" s="4"/>
      <c r="Q1017" s="3"/>
      <c r="R1017" s="5"/>
    </row>
    <row r="1018" spans="1:18" x14ac:dyDescent="0.2">
      <c r="B1018" s="22" t="s">
        <v>10</v>
      </c>
      <c r="C1018" s="22">
        <v>1185732</v>
      </c>
      <c r="D1018" s="23">
        <v>44207</v>
      </c>
      <c r="E1018" s="22" t="s">
        <v>30</v>
      </c>
      <c r="F1018" s="22" t="s">
        <v>52</v>
      </c>
      <c r="G1018" s="22" t="s">
        <v>53</v>
      </c>
      <c r="H1018" s="22" t="s">
        <v>16</v>
      </c>
      <c r="I1018" s="24">
        <v>0.44999999999999996</v>
      </c>
      <c r="J1018" s="25">
        <v>1250</v>
      </c>
      <c r="K1018" s="26">
        <f t="shared" si="333"/>
        <v>562.5</v>
      </c>
      <c r="L1018" s="26">
        <f t="shared" si="334"/>
        <v>196.875</v>
      </c>
      <c r="M1018" s="27">
        <v>0.35</v>
      </c>
      <c r="O1018" s="1"/>
      <c r="P1018" s="4"/>
      <c r="Q1018" s="3"/>
      <c r="R1018" s="5"/>
    </row>
    <row r="1019" spans="1:18" x14ac:dyDescent="0.2">
      <c r="B1019" s="22" t="s">
        <v>10</v>
      </c>
      <c r="C1019" s="22">
        <v>1185732</v>
      </c>
      <c r="D1019" s="23">
        <v>44207</v>
      </c>
      <c r="E1019" s="22" t="s">
        <v>30</v>
      </c>
      <c r="F1019" s="22" t="s">
        <v>52</v>
      </c>
      <c r="G1019" s="22" t="s">
        <v>53</v>
      </c>
      <c r="H1019" s="22" t="s">
        <v>17</v>
      </c>
      <c r="I1019" s="24">
        <v>0.35</v>
      </c>
      <c r="J1019" s="25">
        <v>2250</v>
      </c>
      <c r="K1019" s="26">
        <f t="shared" si="333"/>
        <v>787.5</v>
      </c>
      <c r="L1019" s="26">
        <f t="shared" si="334"/>
        <v>393.75</v>
      </c>
      <c r="M1019" s="27">
        <v>0.5</v>
      </c>
      <c r="O1019" s="1"/>
      <c r="P1019" s="4"/>
      <c r="Q1019" s="3"/>
      <c r="R1019" s="5"/>
    </row>
    <row r="1020" spans="1:18" x14ac:dyDescent="0.2">
      <c r="B1020" s="22" t="s">
        <v>10</v>
      </c>
      <c r="C1020" s="22">
        <v>1185732</v>
      </c>
      <c r="D1020" s="23">
        <v>44238</v>
      </c>
      <c r="E1020" s="22" t="s">
        <v>30</v>
      </c>
      <c r="F1020" s="22" t="s">
        <v>52</v>
      </c>
      <c r="G1020" s="22" t="s">
        <v>53</v>
      </c>
      <c r="H1020" s="22" t="s">
        <v>12</v>
      </c>
      <c r="I1020" s="24">
        <v>0.35</v>
      </c>
      <c r="J1020" s="25">
        <v>4750</v>
      </c>
      <c r="K1020" s="26">
        <f>I1020*J1020</f>
        <v>1662.5</v>
      </c>
      <c r="L1020" s="26">
        <f>K1020*M1020</f>
        <v>665</v>
      </c>
      <c r="M1020" s="27">
        <v>0.4</v>
      </c>
      <c r="O1020" s="1"/>
      <c r="P1020" s="4"/>
      <c r="Q1020" s="3"/>
      <c r="R1020" s="5"/>
    </row>
    <row r="1021" spans="1:18" x14ac:dyDescent="0.2">
      <c r="B1021" s="22" t="s">
        <v>10</v>
      </c>
      <c r="C1021" s="22">
        <v>1185732</v>
      </c>
      <c r="D1021" s="23">
        <v>44238</v>
      </c>
      <c r="E1021" s="22" t="s">
        <v>30</v>
      </c>
      <c r="F1021" s="22" t="s">
        <v>52</v>
      </c>
      <c r="G1021" s="22" t="s">
        <v>53</v>
      </c>
      <c r="H1021" s="22" t="s">
        <v>15</v>
      </c>
      <c r="I1021" s="24">
        <v>0.35</v>
      </c>
      <c r="J1021" s="25">
        <v>1250</v>
      </c>
      <c r="K1021" s="26">
        <f>I1021*J1021</f>
        <v>437.5</v>
      </c>
      <c r="L1021" s="26">
        <f>K1021*M1021</f>
        <v>153.125</v>
      </c>
      <c r="M1021" s="27">
        <v>0.35</v>
      </c>
      <c r="O1021" s="1"/>
      <c r="P1021" s="4"/>
      <c r="Q1021" s="3"/>
      <c r="R1021" s="5"/>
    </row>
    <row r="1022" spans="1:18" x14ac:dyDescent="0.2">
      <c r="B1022" s="22" t="s">
        <v>10</v>
      </c>
      <c r="C1022" s="22">
        <v>1185732</v>
      </c>
      <c r="D1022" s="23">
        <v>44238</v>
      </c>
      <c r="E1022" s="22" t="s">
        <v>30</v>
      </c>
      <c r="F1022" s="22" t="s">
        <v>52</v>
      </c>
      <c r="G1022" s="22" t="s">
        <v>53</v>
      </c>
      <c r="H1022" s="22" t="s">
        <v>13</v>
      </c>
      <c r="I1022" s="24">
        <v>0.25</v>
      </c>
      <c r="J1022" s="25">
        <v>1750</v>
      </c>
      <c r="K1022" s="26">
        <f t="shared" ref="K1022:K1025" si="335">I1022*J1022</f>
        <v>437.5</v>
      </c>
      <c r="L1022" s="26">
        <f t="shared" ref="L1022:L1025" si="336">K1022*M1022</f>
        <v>153.125</v>
      </c>
      <c r="M1022" s="27">
        <v>0.35</v>
      </c>
      <c r="O1022" s="1"/>
      <c r="P1022" s="4"/>
      <c r="Q1022" s="3"/>
      <c r="R1022" s="5"/>
    </row>
    <row r="1023" spans="1:18" x14ac:dyDescent="0.2">
      <c r="B1023" s="22" t="s">
        <v>10</v>
      </c>
      <c r="C1023" s="22">
        <v>1185732</v>
      </c>
      <c r="D1023" s="23">
        <v>44238</v>
      </c>
      <c r="E1023" s="22" t="s">
        <v>30</v>
      </c>
      <c r="F1023" s="22" t="s">
        <v>52</v>
      </c>
      <c r="G1023" s="22" t="s">
        <v>53</v>
      </c>
      <c r="H1023" s="22" t="s">
        <v>14</v>
      </c>
      <c r="I1023" s="24">
        <v>0.30000000000000004</v>
      </c>
      <c r="J1023" s="25">
        <v>500</v>
      </c>
      <c r="K1023" s="26">
        <f t="shared" si="335"/>
        <v>150.00000000000003</v>
      </c>
      <c r="L1023" s="26">
        <f t="shared" si="336"/>
        <v>60.000000000000014</v>
      </c>
      <c r="M1023" s="27">
        <v>0.4</v>
      </c>
      <c r="O1023" s="1"/>
      <c r="P1023" s="4"/>
      <c r="Q1023" s="3"/>
      <c r="R1023" s="5"/>
    </row>
    <row r="1024" spans="1:18" x14ac:dyDescent="0.2">
      <c r="B1024" s="22" t="s">
        <v>10</v>
      </c>
      <c r="C1024" s="22">
        <v>1185732</v>
      </c>
      <c r="D1024" s="23">
        <v>44238</v>
      </c>
      <c r="E1024" s="22" t="s">
        <v>30</v>
      </c>
      <c r="F1024" s="22" t="s">
        <v>52</v>
      </c>
      <c r="G1024" s="22" t="s">
        <v>53</v>
      </c>
      <c r="H1024" s="22" t="s">
        <v>16</v>
      </c>
      <c r="I1024" s="24">
        <v>0.44999999999999996</v>
      </c>
      <c r="J1024" s="25">
        <v>1250</v>
      </c>
      <c r="K1024" s="26">
        <f t="shared" si="335"/>
        <v>562.5</v>
      </c>
      <c r="L1024" s="26">
        <f t="shared" si="336"/>
        <v>196.875</v>
      </c>
      <c r="M1024" s="27">
        <v>0.35</v>
      </c>
      <c r="O1024" s="1"/>
      <c r="P1024" s="4"/>
      <c r="Q1024" s="3"/>
      <c r="R1024" s="5"/>
    </row>
    <row r="1025" spans="2:18" x14ac:dyDescent="0.2">
      <c r="B1025" s="22" t="s">
        <v>10</v>
      </c>
      <c r="C1025" s="22">
        <v>1185732</v>
      </c>
      <c r="D1025" s="23">
        <v>44238</v>
      </c>
      <c r="E1025" s="22" t="s">
        <v>30</v>
      </c>
      <c r="F1025" s="22" t="s">
        <v>52</v>
      </c>
      <c r="G1025" s="22" t="s">
        <v>53</v>
      </c>
      <c r="H1025" s="22" t="s">
        <v>17</v>
      </c>
      <c r="I1025" s="24">
        <v>0.35</v>
      </c>
      <c r="J1025" s="25">
        <v>2000</v>
      </c>
      <c r="K1025" s="26">
        <f t="shared" si="335"/>
        <v>700</v>
      </c>
      <c r="L1025" s="26">
        <f t="shared" si="336"/>
        <v>350</v>
      </c>
      <c r="M1025" s="27">
        <v>0.5</v>
      </c>
      <c r="O1025" s="1"/>
      <c r="P1025" s="4"/>
      <c r="Q1025" s="3"/>
      <c r="R1025" s="5"/>
    </row>
    <row r="1026" spans="2:18" x14ac:dyDescent="0.2">
      <c r="B1026" s="22" t="s">
        <v>10</v>
      </c>
      <c r="C1026" s="22">
        <v>1185732</v>
      </c>
      <c r="D1026" s="23">
        <v>44265</v>
      </c>
      <c r="E1026" s="22" t="s">
        <v>30</v>
      </c>
      <c r="F1026" s="22" t="s">
        <v>52</v>
      </c>
      <c r="G1026" s="22" t="s">
        <v>53</v>
      </c>
      <c r="H1026" s="22" t="s">
        <v>12</v>
      </c>
      <c r="I1026" s="24">
        <v>0.4</v>
      </c>
      <c r="J1026" s="25">
        <v>4200</v>
      </c>
      <c r="K1026" s="26">
        <f>I1026*J1026</f>
        <v>1680</v>
      </c>
      <c r="L1026" s="26">
        <f>K1026*M1026</f>
        <v>672</v>
      </c>
      <c r="M1026" s="27">
        <v>0.4</v>
      </c>
      <c r="O1026" s="1"/>
      <c r="P1026" s="4"/>
      <c r="Q1026" s="3"/>
      <c r="R1026" s="5"/>
    </row>
    <row r="1027" spans="2:18" x14ac:dyDescent="0.2">
      <c r="B1027" s="22" t="s">
        <v>10</v>
      </c>
      <c r="C1027" s="22">
        <v>1185732</v>
      </c>
      <c r="D1027" s="23">
        <v>44265</v>
      </c>
      <c r="E1027" s="22" t="s">
        <v>30</v>
      </c>
      <c r="F1027" s="22" t="s">
        <v>52</v>
      </c>
      <c r="G1027" s="22" t="s">
        <v>53</v>
      </c>
      <c r="H1027" s="22" t="s">
        <v>15</v>
      </c>
      <c r="I1027" s="24">
        <v>0.4</v>
      </c>
      <c r="J1027" s="25">
        <v>1000</v>
      </c>
      <c r="K1027" s="26">
        <f>I1027*J1027</f>
        <v>400</v>
      </c>
      <c r="L1027" s="26">
        <f>K1027*M1027</f>
        <v>140</v>
      </c>
      <c r="M1027" s="27">
        <v>0.35</v>
      </c>
      <c r="O1027" s="1"/>
      <c r="P1027" s="4"/>
      <c r="Q1027" s="3"/>
      <c r="R1027" s="5"/>
    </row>
    <row r="1028" spans="2:18" x14ac:dyDescent="0.2">
      <c r="B1028" s="22" t="s">
        <v>10</v>
      </c>
      <c r="C1028" s="22">
        <v>1185732</v>
      </c>
      <c r="D1028" s="23">
        <v>44265</v>
      </c>
      <c r="E1028" s="22" t="s">
        <v>30</v>
      </c>
      <c r="F1028" s="22" t="s">
        <v>52</v>
      </c>
      <c r="G1028" s="22" t="s">
        <v>53</v>
      </c>
      <c r="H1028" s="22" t="s">
        <v>13</v>
      </c>
      <c r="I1028" s="24">
        <v>0.30000000000000004</v>
      </c>
      <c r="J1028" s="25">
        <v>1500</v>
      </c>
      <c r="K1028" s="26">
        <f t="shared" ref="K1028:K1031" si="337">I1028*J1028</f>
        <v>450.00000000000006</v>
      </c>
      <c r="L1028" s="26">
        <f t="shared" ref="L1028:L1031" si="338">K1028*M1028</f>
        <v>157.5</v>
      </c>
      <c r="M1028" s="27">
        <v>0.35</v>
      </c>
      <c r="O1028" s="1"/>
      <c r="P1028" s="4"/>
      <c r="Q1028" s="3"/>
      <c r="R1028" s="5"/>
    </row>
    <row r="1029" spans="2:18" x14ac:dyDescent="0.2">
      <c r="B1029" s="22" t="s">
        <v>10</v>
      </c>
      <c r="C1029" s="22">
        <v>1185732</v>
      </c>
      <c r="D1029" s="23">
        <v>44265</v>
      </c>
      <c r="E1029" s="22" t="s">
        <v>30</v>
      </c>
      <c r="F1029" s="22" t="s">
        <v>52</v>
      </c>
      <c r="G1029" s="22" t="s">
        <v>53</v>
      </c>
      <c r="H1029" s="22" t="s">
        <v>14</v>
      </c>
      <c r="I1029" s="24">
        <v>0.35</v>
      </c>
      <c r="J1029" s="25">
        <v>0</v>
      </c>
      <c r="K1029" s="26">
        <f t="shared" si="337"/>
        <v>0</v>
      </c>
      <c r="L1029" s="26">
        <f t="shared" si="338"/>
        <v>0</v>
      </c>
      <c r="M1029" s="27">
        <v>0.4</v>
      </c>
      <c r="O1029" s="1"/>
      <c r="P1029" s="4"/>
      <c r="Q1029" s="3"/>
      <c r="R1029" s="5"/>
    </row>
    <row r="1030" spans="2:18" x14ac:dyDescent="0.2">
      <c r="B1030" s="22" t="s">
        <v>10</v>
      </c>
      <c r="C1030" s="22">
        <v>1185732</v>
      </c>
      <c r="D1030" s="23">
        <v>44265</v>
      </c>
      <c r="E1030" s="22" t="s">
        <v>30</v>
      </c>
      <c r="F1030" s="22" t="s">
        <v>52</v>
      </c>
      <c r="G1030" s="22" t="s">
        <v>53</v>
      </c>
      <c r="H1030" s="22" t="s">
        <v>16</v>
      </c>
      <c r="I1030" s="24">
        <v>0.5</v>
      </c>
      <c r="J1030" s="25">
        <v>500</v>
      </c>
      <c r="K1030" s="26">
        <f t="shared" si="337"/>
        <v>250</v>
      </c>
      <c r="L1030" s="26">
        <f t="shared" si="338"/>
        <v>87.5</v>
      </c>
      <c r="M1030" s="27">
        <v>0.35</v>
      </c>
      <c r="O1030" s="1"/>
      <c r="P1030" s="4"/>
      <c r="Q1030" s="3"/>
      <c r="R1030" s="5"/>
    </row>
    <row r="1031" spans="2:18" x14ac:dyDescent="0.2">
      <c r="B1031" s="22" t="s">
        <v>10</v>
      </c>
      <c r="C1031" s="22">
        <v>1185732</v>
      </c>
      <c r="D1031" s="23">
        <v>44265</v>
      </c>
      <c r="E1031" s="22" t="s">
        <v>30</v>
      </c>
      <c r="F1031" s="22" t="s">
        <v>52</v>
      </c>
      <c r="G1031" s="22" t="s">
        <v>53</v>
      </c>
      <c r="H1031" s="22" t="s">
        <v>17</v>
      </c>
      <c r="I1031" s="24">
        <v>0.4</v>
      </c>
      <c r="J1031" s="25">
        <v>1500</v>
      </c>
      <c r="K1031" s="26">
        <f t="shared" si="337"/>
        <v>600</v>
      </c>
      <c r="L1031" s="26">
        <f t="shared" si="338"/>
        <v>300</v>
      </c>
      <c r="M1031" s="27">
        <v>0.5</v>
      </c>
      <c r="O1031" s="1"/>
      <c r="P1031" s="4"/>
      <c r="Q1031" s="3"/>
      <c r="R1031" s="5"/>
    </row>
    <row r="1032" spans="2:18" x14ac:dyDescent="0.2">
      <c r="B1032" s="22" t="s">
        <v>10</v>
      </c>
      <c r="C1032" s="22">
        <v>1185732</v>
      </c>
      <c r="D1032" s="23">
        <v>44297</v>
      </c>
      <c r="E1032" s="22" t="s">
        <v>30</v>
      </c>
      <c r="F1032" s="22" t="s">
        <v>52</v>
      </c>
      <c r="G1032" s="22" t="s">
        <v>53</v>
      </c>
      <c r="H1032" s="22" t="s">
        <v>12</v>
      </c>
      <c r="I1032" s="24">
        <v>0.4</v>
      </c>
      <c r="J1032" s="25">
        <v>3750</v>
      </c>
      <c r="K1032" s="26">
        <f>I1032*J1032</f>
        <v>1500</v>
      </c>
      <c r="L1032" s="26">
        <f>K1032*M1032</f>
        <v>600</v>
      </c>
      <c r="M1032" s="27">
        <v>0.4</v>
      </c>
      <c r="O1032" s="1"/>
      <c r="P1032" s="4"/>
      <c r="Q1032" s="3"/>
      <c r="R1032" s="5"/>
    </row>
    <row r="1033" spans="2:18" x14ac:dyDescent="0.2">
      <c r="B1033" s="22" t="s">
        <v>10</v>
      </c>
      <c r="C1033" s="22">
        <v>1185732</v>
      </c>
      <c r="D1033" s="23">
        <v>44297</v>
      </c>
      <c r="E1033" s="22" t="s">
        <v>30</v>
      </c>
      <c r="F1033" s="22" t="s">
        <v>52</v>
      </c>
      <c r="G1033" s="22" t="s">
        <v>53</v>
      </c>
      <c r="H1033" s="22" t="s">
        <v>15</v>
      </c>
      <c r="I1033" s="24">
        <v>0.35000000000000003</v>
      </c>
      <c r="J1033" s="25">
        <v>750</v>
      </c>
      <c r="K1033" s="26">
        <f>I1033*J1033</f>
        <v>262.5</v>
      </c>
      <c r="L1033" s="26">
        <f>K1033*M1033</f>
        <v>91.875</v>
      </c>
      <c r="M1033" s="27">
        <v>0.35</v>
      </c>
      <c r="O1033" s="1"/>
      <c r="P1033" s="4"/>
      <c r="Q1033" s="3"/>
      <c r="R1033" s="5"/>
    </row>
    <row r="1034" spans="2:18" x14ac:dyDescent="0.2">
      <c r="B1034" s="22" t="s">
        <v>10</v>
      </c>
      <c r="C1034" s="22">
        <v>1185732</v>
      </c>
      <c r="D1034" s="23">
        <v>44297</v>
      </c>
      <c r="E1034" s="22" t="s">
        <v>30</v>
      </c>
      <c r="F1034" s="22" t="s">
        <v>52</v>
      </c>
      <c r="G1034" s="22" t="s">
        <v>53</v>
      </c>
      <c r="H1034" s="22" t="s">
        <v>13</v>
      </c>
      <c r="I1034" s="24">
        <v>0.25000000000000006</v>
      </c>
      <c r="J1034" s="25">
        <v>750</v>
      </c>
      <c r="K1034" s="26">
        <f t="shared" ref="K1034:K1037" si="339">I1034*J1034</f>
        <v>187.50000000000003</v>
      </c>
      <c r="L1034" s="26">
        <f t="shared" ref="L1034:L1037" si="340">K1034*M1034</f>
        <v>65.625</v>
      </c>
      <c r="M1034" s="27">
        <v>0.35</v>
      </c>
      <c r="O1034" s="1"/>
      <c r="P1034" s="4"/>
      <c r="Q1034" s="3"/>
      <c r="R1034" s="5"/>
    </row>
    <row r="1035" spans="2:18" x14ac:dyDescent="0.2">
      <c r="B1035" s="22" t="s">
        <v>10</v>
      </c>
      <c r="C1035" s="22">
        <v>1185732</v>
      </c>
      <c r="D1035" s="23">
        <v>44297</v>
      </c>
      <c r="E1035" s="22" t="s">
        <v>30</v>
      </c>
      <c r="F1035" s="22" t="s">
        <v>52</v>
      </c>
      <c r="G1035" s="22" t="s">
        <v>53</v>
      </c>
      <c r="H1035" s="22" t="s">
        <v>14</v>
      </c>
      <c r="I1035" s="24">
        <v>0.3</v>
      </c>
      <c r="J1035" s="25">
        <v>0</v>
      </c>
      <c r="K1035" s="26">
        <f t="shared" si="339"/>
        <v>0</v>
      </c>
      <c r="L1035" s="26">
        <f t="shared" si="340"/>
        <v>0</v>
      </c>
      <c r="M1035" s="27">
        <v>0.4</v>
      </c>
      <c r="O1035" s="1"/>
      <c r="P1035" s="4"/>
      <c r="Q1035" s="3"/>
      <c r="R1035" s="5"/>
    </row>
    <row r="1036" spans="2:18" x14ac:dyDescent="0.2">
      <c r="B1036" s="22" t="s">
        <v>10</v>
      </c>
      <c r="C1036" s="22">
        <v>1185732</v>
      </c>
      <c r="D1036" s="23">
        <v>44297</v>
      </c>
      <c r="E1036" s="22" t="s">
        <v>30</v>
      </c>
      <c r="F1036" s="22" t="s">
        <v>52</v>
      </c>
      <c r="G1036" s="22" t="s">
        <v>53</v>
      </c>
      <c r="H1036" s="22" t="s">
        <v>16</v>
      </c>
      <c r="I1036" s="24">
        <v>0.45</v>
      </c>
      <c r="J1036" s="25">
        <v>250</v>
      </c>
      <c r="K1036" s="26">
        <f t="shared" si="339"/>
        <v>112.5</v>
      </c>
      <c r="L1036" s="26">
        <f t="shared" si="340"/>
        <v>39.375</v>
      </c>
      <c r="M1036" s="27">
        <v>0.35</v>
      </c>
      <c r="O1036" s="1"/>
      <c r="P1036" s="4"/>
      <c r="Q1036" s="3"/>
      <c r="R1036" s="5"/>
    </row>
    <row r="1037" spans="2:18" x14ac:dyDescent="0.2">
      <c r="B1037" s="22" t="s">
        <v>10</v>
      </c>
      <c r="C1037" s="22">
        <v>1185732</v>
      </c>
      <c r="D1037" s="23">
        <v>44297</v>
      </c>
      <c r="E1037" s="22" t="s">
        <v>30</v>
      </c>
      <c r="F1037" s="22" t="s">
        <v>52</v>
      </c>
      <c r="G1037" s="22" t="s">
        <v>53</v>
      </c>
      <c r="H1037" s="22" t="s">
        <v>17</v>
      </c>
      <c r="I1037" s="24">
        <v>0.35000000000000003</v>
      </c>
      <c r="J1037" s="25">
        <v>1500</v>
      </c>
      <c r="K1037" s="26">
        <f t="shared" si="339"/>
        <v>525</v>
      </c>
      <c r="L1037" s="26">
        <f t="shared" si="340"/>
        <v>262.5</v>
      </c>
      <c r="M1037" s="27">
        <v>0.5</v>
      </c>
      <c r="O1037" s="1"/>
      <c r="P1037" s="4"/>
      <c r="Q1037" s="3"/>
      <c r="R1037" s="5"/>
    </row>
    <row r="1038" spans="2:18" x14ac:dyDescent="0.2">
      <c r="B1038" s="22" t="s">
        <v>10</v>
      </c>
      <c r="C1038" s="22">
        <v>1185732</v>
      </c>
      <c r="D1038" s="23">
        <v>44328</v>
      </c>
      <c r="E1038" s="22" t="s">
        <v>30</v>
      </c>
      <c r="F1038" s="22" t="s">
        <v>52</v>
      </c>
      <c r="G1038" s="22" t="s">
        <v>53</v>
      </c>
      <c r="H1038" s="22" t="s">
        <v>12</v>
      </c>
      <c r="I1038" s="24">
        <v>0.45</v>
      </c>
      <c r="J1038" s="25">
        <v>4200</v>
      </c>
      <c r="K1038" s="26">
        <f>I1038*J1038</f>
        <v>1890</v>
      </c>
      <c r="L1038" s="26">
        <f>K1038*M1038</f>
        <v>756</v>
      </c>
      <c r="M1038" s="27">
        <v>0.4</v>
      </c>
      <c r="O1038" s="1"/>
      <c r="P1038" s="4"/>
      <c r="Q1038" s="3"/>
      <c r="R1038" s="5"/>
    </row>
    <row r="1039" spans="2:18" x14ac:dyDescent="0.2">
      <c r="B1039" s="22" t="s">
        <v>10</v>
      </c>
      <c r="C1039" s="22">
        <v>1185732</v>
      </c>
      <c r="D1039" s="23">
        <v>44328</v>
      </c>
      <c r="E1039" s="22" t="s">
        <v>30</v>
      </c>
      <c r="F1039" s="22" t="s">
        <v>52</v>
      </c>
      <c r="G1039" s="22" t="s">
        <v>53</v>
      </c>
      <c r="H1039" s="22" t="s">
        <v>15</v>
      </c>
      <c r="I1039" s="24">
        <v>0.40000000000000008</v>
      </c>
      <c r="J1039" s="25">
        <v>1250</v>
      </c>
      <c r="K1039" s="26">
        <f>I1039*J1039</f>
        <v>500.00000000000011</v>
      </c>
      <c r="L1039" s="26">
        <f>K1039*M1039</f>
        <v>175.00000000000003</v>
      </c>
      <c r="M1039" s="27">
        <v>0.35</v>
      </c>
      <c r="O1039" s="1"/>
      <c r="P1039" s="4"/>
      <c r="Q1039" s="3"/>
      <c r="R1039" s="5"/>
    </row>
    <row r="1040" spans="2:18" x14ac:dyDescent="0.2">
      <c r="B1040" s="22" t="s">
        <v>10</v>
      </c>
      <c r="C1040" s="22">
        <v>1185732</v>
      </c>
      <c r="D1040" s="23">
        <v>44328</v>
      </c>
      <c r="E1040" s="22" t="s">
        <v>30</v>
      </c>
      <c r="F1040" s="22" t="s">
        <v>52</v>
      </c>
      <c r="G1040" s="22" t="s">
        <v>53</v>
      </c>
      <c r="H1040" s="22" t="s">
        <v>13</v>
      </c>
      <c r="I1040" s="24">
        <v>0.35000000000000003</v>
      </c>
      <c r="J1040" s="25">
        <v>1000</v>
      </c>
      <c r="K1040" s="26">
        <f t="shared" ref="K1040:K1043" si="341">I1040*J1040</f>
        <v>350.00000000000006</v>
      </c>
      <c r="L1040" s="26">
        <f t="shared" ref="L1040:L1043" si="342">K1040*M1040</f>
        <v>122.50000000000001</v>
      </c>
      <c r="M1040" s="27">
        <v>0.35</v>
      </c>
      <c r="O1040" s="1"/>
      <c r="P1040" s="4"/>
      <c r="Q1040" s="3"/>
      <c r="R1040" s="5"/>
    </row>
    <row r="1041" spans="2:18" x14ac:dyDescent="0.2">
      <c r="B1041" s="22" t="s">
        <v>10</v>
      </c>
      <c r="C1041" s="22">
        <v>1185732</v>
      </c>
      <c r="D1041" s="23">
        <v>44328</v>
      </c>
      <c r="E1041" s="22" t="s">
        <v>30</v>
      </c>
      <c r="F1041" s="22" t="s">
        <v>52</v>
      </c>
      <c r="G1041" s="22" t="s">
        <v>53</v>
      </c>
      <c r="H1041" s="22" t="s">
        <v>14</v>
      </c>
      <c r="I1041" s="24">
        <v>0.35000000000000003</v>
      </c>
      <c r="J1041" s="25">
        <v>250</v>
      </c>
      <c r="K1041" s="26">
        <f t="shared" si="341"/>
        <v>87.500000000000014</v>
      </c>
      <c r="L1041" s="26">
        <f t="shared" si="342"/>
        <v>35.000000000000007</v>
      </c>
      <c r="M1041" s="27">
        <v>0.4</v>
      </c>
      <c r="O1041" s="1"/>
      <c r="P1041" s="4"/>
      <c r="Q1041" s="3"/>
      <c r="R1041" s="5"/>
    </row>
    <row r="1042" spans="2:18" x14ac:dyDescent="0.2">
      <c r="B1042" s="22" t="s">
        <v>10</v>
      </c>
      <c r="C1042" s="22">
        <v>1185732</v>
      </c>
      <c r="D1042" s="23">
        <v>44328</v>
      </c>
      <c r="E1042" s="22" t="s">
        <v>30</v>
      </c>
      <c r="F1042" s="22" t="s">
        <v>52</v>
      </c>
      <c r="G1042" s="22" t="s">
        <v>53</v>
      </c>
      <c r="H1042" s="22" t="s">
        <v>16</v>
      </c>
      <c r="I1042" s="24">
        <v>0.49999999999999994</v>
      </c>
      <c r="J1042" s="25">
        <v>500</v>
      </c>
      <c r="K1042" s="26">
        <f t="shared" si="341"/>
        <v>249.99999999999997</v>
      </c>
      <c r="L1042" s="26">
        <f t="shared" si="342"/>
        <v>87.499999999999986</v>
      </c>
      <c r="M1042" s="27">
        <v>0.35</v>
      </c>
      <c r="O1042" s="1"/>
      <c r="P1042" s="4"/>
      <c r="Q1042" s="3"/>
      <c r="R1042" s="5"/>
    </row>
    <row r="1043" spans="2:18" x14ac:dyDescent="0.2">
      <c r="B1043" s="22" t="s">
        <v>10</v>
      </c>
      <c r="C1043" s="22">
        <v>1185732</v>
      </c>
      <c r="D1043" s="23">
        <v>44328</v>
      </c>
      <c r="E1043" s="22" t="s">
        <v>30</v>
      </c>
      <c r="F1043" s="22" t="s">
        <v>52</v>
      </c>
      <c r="G1043" s="22" t="s">
        <v>53</v>
      </c>
      <c r="H1043" s="22" t="s">
        <v>17</v>
      </c>
      <c r="I1043" s="24">
        <v>0.54999999999999993</v>
      </c>
      <c r="J1043" s="25">
        <v>1500</v>
      </c>
      <c r="K1043" s="26">
        <f t="shared" si="341"/>
        <v>824.99999999999989</v>
      </c>
      <c r="L1043" s="26">
        <f t="shared" si="342"/>
        <v>412.49999999999994</v>
      </c>
      <c r="M1043" s="27">
        <v>0.5</v>
      </c>
      <c r="O1043" s="1"/>
      <c r="P1043" s="4"/>
      <c r="Q1043" s="3"/>
      <c r="R1043" s="5"/>
    </row>
    <row r="1044" spans="2:18" x14ac:dyDescent="0.2">
      <c r="B1044" s="22" t="s">
        <v>10</v>
      </c>
      <c r="C1044" s="22">
        <v>1185732</v>
      </c>
      <c r="D1044" s="23">
        <v>44358</v>
      </c>
      <c r="E1044" s="22" t="s">
        <v>30</v>
      </c>
      <c r="F1044" s="22" t="s">
        <v>52</v>
      </c>
      <c r="G1044" s="22" t="s">
        <v>53</v>
      </c>
      <c r="H1044" s="22" t="s">
        <v>12</v>
      </c>
      <c r="I1044" s="24">
        <v>0.4</v>
      </c>
      <c r="J1044" s="25">
        <v>4000</v>
      </c>
      <c r="K1044" s="26">
        <f>I1044*J1044</f>
        <v>1600</v>
      </c>
      <c r="L1044" s="26">
        <f>K1044*M1044</f>
        <v>640</v>
      </c>
      <c r="M1044" s="27">
        <v>0.4</v>
      </c>
      <c r="O1044" s="1"/>
      <c r="P1044" s="4"/>
      <c r="Q1044" s="3"/>
      <c r="R1044" s="5"/>
    </row>
    <row r="1045" spans="2:18" x14ac:dyDescent="0.2">
      <c r="B1045" s="22" t="s">
        <v>10</v>
      </c>
      <c r="C1045" s="22">
        <v>1185732</v>
      </c>
      <c r="D1045" s="23">
        <v>44358</v>
      </c>
      <c r="E1045" s="22" t="s">
        <v>30</v>
      </c>
      <c r="F1045" s="22" t="s">
        <v>52</v>
      </c>
      <c r="G1045" s="22" t="s">
        <v>53</v>
      </c>
      <c r="H1045" s="22" t="s">
        <v>15</v>
      </c>
      <c r="I1045" s="24">
        <v>0.35000000000000009</v>
      </c>
      <c r="J1045" s="25">
        <v>1500</v>
      </c>
      <c r="K1045" s="26">
        <f>I1045*J1045</f>
        <v>525.00000000000011</v>
      </c>
      <c r="L1045" s="26">
        <f>K1045*M1045</f>
        <v>183.75000000000003</v>
      </c>
      <c r="M1045" s="27">
        <v>0.35</v>
      </c>
      <c r="O1045" s="1"/>
      <c r="P1045" s="4"/>
      <c r="Q1045" s="3"/>
      <c r="R1045" s="5"/>
    </row>
    <row r="1046" spans="2:18" x14ac:dyDescent="0.2">
      <c r="B1046" s="22" t="s">
        <v>10</v>
      </c>
      <c r="C1046" s="22">
        <v>1185732</v>
      </c>
      <c r="D1046" s="23">
        <v>44358</v>
      </c>
      <c r="E1046" s="22" t="s">
        <v>30</v>
      </c>
      <c r="F1046" s="22" t="s">
        <v>52</v>
      </c>
      <c r="G1046" s="22" t="s">
        <v>53</v>
      </c>
      <c r="H1046" s="22" t="s">
        <v>13</v>
      </c>
      <c r="I1046" s="24">
        <v>0.30000000000000004</v>
      </c>
      <c r="J1046" s="25">
        <v>1750</v>
      </c>
      <c r="K1046" s="26">
        <f t="shared" ref="K1046:K1049" si="343">I1046*J1046</f>
        <v>525.00000000000011</v>
      </c>
      <c r="L1046" s="26">
        <f t="shared" ref="L1046:L1049" si="344">K1046*M1046</f>
        <v>183.75000000000003</v>
      </c>
      <c r="M1046" s="27">
        <v>0.35</v>
      </c>
      <c r="O1046" s="1"/>
      <c r="P1046" s="4"/>
      <c r="Q1046" s="3"/>
      <c r="R1046" s="5"/>
    </row>
    <row r="1047" spans="2:18" x14ac:dyDescent="0.2">
      <c r="B1047" s="22" t="s">
        <v>10</v>
      </c>
      <c r="C1047" s="22">
        <v>1185732</v>
      </c>
      <c r="D1047" s="23">
        <v>44358</v>
      </c>
      <c r="E1047" s="22" t="s">
        <v>30</v>
      </c>
      <c r="F1047" s="22" t="s">
        <v>52</v>
      </c>
      <c r="G1047" s="22" t="s">
        <v>53</v>
      </c>
      <c r="H1047" s="22" t="s">
        <v>14</v>
      </c>
      <c r="I1047" s="24">
        <v>0.30000000000000004</v>
      </c>
      <c r="J1047" s="25">
        <v>1500</v>
      </c>
      <c r="K1047" s="26">
        <f t="shared" si="343"/>
        <v>450.00000000000006</v>
      </c>
      <c r="L1047" s="26">
        <f t="shared" si="344"/>
        <v>180.00000000000003</v>
      </c>
      <c r="M1047" s="27">
        <v>0.4</v>
      </c>
      <c r="O1047" s="1"/>
      <c r="P1047" s="4"/>
      <c r="Q1047" s="3"/>
      <c r="R1047" s="5"/>
    </row>
    <row r="1048" spans="2:18" x14ac:dyDescent="0.2">
      <c r="B1048" s="22" t="s">
        <v>10</v>
      </c>
      <c r="C1048" s="22">
        <v>1185732</v>
      </c>
      <c r="D1048" s="23">
        <v>44358</v>
      </c>
      <c r="E1048" s="22" t="s">
        <v>30</v>
      </c>
      <c r="F1048" s="22" t="s">
        <v>52</v>
      </c>
      <c r="G1048" s="22" t="s">
        <v>53</v>
      </c>
      <c r="H1048" s="22" t="s">
        <v>16</v>
      </c>
      <c r="I1048" s="24">
        <v>0.45</v>
      </c>
      <c r="J1048" s="25">
        <v>1500</v>
      </c>
      <c r="K1048" s="26">
        <f t="shared" si="343"/>
        <v>675</v>
      </c>
      <c r="L1048" s="26">
        <f t="shared" si="344"/>
        <v>236.24999999999997</v>
      </c>
      <c r="M1048" s="27">
        <v>0.35</v>
      </c>
      <c r="O1048" s="1"/>
      <c r="P1048" s="4"/>
      <c r="Q1048" s="3"/>
      <c r="R1048" s="5"/>
    </row>
    <row r="1049" spans="2:18" x14ac:dyDescent="0.2">
      <c r="B1049" s="22" t="s">
        <v>10</v>
      </c>
      <c r="C1049" s="22">
        <v>1185732</v>
      </c>
      <c r="D1049" s="23">
        <v>44358</v>
      </c>
      <c r="E1049" s="22" t="s">
        <v>30</v>
      </c>
      <c r="F1049" s="22" t="s">
        <v>52</v>
      </c>
      <c r="G1049" s="22" t="s">
        <v>53</v>
      </c>
      <c r="H1049" s="22" t="s">
        <v>17</v>
      </c>
      <c r="I1049" s="24">
        <v>0.5</v>
      </c>
      <c r="J1049" s="25">
        <v>3250</v>
      </c>
      <c r="K1049" s="26">
        <f t="shared" si="343"/>
        <v>1625</v>
      </c>
      <c r="L1049" s="26">
        <f t="shared" si="344"/>
        <v>812.5</v>
      </c>
      <c r="M1049" s="27">
        <v>0.5</v>
      </c>
      <c r="O1049" s="1"/>
      <c r="P1049" s="4"/>
      <c r="Q1049" s="3"/>
      <c r="R1049" s="5"/>
    </row>
    <row r="1050" spans="2:18" x14ac:dyDescent="0.2">
      <c r="B1050" s="22" t="s">
        <v>10</v>
      </c>
      <c r="C1050" s="22">
        <v>1185732</v>
      </c>
      <c r="D1050" s="23">
        <v>44387</v>
      </c>
      <c r="E1050" s="22" t="s">
        <v>30</v>
      </c>
      <c r="F1050" s="22" t="s">
        <v>52</v>
      </c>
      <c r="G1050" s="22" t="s">
        <v>53</v>
      </c>
      <c r="H1050" s="22" t="s">
        <v>12</v>
      </c>
      <c r="I1050" s="24">
        <v>0.45</v>
      </c>
      <c r="J1050" s="25">
        <v>5500</v>
      </c>
      <c r="K1050" s="26">
        <f>I1050*J1050</f>
        <v>2475</v>
      </c>
      <c r="L1050" s="26">
        <f>K1050*M1050</f>
        <v>990</v>
      </c>
      <c r="M1050" s="27">
        <v>0.4</v>
      </c>
      <c r="O1050" s="1"/>
      <c r="P1050" s="4"/>
      <c r="Q1050" s="3"/>
      <c r="R1050" s="5"/>
    </row>
    <row r="1051" spans="2:18" x14ac:dyDescent="0.2">
      <c r="B1051" s="22" t="s">
        <v>10</v>
      </c>
      <c r="C1051" s="22">
        <v>1185732</v>
      </c>
      <c r="D1051" s="23">
        <v>44387</v>
      </c>
      <c r="E1051" s="22" t="s">
        <v>30</v>
      </c>
      <c r="F1051" s="22" t="s">
        <v>52</v>
      </c>
      <c r="G1051" s="22" t="s">
        <v>53</v>
      </c>
      <c r="H1051" s="22" t="s">
        <v>15</v>
      </c>
      <c r="I1051" s="24">
        <v>0.40000000000000008</v>
      </c>
      <c r="J1051" s="25">
        <v>3000</v>
      </c>
      <c r="K1051" s="26">
        <f>I1051*J1051</f>
        <v>1200.0000000000002</v>
      </c>
      <c r="L1051" s="26">
        <f>K1051*M1051</f>
        <v>420.00000000000006</v>
      </c>
      <c r="M1051" s="27">
        <v>0.35</v>
      </c>
      <c r="O1051" s="1"/>
      <c r="P1051" s="4"/>
      <c r="Q1051" s="3"/>
      <c r="R1051" s="5"/>
    </row>
    <row r="1052" spans="2:18" x14ac:dyDescent="0.2">
      <c r="B1052" s="22" t="s">
        <v>10</v>
      </c>
      <c r="C1052" s="22">
        <v>1185732</v>
      </c>
      <c r="D1052" s="23">
        <v>44387</v>
      </c>
      <c r="E1052" s="22" t="s">
        <v>30</v>
      </c>
      <c r="F1052" s="22" t="s">
        <v>52</v>
      </c>
      <c r="G1052" s="22" t="s">
        <v>53</v>
      </c>
      <c r="H1052" s="22" t="s">
        <v>13</v>
      </c>
      <c r="I1052" s="24">
        <v>0.35000000000000003</v>
      </c>
      <c r="J1052" s="25">
        <v>2250</v>
      </c>
      <c r="K1052" s="26">
        <f t="shared" ref="K1052:K1055" si="345">I1052*J1052</f>
        <v>787.50000000000011</v>
      </c>
      <c r="L1052" s="26">
        <f t="shared" ref="L1052:L1055" si="346">K1052*M1052</f>
        <v>275.625</v>
      </c>
      <c r="M1052" s="27">
        <v>0.35</v>
      </c>
      <c r="O1052" s="1"/>
      <c r="P1052" s="4"/>
      <c r="Q1052" s="3"/>
      <c r="R1052" s="5"/>
    </row>
    <row r="1053" spans="2:18" x14ac:dyDescent="0.2">
      <c r="B1053" s="22" t="s">
        <v>10</v>
      </c>
      <c r="C1053" s="22">
        <v>1185732</v>
      </c>
      <c r="D1053" s="23">
        <v>44387</v>
      </c>
      <c r="E1053" s="22" t="s">
        <v>30</v>
      </c>
      <c r="F1053" s="22" t="s">
        <v>52</v>
      </c>
      <c r="G1053" s="22" t="s">
        <v>53</v>
      </c>
      <c r="H1053" s="22" t="s">
        <v>14</v>
      </c>
      <c r="I1053" s="24">
        <v>0.35000000000000003</v>
      </c>
      <c r="J1053" s="25">
        <v>1750</v>
      </c>
      <c r="K1053" s="26">
        <f t="shared" si="345"/>
        <v>612.50000000000011</v>
      </c>
      <c r="L1053" s="26">
        <f t="shared" si="346"/>
        <v>245.00000000000006</v>
      </c>
      <c r="M1053" s="27">
        <v>0.4</v>
      </c>
      <c r="O1053" s="1"/>
      <c r="P1053" s="4"/>
      <c r="Q1053" s="3"/>
      <c r="R1053" s="5"/>
    </row>
    <row r="1054" spans="2:18" x14ac:dyDescent="0.2">
      <c r="B1054" s="22" t="s">
        <v>10</v>
      </c>
      <c r="C1054" s="22">
        <v>1185732</v>
      </c>
      <c r="D1054" s="23">
        <v>44387</v>
      </c>
      <c r="E1054" s="22" t="s">
        <v>30</v>
      </c>
      <c r="F1054" s="22" t="s">
        <v>52</v>
      </c>
      <c r="G1054" s="22" t="s">
        <v>53</v>
      </c>
      <c r="H1054" s="22" t="s">
        <v>16</v>
      </c>
      <c r="I1054" s="24">
        <v>0.45</v>
      </c>
      <c r="J1054" s="25">
        <v>1750</v>
      </c>
      <c r="K1054" s="26">
        <f t="shared" si="345"/>
        <v>787.5</v>
      </c>
      <c r="L1054" s="26">
        <f t="shared" si="346"/>
        <v>275.625</v>
      </c>
      <c r="M1054" s="27">
        <v>0.35</v>
      </c>
      <c r="O1054" s="1"/>
      <c r="P1054" s="4"/>
      <c r="Q1054" s="3"/>
      <c r="R1054" s="5"/>
    </row>
    <row r="1055" spans="2:18" x14ac:dyDescent="0.2">
      <c r="B1055" s="22" t="s">
        <v>10</v>
      </c>
      <c r="C1055" s="22">
        <v>1185732</v>
      </c>
      <c r="D1055" s="23">
        <v>44387</v>
      </c>
      <c r="E1055" s="22" t="s">
        <v>30</v>
      </c>
      <c r="F1055" s="22" t="s">
        <v>52</v>
      </c>
      <c r="G1055" s="22" t="s">
        <v>53</v>
      </c>
      <c r="H1055" s="22" t="s">
        <v>17</v>
      </c>
      <c r="I1055" s="24">
        <v>0.5</v>
      </c>
      <c r="J1055" s="25">
        <v>3500</v>
      </c>
      <c r="K1055" s="26">
        <f t="shared" si="345"/>
        <v>1750</v>
      </c>
      <c r="L1055" s="26">
        <f t="shared" si="346"/>
        <v>875</v>
      </c>
      <c r="M1055" s="27">
        <v>0.5</v>
      </c>
      <c r="O1055" s="1"/>
      <c r="P1055" s="4"/>
      <c r="Q1055" s="3"/>
      <c r="R1055" s="5"/>
    </row>
    <row r="1056" spans="2:18" x14ac:dyDescent="0.2">
      <c r="B1056" s="22" t="s">
        <v>10</v>
      </c>
      <c r="C1056" s="22">
        <v>1185732</v>
      </c>
      <c r="D1056" s="23">
        <v>44419</v>
      </c>
      <c r="E1056" s="22" t="s">
        <v>30</v>
      </c>
      <c r="F1056" s="22" t="s">
        <v>52</v>
      </c>
      <c r="G1056" s="22" t="s">
        <v>53</v>
      </c>
      <c r="H1056" s="22" t="s">
        <v>12</v>
      </c>
      <c r="I1056" s="24">
        <v>0.45</v>
      </c>
      <c r="J1056" s="25">
        <v>5000</v>
      </c>
      <c r="K1056" s="26">
        <f>I1056*J1056</f>
        <v>2250</v>
      </c>
      <c r="L1056" s="26">
        <f>K1056*M1056</f>
        <v>900</v>
      </c>
      <c r="M1056" s="27">
        <v>0.4</v>
      </c>
      <c r="O1056" s="1"/>
      <c r="P1056" s="4"/>
      <c r="Q1056" s="3"/>
      <c r="R1056" s="5"/>
    </row>
    <row r="1057" spans="2:18" x14ac:dyDescent="0.2">
      <c r="B1057" s="22" t="s">
        <v>10</v>
      </c>
      <c r="C1057" s="22">
        <v>1185732</v>
      </c>
      <c r="D1057" s="23">
        <v>44419</v>
      </c>
      <c r="E1057" s="22" t="s">
        <v>30</v>
      </c>
      <c r="F1057" s="22" t="s">
        <v>52</v>
      </c>
      <c r="G1057" s="22" t="s">
        <v>53</v>
      </c>
      <c r="H1057" s="22" t="s">
        <v>15</v>
      </c>
      <c r="I1057" s="24">
        <v>0.45000000000000007</v>
      </c>
      <c r="J1057" s="25">
        <v>2750</v>
      </c>
      <c r="K1057" s="26">
        <f>I1057*J1057</f>
        <v>1237.5000000000002</v>
      </c>
      <c r="L1057" s="26">
        <f>K1057*M1057</f>
        <v>433.12500000000006</v>
      </c>
      <c r="M1057" s="27">
        <v>0.35</v>
      </c>
      <c r="O1057" s="1"/>
      <c r="P1057" s="4"/>
      <c r="Q1057" s="3"/>
      <c r="R1057" s="5"/>
    </row>
    <row r="1058" spans="2:18" x14ac:dyDescent="0.2">
      <c r="B1058" s="22" t="s">
        <v>10</v>
      </c>
      <c r="C1058" s="22">
        <v>1185732</v>
      </c>
      <c r="D1058" s="23">
        <v>44419</v>
      </c>
      <c r="E1058" s="22" t="s">
        <v>30</v>
      </c>
      <c r="F1058" s="22" t="s">
        <v>52</v>
      </c>
      <c r="G1058" s="22" t="s">
        <v>53</v>
      </c>
      <c r="H1058" s="22" t="s">
        <v>13</v>
      </c>
      <c r="I1058" s="24">
        <v>0.4</v>
      </c>
      <c r="J1058" s="25">
        <v>2000</v>
      </c>
      <c r="K1058" s="26">
        <f t="shared" ref="K1058:K1061" si="347">I1058*J1058</f>
        <v>800</v>
      </c>
      <c r="L1058" s="26">
        <f t="shared" ref="L1058:L1061" si="348">K1058*M1058</f>
        <v>280</v>
      </c>
      <c r="M1058" s="27">
        <v>0.35</v>
      </c>
      <c r="O1058" s="1"/>
      <c r="P1058" s="4"/>
      <c r="Q1058" s="3"/>
      <c r="R1058" s="5"/>
    </row>
    <row r="1059" spans="2:18" x14ac:dyDescent="0.2">
      <c r="B1059" s="22" t="s">
        <v>10</v>
      </c>
      <c r="C1059" s="22">
        <v>1185732</v>
      </c>
      <c r="D1059" s="23">
        <v>44419</v>
      </c>
      <c r="E1059" s="22" t="s">
        <v>30</v>
      </c>
      <c r="F1059" s="22" t="s">
        <v>52</v>
      </c>
      <c r="G1059" s="22" t="s">
        <v>53</v>
      </c>
      <c r="H1059" s="22" t="s">
        <v>14</v>
      </c>
      <c r="I1059" s="24">
        <v>0.30000000000000004</v>
      </c>
      <c r="J1059" s="25">
        <v>1250</v>
      </c>
      <c r="K1059" s="26">
        <f t="shared" si="347"/>
        <v>375.00000000000006</v>
      </c>
      <c r="L1059" s="26">
        <f t="shared" si="348"/>
        <v>150.00000000000003</v>
      </c>
      <c r="M1059" s="27">
        <v>0.4</v>
      </c>
      <c r="O1059" s="1"/>
      <c r="P1059" s="4"/>
      <c r="Q1059" s="3"/>
      <c r="R1059" s="5"/>
    </row>
    <row r="1060" spans="2:18" x14ac:dyDescent="0.2">
      <c r="B1060" s="22" t="s">
        <v>10</v>
      </c>
      <c r="C1060" s="22">
        <v>1185732</v>
      </c>
      <c r="D1060" s="23">
        <v>44419</v>
      </c>
      <c r="E1060" s="22" t="s">
        <v>30</v>
      </c>
      <c r="F1060" s="22" t="s">
        <v>52</v>
      </c>
      <c r="G1060" s="22" t="s">
        <v>53</v>
      </c>
      <c r="H1060" s="22" t="s">
        <v>16</v>
      </c>
      <c r="I1060" s="24">
        <v>0.4</v>
      </c>
      <c r="J1060" s="25">
        <v>1000</v>
      </c>
      <c r="K1060" s="26">
        <f t="shared" si="347"/>
        <v>400</v>
      </c>
      <c r="L1060" s="26">
        <f t="shared" si="348"/>
        <v>140</v>
      </c>
      <c r="M1060" s="27">
        <v>0.35</v>
      </c>
      <c r="O1060" s="1"/>
      <c r="P1060" s="4"/>
      <c r="Q1060" s="3"/>
      <c r="R1060" s="5"/>
    </row>
    <row r="1061" spans="2:18" x14ac:dyDescent="0.2">
      <c r="B1061" s="22" t="s">
        <v>10</v>
      </c>
      <c r="C1061" s="22">
        <v>1185732</v>
      </c>
      <c r="D1061" s="23">
        <v>44419</v>
      </c>
      <c r="E1061" s="22" t="s">
        <v>30</v>
      </c>
      <c r="F1061" s="22" t="s">
        <v>52</v>
      </c>
      <c r="G1061" s="22" t="s">
        <v>53</v>
      </c>
      <c r="H1061" s="22" t="s">
        <v>17</v>
      </c>
      <c r="I1061" s="24">
        <v>0.45</v>
      </c>
      <c r="J1061" s="25">
        <v>2750</v>
      </c>
      <c r="K1061" s="26">
        <f t="shared" si="347"/>
        <v>1237.5</v>
      </c>
      <c r="L1061" s="26">
        <f t="shared" si="348"/>
        <v>618.75</v>
      </c>
      <c r="M1061" s="27">
        <v>0.5</v>
      </c>
      <c r="O1061" s="1"/>
      <c r="P1061" s="4"/>
      <c r="Q1061" s="3"/>
      <c r="R1061" s="5"/>
    </row>
    <row r="1062" spans="2:18" x14ac:dyDescent="0.2">
      <c r="B1062" s="22" t="s">
        <v>10</v>
      </c>
      <c r="C1062" s="22">
        <v>1185732</v>
      </c>
      <c r="D1062" s="23">
        <v>44451</v>
      </c>
      <c r="E1062" s="22" t="s">
        <v>30</v>
      </c>
      <c r="F1062" s="22" t="s">
        <v>52</v>
      </c>
      <c r="G1062" s="22" t="s">
        <v>53</v>
      </c>
      <c r="H1062" s="22" t="s">
        <v>12</v>
      </c>
      <c r="I1062" s="24">
        <v>0.4</v>
      </c>
      <c r="J1062" s="25">
        <v>4000</v>
      </c>
      <c r="K1062" s="26">
        <f>I1062*J1062</f>
        <v>1600</v>
      </c>
      <c r="L1062" s="26">
        <f>K1062*M1062</f>
        <v>640</v>
      </c>
      <c r="M1062" s="27">
        <v>0.4</v>
      </c>
      <c r="O1062" s="1"/>
      <c r="P1062" s="4"/>
      <c r="Q1062" s="3"/>
      <c r="R1062" s="5"/>
    </row>
    <row r="1063" spans="2:18" x14ac:dyDescent="0.2">
      <c r="B1063" s="22" t="s">
        <v>10</v>
      </c>
      <c r="C1063" s="22">
        <v>1185732</v>
      </c>
      <c r="D1063" s="23">
        <v>44451</v>
      </c>
      <c r="E1063" s="22" t="s">
        <v>30</v>
      </c>
      <c r="F1063" s="22" t="s">
        <v>52</v>
      </c>
      <c r="G1063" s="22" t="s">
        <v>53</v>
      </c>
      <c r="H1063" s="22" t="s">
        <v>15</v>
      </c>
      <c r="I1063" s="24">
        <v>0.35000000000000009</v>
      </c>
      <c r="J1063" s="25">
        <v>2000</v>
      </c>
      <c r="K1063" s="26">
        <f>I1063*J1063</f>
        <v>700.00000000000023</v>
      </c>
      <c r="L1063" s="26">
        <f>K1063*M1063</f>
        <v>245.00000000000006</v>
      </c>
      <c r="M1063" s="27">
        <v>0.35</v>
      </c>
      <c r="O1063" s="1"/>
      <c r="P1063" s="4"/>
      <c r="Q1063" s="3"/>
      <c r="R1063" s="5"/>
    </row>
    <row r="1064" spans="2:18" x14ac:dyDescent="0.2">
      <c r="B1064" s="22" t="s">
        <v>10</v>
      </c>
      <c r="C1064" s="22">
        <v>1185732</v>
      </c>
      <c r="D1064" s="23">
        <v>44451</v>
      </c>
      <c r="E1064" s="22" t="s">
        <v>30</v>
      </c>
      <c r="F1064" s="22" t="s">
        <v>52</v>
      </c>
      <c r="G1064" s="22" t="s">
        <v>53</v>
      </c>
      <c r="H1064" s="22" t="s">
        <v>13</v>
      </c>
      <c r="I1064" s="24">
        <v>0.2</v>
      </c>
      <c r="J1064" s="25">
        <v>1000</v>
      </c>
      <c r="K1064" s="26">
        <f t="shared" ref="K1064:K1067" si="349">I1064*J1064</f>
        <v>200</v>
      </c>
      <c r="L1064" s="26">
        <f t="shared" ref="L1064:L1067" si="350">K1064*M1064</f>
        <v>70</v>
      </c>
      <c r="M1064" s="27">
        <v>0.35</v>
      </c>
      <c r="O1064" s="1"/>
      <c r="P1064" s="4"/>
      <c r="Q1064" s="3"/>
      <c r="R1064" s="5"/>
    </row>
    <row r="1065" spans="2:18" x14ac:dyDescent="0.2">
      <c r="B1065" s="22" t="s">
        <v>10</v>
      </c>
      <c r="C1065" s="22">
        <v>1185732</v>
      </c>
      <c r="D1065" s="23">
        <v>44451</v>
      </c>
      <c r="E1065" s="22" t="s">
        <v>30</v>
      </c>
      <c r="F1065" s="22" t="s">
        <v>52</v>
      </c>
      <c r="G1065" s="22" t="s">
        <v>53</v>
      </c>
      <c r="H1065" s="22" t="s">
        <v>14</v>
      </c>
      <c r="I1065" s="24">
        <v>0.2</v>
      </c>
      <c r="J1065" s="25">
        <v>750</v>
      </c>
      <c r="K1065" s="26">
        <f t="shared" si="349"/>
        <v>150</v>
      </c>
      <c r="L1065" s="26">
        <f t="shared" si="350"/>
        <v>60</v>
      </c>
      <c r="M1065" s="27">
        <v>0.4</v>
      </c>
      <c r="O1065" s="1"/>
      <c r="P1065" s="4"/>
      <c r="Q1065" s="3"/>
      <c r="R1065" s="5"/>
    </row>
    <row r="1066" spans="2:18" x14ac:dyDescent="0.2">
      <c r="B1066" s="22" t="s">
        <v>10</v>
      </c>
      <c r="C1066" s="22">
        <v>1185732</v>
      </c>
      <c r="D1066" s="23">
        <v>44451</v>
      </c>
      <c r="E1066" s="22" t="s">
        <v>30</v>
      </c>
      <c r="F1066" s="22" t="s">
        <v>52</v>
      </c>
      <c r="G1066" s="22" t="s">
        <v>53</v>
      </c>
      <c r="H1066" s="22" t="s">
        <v>16</v>
      </c>
      <c r="I1066" s="24">
        <v>0.3</v>
      </c>
      <c r="J1066" s="25">
        <v>750</v>
      </c>
      <c r="K1066" s="26">
        <f t="shared" si="349"/>
        <v>225</v>
      </c>
      <c r="L1066" s="26">
        <f t="shared" si="350"/>
        <v>78.75</v>
      </c>
      <c r="M1066" s="27">
        <v>0.35</v>
      </c>
      <c r="O1066" s="1"/>
      <c r="P1066" s="4"/>
      <c r="Q1066" s="3"/>
      <c r="R1066" s="5"/>
    </row>
    <row r="1067" spans="2:18" x14ac:dyDescent="0.2">
      <c r="B1067" s="22" t="s">
        <v>10</v>
      </c>
      <c r="C1067" s="22">
        <v>1185732</v>
      </c>
      <c r="D1067" s="23">
        <v>44451</v>
      </c>
      <c r="E1067" s="22" t="s">
        <v>30</v>
      </c>
      <c r="F1067" s="22" t="s">
        <v>52</v>
      </c>
      <c r="G1067" s="22" t="s">
        <v>53</v>
      </c>
      <c r="H1067" s="22" t="s">
        <v>17</v>
      </c>
      <c r="I1067" s="24">
        <v>0.35000000000000003</v>
      </c>
      <c r="J1067" s="25">
        <v>1500</v>
      </c>
      <c r="K1067" s="26">
        <f t="shared" si="349"/>
        <v>525</v>
      </c>
      <c r="L1067" s="26">
        <f t="shared" si="350"/>
        <v>262.5</v>
      </c>
      <c r="M1067" s="27">
        <v>0.5</v>
      </c>
      <c r="O1067" s="1"/>
      <c r="P1067" s="4"/>
      <c r="Q1067" s="3"/>
      <c r="R1067" s="5"/>
    </row>
    <row r="1068" spans="2:18" x14ac:dyDescent="0.2">
      <c r="B1068" s="22" t="s">
        <v>10</v>
      </c>
      <c r="C1068" s="22">
        <v>1185732</v>
      </c>
      <c r="D1068" s="23">
        <v>44480</v>
      </c>
      <c r="E1068" s="22" t="s">
        <v>30</v>
      </c>
      <c r="F1068" s="22" t="s">
        <v>52</v>
      </c>
      <c r="G1068" s="22" t="s">
        <v>53</v>
      </c>
      <c r="H1068" s="22" t="s">
        <v>12</v>
      </c>
      <c r="I1068" s="24">
        <v>0.39999999999999997</v>
      </c>
      <c r="J1068" s="25">
        <v>3250</v>
      </c>
      <c r="K1068" s="26">
        <f>I1068*J1068</f>
        <v>1300</v>
      </c>
      <c r="L1068" s="26">
        <f>K1068*M1068</f>
        <v>520</v>
      </c>
      <c r="M1068" s="27">
        <v>0.4</v>
      </c>
      <c r="O1068" s="1"/>
      <c r="P1068" s="4"/>
      <c r="Q1068" s="3"/>
      <c r="R1068" s="5"/>
    </row>
    <row r="1069" spans="2:18" x14ac:dyDescent="0.2">
      <c r="B1069" s="22" t="s">
        <v>10</v>
      </c>
      <c r="C1069" s="22">
        <v>1185732</v>
      </c>
      <c r="D1069" s="23">
        <v>44480</v>
      </c>
      <c r="E1069" s="22" t="s">
        <v>30</v>
      </c>
      <c r="F1069" s="22" t="s">
        <v>52</v>
      </c>
      <c r="G1069" s="22" t="s">
        <v>53</v>
      </c>
      <c r="H1069" s="22" t="s">
        <v>15</v>
      </c>
      <c r="I1069" s="24">
        <v>0.3</v>
      </c>
      <c r="J1069" s="25">
        <v>1500</v>
      </c>
      <c r="K1069" s="26">
        <f>I1069*J1069</f>
        <v>450</v>
      </c>
      <c r="L1069" s="26">
        <f>K1069*M1069</f>
        <v>157.5</v>
      </c>
      <c r="M1069" s="27">
        <v>0.35</v>
      </c>
      <c r="O1069" s="1"/>
      <c r="P1069" s="4"/>
      <c r="Q1069" s="3"/>
      <c r="R1069" s="5"/>
    </row>
    <row r="1070" spans="2:18" x14ac:dyDescent="0.2">
      <c r="B1070" s="22" t="s">
        <v>10</v>
      </c>
      <c r="C1070" s="22">
        <v>1185732</v>
      </c>
      <c r="D1070" s="23">
        <v>44480</v>
      </c>
      <c r="E1070" s="22" t="s">
        <v>30</v>
      </c>
      <c r="F1070" s="22" t="s">
        <v>52</v>
      </c>
      <c r="G1070" s="22" t="s">
        <v>53</v>
      </c>
      <c r="H1070" s="22" t="s">
        <v>13</v>
      </c>
      <c r="I1070" s="24">
        <v>0.3</v>
      </c>
      <c r="J1070" s="25">
        <v>500</v>
      </c>
      <c r="K1070" s="26">
        <f t="shared" ref="K1070:K1073" si="351">I1070*J1070</f>
        <v>150</v>
      </c>
      <c r="L1070" s="26">
        <f t="shared" ref="L1070:L1073" si="352">K1070*M1070</f>
        <v>52.5</v>
      </c>
      <c r="M1070" s="27">
        <v>0.35</v>
      </c>
      <c r="O1070" s="1"/>
      <c r="P1070" s="4"/>
      <c r="Q1070" s="3"/>
      <c r="R1070" s="5"/>
    </row>
    <row r="1071" spans="2:18" x14ac:dyDescent="0.2">
      <c r="B1071" s="22" t="s">
        <v>10</v>
      </c>
      <c r="C1071" s="22">
        <v>1185732</v>
      </c>
      <c r="D1071" s="23">
        <v>44480</v>
      </c>
      <c r="E1071" s="22" t="s">
        <v>30</v>
      </c>
      <c r="F1071" s="22" t="s">
        <v>52</v>
      </c>
      <c r="G1071" s="22" t="s">
        <v>53</v>
      </c>
      <c r="H1071" s="22" t="s">
        <v>14</v>
      </c>
      <c r="I1071" s="24">
        <v>0.3</v>
      </c>
      <c r="J1071" s="25">
        <v>250</v>
      </c>
      <c r="K1071" s="26">
        <f t="shared" si="351"/>
        <v>75</v>
      </c>
      <c r="L1071" s="26">
        <f t="shared" si="352"/>
        <v>30</v>
      </c>
      <c r="M1071" s="27">
        <v>0.4</v>
      </c>
      <c r="O1071" s="1"/>
      <c r="P1071" s="4"/>
      <c r="Q1071" s="3"/>
      <c r="R1071" s="5"/>
    </row>
    <row r="1072" spans="2:18" x14ac:dyDescent="0.2">
      <c r="B1072" s="22" t="s">
        <v>10</v>
      </c>
      <c r="C1072" s="22">
        <v>1185732</v>
      </c>
      <c r="D1072" s="23">
        <v>44480</v>
      </c>
      <c r="E1072" s="22" t="s">
        <v>30</v>
      </c>
      <c r="F1072" s="22" t="s">
        <v>52</v>
      </c>
      <c r="G1072" s="22" t="s">
        <v>53</v>
      </c>
      <c r="H1072" s="22" t="s">
        <v>16</v>
      </c>
      <c r="I1072" s="24">
        <v>0.39999999999999997</v>
      </c>
      <c r="J1072" s="25">
        <v>250</v>
      </c>
      <c r="K1072" s="26">
        <f t="shared" si="351"/>
        <v>99.999999999999986</v>
      </c>
      <c r="L1072" s="26">
        <f t="shared" si="352"/>
        <v>34.999999999999993</v>
      </c>
      <c r="M1072" s="27">
        <v>0.35</v>
      </c>
      <c r="O1072" s="1"/>
      <c r="P1072" s="4"/>
      <c r="Q1072" s="3"/>
      <c r="R1072" s="5"/>
    </row>
    <row r="1073" spans="1:18" x14ac:dyDescent="0.2">
      <c r="B1073" s="22" t="s">
        <v>10</v>
      </c>
      <c r="C1073" s="22">
        <v>1185732</v>
      </c>
      <c r="D1073" s="23">
        <v>44480</v>
      </c>
      <c r="E1073" s="22" t="s">
        <v>30</v>
      </c>
      <c r="F1073" s="22" t="s">
        <v>52</v>
      </c>
      <c r="G1073" s="22" t="s">
        <v>53</v>
      </c>
      <c r="H1073" s="22" t="s">
        <v>17</v>
      </c>
      <c r="I1073" s="24">
        <v>0.4499999999999999</v>
      </c>
      <c r="J1073" s="25">
        <v>1500</v>
      </c>
      <c r="K1073" s="26">
        <f t="shared" si="351"/>
        <v>674.99999999999989</v>
      </c>
      <c r="L1073" s="26">
        <f t="shared" si="352"/>
        <v>337.49999999999994</v>
      </c>
      <c r="M1073" s="27">
        <v>0.5</v>
      </c>
      <c r="O1073" s="1"/>
      <c r="P1073" s="4"/>
      <c r="Q1073" s="3"/>
      <c r="R1073" s="5"/>
    </row>
    <row r="1074" spans="1:18" x14ac:dyDescent="0.2">
      <c r="B1074" s="22" t="s">
        <v>10</v>
      </c>
      <c r="C1074" s="22">
        <v>1185732</v>
      </c>
      <c r="D1074" s="23">
        <v>44511</v>
      </c>
      <c r="E1074" s="22" t="s">
        <v>30</v>
      </c>
      <c r="F1074" s="22" t="s">
        <v>52</v>
      </c>
      <c r="G1074" s="22" t="s">
        <v>53</v>
      </c>
      <c r="H1074" s="22" t="s">
        <v>12</v>
      </c>
      <c r="I1074" s="24">
        <v>0.4</v>
      </c>
      <c r="J1074" s="25">
        <v>3000</v>
      </c>
      <c r="K1074" s="26">
        <f>I1074*J1074</f>
        <v>1200</v>
      </c>
      <c r="L1074" s="26">
        <f>K1074*M1074</f>
        <v>480</v>
      </c>
      <c r="M1074" s="27">
        <v>0.4</v>
      </c>
      <c r="O1074" s="1"/>
      <c r="P1074" s="4"/>
      <c r="Q1074" s="3"/>
      <c r="R1074" s="5"/>
    </row>
    <row r="1075" spans="1:18" x14ac:dyDescent="0.2">
      <c r="B1075" s="22" t="s">
        <v>10</v>
      </c>
      <c r="C1075" s="22">
        <v>1185732</v>
      </c>
      <c r="D1075" s="23">
        <v>44511</v>
      </c>
      <c r="E1075" s="22" t="s">
        <v>30</v>
      </c>
      <c r="F1075" s="22" t="s">
        <v>52</v>
      </c>
      <c r="G1075" s="22" t="s">
        <v>53</v>
      </c>
      <c r="H1075" s="22" t="s">
        <v>15</v>
      </c>
      <c r="I1075" s="24">
        <v>0.30000000000000004</v>
      </c>
      <c r="J1075" s="25">
        <v>1500</v>
      </c>
      <c r="K1075" s="26">
        <f>I1075*J1075</f>
        <v>450.00000000000006</v>
      </c>
      <c r="L1075" s="26">
        <f>K1075*M1075</f>
        <v>157.5</v>
      </c>
      <c r="M1075" s="27">
        <v>0.35</v>
      </c>
      <c r="O1075" s="1"/>
      <c r="P1075" s="4"/>
      <c r="Q1075" s="3"/>
      <c r="R1075" s="5"/>
    </row>
    <row r="1076" spans="1:18" x14ac:dyDescent="0.2">
      <c r="B1076" s="22" t="s">
        <v>10</v>
      </c>
      <c r="C1076" s="22">
        <v>1185732</v>
      </c>
      <c r="D1076" s="23">
        <v>44511</v>
      </c>
      <c r="E1076" s="22" t="s">
        <v>30</v>
      </c>
      <c r="F1076" s="22" t="s">
        <v>52</v>
      </c>
      <c r="G1076" s="22" t="s">
        <v>53</v>
      </c>
      <c r="H1076" s="22" t="s">
        <v>13</v>
      </c>
      <c r="I1076" s="24">
        <v>0.30000000000000004</v>
      </c>
      <c r="J1076" s="25">
        <v>950</v>
      </c>
      <c r="K1076" s="26">
        <f t="shared" ref="K1076:K1079" si="353">I1076*J1076</f>
        <v>285.00000000000006</v>
      </c>
      <c r="L1076" s="26">
        <f t="shared" ref="L1076:L1079" si="354">K1076*M1076</f>
        <v>99.750000000000014</v>
      </c>
      <c r="M1076" s="27">
        <v>0.35</v>
      </c>
      <c r="O1076" s="1"/>
      <c r="P1076" s="4"/>
      <c r="Q1076" s="3"/>
      <c r="R1076" s="5"/>
    </row>
    <row r="1077" spans="1:18" x14ac:dyDescent="0.2">
      <c r="B1077" s="22" t="s">
        <v>10</v>
      </c>
      <c r="C1077" s="22">
        <v>1185732</v>
      </c>
      <c r="D1077" s="23">
        <v>44511</v>
      </c>
      <c r="E1077" s="22" t="s">
        <v>30</v>
      </c>
      <c r="F1077" s="22" t="s">
        <v>52</v>
      </c>
      <c r="G1077" s="22" t="s">
        <v>53</v>
      </c>
      <c r="H1077" s="22" t="s">
        <v>14</v>
      </c>
      <c r="I1077" s="24">
        <v>0.30000000000000004</v>
      </c>
      <c r="J1077" s="25">
        <v>1250</v>
      </c>
      <c r="K1077" s="26">
        <f t="shared" si="353"/>
        <v>375.00000000000006</v>
      </c>
      <c r="L1077" s="26">
        <f t="shared" si="354"/>
        <v>150.00000000000003</v>
      </c>
      <c r="M1077" s="27">
        <v>0.4</v>
      </c>
      <c r="O1077" s="1"/>
      <c r="P1077" s="4"/>
      <c r="Q1077" s="3"/>
      <c r="R1077" s="5"/>
    </row>
    <row r="1078" spans="1:18" x14ac:dyDescent="0.2">
      <c r="B1078" s="22" t="s">
        <v>10</v>
      </c>
      <c r="C1078" s="22">
        <v>1185732</v>
      </c>
      <c r="D1078" s="23">
        <v>44511</v>
      </c>
      <c r="E1078" s="22" t="s">
        <v>30</v>
      </c>
      <c r="F1078" s="22" t="s">
        <v>52</v>
      </c>
      <c r="G1078" s="22" t="s">
        <v>53</v>
      </c>
      <c r="H1078" s="22" t="s">
        <v>16</v>
      </c>
      <c r="I1078" s="24">
        <v>0.49999999999999994</v>
      </c>
      <c r="J1078" s="25">
        <v>1000</v>
      </c>
      <c r="K1078" s="26">
        <f t="shared" si="353"/>
        <v>499.99999999999994</v>
      </c>
      <c r="L1078" s="26">
        <f t="shared" si="354"/>
        <v>174.99999999999997</v>
      </c>
      <c r="M1078" s="27">
        <v>0.35</v>
      </c>
      <c r="O1078" s="1"/>
      <c r="P1078" s="4"/>
      <c r="Q1078" s="3"/>
      <c r="R1078" s="5"/>
    </row>
    <row r="1079" spans="1:18" x14ac:dyDescent="0.2">
      <c r="B1079" s="22" t="s">
        <v>10</v>
      </c>
      <c r="C1079" s="22">
        <v>1185732</v>
      </c>
      <c r="D1079" s="23">
        <v>44511</v>
      </c>
      <c r="E1079" s="22" t="s">
        <v>30</v>
      </c>
      <c r="F1079" s="22" t="s">
        <v>52</v>
      </c>
      <c r="G1079" s="22" t="s">
        <v>53</v>
      </c>
      <c r="H1079" s="22" t="s">
        <v>17</v>
      </c>
      <c r="I1079" s="24">
        <v>0.54999999999999982</v>
      </c>
      <c r="J1079" s="25">
        <v>2000</v>
      </c>
      <c r="K1079" s="26">
        <f t="shared" si="353"/>
        <v>1099.9999999999995</v>
      </c>
      <c r="L1079" s="26">
        <f t="shared" si="354"/>
        <v>549.99999999999977</v>
      </c>
      <c r="M1079" s="27">
        <v>0.5</v>
      </c>
      <c r="O1079" s="1"/>
      <c r="P1079" s="4"/>
      <c r="Q1079" s="3"/>
      <c r="R1079" s="5"/>
    </row>
    <row r="1080" spans="1:18" x14ac:dyDescent="0.2">
      <c r="B1080" s="22" t="s">
        <v>10</v>
      </c>
      <c r="C1080" s="22">
        <v>1185732</v>
      </c>
      <c r="D1080" s="23">
        <v>44540</v>
      </c>
      <c r="E1080" s="22" t="s">
        <v>30</v>
      </c>
      <c r="F1080" s="22" t="s">
        <v>52</v>
      </c>
      <c r="G1080" s="22" t="s">
        <v>53</v>
      </c>
      <c r="H1080" s="22" t="s">
        <v>12</v>
      </c>
      <c r="I1080" s="24">
        <v>0.49999999999999994</v>
      </c>
      <c r="J1080" s="25">
        <v>4500</v>
      </c>
      <c r="K1080" s="26">
        <f>I1080*J1080</f>
        <v>2249.9999999999995</v>
      </c>
      <c r="L1080" s="26">
        <f>K1080*M1080</f>
        <v>899.99999999999989</v>
      </c>
      <c r="M1080" s="27">
        <v>0.4</v>
      </c>
      <c r="O1080" s="1"/>
      <c r="P1080" s="4"/>
      <c r="Q1080" s="3"/>
      <c r="R1080" s="5"/>
    </row>
    <row r="1081" spans="1:18" x14ac:dyDescent="0.2">
      <c r="B1081" s="22" t="s">
        <v>10</v>
      </c>
      <c r="C1081" s="22">
        <v>1185732</v>
      </c>
      <c r="D1081" s="23">
        <v>44540</v>
      </c>
      <c r="E1081" s="22" t="s">
        <v>30</v>
      </c>
      <c r="F1081" s="22" t="s">
        <v>52</v>
      </c>
      <c r="G1081" s="22" t="s">
        <v>53</v>
      </c>
      <c r="H1081" s="22" t="s">
        <v>15</v>
      </c>
      <c r="I1081" s="24">
        <v>0.4</v>
      </c>
      <c r="J1081" s="25">
        <v>2500</v>
      </c>
      <c r="K1081" s="26">
        <f>I1081*J1081</f>
        <v>1000</v>
      </c>
      <c r="L1081" s="26">
        <f>K1081*M1081</f>
        <v>350</v>
      </c>
      <c r="M1081" s="27">
        <v>0.35</v>
      </c>
      <c r="O1081" s="1"/>
      <c r="P1081" s="4"/>
      <c r="Q1081" s="3"/>
      <c r="R1081" s="5"/>
    </row>
    <row r="1082" spans="1:18" x14ac:dyDescent="0.2">
      <c r="B1082" s="22" t="s">
        <v>10</v>
      </c>
      <c r="C1082" s="22">
        <v>1185732</v>
      </c>
      <c r="D1082" s="23">
        <v>44540</v>
      </c>
      <c r="E1082" s="22" t="s">
        <v>30</v>
      </c>
      <c r="F1082" s="22" t="s">
        <v>52</v>
      </c>
      <c r="G1082" s="22" t="s">
        <v>53</v>
      </c>
      <c r="H1082" s="22" t="s">
        <v>13</v>
      </c>
      <c r="I1082" s="24">
        <v>0.4</v>
      </c>
      <c r="J1082" s="25">
        <v>2000</v>
      </c>
      <c r="K1082" s="26">
        <f t="shared" ref="K1082:K1085" si="355">I1082*J1082</f>
        <v>800</v>
      </c>
      <c r="L1082" s="26">
        <f t="shared" ref="L1082:L1085" si="356">K1082*M1082</f>
        <v>280</v>
      </c>
      <c r="M1082" s="27">
        <v>0.35</v>
      </c>
      <c r="O1082" s="1"/>
      <c r="P1082" s="4"/>
      <c r="Q1082" s="3"/>
      <c r="R1082" s="5"/>
    </row>
    <row r="1083" spans="1:18" x14ac:dyDescent="0.2">
      <c r="B1083" s="22" t="s">
        <v>10</v>
      </c>
      <c r="C1083" s="22">
        <v>1185732</v>
      </c>
      <c r="D1083" s="23">
        <v>44540</v>
      </c>
      <c r="E1083" s="22" t="s">
        <v>30</v>
      </c>
      <c r="F1083" s="22" t="s">
        <v>52</v>
      </c>
      <c r="G1083" s="22" t="s">
        <v>53</v>
      </c>
      <c r="H1083" s="22" t="s">
        <v>14</v>
      </c>
      <c r="I1083" s="24">
        <v>0.4</v>
      </c>
      <c r="J1083" s="25">
        <v>1500</v>
      </c>
      <c r="K1083" s="26">
        <f t="shared" si="355"/>
        <v>600</v>
      </c>
      <c r="L1083" s="26">
        <f t="shared" si="356"/>
        <v>240</v>
      </c>
      <c r="M1083" s="27">
        <v>0.4</v>
      </c>
      <c r="O1083" s="1"/>
      <c r="P1083" s="4"/>
      <c r="Q1083" s="3"/>
      <c r="R1083" s="5"/>
    </row>
    <row r="1084" spans="1:18" x14ac:dyDescent="0.2">
      <c r="B1084" s="22" t="s">
        <v>10</v>
      </c>
      <c r="C1084" s="22">
        <v>1185732</v>
      </c>
      <c r="D1084" s="23">
        <v>44540</v>
      </c>
      <c r="E1084" s="22" t="s">
        <v>30</v>
      </c>
      <c r="F1084" s="22" t="s">
        <v>52</v>
      </c>
      <c r="G1084" s="22" t="s">
        <v>53</v>
      </c>
      <c r="H1084" s="22" t="s">
        <v>16</v>
      </c>
      <c r="I1084" s="24">
        <v>0.49999999999999994</v>
      </c>
      <c r="J1084" s="25">
        <v>1500</v>
      </c>
      <c r="K1084" s="26">
        <f t="shared" si="355"/>
        <v>749.99999999999989</v>
      </c>
      <c r="L1084" s="26">
        <f t="shared" si="356"/>
        <v>262.49999999999994</v>
      </c>
      <c r="M1084" s="27">
        <v>0.35</v>
      </c>
      <c r="O1084" s="1"/>
      <c r="P1084" s="4"/>
      <c r="Q1084" s="3"/>
      <c r="R1084" s="5"/>
    </row>
    <row r="1085" spans="1:18" x14ac:dyDescent="0.2">
      <c r="B1085" s="22" t="s">
        <v>10</v>
      </c>
      <c r="C1085" s="22">
        <v>1185732</v>
      </c>
      <c r="D1085" s="23">
        <v>44540</v>
      </c>
      <c r="E1085" s="22" t="s">
        <v>30</v>
      </c>
      <c r="F1085" s="22" t="s">
        <v>52</v>
      </c>
      <c r="G1085" s="22" t="s">
        <v>53</v>
      </c>
      <c r="H1085" s="22" t="s">
        <v>17</v>
      </c>
      <c r="I1085" s="24">
        <v>0.54999999999999982</v>
      </c>
      <c r="J1085" s="25">
        <v>2500</v>
      </c>
      <c r="K1085" s="26">
        <f t="shared" si="355"/>
        <v>1374.9999999999995</v>
      </c>
      <c r="L1085" s="26">
        <f t="shared" si="356"/>
        <v>687.49999999999977</v>
      </c>
      <c r="M1085" s="27">
        <v>0.5</v>
      </c>
      <c r="O1085" s="1"/>
      <c r="P1085" s="4"/>
      <c r="Q1085" s="3"/>
      <c r="R1085" s="5"/>
    </row>
    <row r="1086" spans="1:18" x14ac:dyDescent="0.2">
      <c r="A1086" s="8" t="s">
        <v>40</v>
      </c>
      <c r="B1086" s="22" t="s">
        <v>20</v>
      </c>
      <c r="C1086" s="22">
        <v>1197831</v>
      </c>
      <c r="D1086" s="23">
        <v>44198</v>
      </c>
      <c r="E1086" s="22" t="s">
        <v>49</v>
      </c>
      <c r="F1086" s="22" t="s">
        <v>54</v>
      </c>
      <c r="G1086" s="22" t="s">
        <v>55</v>
      </c>
      <c r="H1086" s="22" t="s">
        <v>12</v>
      </c>
      <c r="I1086" s="24">
        <v>0.2</v>
      </c>
      <c r="J1086" s="25">
        <v>6750</v>
      </c>
      <c r="K1086" s="26">
        <f>I1086*J1086</f>
        <v>1350</v>
      </c>
      <c r="L1086" s="26">
        <f>K1086*M1086</f>
        <v>540</v>
      </c>
      <c r="M1086" s="27">
        <v>0.39999999999999997</v>
      </c>
      <c r="O1086" s="1"/>
      <c r="P1086" s="4"/>
      <c r="Q1086" s="3"/>
      <c r="R1086" s="5"/>
    </row>
    <row r="1087" spans="1:18" x14ac:dyDescent="0.2">
      <c r="B1087" s="22" t="s">
        <v>20</v>
      </c>
      <c r="C1087" s="22">
        <v>1197831</v>
      </c>
      <c r="D1087" s="23">
        <v>44198</v>
      </c>
      <c r="E1087" s="22" t="s">
        <v>49</v>
      </c>
      <c r="F1087" s="22" t="s">
        <v>54</v>
      </c>
      <c r="G1087" s="22" t="s">
        <v>55</v>
      </c>
      <c r="H1087" s="22" t="s">
        <v>15</v>
      </c>
      <c r="I1087" s="24">
        <v>0.3</v>
      </c>
      <c r="J1087" s="25">
        <v>6750</v>
      </c>
      <c r="K1087" s="26">
        <f>I1087*J1087</f>
        <v>2025</v>
      </c>
      <c r="L1087" s="26">
        <f>K1087*M1087</f>
        <v>809.99999999999989</v>
      </c>
      <c r="M1087" s="27">
        <v>0.39999999999999997</v>
      </c>
      <c r="O1087" s="1"/>
      <c r="P1087" s="4"/>
      <c r="Q1087" s="3"/>
      <c r="R1087" s="5"/>
    </row>
    <row r="1088" spans="1:18" x14ac:dyDescent="0.2">
      <c r="B1088" s="22" t="s">
        <v>20</v>
      </c>
      <c r="C1088" s="22">
        <v>1197831</v>
      </c>
      <c r="D1088" s="23">
        <v>44198</v>
      </c>
      <c r="E1088" s="22" t="s">
        <v>49</v>
      </c>
      <c r="F1088" s="22" t="s">
        <v>54</v>
      </c>
      <c r="G1088" s="22" t="s">
        <v>55</v>
      </c>
      <c r="H1088" s="22" t="s">
        <v>13</v>
      </c>
      <c r="I1088" s="24">
        <v>0.3</v>
      </c>
      <c r="J1088" s="25">
        <v>4750</v>
      </c>
      <c r="K1088" s="26">
        <f t="shared" ref="K1088:K1091" si="357">I1088*J1088</f>
        <v>1425</v>
      </c>
      <c r="L1088" s="26">
        <f t="shared" ref="L1088:L1091" si="358">K1088*M1088</f>
        <v>570</v>
      </c>
      <c r="M1088" s="27">
        <v>0.39999999999999997</v>
      </c>
      <c r="O1088" s="1"/>
      <c r="P1088" s="4"/>
      <c r="Q1088" s="3"/>
      <c r="R1088" s="5"/>
    </row>
    <row r="1089" spans="2:18" x14ac:dyDescent="0.2">
      <c r="B1089" s="22" t="s">
        <v>20</v>
      </c>
      <c r="C1089" s="22">
        <v>1197831</v>
      </c>
      <c r="D1089" s="23">
        <v>44198</v>
      </c>
      <c r="E1089" s="22" t="s">
        <v>49</v>
      </c>
      <c r="F1089" s="22" t="s">
        <v>54</v>
      </c>
      <c r="G1089" s="22" t="s">
        <v>55</v>
      </c>
      <c r="H1089" s="22" t="s">
        <v>14</v>
      </c>
      <c r="I1089" s="24">
        <v>0.35</v>
      </c>
      <c r="J1089" s="25">
        <v>4750</v>
      </c>
      <c r="K1089" s="26">
        <f t="shared" si="357"/>
        <v>1662.5</v>
      </c>
      <c r="L1089" s="26">
        <f t="shared" si="358"/>
        <v>831.25</v>
      </c>
      <c r="M1089" s="27">
        <v>0.5</v>
      </c>
      <c r="O1089" s="1"/>
      <c r="P1089" s="4"/>
      <c r="Q1089" s="3"/>
      <c r="R1089" s="5"/>
    </row>
    <row r="1090" spans="2:18" x14ac:dyDescent="0.2">
      <c r="B1090" s="22" t="s">
        <v>20</v>
      </c>
      <c r="C1090" s="22">
        <v>1197831</v>
      </c>
      <c r="D1090" s="23">
        <v>44198</v>
      </c>
      <c r="E1090" s="22" t="s">
        <v>49</v>
      </c>
      <c r="F1090" s="22" t="s">
        <v>54</v>
      </c>
      <c r="G1090" s="22" t="s">
        <v>55</v>
      </c>
      <c r="H1090" s="22" t="s">
        <v>16</v>
      </c>
      <c r="I1090" s="24">
        <v>0.4</v>
      </c>
      <c r="J1090" s="25">
        <v>3250</v>
      </c>
      <c r="K1090" s="26">
        <f t="shared" si="357"/>
        <v>1300</v>
      </c>
      <c r="L1090" s="26">
        <f t="shared" si="358"/>
        <v>454.99999999999994</v>
      </c>
      <c r="M1090" s="27">
        <v>0.35</v>
      </c>
      <c r="O1090" s="1"/>
      <c r="P1090" s="4"/>
      <c r="Q1090" s="3"/>
      <c r="R1090" s="5"/>
    </row>
    <row r="1091" spans="2:18" x14ac:dyDescent="0.2">
      <c r="B1091" s="22" t="s">
        <v>20</v>
      </c>
      <c r="C1091" s="22">
        <v>1197831</v>
      </c>
      <c r="D1091" s="23">
        <v>44198</v>
      </c>
      <c r="E1091" s="22" t="s">
        <v>49</v>
      </c>
      <c r="F1091" s="22" t="s">
        <v>54</v>
      </c>
      <c r="G1091" s="22" t="s">
        <v>55</v>
      </c>
      <c r="H1091" s="22" t="s">
        <v>17</v>
      </c>
      <c r="I1091" s="24">
        <v>0.35</v>
      </c>
      <c r="J1091" s="25">
        <v>4750</v>
      </c>
      <c r="K1091" s="26">
        <f t="shared" si="357"/>
        <v>1662.5</v>
      </c>
      <c r="L1091" s="26">
        <f t="shared" si="358"/>
        <v>914.37500000000011</v>
      </c>
      <c r="M1091" s="27">
        <v>0.55000000000000004</v>
      </c>
      <c r="O1091" s="1"/>
      <c r="P1091" s="4"/>
      <c r="Q1091" s="3"/>
      <c r="R1091" s="5"/>
    </row>
    <row r="1092" spans="2:18" x14ac:dyDescent="0.2">
      <c r="B1092" s="22" t="s">
        <v>20</v>
      </c>
      <c r="C1092" s="22">
        <v>1197831</v>
      </c>
      <c r="D1092" s="23">
        <v>44228</v>
      </c>
      <c r="E1092" s="22" t="s">
        <v>49</v>
      </c>
      <c r="F1092" s="22" t="s">
        <v>54</v>
      </c>
      <c r="G1092" s="22" t="s">
        <v>55</v>
      </c>
      <c r="H1092" s="22" t="s">
        <v>12</v>
      </c>
      <c r="I1092" s="24">
        <v>0.25</v>
      </c>
      <c r="J1092" s="25">
        <v>6250</v>
      </c>
      <c r="K1092" s="26">
        <f>I1092*J1092</f>
        <v>1562.5</v>
      </c>
      <c r="L1092" s="26">
        <f>K1092*M1092</f>
        <v>625</v>
      </c>
      <c r="M1092" s="27">
        <v>0.39999999999999997</v>
      </c>
      <c r="O1092" s="1"/>
      <c r="P1092" s="4"/>
      <c r="Q1092" s="3"/>
      <c r="R1092" s="5"/>
    </row>
    <row r="1093" spans="2:18" x14ac:dyDescent="0.2">
      <c r="B1093" s="22" t="s">
        <v>20</v>
      </c>
      <c r="C1093" s="22">
        <v>1197831</v>
      </c>
      <c r="D1093" s="23">
        <v>44228</v>
      </c>
      <c r="E1093" s="22" t="s">
        <v>49</v>
      </c>
      <c r="F1093" s="22" t="s">
        <v>54</v>
      </c>
      <c r="G1093" s="22" t="s">
        <v>55</v>
      </c>
      <c r="H1093" s="22" t="s">
        <v>15</v>
      </c>
      <c r="I1093" s="24">
        <v>0.35</v>
      </c>
      <c r="J1093" s="25">
        <v>6000</v>
      </c>
      <c r="K1093" s="26">
        <f>I1093*J1093</f>
        <v>2100</v>
      </c>
      <c r="L1093" s="26">
        <f>K1093*M1093</f>
        <v>839.99999999999989</v>
      </c>
      <c r="M1093" s="27">
        <v>0.39999999999999997</v>
      </c>
      <c r="O1093" s="1"/>
      <c r="P1093" s="4"/>
      <c r="Q1093" s="3"/>
      <c r="R1093" s="5"/>
    </row>
    <row r="1094" spans="2:18" x14ac:dyDescent="0.2">
      <c r="B1094" s="22" t="s">
        <v>20</v>
      </c>
      <c r="C1094" s="22">
        <v>1197831</v>
      </c>
      <c r="D1094" s="23">
        <v>44228</v>
      </c>
      <c r="E1094" s="22" t="s">
        <v>49</v>
      </c>
      <c r="F1094" s="22" t="s">
        <v>54</v>
      </c>
      <c r="G1094" s="22" t="s">
        <v>55</v>
      </c>
      <c r="H1094" s="22" t="s">
        <v>13</v>
      </c>
      <c r="I1094" s="24">
        <v>0.35</v>
      </c>
      <c r="J1094" s="25">
        <v>4250</v>
      </c>
      <c r="K1094" s="26">
        <f t="shared" ref="K1094:K1097" si="359">I1094*J1094</f>
        <v>1487.5</v>
      </c>
      <c r="L1094" s="26">
        <f t="shared" ref="L1094:L1097" si="360">K1094*M1094</f>
        <v>595</v>
      </c>
      <c r="M1094" s="27">
        <v>0.39999999999999997</v>
      </c>
      <c r="O1094" s="1"/>
      <c r="P1094" s="4"/>
      <c r="Q1094" s="3"/>
      <c r="R1094" s="5"/>
    </row>
    <row r="1095" spans="2:18" x14ac:dyDescent="0.2">
      <c r="B1095" s="22" t="s">
        <v>20</v>
      </c>
      <c r="C1095" s="22">
        <v>1197831</v>
      </c>
      <c r="D1095" s="23">
        <v>44228</v>
      </c>
      <c r="E1095" s="22" t="s">
        <v>49</v>
      </c>
      <c r="F1095" s="22" t="s">
        <v>54</v>
      </c>
      <c r="G1095" s="22" t="s">
        <v>55</v>
      </c>
      <c r="H1095" s="22" t="s">
        <v>14</v>
      </c>
      <c r="I1095" s="24">
        <v>0.35</v>
      </c>
      <c r="J1095" s="25">
        <v>3750</v>
      </c>
      <c r="K1095" s="26">
        <f t="shared" si="359"/>
        <v>1312.5</v>
      </c>
      <c r="L1095" s="26">
        <f t="shared" si="360"/>
        <v>656.25</v>
      </c>
      <c r="M1095" s="27">
        <v>0.5</v>
      </c>
      <c r="O1095" s="1"/>
      <c r="P1095" s="4"/>
      <c r="Q1095" s="3"/>
      <c r="R1095" s="5"/>
    </row>
    <row r="1096" spans="2:18" x14ac:dyDescent="0.2">
      <c r="B1096" s="22" t="s">
        <v>20</v>
      </c>
      <c r="C1096" s="22">
        <v>1197831</v>
      </c>
      <c r="D1096" s="23">
        <v>44228</v>
      </c>
      <c r="E1096" s="22" t="s">
        <v>49</v>
      </c>
      <c r="F1096" s="22" t="s">
        <v>54</v>
      </c>
      <c r="G1096" s="22" t="s">
        <v>55</v>
      </c>
      <c r="H1096" s="22" t="s">
        <v>16</v>
      </c>
      <c r="I1096" s="24">
        <v>0.4</v>
      </c>
      <c r="J1096" s="25">
        <v>2500</v>
      </c>
      <c r="K1096" s="26">
        <f t="shared" si="359"/>
        <v>1000</v>
      </c>
      <c r="L1096" s="26">
        <f t="shared" si="360"/>
        <v>350</v>
      </c>
      <c r="M1096" s="27">
        <v>0.35</v>
      </c>
      <c r="O1096" s="1"/>
      <c r="P1096" s="4"/>
      <c r="Q1096" s="3"/>
      <c r="R1096" s="5"/>
    </row>
    <row r="1097" spans="2:18" x14ac:dyDescent="0.2">
      <c r="B1097" s="22" t="s">
        <v>20</v>
      </c>
      <c r="C1097" s="22">
        <v>1197831</v>
      </c>
      <c r="D1097" s="23">
        <v>44228</v>
      </c>
      <c r="E1097" s="22" t="s">
        <v>49</v>
      </c>
      <c r="F1097" s="22" t="s">
        <v>54</v>
      </c>
      <c r="G1097" s="22" t="s">
        <v>55</v>
      </c>
      <c r="H1097" s="22" t="s">
        <v>17</v>
      </c>
      <c r="I1097" s="24">
        <v>0.35</v>
      </c>
      <c r="J1097" s="25">
        <v>4500</v>
      </c>
      <c r="K1097" s="26">
        <f t="shared" si="359"/>
        <v>1575</v>
      </c>
      <c r="L1097" s="26">
        <f t="shared" si="360"/>
        <v>866.25000000000011</v>
      </c>
      <c r="M1097" s="27">
        <v>0.55000000000000004</v>
      </c>
      <c r="O1097" s="1"/>
      <c r="P1097" s="4"/>
      <c r="Q1097" s="3"/>
      <c r="R1097" s="5"/>
    </row>
    <row r="1098" spans="2:18" x14ac:dyDescent="0.2">
      <c r="B1098" s="22" t="s">
        <v>20</v>
      </c>
      <c r="C1098" s="22">
        <v>1197831</v>
      </c>
      <c r="D1098" s="23">
        <v>44258</v>
      </c>
      <c r="E1098" s="22" t="s">
        <v>49</v>
      </c>
      <c r="F1098" s="22" t="s">
        <v>54</v>
      </c>
      <c r="G1098" s="22" t="s">
        <v>55</v>
      </c>
      <c r="H1098" s="22" t="s">
        <v>12</v>
      </c>
      <c r="I1098" s="24">
        <v>0.3</v>
      </c>
      <c r="J1098" s="25">
        <v>6250</v>
      </c>
      <c r="K1098" s="26">
        <f>I1098*J1098</f>
        <v>1875</v>
      </c>
      <c r="L1098" s="26">
        <f>K1098*M1098</f>
        <v>843.74999999999989</v>
      </c>
      <c r="M1098" s="27">
        <v>0.44999999999999996</v>
      </c>
      <c r="O1098" s="1"/>
      <c r="P1098" s="4"/>
      <c r="Q1098" s="3"/>
      <c r="R1098" s="5"/>
    </row>
    <row r="1099" spans="2:18" x14ac:dyDescent="0.2">
      <c r="B1099" s="22" t="s">
        <v>20</v>
      </c>
      <c r="C1099" s="22">
        <v>1197831</v>
      </c>
      <c r="D1099" s="23">
        <v>44258</v>
      </c>
      <c r="E1099" s="22" t="s">
        <v>49</v>
      </c>
      <c r="F1099" s="22" t="s">
        <v>54</v>
      </c>
      <c r="G1099" s="22" t="s">
        <v>55</v>
      </c>
      <c r="H1099" s="22" t="s">
        <v>15</v>
      </c>
      <c r="I1099" s="24">
        <v>0.4</v>
      </c>
      <c r="J1099" s="25">
        <v>6250</v>
      </c>
      <c r="K1099" s="26">
        <f>I1099*J1099</f>
        <v>2500</v>
      </c>
      <c r="L1099" s="26">
        <f>K1099*M1099</f>
        <v>1125</v>
      </c>
      <c r="M1099" s="27">
        <v>0.44999999999999996</v>
      </c>
      <c r="O1099" s="1"/>
      <c r="P1099" s="4"/>
      <c r="Q1099" s="3"/>
      <c r="R1099" s="5"/>
    </row>
    <row r="1100" spans="2:18" x14ac:dyDescent="0.2">
      <c r="B1100" s="22" t="s">
        <v>20</v>
      </c>
      <c r="C1100" s="22">
        <v>1197831</v>
      </c>
      <c r="D1100" s="23">
        <v>44258</v>
      </c>
      <c r="E1100" s="22" t="s">
        <v>49</v>
      </c>
      <c r="F1100" s="22" t="s">
        <v>54</v>
      </c>
      <c r="G1100" s="22" t="s">
        <v>55</v>
      </c>
      <c r="H1100" s="22" t="s">
        <v>13</v>
      </c>
      <c r="I1100" s="24">
        <v>0.3</v>
      </c>
      <c r="J1100" s="25">
        <v>4500</v>
      </c>
      <c r="K1100" s="26">
        <f t="shared" ref="K1100:K1103" si="361">I1100*J1100</f>
        <v>1350</v>
      </c>
      <c r="L1100" s="26">
        <f t="shared" ref="L1100:L1103" si="362">K1100*M1100</f>
        <v>607.49999999999989</v>
      </c>
      <c r="M1100" s="27">
        <v>0.44999999999999996</v>
      </c>
      <c r="O1100" s="1"/>
      <c r="P1100" s="4"/>
      <c r="Q1100" s="3"/>
      <c r="R1100" s="5"/>
    </row>
    <row r="1101" spans="2:18" x14ac:dyDescent="0.2">
      <c r="B1101" s="22" t="s">
        <v>20</v>
      </c>
      <c r="C1101" s="22">
        <v>1197831</v>
      </c>
      <c r="D1101" s="23">
        <v>44258</v>
      </c>
      <c r="E1101" s="22" t="s">
        <v>49</v>
      </c>
      <c r="F1101" s="22" t="s">
        <v>54</v>
      </c>
      <c r="G1101" s="22" t="s">
        <v>55</v>
      </c>
      <c r="H1101" s="22" t="s">
        <v>14</v>
      </c>
      <c r="I1101" s="24">
        <v>0.35000000000000003</v>
      </c>
      <c r="J1101" s="25">
        <v>3500</v>
      </c>
      <c r="K1101" s="26">
        <f t="shared" si="361"/>
        <v>1225.0000000000002</v>
      </c>
      <c r="L1101" s="26">
        <f t="shared" si="362"/>
        <v>673.75000000000023</v>
      </c>
      <c r="M1101" s="27">
        <v>0.55000000000000004</v>
      </c>
      <c r="O1101" s="1"/>
      <c r="P1101" s="4"/>
      <c r="Q1101" s="3"/>
      <c r="R1101" s="5"/>
    </row>
    <row r="1102" spans="2:18" x14ac:dyDescent="0.2">
      <c r="B1102" s="22" t="s">
        <v>20</v>
      </c>
      <c r="C1102" s="22">
        <v>1197831</v>
      </c>
      <c r="D1102" s="23">
        <v>44258</v>
      </c>
      <c r="E1102" s="22" t="s">
        <v>49</v>
      </c>
      <c r="F1102" s="22" t="s">
        <v>54</v>
      </c>
      <c r="G1102" s="22" t="s">
        <v>55</v>
      </c>
      <c r="H1102" s="22" t="s">
        <v>16</v>
      </c>
      <c r="I1102" s="24">
        <v>0.4</v>
      </c>
      <c r="J1102" s="25">
        <v>2500</v>
      </c>
      <c r="K1102" s="26">
        <f t="shared" si="361"/>
        <v>1000</v>
      </c>
      <c r="L1102" s="26">
        <f t="shared" si="362"/>
        <v>399.99999999999994</v>
      </c>
      <c r="M1102" s="27">
        <v>0.39999999999999997</v>
      </c>
      <c r="O1102" s="1"/>
      <c r="P1102" s="4"/>
      <c r="Q1102" s="3"/>
      <c r="R1102" s="5"/>
    </row>
    <row r="1103" spans="2:18" x14ac:dyDescent="0.2">
      <c r="B1103" s="22" t="s">
        <v>20</v>
      </c>
      <c r="C1103" s="22">
        <v>1197831</v>
      </c>
      <c r="D1103" s="23">
        <v>44258</v>
      </c>
      <c r="E1103" s="22" t="s">
        <v>49</v>
      </c>
      <c r="F1103" s="22" t="s">
        <v>54</v>
      </c>
      <c r="G1103" s="22" t="s">
        <v>55</v>
      </c>
      <c r="H1103" s="22" t="s">
        <v>17</v>
      </c>
      <c r="I1103" s="24">
        <v>0.35000000000000003</v>
      </c>
      <c r="J1103" s="25">
        <v>4000</v>
      </c>
      <c r="K1103" s="26">
        <f t="shared" si="361"/>
        <v>1400.0000000000002</v>
      </c>
      <c r="L1103" s="26">
        <f t="shared" si="362"/>
        <v>840.00000000000023</v>
      </c>
      <c r="M1103" s="27">
        <v>0.60000000000000009</v>
      </c>
      <c r="O1103" s="1"/>
      <c r="P1103" s="4"/>
      <c r="Q1103" s="3"/>
      <c r="R1103" s="5"/>
    </row>
    <row r="1104" spans="2:18" x14ac:dyDescent="0.2">
      <c r="B1104" s="22" t="s">
        <v>20</v>
      </c>
      <c r="C1104" s="22">
        <v>1197831</v>
      </c>
      <c r="D1104" s="23">
        <v>44288</v>
      </c>
      <c r="E1104" s="22" t="s">
        <v>49</v>
      </c>
      <c r="F1104" s="22" t="s">
        <v>54</v>
      </c>
      <c r="G1104" s="22" t="s">
        <v>55</v>
      </c>
      <c r="H1104" s="22" t="s">
        <v>12</v>
      </c>
      <c r="I1104" s="24">
        <v>0.19999999999999998</v>
      </c>
      <c r="J1104" s="25">
        <v>6500</v>
      </c>
      <c r="K1104" s="26">
        <f>I1104*J1104</f>
        <v>1300</v>
      </c>
      <c r="L1104" s="26">
        <f>K1104*M1104</f>
        <v>584.99999999999989</v>
      </c>
      <c r="M1104" s="27">
        <v>0.44999999999999996</v>
      </c>
      <c r="O1104" s="1"/>
      <c r="P1104" s="4"/>
      <c r="Q1104" s="3"/>
      <c r="R1104" s="5"/>
    </row>
    <row r="1105" spans="2:18" x14ac:dyDescent="0.2">
      <c r="B1105" s="22" t="s">
        <v>20</v>
      </c>
      <c r="C1105" s="22">
        <v>1197831</v>
      </c>
      <c r="D1105" s="23">
        <v>44288</v>
      </c>
      <c r="E1105" s="22" t="s">
        <v>49</v>
      </c>
      <c r="F1105" s="22" t="s">
        <v>54</v>
      </c>
      <c r="G1105" s="22" t="s">
        <v>55</v>
      </c>
      <c r="H1105" s="22" t="s">
        <v>15</v>
      </c>
      <c r="I1105" s="24">
        <v>0.20000000000000007</v>
      </c>
      <c r="J1105" s="25">
        <v>6500</v>
      </c>
      <c r="K1105" s="26">
        <f>I1105*J1105</f>
        <v>1300.0000000000005</v>
      </c>
      <c r="L1105" s="26">
        <f>K1105*M1105</f>
        <v>585.00000000000011</v>
      </c>
      <c r="M1105" s="27">
        <v>0.44999999999999996</v>
      </c>
      <c r="O1105" s="1"/>
      <c r="P1105" s="4"/>
      <c r="Q1105" s="3"/>
      <c r="R1105" s="5"/>
    </row>
    <row r="1106" spans="2:18" x14ac:dyDescent="0.2">
      <c r="B1106" s="22" t="s">
        <v>20</v>
      </c>
      <c r="C1106" s="22">
        <v>1197831</v>
      </c>
      <c r="D1106" s="23">
        <v>44288</v>
      </c>
      <c r="E1106" s="22" t="s">
        <v>49</v>
      </c>
      <c r="F1106" s="22" t="s">
        <v>54</v>
      </c>
      <c r="G1106" s="22" t="s">
        <v>55</v>
      </c>
      <c r="H1106" s="22" t="s">
        <v>13</v>
      </c>
      <c r="I1106" s="24">
        <v>0.14999999999999997</v>
      </c>
      <c r="J1106" s="25">
        <v>4750</v>
      </c>
      <c r="K1106" s="26">
        <f t="shared" ref="K1106:K1109" si="363">I1106*J1106</f>
        <v>712.49999999999989</v>
      </c>
      <c r="L1106" s="26">
        <f t="shared" ref="L1106:L1109" si="364">K1106*M1106</f>
        <v>320.62499999999994</v>
      </c>
      <c r="M1106" s="27">
        <v>0.44999999999999996</v>
      </c>
      <c r="O1106" s="1"/>
      <c r="P1106" s="4"/>
      <c r="Q1106" s="3"/>
      <c r="R1106" s="5"/>
    </row>
    <row r="1107" spans="2:18" x14ac:dyDescent="0.2">
      <c r="B1107" s="22" t="s">
        <v>20</v>
      </c>
      <c r="C1107" s="22">
        <v>1197831</v>
      </c>
      <c r="D1107" s="23">
        <v>44288</v>
      </c>
      <c r="E1107" s="22" t="s">
        <v>49</v>
      </c>
      <c r="F1107" s="22" t="s">
        <v>54</v>
      </c>
      <c r="G1107" s="22" t="s">
        <v>55</v>
      </c>
      <c r="H1107" s="22" t="s">
        <v>14</v>
      </c>
      <c r="I1107" s="24">
        <v>0.20000000000000007</v>
      </c>
      <c r="J1107" s="25">
        <v>3750</v>
      </c>
      <c r="K1107" s="26">
        <f t="shared" si="363"/>
        <v>750.00000000000023</v>
      </c>
      <c r="L1107" s="26">
        <f t="shared" si="364"/>
        <v>412.50000000000017</v>
      </c>
      <c r="M1107" s="27">
        <v>0.55000000000000004</v>
      </c>
      <c r="O1107" s="1"/>
      <c r="P1107" s="4"/>
      <c r="Q1107" s="3"/>
      <c r="R1107" s="5"/>
    </row>
    <row r="1108" spans="2:18" x14ac:dyDescent="0.2">
      <c r="B1108" s="22" t="s">
        <v>20</v>
      </c>
      <c r="C1108" s="22">
        <v>1197831</v>
      </c>
      <c r="D1108" s="23">
        <v>44288</v>
      </c>
      <c r="E1108" s="22" t="s">
        <v>49</v>
      </c>
      <c r="F1108" s="22" t="s">
        <v>54</v>
      </c>
      <c r="G1108" s="22" t="s">
        <v>55</v>
      </c>
      <c r="H1108" s="22" t="s">
        <v>16</v>
      </c>
      <c r="I1108" s="24">
        <v>0.25</v>
      </c>
      <c r="J1108" s="25">
        <v>2750</v>
      </c>
      <c r="K1108" s="26">
        <f t="shared" si="363"/>
        <v>687.5</v>
      </c>
      <c r="L1108" s="26">
        <f t="shared" si="364"/>
        <v>275</v>
      </c>
      <c r="M1108" s="27">
        <v>0.39999999999999997</v>
      </c>
      <c r="O1108" s="1"/>
      <c r="P1108" s="4"/>
      <c r="Q1108" s="3"/>
      <c r="R1108" s="5"/>
    </row>
    <row r="1109" spans="2:18" x14ac:dyDescent="0.2">
      <c r="B1109" s="22" t="s">
        <v>20</v>
      </c>
      <c r="C1109" s="22">
        <v>1197831</v>
      </c>
      <c r="D1109" s="23">
        <v>44288</v>
      </c>
      <c r="E1109" s="22" t="s">
        <v>49</v>
      </c>
      <c r="F1109" s="22" t="s">
        <v>54</v>
      </c>
      <c r="G1109" s="22" t="s">
        <v>55</v>
      </c>
      <c r="H1109" s="22" t="s">
        <v>17</v>
      </c>
      <c r="I1109" s="24">
        <v>0.20000000000000007</v>
      </c>
      <c r="J1109" s="25">
        <v>5500</v>
      </c>
      <c r="K1109" s="26">
        <f t="shared" si="363"/>
        <v>1100.0000000000005</v>
      </c>
      <c r="L1109" s="26">
        <f t="shared" si="364"/>
        <v>660.00000000000034</v>
      </c>
      <c r="M1109" s="27">
        <v>0.60000000000000009</v>
      </c>
      <c r="O1109" s="1"/>
      <c r="P1109" s="4"/>
      <c r="Q1109" s="3"/>
      <c r="R1109" s="5"/>
    </row>
    <row r="1110" spans="2:18" x14ac:dyDescent="0.2">
      <c r="B1110" s="22" t="s">
        <v>20</v>
      </c>
      <c r="C1110" s="22">
        <v>1197831</v>
      </c>
      <c r="D1110" s="23">
        <v>44318</v>
      </c>
      <c r="E1110" s="22" t="s">
        <v>49</v>
      </c>
      <c r="F1110" s="22" t="s">
        <v>54</v>
      </c>
      <c r="G1110" s="22" t="s">
        <v>55</v>
      </c>
      <c r="H1110" s="22" t="s">
        <v>12</v>
      </c>
      <c r="I1110" s="24">
        <v>9.9999999999999964E-2</v>
      </c>
      <c r="J1110" s="25">
        <v>7000</v>
      </c>
      <c r="K1110" s="26">
        <f>I1110*J1110</f>
        <v>699.99999999999977</v>
      </c>
      <c r="L1110" s="26">
        <f>K1110*M1110</f>
        <v>314.99999999999989</v>
      </c>
      <c r="M1110" s="27">
        <v>0.44999999999999996</v>
      </c>
      <c r="O1110" s="1"/>
      <c r="P1110" s="4"/>
      <c r="Q1110" s="3"/>
      <c r="R1110" s="5"/>
    </row>
    <row r="1111" spans="2:18" x14ac:dyDescent="0.2">
      <c r="B1111" s="22" t="s">
        <v>20</v>
      </c>
      <c r="C1111" s="22">
        <v>1197831</v>
      </c>
      <c r="D1111" s="23">
        <v>44318</v>
      </c>
      <c r="E1111" s="22" t="s">
        <v>49</v>
      </c>
      <c r="F1111" s="22" t="s">
        <v>54</v>
      </c>
      <c r="G1111" s="22" t="s">
        <v>55</v>
      </c>
      <c r="H1111" s="22" t="s">
        <v>15</v>
      </c>
      <c r="I1111" s="24">
        <v>0.20000000000000007</v>
      </c>
      <c r="J1111" s="25">
        <v>7250</v>
      </c>
      <c r="K1111" s="26">
        <f>I1111*J1111</f>
        <v>1450.0000000000005</v>
      </c>
      <c r="L1111" s="26">
        <f>K1111*M1111</f>
        <v>652.50000000000011</v>
      </c>
      <c r="M1111" s="27">
        <v>0.44999999999999996</v>
      </c>
      <c r="O1111" s="1"/>
      <c r="P1111" s="4"/>
      <c r="Q1111" s="3"/>
      <c r="R1111" s="5"/>
    </row>
    <row r="1112" spans="2:18" x14ac:dyDescent="0.2">
      <c r="B1112" s="22" t="s">
        <v>20</v>
      </c>
      <c r="C1112" s="22">
        <v>1197831</v>
      </c>
      <c r="D1112" s="23">
        <v>44318</v>
      </c>
      <c r="E1112" s="22" t="s">
        <v>49</v>
      </c>
      <c r="F1112" s="22" t="s">
        <v>54</v>
      </c>
      <c r="G1112" s="22" t="s">
        <v>55</v>
      </c>
      <c r="H1112" s="22" t="s">
        <v>13</v>
      </c>
      <c r="I1112" s="24">
        <v>0.14999999999999997</v>
      </c>
      <c r="J1112" s="25">
        <v>5750</v>
      </c>
      <c r="K1112" s="26">
        <f t="shared" ref="K1112:K1115" si="365">I1112*J1112</f>
        <v>862.49999999999977</v>
      </c>
      <c r="L1112" s="26">
        <f t="shared" ref="L1112:L1115" si="366">K1112*M1112</f>
        <v>388.12499999999989</v>
      </c>
      <c r="M1112" s="27">
        <v>0.44999999999999996</v>
      </c>
      <c r="O1112" s="1"/>
      <c r="P1112" s="4"/>
      <c r="Q1112" s="3"/>
      <c r="R1112" s="5"/>
    </row>
    <row r="1113" spans="2:18" x14ac:dyDescent="0.2">
      <c r="B1113" s="22" t="s">
        <v>20</v>
      </c>
      <c r="C1113" s="22">
        <v>1197831</v>
      </c>
      <c r="D1113" s="23">
        <v>44318</v>
      </c>
      <c r="E1113" s="22" t="s">
        <v>49</v>
      </c>
      <c r="F1113" s="22" t="s">
        <v>54</v>
      </c>
      <c r="G1113" s="22" t="s">
        <v>55</v>
      </c>
      <c r="H1113" s="22" t="s">
        <v>14</v>
      </c>
      <c r="I1113" s="24">
        <v>0.35000000000000003</v>
      </c>
      <c r="J1113" s="25">
        <v>5000</v>
      </c>
      <c r="K1113" s="26">
        <f t="shared" si="365"/>
        <v>1750.0000000000002</v>
      </c>
      <c r="L1113" s="26">
        <f t="shared" si="366"/>
        <v>962.50000000000023</v>
      </c>
      <c r="M1113" s="27">
        <v>0.55000000000000004</v>
      </c>
      <c r="O1113" s="1"/>
      <c r="P1113" s="4"/>
      <c r="Q1113" s="3"/>
      <c r="R1113" s="5"/>
    </row>
    <row r="1114" spans="2:18" x14ac:dyDescent="0.2">
      <c r="B1114" s="22" t="s">
        <v>20</v>
      </c>
      <c r="C1114" s="22">
        <v>1197831</v>
      </c>
      <c r="D1114" s="23">
        <v>44318</v>
      </c>
      <c r="E1114" s="22" t="s">
        <v>49</v>
      </c>
      <c r="F1114" s="22" t="s">
        <v>54</v>
      </c>
      <c r="G1114" s="22" t="s">
        <v>55</v>
      </c>
      <c r="H1114" s="22" t="s">
        <v>16</v>
      </c>
      <c r="I1114" s="24">
        <v>0.5</v>
      </c>
      <c r="J1114" s="25">
        <v>4000</v>
      </c>
      <c r="K1114" s="26">
        <f t="shared" si="365"/>
        <v>2000</v>
      </c>
      <c r="L1114" s="26">
        <f t="shared" si="366"/>
        <v>799.99999999999989</v>
      </c>
      <c r="M1114" s="27">
        <v>0.39999999999999997</v>
      </c>
      <c r="O1114" s="1"/>
      <c r="P1114" s="4"/>
      <c r="Q1114" s="3"/>
      <c r="R1114" s="5"/>
    </row>
    <row r="1115" spans="2:18" x14ac:dyDescent="0.2">
      <c r="B1115" s="22" t="s">
        <v>20</v>
      </c>
      <c r="C1115" s="22">
        <v>1197831</v>
      </c>
      <c r="D1115" s="23">
        <v>44318</v>
      </c>
      <c r="E1115" s="22" t="s">
        <v>49</v>
      </c>
      <c r="F1115" s="22" t="s">
        <v>54</v>
      </c>
      <c r="G1115" s="22" t="s">
        <v>55</v>
      </c>
      <c r="H1115" s="22" t="s">
        <v>17</v>
      </c>
      <c r="I1115" s="24">
        <v>0.45</v>
      </c>
      <c r="J1115" s="25">
        <v>7500</v>
      </c>
      <c r="K1115" s="26">
        <f t="shared" si="365"/>
        <v>3375</v>
      </c>
      <c r="L1115" s="26">
        <f t="shared" si="366"/>
        <v>2025.0000000000002</v>
      </c>
      <c r="M1115" s="27">
        <v>0.60000000000000009</v>
      </c>
      <c r="O1115" s="1"/>
      <c r="P1115" s="4"/>
      <c r="Q1115" s="3"/>
      <c r="R1115" s="5"/>
    </row>
    <row r="1116" spans="2:18" x14ac:dyDescent="0.2">
      <c r="B1116" s="22" t="s">
        <v>20</v>
      </c>
      <c r="C1116" s="22">
        <v>1197831</v>
      </c>
      <c r="D1116" s="23">
        <v>44348</v>
      </c>
      <c r="E1116" s="22" t="s">
        <v>49</v>
      </c>
      <c r="F1116" s="22" t="s">
        <v>54</v>
      </c>
      <c r="G1116" s="22" t="s">
        <v>55</v>
      </c>
      <c r="H1116" s="22" t="s">
        <v>12</v>
      </c>
      <c r="I1116" s="24">
        <v>0.45</v>
      </c>
      <c r="J1116" s="25">
        <v>7500</v>
      </c>
      <c r="K1116" s="26">
        <f>I1116*J1116</f>
        <v>3375</v>
      </c>
      <c r="L1116" s="26">
        <f>K1116*M1116</f>
        <v>1518.7499999999998</v>
      </c>
      <c r="M1116" s="27">
        <v>0.44999999999999996</v>
      </c>
      <c r="O1116" s="1"/>
      <c r="P1116" s="4"/>
      <c r="Q1116" s="3"/>
      <c r="R1116" s="5"/>
    </row>
    <row r="1117" spans="2:18" x14ac:dyDescent="0.2">
      <c r="B1117" s="22" t="s">
        <v>20</v>
      </c>
      <c r="C1117" s="22">
        <v>1197831</v>
      </c>
      <c r="D1117" s="23">
        <v>44348</v>
      </c>
      <c r="E1117" s="22" t="s">
        <v>49</v>
      </c>
      <c r="F1117" s="22" t="s">
        <v>54</v>
      </c>
      <c r="G1117" s="22" t="s">
        <v>55</v>
      </c>
      <c r="H1117" s="22" t="s">
        <v>15</v>
      </c>
      <c r="I1117" s="24">
        <v>0.5</v>
      </c>
      <c r="J1117" s="25">
        <v>7500</v>
      </c>
      <c r="K1117" s="26">
        <f>I1117*J1117</f>
        <v>3750</v>
      </c>
      <c r="L1117" s="26">
        <f>K1117*M1117</f>
        <v>1687.4999999999998</v>
      </c>
      <c r="M1117" s="27">
        <v>0.44999999999999996</v>
      </c>
      <c r="O1117" s="1"/>
      <c r="P1117" s="4"/>
      <c r="Q1117" s="3"/>
      <c r="R1117" s="5"/>
    </row>
    <row r="1118" spans="2:18" x14ac:dyDescent="0.2">
      <c r="B1118" s="22" t="s">
        <v>20</v>
      </c>
      <c r="C1118" s="22">
        <v>1197831</v>
      </c>
      <c r="D1118" s="23">
        <v>44348</v>
      </c>
      <c r="E1118" s="22" t="s">
        <v>49</v>
      </c>
      <c r="F1118" s="22" t="s">
        <v>54</v>
      </c>
      <c r="G1118" s="22" t="s">
        <v>55</v>
      </c>
      <c r="H1118" s="22" t="s">
        <v>13</v>
      </c>
      <c r="I1118" s="24">
        <v>0.45</v>
      </c>
      <c r="J1118" s="25">
        <v>6500</v>
      </c>
      <c r="K1118" s="26">
        <f t="shared" ref="K1118:K1121" si="367">I1118*J1118</f>
        <v>2925</v>
      </c>
      <c r="L1118" s="26">
        <f t="shared" ref="L1118:L1121" si="368">K1118*M1118</f>
        <v>1316.2499999999998</v>
      </c>
      <c r="M1118" s="27">
        <v>0.44999999999999996</v>
      </c>
      <c r="O1118" s="1"/>
      <c r="P1118" s="4"/>
      <c r="Q1118" s="3"/>
      <c r="R1118" s="5"/>
    </row>
    <row r="1119" spans="2:18" x14ac:dyDescent="0.2">
      <c r="B1119" s="22" t="s">
        <v>20</v>
      </c>
      <c r="C1119" s="22">
        <v>1197831</v>
      </c>
      <c r="D1119" s="23">
        <v>44348</v>
      </c>
      <c r="E1119" s="22" t="s">
        <v>49</v>
      </c>
      <c r="F1119" s="22" t="s">
        <v>54</v>
      </c>
      <c r="G1119" s="22" t="s">
        <v>55</v>
      </c>
      <c r="H1119" s="22" t="s">
        <v>14</v>
      </c>
      <c r="I1119" s="24">
        <v>0.45</v>
      </c>
      <c r="J1119" s="25">
        <v>6000</v>
      </c>
      <c r="K1119" s="26">
        <f t="shared" si="367"/>
        <v>2700</v>
      </c>
      <c r="L1119" s="26">
        <f t="shared" si="368"/>
        <v>1485.0000000000002</v>
      </c>
      <c r="M1119" s="27">
        <v>0.55000000000000004</v>
      </c>
      <c r="O1119" s="1"/>
      <c r="P1119" s="4"/>
      <c r="Q1119" s="3"/>
      <c r="R1119" s="5"/>
    </row>
    <row r="1120" spans="2:18" x14ac:dyDescent="0.2">
      <c r="B1120" s="22" t="s">
        <v>20</v>
      </c>
      <c r="C1120" s="22">
        <v>1197831</v>
      </c>
      <c r="D1120" s="23">
        <v>44348</v>
      </c>
      <c r="E1120" s="22" t="s">
        <v>49</v>
      </c>
      <c r="F1120" s="22" t="s">
        <v>54</v>
      </c>
      <c r="G1120" s="22" t="s">
        <v>55</v>
      </c>
      <c r="H1120" s="22" t="s">
        <v>16</v>
      </c>
      <c r="I1120" s="24">
        <v>0.5</v>
      </c>
      <c r="J1120" s="25">
        <v>5000</v>
      </c>
      <c r="K1120" s="26">
        <f t="shared" si="367"/>
        <v>2500</v>
      </c>
      <c r="L1120" s="26">
        <f t="shared" si="368"/>
        <v>999.99999999999989</v>
      </c>
      <c r="M1120" s="27">
        <v>0.39999999999999997</v>
      </c>
      <c r="O1120" s="1"/>
      <c r="P1120" s="4"/>
      <c r="Q1120" s="3"/>
      <c r="R1120" s="5"/>
    </row>
    <row r="1121" spans="2:18" x14ac:dyDescent="0.2">
      <c r="B1121" s="22" t="s">
        <v>20</v>
      </c>
      <c r="C1121" s="22">
        <v>1197831</v>
      </c>
      <c r="D1121" s="23">
        <v>44348</v>
      </c>
      <c r="E1121" s="22" t="s">
        <v>49</v>
      </c>
      <c r="F1121" s="22" t="s">
        <v>54</v>
      </c>
      <c r="G1121" s="22" t="s">
        <v>55</v>
      </c>
      <c r="H1121" s="22" t="s">
        <v>17</v>
      </c>
      <c r="I1121" s="24">
        <v>0.55000000000000004</v>
      </c>
      <c r="J1121" s="25">
        <v>8750</v>
      </c>
      <c r="K1121" s="26">
        <f t="shared" si="367"/>
        <v>4812.5</v>
      </c>
      <c r="L1121" s="26">
        <f t="shared" si="368"/>
        <v>2887.5000000000005</v>
      </c>
      <c r="M1121" s="27">
        <v>0.60000000000000009</v>
      </c>
      <c r="O1121" s="1"/>
      <c r="P1121" s="4"/>
      <c r="Q1121" s="3"/>
      <c r="R1121" s="5"/>
    </row>
    <row r="1122" spans="2:18" x14ac:dyDescent="0.2">
      <c r="B1122" s="22" t="s">
        <v>20</v>
      </c>
      <c r="C1122" s="22">
        <v>1197831</v>
      </c>
      <c r="D1122" s="23">
        <v>44380</v>
      </c>
      <c r="E1122" s="22" t="s">
        <v>49</v>
      </c>
      <c r="F1122" s="22" t="s">
        <v>54</v>
      </c>
      <c r="G1122" s="22" t="s">
        <v>55</v>
      </c>
      <c r="H1122" s="22" t="s">
        <v>12</v>
      </c>
      <c r="I1122" s="24">
        <v>0.45</v>
      </c>
      <c r="J1122" s="25">
        <v>8250</v>
      </c>
      <c r="K1122" s="26">
        <f>I1122*J1122</f>
        <v>3712.5</v>
      </c>
      <c r="L1122" s="26">
        <f>K1122*M1122</f>
        <v>1856.2499999999998</v>
      </c>
      <c r="M1122" s="27">
        <v>0.49999999999999994</v>
      </c>
      <c r="O1122" s="1"/>
      <c r="P1122" s="4"/>
      <c r="Q1122" s="3"/>
      <c r="R1122" s="5"/>
    </row>
    <row r="1123" spans="2:18" x14ac:dyDescent="0.2">
      <c r="B1123" s="22" t="s">
        <v>20</v>
      </c>
      <c r="C1123" s="22">
        <v>1197831</v>
      </c>
      <c r="D1123" s="23">
        <v>44380</v>
      </c>
      <c r="E1123" s="22" t="s">
        <v>49</v>
      </c>
      <c r="F1123" s="22" t="s">
        <v>54</v>
      </c>
      <c r="G1123" s="22" t="s">
        <v>55</v>
      </c>
      <c r="H1123" s="22" t="s">
        <v>15</v>
      </c>
      <c r="I1123" s="24">
        <v>0.5</v>
      </c>
      <c r="J1123" s="25">
        <v>8250</v>
      </c>
      <c r="K1123" s="26">
        <f>I1123*J1123</f>
        <v>4125</v>
      </c>
      <c r="L1123" s="26">
        <f>K1123*M1123</f>
        <v>2062.4999999999995</v>
      </c>
      <c r="M1123" s="27">
        <v>0.49999999999999994</v>
      </c>
      <c r="O1123" s="1"/>
      <c r="P1123" s="4"/>
      <c r="Q1123" s="3"/>
      <c r="R1123" s="5"/>
    </row>
    <row r="1124" spans="2:18" x14ac:dyDescent="0.2">
      <c r="B1124" s="22" t="s">
        <v>20</v>
      </c>
      <c r="C1124" s="22">
        <v>1197831</v>
      </c>
      <c r="D1124" s="23">
        <v>44380</v>
      </c>
      <c r="E1124" s="22" t="s">
        <v>49</v>
      </c>
      <c r="F1124" s="22" t="s">
        <v>54</v>
      </c>
      <c r="G1124" s="22" t="s">
        <v>55</v>
      </c>
      <c r="H1124" s="22" t="s">
        <v>13</v>
      </c>
      <c r="I1124" s="24">
        <v>0.45</v>
      </c>
      <c r="J1124" s="25">
        <v>9750</v>
      </c>
      <c r="K1124" s="26">
        <f t="shared" ref="K1124:K1127" si="369">I1124*J1124</f>
        <v>4387.5</v>
      </c>
      <c r="L1124" s="26">
        <f t="shared" ref="L1124:L1127" si="370">K1124*M1124</f>
        <v>2193.7499999999995</v>
      </c>
      <c r="M1124" s="27">
        <v>0.49999999999999994</v>
      </c>
      <c r="O1124" s="1"/>
      <c r="P1124" s="4"/>
      <c r="Q1124" s="3"/>
      <c r="R1124" s="5"/>
    </row>
    <row r="1125" spans="2:18" x14ac:dyDescent="0.2">
      <c r="B1125" s="22" t="s">
        <v>20</v>
      </c>
      <c r="C1125" s="22">
        <v>1197831</v>
      </c>
      <c r="D1125" s="23">
        <v>44380</v>
      </c>
      <c r="E1125" s="22" t="s">
        <v>49</v>
      </c>
      <c r="F1125" s="22" t="s">
        <v>54</v>
      </c>
      <c r="G1125" s="22" t="s">
        <v>55</v>
      </c>
      <c r="H1125" s="22" t="s">
        <v>14</v>
      </c>
      <c r="I1125" s="24">
        <v>0.45</v>
      </c>
      <c r="J1125" s="25">
        <v>5750</v>
      </c>
      <c r="K1125" s="26">
        <f t="shared" si="369"/>
        <v>2587.5</v>
      </c>
      <c r="L1125" s="26">
        <f t="shared" si="370"/>
        <v>1552.5000000000002</v>
      </c>
      <c r="M1125" s="27">
        <v>0.60000000000000009</v>
      </c>
      <c r="O1125" s="1"/>
      <c r="P1125" s="4"/>
      <c r="Q1125" s="3"/>
      <c r="R1125" s="5"/>
    </row>
    <row r="1126" spans="2:18" x14ac:dyDescent="0.2">
      <c r="B1126" s="22" t="s">
        <v>20</v>
      </c>
      <c r="C1126" s="22">
        <v>1197831</v>
      </c>
      <c r="D1126" s="23">
        <v>44380</v>
      </c>
      <c r="E1126" s="22" t="s">
        <v>49</v>
      </c>
      <c r="F1126" s="22" t="s">
        <v>54</v>
      </c>
      <c r="G1126" s="22" t="s">
        <v>55</v>
      </c>
      <c r="H1126" s="22" t="s">
        <v>16</v>
      </c>
      <c r="I1126" s="24">
        <v>0.5</v>
      </c>
      <c r="J1126" s="25">
        <v>5250</v>
      </c>
      <c r="K1126" s="26">
        <f t="shared" si="369"/>
        <v>2625</v>
      </c>
      <c r="L1126" s="26">
        <f t="shared" si="370"/>
        <v>1181.2499999999998</v>
      </c>
      <c r="M1126" s="27">
        <v>0.44999999999999996</v>
      </c>
      <c r="O1126" s="1"/>
      <c r="P1126" s="4"/>
      <c r="Q1126" s="3"/>
      <c r="R1126" s="5"/>
    </row>
    <row r="1127" spans="2:18" x14ac:dyDescent="0.2">
      <c r="B1127" s="22" t="s">
        <v>20</v>
      </c>
      <c r="C1127" s="22">
        <v>1197831</v>
      </c>
      <c r="D1127" s="23">
        <v>44380</v>
      </c>
      <c r="E1127" s="22" t="s">
        <v>49</v>
      </c>
      <c r="F1127" s="22" t="s">
        <v>54</v>
      </c>
      <c r="G1127" s="22" t="s">
        <v>55</v>
      </c>
      <c r="H1127" s="22" t="s">
        <v>17</v>
      </c>
      <c r="I1127" s="24">
        <v>0.6</v>
      </c>
      <c r="J1127" s="25">
        <v>8000</v>
      </c>
      <c r="K1127" s="26">
        <f t="shared" si="369"/>
        <v>4800</v>
      </c>
      <c r="L1127" s="26">
        <f t="shared" si="370"/>
        <v>3120.0000000000005</v>
      </c>
      <c r="M1127" s="27">
        <v>0.65000000000000013</v>
      </c>
      <c r="O1127" s="1"/>
      <c r="P1127" s="4"/>
      <c r="Q1127" s="3"/>
      <c r="R1127" s="5"/>
    </row>
    <row r="1128" spans="2:18" x14ac:dyDescent="0.2">
      <c r="B1128" s="22" t="s">
        <v>20</v>
      </c>
      <c r="C1128" s="22">
        <v>1197831</v>
      </c>
      <c r="D1128" s="23">
        <v>44413</v>
      </c>
      <c r="E1128" s="22" t="s">
        <v>49</v>
      </c>
      <c r="F1128" s="22" t="s">
        <v>54</v>
      </c>
      <c r="G1128" s="22" t="s">
        <v>55</v>
      </c>
      <c r="H1128" s="22" t="s">
        <v>12</v>
      </c>
      <c r="I1128" s="24">
        <v>0.4</v>
      </c>
      <c r="J1128" s="25">
        <v>7500</v>
      </c>
      <c r="K1128" s="26">
        <f>I1128*J1128</f>
        <v>3000</v>
      </c>
      <c r="L1128" s="26">
        <f>K1128*M1128</f>
        <v>1499.9999999999998</v>
      </c>
      <c r="M1128" s="27">
        <v>0.49999999999999994</v>
      </c>
      <c r="O1128" s="1"/>
      <c r="P1128" s="4"/>
      <c r="Q1128" s="3"/>
      <c r="R1128" s="5"/>
    </row>
    <row r="1129" spans="2:18" x14ac:dyDescent="0.2">
      <c r="B1129" s="22" t="s">
        <v>20</v>
      </c>
      <c r="C1129" s="22">
        <v>1197831</v>
      </c>
      <c r="D1129" s="23">
        <v>44413</v>
      </c>
      <c r="E1129" s="22" t="s">
        <v>49</v>
      </c>
      <c r="F1129" s="22" t="s">
        <v>54</v>
      </c>
      <c r="G1129" s="22" t="s">
        <v>55</v>
      </c>
      <c r="H1129" s="22" t="s">
        <v>15</v>
      </c>
      <c r="I1129" s="24">
        <v>0.55000000000000004</v>
      </c>
      <c r="J1129" s="25">
        <v>7500</v>
      </c>
      <c r="K1129" s="26">
        <f>I1129*J1129</f>
        <v>4125</v>
      </c>
      <c r="L1129" s="26">
        <f>K1129*M1129</f>
        <v>2062.4999999999995</v>
      </c>
      <c r="M1129" s="27">
        <v>0.49999999999999994</v>
      </c>
      <c r="O1129" s="1"/>
      <c r="P1129" s="4"/>
      <c r="Q1129" s="3"/>
      <c r="R1129" s="5"/>
    </row>
    <row r="1130" spans="2:18" x14ac:dyDescent="0.2">
      <c r="B1130" s="22" t="s">
        <v>20</v>
      </c>
      <c r="C1130" s="22">
        <v>1197831</v>
      </c>
      <c r="D1130" s="23">
        <v>44413</v>
      </c>
      <c r="E1130" s="22" t="s">
        <v>49</v>
      </c>
      <c r="F1130" s="22" t="s">
        <v>54</v>
      </c>
      <c r="G1130" s="22" t="s">
        <v>55</v>
      </c>
      <c r="H1130" s="22" t="s">
        <v>13</v>
      </c>
      <c r="I1130" s="24">
        <v>0.55000000000000004</v>
      </c>
      <c r="J1130" s="25">
        <v>9250</v>
      </c>
      <c r="K1130" s="26">
        <f t="shared" ref="K1130:K1133" si="371">I1130*J1130</f>
        <v>5087.5</v>
      </c>
      <c r="L1130" s="26">
        <f t="shared" ref="L1130:L1133" si="372">K1130*M1130</f>
        <v>2543.7499999999995</v>
      </c>
      <c r="M1130" s="27">
        <v>0.49999999999999994</v>
      </c>
      <c r="O1130" s="1"/>
      <c r="P1130" s="4"/>
      <c r="Q1130" s="3"/>
      <c r="R1130" s="5"/>
    </row>
    <row r="1131" spans="2:18" x14ac:dyDescent="0.2">
      <c r="B1131" s="22" t="s">
        <v>20</v>
      </c>
      <c r="C1131" s="22">
        <v>1197831</v>
      </c>
      <c r="D1131" s="23">
        <v>44413</v>
      </c>
      <c r="E1131" s="22" t="s">
        <v>49</v>
      </c>
      <c r="F1131" s="22" t="s">
        <v>54</v>
      </c>
      <c r="G1131" s="22" t="s">
        <v>55</v>
      </c>
      <c r="H1131" s="22" t="s">
        <v>14</v>
      </c>
      <c r="I1131" s="24">
        <v>0.5</v>
      </c>
      <c r="J1131" s="25">
        <v>4250</v>
      </c>
      <c r="K1131" s="26">
        <f t="shared" si="371"/>
        <v>2125</v>
      </c>
      <c r="L1131" s="26">
        <f t="shared" si="372"/>
        <v>1275.0000000000002</v>
      </c>
      <c r="M1131" s="27">
        <v>0.60000000000000009</v>
      </c>
      <c r="O1131" s="1"/>
      <c r="P1131" s="4"/>
      <c r="Q1131" s="3"/>
      <c r="R1131" s="5"/>
    </row>
    <row r="1132" spans="2:18" x14ac:dyDescent="0.2">
      <c r="B1132" s="22" t="s">
        <v>20</v>
      </c>
      <c r="C1132" s="22">
        <v>1197831</v>
      </c>
      <c r="D1132" s="23">
        <v>44413</v>
      </c>
      <c r="E1132" s="22" t="s">
        <v>49</v>
      </c>
      <c r="F1132" s="22" t="s">
        <v>54</v>
      </c>
      <c r="G1132" s="22" t="s">
        <v>55</v>
      </c>
      <c r="H1132" s="22" t="s">
        <v>16</v>
      </c>
      <c r="I1132" s="24">
        <v>0.55000000000000004</v>
      </c>
      <c r="J1132" s="25">
        <v>4250</v>
      </c>
      <c r="K1132" s="26">
        <f t="shared" si="371"/>
        <v>2337.5</v>
      </c>
      <c r="L1132" s="26">
        <f t="shared" si="372"/>
        <v>1051.875</v>
      </c>
      <c r="M1132" s="27">
        <v>0.44999999999999996</v>
      </c>
      <c r="O1132" s="1"/>
      <c r="P1132" s="4"/>
      <c r="Q1132" s="3"/>
      <c r="R1132" s="5"/>
    </row>
    <row r="1133" spans="2:18" x14ac:dyDescent="0.2">
      <c r="B1133" s="22" t="s">
        <v>20</v>
      </c>
      <c r="C1133" s="22">
        <v>1197831</v>
      </c>
      <c r="D1133" s="23">
        <v>44413</v>
      </c>
      <c r="E1133" s="22" t="s">
        <v>49</v>
      </c>
      <c r="F1133" s="22" t="s">
        <v>54</v>
      </c>
      <c r="G1133" s="22" t="s">
        <v>55</v>
      </c>
      <c r="H1133" s="22" t="s">
        <v>17</v>
      </c>
      <c r="I1133" s="24">
        <v>0.6</v>
      </c>
      <c r="J1133" s="25">
        <v>6750</v>
      </c>
      <c r="K1133" s="26">
        <f t="shared" si="371"/>
        <v>4050</v>
      </c>
      <c r="L1133" s="26">
        <f t="shared" si="372"/>
        <v>2632.5000000000005</v>
      </c>
      <c r="M1133" s="27">
        <v>0.65000000000000013</v>
      </c>
      <c r="O1133" s="1"/>
      <c r="P1133" s="4"/>
      <c r="Q1133" s="3"/>
      <c r="R1133" s="5"/>
    </row>
    <row r="1134" spans="2:18" x14ac:dyDescent="0.2">
      <c r="B1134" s="22" t="s">
        <v>20</v>
      </c>
      <c r="C1134" s="22">
        <v>1197831</v>
      </c>
      <c r="D1134" s="23">
        <v>44441</v>
      </c>
      <c r="E1134" s="22" t="s">
        <v>49</v>
      </c>
      <c r="F1134" s="22" t="s">
        <v>54</v>
      </c>
      <c r="G1134" s="22" t="s">
        <v>55</v>
      </c>
      <c r="H1134" s="22" t="s">
        <v>12</v>
      </c>
      <c r="I1134" s="24">
        <v>0.55000000000000004</v>
      </c>
      <c r="J1134" s="25">
        <v>6250</v>
      </c>
      <c r="K1134" s="26">
        <f>I1134*J1134</f>
        <v>3437.5000000000005</v>
      </c>
      <c r="L1134" s="26">
        <f>K1134*M1134</f>
        <v>1718.75</v>
      </c>
      <c r="M1134" s="27">
        <v>0.49999999999999994</v>
      </c>
      <c r="O1134" s="1"/>
      <c r="P1134" s="4"/>
      <c r="Q1134" s="3"/>
      <c r="R1134" s="5"/>
    </row>
    <row r="1135" spans="2:18" x14ac:dyDescent="0.2">
      <c r="B1135" s="22" t="s">
        <v>20</v>
      </c>
      <c r="C1135" s="22">
        <v>1197831</v>
      </c>
      <c r="D1135" s="23">
        <v>44441</v>
      </c>
      <c r="E1135" s="22" t="s">
        <v>49</v>
      </c>
      <c r="F1135" s="22" t="s">
        <v>54</v>
      </c>
      <c r="G1135" s="22" t="s">
        <v>55</v>
      </c>
      <c r="H1135" s="22" t="s">
        <v>15</v>
      </c>
      <c r="I1135" s="24">
        <v>0.55000000000000004</v>
      </c>
      <c r="J1135" s="25">
        <v>5750</v>
      </c>
      <c r="K1135" s="26">
        <f>I1135*J1135</f>
        <v>3162.5000000000005</v>
      </c>
      <c r="L1135" s="26">
        <f>K1135*M1135</f>
        <v>1581.25</v>
      </c>
      <c r="M1135" s="27">
        <v>0.49999999999999994</v>
      </c>
      <c r="O1135" s="1"/>
      <c r="P1135" s="4"/>
      <c r="Q1135" s="3"/>
      <c r="R1135" s="5"/>
    </row>
    <row r="1136" spans="2:18" x14ac:dyDescent="0.2">
      <c r="B1136" s="22" t="s">
        <v>20</v>
      </c>
      <c r="C1136" s="22">
        <v>1197831</v>
      </c>
      <c r="D1136" s="23">
        <v>44441</v>
      </c>
      <c r="E1136" s="22" t="s">
        <v>49</v>
      </c>
      <c r="F1136" s="22" t="s">
        <v>54</v>
      </c>
      <c r="G1136" s="22" t="s">
        <v>55</v>
      </c>
      <c r="H1136" s="22" t="s">
        <v>13</v>
      </c>
      <c r="I1136" s="24">
        <v>0.6</v>
      </c>
      <c r="J1136" s="25">
        <v>6250</v>
      </c>
      <c r="K1136" s="26">
        <f t="shared" ref="K1136:K1139" si="373">I1136*J1136</f>
        <v>3750</v>
      </c>
      <c r="L1136" s="26">
        <f t="shared" ref="L1136:L1139" si="374">K1136*M1136</f>
        <v>1874.9999999999998</v>
      </c>
      <c r="M1136" s="27">
        <v>0.49999999999999994</v>
      </c>
      <c r="O1136" s="1"/>
      <c r="P1136" s="4"/>
      <c r="Q1136" s="3"/>
      <c r="R1136" s="5"/>
    </row>
    <row r="1137" spans="2:18" x14ac:dyDescent="0.2">
      <c r="B1137" s="22" t="s">
        <v>20</v>
      </c>
      <c r="C1137" s="22">
        <v>1197831</v>
      </c>
      <c r="D1137" s="23">
        <v>44441</v>
      </c>
      <c r="E1137" s="22" t="s">
        <v>49</v>
      </c>
      <c r="F1137" s="22" t="s">
        <v>54</v>
      </c>
      <c r="G1137" s="22" t="s">
        <v>55</v>
      </c>
      <c r="H1137" s="22" t="s">
        <v>14</v>
      </c>
      <c r="I1137" s="24">
        <v>0.6</v>
      </c>
      <c r="J1137" s="25">
        <v>3500</v>
      </c>
      <c r="K1137" s="26">
        <f t="shared" si="373"/>
        <v>2100</v>
      </c>
      <c r="L1137" s="26">
        <f t="shared" si="374"/>
        <v>1260.0000000000002</v>
      </c>
      <c r="M1137" s="27">
        <v>0.60000000000000009</v>
      </c>
      <c r="O1137" s="1"/>
      <c r="P1137" s="4"/>
      <c r="Q1137" s="3"/>
      <c r="R1137" s="5"/>
    </row>
    <row r="1138" spans="2:18" x14ac:dyDescent="0.2">
      <c r="B1138" s="22" t="s">
        <v>20</v>
      </c>
      <c r="C1138" s="22">
        <v>1197831</v>
      </c>
      <c r="D1138" s="23">
        <v>44441</v>
      </c>
      <c r="E1138" s="22" t="s">
        <v>49</v>
      </c>
      <c r="F1138" s="22" t="s">
        <v>54</v>
      </c>
      <c r="G1138" s="22" t="s">
        <v>55</v>
      </c>
      <c r="H1138" s="22" t="s">
        <v>16</v>
      </c>
      <c r="I1138" s="24">
        <v>0.45</v>
      </c>
      <c r="J1138" s="25">
        <v>3500</v>
      </c>
      <c r="K1138" s="26">
        <f t="shared" si="373"/>
        <v>1575</v>
      </c>
      <c r="L1138" s="26">
        <f t="shared" si="374"/>
        <v>708.74999999999989</v>
      </c>
      <c r="M1138" s="27">
        <v>0.44999999999999996</v>
      </c>
      <c r="O1138" s="1"/>
      <c r="P1138" s="4"/>
      <c r="Q1138" s="3"/>
      <c r="R1138" s="5"/>
    </row>
    <row r="1139" spans="2:18" x14ac:dyDescent="0.2">
      <c r="B1139" s="22" t="s">
        <v>20</v>
      </c>
      <c r="C1139" s="22">
        <v>1197831</v>
      </c>
      <c r="D1139" s="23">
        <v>44441</v>
      </c>
      <c r="E1139" s="22" t="s">
        <v>49</v>
      </c>
      <c r="F1139" s="22" t="s">
        <v>54</v>
      </c>
      <c r="G1139" s="22" t="s">
        <v>55</v>
      </c>
      <c r="H1139" s="22" t="s">
        <v>17</v>
      </c>
      <c r="I1139" s="24">
        <v>0.4</v>
      </c>
      <c r="J1139" s="25">
        <v>5750</v>
      </c>
      <c r="K1139" s="26">
        <f t="shared" si="373"/>
        <v>2300</v>
      </c>
      <c r="L1139" s="26">
        <f t="shared" si="374"/>
        <v>1495.0000000000002</v>
      </c>
      <c r="M1139" s="27">
        <v>0.65000000000000013</v>
      </c>
      <c r="O1139" s="1"/>
      <c r="P1139" s="4"/>
      <c r="Q1139" s="3"/>
      <c r="R1139" s="5"/>
    </row>
    <row r="1140" spans="2:18" x14ac:dyDescent="0.2">
      <c r="B1140" s="22" t="s">
        <v>20</v>
      </c>
      <c r="C1140" s="22">
        <v>1197831</v>
      </c>
      <c r="D1140" s="23">
        <v>44470</v>
      </c>
      <c r="E1140" s="22" t="s">
        <v>49</v>
      </c>
      <c r="F1140" s="22" t="s">
        <v>54</v>
      </c>
      <c r="G1140" s="22" t="s">
        <v>55</v>
      </c>
      <c r="H1140" s="22" t="s">
        <v>12</v>
      </c>
      <c r="I1140" s="24">
        <v>0.30000000000000004</v>
      </c>
      <c r="J1140" s="25">
        <v>5250</v>
      </c>
      <c r="K1140" s="26">
        <f>I1140*J1140</f>
        <v>1575.0000000000002</v>
      </c>
      <c r="L1140" s="26">
        <f>K1140*M1140</f>
        <v>787.5</v>
      </c>
      <c r="M1140" s="27">
        <v>0.49999999999999994</v>
      </c>
      <c r="O1140" s="1"/>
      <c r="P1140" s="4"/>
      <c r="Q1140" s="3"/>
      <c r="R1140" s="5"/>
    </row>
    <row r="1141" spans="2:18" x14ac:dyDescent="0.2">
      <c r="B1141" s="22" t="s">
        <v>20</v>
      </c>
      <c r="C1141" s="22">
        <v>1197831</v>
      </c>
      <c r="D1141" s="23">
        <v>44470</v>
      </c>
      <c r="E1141" s="22" t="s">
        <v>49</v>
      </c>
      <c r="F1141" s="22" t="s">
        <v>54</v>
      </c>
      <c r="G1141" s="22" t="s">
        <v>55</v>
      </c>
      <c r="H1141" s="22" t="s">
        <v>15</v>
      </c>
      <c r="I1141" s="24">
        <v>0.30000000000000004</v>
      </c>
      <c r="J1141" s="25">
        <v>5250</v>
      </c>
      <c r="K1141" s="26">
        <f>I1141*J1141</f>
        <v>1575.0000000000002</v>
      </c>
      <c r="L1141" s="26">
        <f>K1141*M1141</f>
        <v>787.5</v>
      </c>
      <c r="M1141" s="27">
        <v>0.49999999999999994</v>
      </c>
      <c r="O1141" s="1"/>
      <c r="P1141" s="4"/>
      <c r="Q1141" s="3"/>
      <c r="R1141" s="5"/>
    </row>
    <row r="1142" spans="2:18" x14ac:dyDescent="0.2">
      <c r="B1142" s="22" t="s">
        <v>20</v>
      </c>
      <c r="C1142" s="22">
        <v>1197831</v>
      </c>
      <c r="D1142" s="23">
        <v>44470</v>
      </c>
      <c r="E1142" s="22" t="s">
        <v>49</v>
      </c>
      <c r="F1142" s="22" t="s">
        <v>54</v>
      </c>
      <c r="G1142" s="22" t="s">
        <v>55</v>
      </c>
      <c r="H1142" s="22" t="s">
        <v>13</v>
      </c>
      <c r="I1142" s="24">
        <v>0.35000000000000003</v>
      </c>
      <c r="J1142" s="25">
        <v>4750</v>
      </c>
      <c r="K1142" s="26">
        <f t="shared" ref="K1142:K1145" si="375">I1142*J1142</f>
        <v>1662.5000000000002</v>
      </c>
      <c r="L1142" s="26">
        <f t="shared" ref="L1142:L1145" si="376">K1142*M1142</f>
        <v>831.25</v>
      </c>
      <c r="M1142" s="27">
        <v>0.49999999999999994</v>
      </c>
      <c r="O1142" s="1"/>
      <c r="P1142" s="4"/>
      <c r="Q1142" s="3"/>
      <c r="R1142" s="5"/>
    </row>
    <row r="1143" spans="2:18" x14ac:dyDescent="0.2">
      <c r="B1143" s="22" t="s">
        <v>20</v>
      </c>
      <c r="C1143" s="22">
        <v>1197831</v>
      </c>
      <c r="D1143" s="23">
        <v>44470</v>
      </c>
      <c r="E1143" s="22" t="s">
        <v>49</v>
      </c>
      <c r="F1143" s="22" t="s">
        <v>54</v>
      </c>
      <c r="G1143" s="22" t="s">
        <v>55</v>
      </c>
      <c r="H1143" s="22" t="s">
        <v>14</v>
      </c>
      <c r="I1143" s="24">
        <v>0.35000000000000003</v>
      </c>
      <c r="J1143" s="25">
        <v>3250</v>
      </c>
      <c r="K1143" s="26">
        <f t="shared" si="375"/>
        <v>1137.5</v>
      </c>
      <c r="L1143" s="26">
        <f t="shared" si="376"/>
        <v>682.50000000000011</v>
      </c>
      <c r="M1143" s="27">
        <v>0.60000000000000009</v>
      </c>
      <c r="O1143" s="1"/>
      <c r="P1143" s="4"/>
      <c r="Q1143" s="3"/>
      <c r="R1143" s="5"/>
    </row>
    <row r="1144" spans="2:18" x14ac:dyDescent="0.2">
      <c r="B1144" s="22" t="s">
        <v>20</v>
      </c>
      <c r="C1144" s="22">
        <v>1197831</v>
      </c>
      <c r="D1144" s="23">
        <v>44470</v>
      </c>
      <c r="E1144" s="22" t="s">
        <v>49</v>
      </c>
      <c r="F1144" s="22" t="s">
        <v>54</v>
      </c>
      <c r="G1144" s="22" t="s">
        <v>55</v>
      </c>
      <c r="H1144" s="22" t="s">
        <v>16</v>
      </c>
      <c r="I1144" s="24">
        <v>0.30000000000000004</v>
      </c>
      <c r="J1144" s="25">
        <v>3000</v>
      </c>
      <c r="K1144" s="26">
        <f t="shared" si="375"/>
        <v>900.00000000000011</v>
      </c>
      <c r="L1144" s="26">
        <f t="shared" si="376"/>
        <v>405</v>
      </c>
      <c r="M1144" s="27">
        <v>0.44999999999999996</v>
      </c>
      <c r="O1144" s="1"/>
      <c r="P1144" s="4"/>
      <c r="Q1144" s="3"/>
      <c r="R1144" s="5"/>
    </row>
    <row r="1145" spans="2:18" x14ac:dyDescent="0.2">
      <c r="B1145" s="22" t="s">
        <v>20</v>
      </c>
      <c r="C1145" s="22">
        <v>1197831</v>
      </c>
      <c r="D1145" s="23">
        <v>44470</v>
      </c>
      <c r="E1145" s="22" t="s">
        <v>49</v>
      </c>
      <c r="F1145" s="22" t="s">
        <v>54</v>
      </c>
      <c r="G1145" s="22" t="s">
        <v>55</v>
      </c>
      <c r="H1145" s="22" t="s">
        <v>17</v>
      </c>
      <c r="I1145" s="24">
        <v>0.4</v>
      </c>
      <c r="J1145" s="25">
        <v>4750</v>
      </c>
      <c r="K1145" s="26">
        <f t="shared" si="375"/>
        <v>1900</v>
      </c>
      <c r="L1145" s="26">
        <f t="shared" si="376"/>
        <v>1235.0000000000002</v>
      </c>
      <c r="M1145" s="27">
        <v>0.65000000000000013</v>
      </c>
      <c r="O1145" s="1"/>
      <c r="P1145" s="4"/>
      <c r="Q1145" s="3"/>
      <c r="R1145" s="5"/>
    </row>
    <row r="1146" spans="2:18" x14ac:dyDescent="0.2">
      <c r="B1146" s="22" t="s">
        <v>20</v>
      </c>
      <c r="C1146" s="22">
        <v>1197831</v>
      </c>
      <c r="D1146" s="23">
        <v>44502</v>
      </c>
      <c r="E1146" s="22" t="s">
        <v>49</v>
      </c>
      <c r="F1146" s="22" t="s">
        <v>54</v>
      </c>
      <c r="G1146" s="22" t="s">
        <v>55</v>
      </c>
      <c r="H1146" s="22" t="s">
        <v>12</v>
      </c>
      <c r="I1146" s="24">
        <v>0.20000000000000004</v>
      </c>
      <c r="J1146" s="25">
        <v>6250</v>
      </c>
      <c r="K1146" s="26">
        <f>I1146*J1146</f>
        <v>1250.0000000000002</v>
      </c>
      <c r="L1146" s="26">
        <f>K1146*M1146</f>
        <v>625</v>
      </c>
      <c r="M1146" s="27">
        <v>0.49999999999999994</v>
      </c>
      <c r="O1146" s="1"/>
      <c r="P1146" s="4"/>
      <c r="Q1146" s="3"/>
      <c r="R1146" s="5"/>
    </row>
    <row r="1147" spans="2:18" x14ac:dyDescent="0.2">
      <c r="B1147" s="22" t="s">
        <v>20</v>
      </c>
      <c r="C1147" s="22">
        <v>1197831</v>
      </c>
      <c r="D1147" s="23">
        <v>44502</v>
      </c>
      <c r="E1147" s="22" t="s">
        <v>49</v>
      </c>
      <c r="F1147" s="22" t="s">
        <v>54</v>
      </c>
      <c r="G1147" s="22" t="s">
        <v>55</v>
      </c>
      <c r="H1147" s="22" t="s">
        <v>15</v>
      </c>
      <c r="I1147" s="24">
        <v>0.20000000000000004</v>
      </c>
      <c r="J1147" s="25">
        <v>6250</v>
      </c>
      <c r="K1147" s="26">
        <f>I1147*J1147</f>
        <v>1250.0000000000002</v>
      </c>
      <c r="L1147" s="26">
        <f>K1147*M1147</f>
        <v>625</v>
      </c>
      <c r="M1147" s="27">
        <v>0.49999999999999994</v>
      </c>
      <c r="O1147" s="1"/>
      <c r="P1147" s="4"/>
      <c r="Q1147" s="3"/>
      <c r="R1147" s="5"/>
    </row>
    <row r="1148" spans="2:18" x14ac:dyDescent="0.2">
      <c r="B1148" s="22" t="s">
        <v>20</v>
      </c>
      <c r="C1148" s="22">
        <v>1197831</v>
      </c>
      <c r="D1148" s="23">
        <v>44502</v>
      </c>
      <c r="E1148" s="22" t="s">
        <v>49</v>
      </c>
      <c r="F1148" s="22" t="s">
        <v>54</v>
      </c>
      <c r="G1148" s="22" t="s">
        <v>55</v>
      </c>
      <c r="H1148" s="22" t="s">
        <v>13</v>
      </c>
      <c r="I1148" s="24">
        <v>0.45000000000000007</v>
      </c>
      <c r="J1148" s="25">
        <v>5750</v>
      </c>
      <c r="K1148" s="26">
        <f t="shared" ref="K1148:K1151" si="377">I1148*J1148</f>
        <v>2587.5000000000005</v>
      </c>
      <c r="L1148" s="26">
        <f t="shared" ref="L1148:L1151" si="378">K1148*M1148</f>
        <v>1293.75</v>
      </c>
      <c r="M1148" s="27">
        <v>0.49999999999999994</v>
      </c>
      <c r="O1148" s="1"/>
      <c r="P1148" s="4"/>
      <c r="Q1148" s="3"/>
      <c r="R1148" s="5"/>
    </row>
    <row r="1149" spans="2:18" x14ac:dyDescent="0.2">
      <c r="B1149" s="22" t="s">
        <v>20</v>
      </c>
      <c r="C1149" s="22">
        <v>1197831</v>
      </c>
      <c r="D1149" s="23">
        <v>44502</v>
      </c>
      <c r="E1149" s="22" t="s">
        <v>49</v>
      </c>
      <c r="F1149" s="22" t="s">
        <v>54</v>
      </c>
      <c r="G1149" s="22" t="s">
        <v>55</v>
      </c>
      <c r="H1149" s="22" t="s">
        <v>14</v>
      </c>
      <c r="I1149" s="24">
        <v>0.45000000000000007</v>
      </c>
      <c r="J1149" s="25">
        <v>4500</v>
      </c>
      <c r="K1149" s="26">
        <f t="shared" si="377"/>
        <v>2025.0000000000002</v>
      </c>
      <c r="L1149" s="26">
        <f t="shared" si="378"/>
        <v>1215.0000000000002</v>
      </c>
      <c r="M1149" s="27">
        <v>0.60000000000000009</v>
      </c>
      <c r="O1149" s="1"/>
      <c r="P1149" s="4"/>
      <c r="Q1149" s="3"/>
      <c r="R1149" s="5"/>
    </row>
    <row r="1150" spans="2:18" x14ac:dyDescent="0.2">
      <c r="B1150" s="22" t="s">
        <v>20</v>
      </c>
      <c r="C1150" s="22">
        <v>1197831</v>
      </c>
      <c r="D1150" s="23">
        <v>44502</v>
      </c>
      <c r="E1150" s="22" t="s">
        <v>49</v>
      </c>
      <c r="F1150" s="22" t="s">
        <v>54</v>
      </c>
      <c r="G1150" s="22" t="s">
        <v>55</v>
      </c>
      <c r="H1150" s="22" t="s">
        <v>16</v>
      </c>
      <c r="I1150" s="24">
        <v>0.49999999999999994</v>
      </c>
      <c r="J1150" s="25">
        <v>4250</v>
      </c>
      <c r="K1150" s="26">
        <f t="shared" si="377"/>
        <v>2124.9999999999995</v>
      </c>
      <c r="L1150" s="26">
        <f t="shared" si="378"/>
        <v>956.24999999999966</v>
      </c>
      <c r="M1150" s="27">
        <v>0.44999999999999996</v>
      </c>
      <c r="O1150" s="1"/>
      <c r="P1150" s="4"/>
      <c r="Q1150" s="3"/>
      <c r="R1150" s="5"/>
    </row>
    <row r="1151" spans="2:18" x14ac:dyDescent="0.2">
      <c r="B1151" s="22" t="s">
        <v>20</v>
      </c>
      <c r="C1151" s="22">
        <v>1197831</v>
      </c>
      <c r="D1151" s="23">
        <v>44502</v>
      </c>
      <c r="E1151" s="22" t="s">
        <v>49</v>
      </c>
      <c r="F1151" s="22" t="s">
        <v>54</v>
      </c>
      <c r="G1151" s="22" t="s">
        <v>55</v>
      </c>
      <c r="H1151" s="22" t="s">
        <v>17</v>
      </c>
      <c r="I1151" s="24">
        <v>0.6</v>
      </c>
      <c r="J1151" s="25">
        <v>6250</v>
      </c>
      <c r="K1151" s="26">
        <f t="shared" si="377"/>
        <v>3750</v>
      </c>
      <c r="L1151" s="26">
        <f t="shared" si="378"/>
        <v>2437.5000000000005</v>
      </c>
      <c r="M1151" s="27">
        <v>0.65000000000000013</v>
      </c>
      <c r="O1151" s="1"/>
      <c r="P1151" s="4"/>
      <c r="Q1151" s="3"/>
      <c r="R1151" s="5"/>
    </row>
    <row r="1152" spans="2:18" x14ac:dyDescent="0.2">
      <c r="B1152" s="22" t="s">
        <v>20</v>
      </c>
      <c r="C1152" s="22">
        <v>1197831</v>
      </c>
      <c r="D1152" s="23">
        <v>44531</v>
      </c>
      <c r="E1152" s="22" t="s">
        <v>49</v>
      </c>
      <c r="F1152" s="22" t="s">
        <v>54</v>
      </c>
      <c r="G1152" s="22" t="s">
        <v>55</v>
      </c>
      <c r="H1152" s="22" t="s">
        <v>12</v>
      </c>
      <c r="I1152" s="24">
        <v>0.6</v>
      </c>
      <c r="J1152" s="25">
        <v>7750</v>
      </c>
      <c r="K1152" s="26">
        <f>I1152*J1152</f>
        <v>4650</v>
      </c>
      <c r="L1152" s="26">
        <f>K1152*M1152</f>
        <v>2324.9999999999995</v>
      </c>
      <c r="M1152" s="27">
        <v>0.49999999999999994</v>
      </c>
      <c r="O1152" s="1"/>
      <c r="P1152" s="4"/>
      <c r="Q1152" s="3"/>
      <c r="R1152" s="5"/>
    </row>
    <row r="1153" spans="1:18" x14ac:dyDescent="0.2">
      <c r="B1153" s="22" t="s">
        <v>20</v>
      </c>
      <c r="C1153" s="22">
        <v>1197831</v>
      </c>
      <c r="D1153" s="23">
        <v>44531</v>
      </c>
      <c r="E1153" s="22" t="s">
        <v>49</v>
      </c>
      <c r="F1153" s="22" t="s">
        <v>54</v>
      </c>
      <c r="G1153" s="22" t="s">
        <v>55</v>
      </c>
      <c r="H1153" s="22" t="s">
        <v>15</v>
      </c>
      <c r="I1153" s="24">
        <v>0.6</v>
      </c>
      <c r="J1153" s="25">
        <v>7750</v>
      </c>
      <c r="K1153" s="26">
        <f>I1153*J1153</f>
        <v>4650</v>
      </c>
      <c r="L1153" s="26">
        <f>K1153*M1153</f>
        <v>2324.9999999999995</v>
      </c>
      <c r="M1153" s="27">
        <v>0.49999999999999994</v>
      </c>
      <c r="O1153" s="1"/>
      <c r="P1153" s="4"/>
      <c r="Q1153" s="3"/>
      <c r="R1153" s="5"/>
    </row>
    <row r="1154" spans="1:18" x14ac:dyDescent="0.2">
      <c r="B1154" s="22" t="s">
        <v>20</v>
      </c>
      <c r="C1154" s="22">
        <v>1197831</v>
      </c>
      <c r="D1154" s="23">
        <v>44531</v>
      </c>
      <c r="E1154" s="22" t="s">
        <v>49</v>
      </c>
      <c r="F1154" s="22" t="s">
        <v>54</v>
      </c>
      <c r="G1154" s="22" t="s">
        <v>55</v>
      </c>
      <c r="H1154" s="22" t="s">
        <v>13</v>
      </c>
      <c r="I1154" s="24">
        <v>0.65</v>
      </c>
      <c r="J1154" s="25">
        <v>7000</v>
      </c>
      <c r="K1154" s="26">
        <f t="shared" ref="K1154:K1157" si="379">I1154*J1154</f>
        <v>4550</v>
      </c>
      <c r="L1154" s="26">
        <f t="shared" ref="L1154:L1157" si="380">K1154*M1154</f>
        <v>2274.9999999999995</v>
      </c>
      <c r="M1154" s="27">
        <v>0.49999999999999994</v>
      </c>
      <c r="O1154" s="1"/>
      <c r="P1154" s="4"/>
      <c r="Q1154" s="3"/>
      <c r="R1154" s="5"/>
    </row>
    <row r="1155" spans="1:18" x14ac:dyDescent="0.2">
      <c r="B1155" s="22" t="s">
        <v>20</v>
      </c>
      <c r="C1155" s="22">
        <v>1197831</v>
      </c>
      <c r="D1155" s="23">
        <v>44531</v>
      </c>
      <c r="E1155" s="22" t="s">
        <v>49</v>
      </c>
      <c r="F1155" s="22" t="s">
        <v>54</v>
      </c>
      <c r="G1155" s="22" t="s">
        <v>55</v>
      </c>
      <c r="H1155" s="22" t="s">
        <v>14</v>
      </c>
      <c r="I1155" s="24">
        <v>0.65</v>
      </c>
      <c r="J1155" s="25">
        <v>5500</v>
      </c>
      <c r="K1155" s="26">
        <f t="shared" si="379"/>
        <v>3575</v>
      </c>
      <c r="L1155" s="26">
        <f t="shared" si="380"/>
        <v>2145.0000000000005</v>
      </c>
      <c r="M1155" s="27">
        <v>0.60000000000000009</v>
      </c>
      <c r="O1155" s="1"/>
      <c r="P1155" s="4"/>
      <c r="Q1155" s="3"/>
      <c r="R1155" s="5"/>
    </row>
    <row r="1156" spans="1:18" x14ac:dyDescent="0.2">
      <c r="B1156" s="22" t="s">
        <v>20</v>
      </c>
      <c r="C1156" s="22">
        <v>1197831</v>
      </c>
      <c r="D1156" s="23">
        <v>44531</v>
      </c>
      <c r="E1156" s="22" t="s">
        <v>49</v>
      </c>
      <c r="F1156" s="22" t="s">
        <v>54</v>
      </c>
      <c r="G1156" s="22" t="s">
        <v>55</v>
      </c>
      <c r="H1156" s="22" t="s">
        <v>16</v>
      </c>
      <c r="I1156" s="24">
        <v>0.6</v>
      </c>
      <c r="J1156" s="25">
        <v>5000</v>
      </c>
      <c r="K1156" s="26">
        <f t="shared" si="379"/>
        <v>3000</v>
      </c>
      <c r="L1156" s="26">
        <f t="shared" si="380"/>
        <v>1349.9999999999998</v>
      </c>
      <c r="M1156" s="27">
        <v>0.44999999999999996</v>
      </c>
      <c r="O1156" s="1"/>
      <c r="P1156" s="4"/>
      <c r="Q1156" s="3"/>
      <c r="R1156" s="5"/>
    </row>
    <row r="1157" spans="1:18" x14ac:dyDescent="0.2">
      <c r="B1157" s="22" t="s">
        <v>20</v>
      </c>
      <c r="C1157" s="22">
        <v>1197831</v>
      </c>
      <c r="D1157" s="23">
        <v>44531</v>
      </c>
      <c r="E1157" s="22" t="s">
        <v>49</v>
      </c>
      <c r="F1157" s="22" t="s">
        <v>54</v>
      </c>
      <c r="G1157" s="22" t="s">
        <v>55</v>
      </c>
      <c r="H1157" s="22" t="s">
        <v>17</v>
      </c>
      <c r="I1157" s="24">
        <v>0.70000000000000007</v>
      </c>
      <c r="J1157" s="25">
        <v>7500</v>
      </c>
      <c r="K1157" s="26">
        <f t="shared" si="379"/>
        <v>5250.0000000000009</v>
      </c>
      <c r="L1157" s="26">
        <f t="shared" si="380"/>
        <v>3412.5000000000014</v>
      </c>
      <c r="M1157" s="27">
        <v>0.65000000000000013</v>
      </c>
      <c r="O1157" s="1"/>
      <c r="P1157" s="4"/>
      <c r="Q1157" s="3"/>
      <c r="R1157" s="5"/>
    </row>
    <row r="1158" spans="1:18" x14ac:dyDescent="0.2">
      <c r="A1158" s="8" t="s">
        <v>40</v>
      </c>
      <c r="B1158" s="22" t="s">
        <v>10</v>
      </c>
      <c r="C1158" s="22">
        <v>1185732</v>
      </c>
      <c r="D1158" s="23">
        <v>44217</v>
      </c>
      <c r="E1158" s="22" t="s">
        <v>130</v>
      </c>
      <c r="F1158" s="22" t="s">
        <v>56</v>
      </c>
      <c r="G1158" s="22" t="s">
        <v>57</v>
      </c>
      <c r="H1158" s="22" t="s">
        <v>12</v>
      </c>
      <c r="I1158" s="24">
        <v>0.4</v>
      </c>
      <c r="J1158" s="25">
        <v>4500</v>
      </c>
      <c r="K1158" s="26">
        <f>I1158*J1158</f>
        <v>1800</v>
      </c>
      <c r="L1158" s="26">
        <f>K1158*M1158</f>
        <v>630</v>
      </c>
      <c r="M1158" s="27">
        <v>0.35</v>
      </c>
      <c r="O1158" s="1"/>
      <c r="P1158" s="4"/>
      <c r="Q1158" s="3"/>
      <c r="R1158" s="5"/>
    </row>
    <row r="1159" spans="1:18" x14ac:dyDescent="0.2">
      <c r="B1159" s="22" t="s">
        <v>10</v>
      </c>
      <c r="C1159" s="22">
        <v>1185732</v>
      </c>
      <c r="D1159" s="23">
        <v>44217</v>
      </c>
      <c r="E1159" s="22" t="s">
        <v>130</v>
      </c>
      <c r="F1159" s="22" t="s">
        <v>56</v>
      </c>
      <c r="G1159" s="22" t="s">
        <v>57</v>
      </c>
      <c r="H1159" s="22" t="s">
        <v>15</v>
      </c>
      <c r="I1159" s="24">
        <v>0.4</v>
      </c>
      <c r="J1159" s="25">
        <v>2500</v>
      </c>
      <c r="K1159" s="26">
        <f>I1159*J1159</f>
        <v>1000</v>
      </c>
      <c r="L1159" s="26">
        <f>K1159*M1159</f>
        <v>350</v>
      </c>
      <c r="M1159" s="27">
        <v>0.35</v>
      </c>
      <c r="O1159" s="1"/>
      <c r="P1159" s="4"/>
      <c r="Q1159" s="3"/>
      <c r="R1159" s="5"/>
    </row>
    <row r="1160" spans="1:18" x14ac:dyDescent="0.2">
      <c r="B1160" s="22" t="s">
        <v>10</v>
      </c>
      <c r="C1160" s="22">
        <v>1185732</v>
      </c>
      <c r="D1160" s="23">
        <v>44217</v>
      </c>
      <c r="E1160" s="22" t="s">
        <v>130</v>
      </c>
      <c r="F1160" s="22" t="s">
        <v>56</v>
      </c>
      <c r="G1160" s="22" t="s">
        <v>57</v>
      </c>
      <c r="H1160" s="22" t="s">
        <v>13</v>
      </c>
      <c r="I1160" s="24">
        <v>0.30000000000000004</v>
      </c>
      <c r="J1160" s="25">
        <v>2500</v>
      </c>
      <c r="K1160" s="26">
        <f t="shared" ref="K1160:K1163" si="381">I1160*J1160</f>
        <v>750.00000000000011</v>
      </c>
      <c r="L1160" s="26">
        <f t="shared" ref="L1160:L1169" si="382">K1160*M1160</f>
        <v>300</v>
      </c>
      <c r="M1160" s="27">
        <v>0.39999999999999997</v>
      </c>
      <c r="O1160" s="1"/>
      <c r="P1160" s="4"/>
      <c r="Q1160" s="3"/>
      <c r="R1160" s="5"/>
    </row>
    <row r="1161" spans="1:18" x14ac:dyDescent="0.2">
      <c r="B1161" s="22" t="s">
        <v>10</v>
      </c>
      <c r="C1161" s="22">
        <v>1185732</v>
      </c>
      <c r="D1161" s="23">
        <v>44217</v>
      </c>
      <c r="E1161" s="22" t="s">
        <v>130</v>
      </c>
      <c r="F1161" s="22" t="s">
        <v>56</v>
      </c>
      <c r="G1161" s="22" t="s">
        <v>57</v>
      </c>
      <c r="H1161" s="22" t="s">
        <v>14</v>
      </c>
      <c r="I1161" s="24">
        <v>0.35</v>
      </c>
      <c r="J1161" s="25">
        <v>1000</v>
      </c>
      <c r="K1161" s="26">
        <f t="shared" si="381"/>
        <v>350</v>
      </c>
      <c r="L1161" s="26">
        <f t="shared" si="382"/>
        <v>105</v>
      </c>
      <c r="M1161" s="27">
        <v>0.3</v>
      </c>
      <c r="O1161" s="1"/>
      <c r="P1161" s="4"/>
      <c r="Q1161" s="3"/>
      <c r="R1161" s="5"/>
    </row>
    <row r="1162" spans="1:18" x14ac:dyDescent="0.2">
      <c r="B1162" s="22" t="s">
        <v>10</v>
      </c>
      <c r="C1162" s="22">
        <v>1185732</v>
      </c>
      <c r="D1162" s="23">
        <v>44217</v>
      </c>
      <c r="E1162" s="22" t="s">
        <v>130</v>
      </c>
      <c r="F1162" s="22" t="s">
        <v>56</v>
      </c>
      <c r="G1162" s="22" t="s">
        <v>57</v>
      </c>
      <c r="H1162" s="22" t="s">
        <v>16</v>
      </c>
      <c r="I1162" s="24">
        <v>0.5</v>
      </c>
      <c r="J1162" s="25">
        <v>1500</v>
      </c>
      <c r="K1162" s="26">
        <f t="shared" si="381"/>
        <v>750</v>
      </c>
      <c r="L1162" s="26">
        <f t="shared" si="382"/>
        <v>187.5</v>
      </c>
      <c r="M1162" s="27">
        <v>0.25</v>
      </c>
      <c r="O1162" s="1"/>
      <c r="P1162" s="4"/>
      <c r="Q1162" s="3"/>
      <c r="R1162" s="5"/>
    </row>
    <row r="1163" spans="1:18" x14ac:dyDescent="0.2">
      <c r="B1163" s="22" t="s">
        <v>10</v>
      </c>
      <c r="C1163" s="22">
        <v>1185732</v>
      </c>
      <c r="D1163" s="23">
        <v>44217</v>
      </c>
      <c r="E1163" s="22" t="s">
        <v>130</v>
      </c>
      <c r="F1163" s="22" t="s">
        <v>56</v>
      </c>
      <c r="G1163" s="22" t="s">
        <v>57</v>
      </c>
      <c r="H1163" s="22" t="s">
        <v>17</v>
      </c>
      <c r="I1163" s="24">
        <v>0.4</v>
      </c>
      <c r="J1163" s="25">
        <v>2500</v>
      </c>
      <c r="K1163" s="26">
        <f t="shared" si="381"/>
        <v>1000</v>
      </c>
      <c r="L1163" s="26">
        <f t="shared" si="382"/>
        <v>400</v>
      </c>
      <c r="M1163" s="27">
        <v>0.4</v>
      </c>
      <c r="O1163" s="1"/>
      <c r="P1163" s="4"/>
      <c r="Q1163" s="3"/>
      <c r="R1163" s="5"/>
    </row>
    <row r="1164" spans="1:18" x14ac:dyDescent="0.2">
      <c r="B1164" s="22" t="s">
        <v>10</v>
      </c>
      <c r="C1164" s="22">
        <v>1185732</v>
      </c>
      <c r="D1164" s="23">
        <v>44246</v>
      </c>
      <c r="E1164" s="22" t="s">
        <v>130</v>
      </c>
      <c r="F1164" s="22" t="s">
        <v>56</v>
      </c>
      <c r="G1164" s="22" t="s">
        <v>57</v>
      </c>
      <c r="H1164" s="22" t="s">
        <v>12</v>
      </c>
      <c r="I1164" s="24">
        <v>0.4</v>
      </c>
      <c r="J1164" s="25">
        <v>5000</v>
      </c>
      <c r="K1164" s="26">
        <f>I1164*J1164</f>
        <v>2000</v>
      </c>
      <c r="L1164" s="26">
        <f>K1164*M1164</f>
        <v>700</v>
      </c>
      <c r="M1164" s="27">
        <v>0.35</v>
      </c>
      <c r="O1164" s="1"/>
      <c r="P1164" s="4"/>
      <c r="Q1164" s="3"/>
      <c r="R1164" s="5"/>
    </row>
    <row r="1165" spans="1:18" x14ac:dyDescent="0.2">
      <c r="B1165" s="22" t="s">
        <v>10</v>
      </c>
      <c r="C1165" s="22">
        <v>1185732</v>
      </c>
      <c r="D1165" s="23">
        <v>44246</v>
      </c>
      <c r="E1165" s="22" t="s">
        <v>130</v>
      </c>
      <c r="F1165" s="22" t="s">
        <v>56</v>
      </c>
      <c r="G1165" s="22" t="s">
        <v>57</v>
      </c>
      <c r="H1165" s="22" t="s">
        <v>15</v>
      </c>
      <c r="I1165" s="24">
        <v>0.4</v>
      </c>
      <c r="J1165" s="25">
        <v>1500</v>
      </c>
      <c r="K1165" s="26">
        <f>I1165*J1165</f>
        <v>600</v>
      </c>
      <c r="L1165" s="26">
        <f>K1165*M1165</f>
        <v>210</v>
      </c>
      <c r="M1165" s="27">
        <v>0.35</v>
      </c>
      <c r="O1165" s="1"/>
      <c r="P1165" s="4"/>
      <c r="Q1165" s="3"/>
      <c r="R1165" s="5"/>
    </row>
    <row r="1166" spans="1:18" x14ac:dyDescent="0.2">
      <c r="B1166" s="22" t="s">
        <v>10</v>
      </c>
      <c r="C1166" s="22">
        <v>1185732</v>
      </c>
      <c r="D1166" s="23">
        <v>44246</v>
      </c>
      <c r="E1166" s="22" t="s">
        <v>130</v>
      </c>
      <c r="F1166" s="22" t="s">
        <v>56</v>
      </c>
      <c r="G1166" s="22" t="s">
        <v>57</v>
      </c>
      <c r="H1166" s="22" t="s">
        <v>13</v>
      </c>
      <c r="I1166" s="24">
        <v>0.30000000000000004</v>
      </c>
      <c r="J1166" s="25">
        <v>2000</v>
      </c>
      <c r="K1166" s="26">
        <f t="shared" ref="K1166:K1169" si="383">I1166*J1166</f>
        <v>600.00000000000011</v>
      </c>
      <c r="L1166" s="26">
        <f t="shared" si="382"/>
        <v>240.00000000000003</v>
      </c>
      <c r="M1166" s="27">
        <v>0.39999999999999997</v>
      </c>
      <c r="O1166" s="1"/>
      <c r="P1166" s="4"/>
      <c r="Q1166" s="3"/>
      <c r="R1166" s="5"/>
    </row>
    <row r="1167" spans="1:18" x14ac:dyDescent="0.2">
      <c r="B1167" s="22" t="s">
        <v>10</v>
      </c>
      <c r="C1167" s="22">
        <v>1185732</v>
      </c>
      <c r="D1167" s="23">
        <v>44246</v>
      </c>
      <c r="E1167" s="22" t="s">
        <v>130</v>
      </c>
      <c r="F1167" s="22" t="s">
        <v>56</v>
      </c>
      <c r="G1167" s="22" t="s">
        <v>57</v>
      </c>
      <c r="H1167" s="22" t="s">
        <v>14</v>
      </c>
      <c r="I1167" s="24">
        <v>0.35</v>
      </c>
      <c r="J1167" s="25">
        <v>750</v>
      </c>
      <c r="K1167" s="26">
        <f t="shared" si="383"/>
        <v>262.5</v>
      </c>
      <c r="L1167" s="26">
        <f t="shared" si="382"/>
        <v>78.75</v>
      </c>
      <c r="M1167" s="27">
        <v>0.3</v>
      </c>
      <c r="O1167" s="1"/>
      <c r="P1167" s="4"/>
      <c r="Q1167" s="3"/>
      <c r="R1167" s="5"/>
    </row>
    <row r="1168" spans="1:18" x14ac:dyDescent="0.2">
      <c r="B1168" s="22" t="s">
        <v>10</v>
      </c>
      <c r="C1168" s="22">
        <v>1185732</v>
      </c>
      <c r="D1168" s="23">
        <v>44246</v>
      </c>
      <c r="E1168" s="22" t="s">
        <v>130</v>
      </c>
      <c r="F1168" s="22" t="s">
        <v>56</v>
      </c>
      <c r="G1168" s="22" t="s">
        <v>57</v>
      </c>
      <c r="H1168" s="22" t="s">
        <v>16</v>
      </c>
      <c r="I1168" s="24">
        <v>0.5</v>
      </c>
      <c r="J1168" s="25">
        <v>1500</v>
      </c>
      <c r="K1168" s="26">
        <f t="shared" si="383"/>
        <v>750</v>
      </c>
      <c r="L1168" s="26">
        <f t="shared" si="382"/>
        <v>187.5</v>
      </c>
      <c r="M1168" s="27">
        <v>0.25</v>
      </c>
      <c r="O1168" s="1"/>
      <c r="P1168" s="4"/>
      <c r="Q1168" s="3"/>
      <c r="R1168" s="5"/>
    </row>
    <row r="1169" spans="2:18" x14ac:dyDescent="0.2">
      <c r="B1169" s="22" t="s">
        <v>10</v>
      </c>
      <c r="C1169" s="22">
        <v>1185732</v>
      </c>
      <c r="D1169" s="23">
        <v>44246</v>
      </c>
      <c r="E1169" s="22" t="s">
        <v>130</v>
      </c>
      <c r="F1169" s="22" t="s">
        <v>56</v>
      </c>
      <c r="G1169" s="22" t="s">
        <v>57</v>
      </c>
      <c r="H1169" s="22" t="s">
        <v>17</v>
      </c>
      <c r="I1169" s="24">
        <v>0.4</v>
      </c>
      <c r="J1169" s="25">
        <v>2500</v>
      </c>
      <c r="K1169" s="26">
        <f t="shared" si="383"/>
        <v>1000</v>
      </c>
      <c r="L1169" s="26">
        <f t="shared" si="382"/>
        <v>400</v>
      </c>
      <c r="M1169" s="27">
        <v>0.4</v>
      </c>
      <c r="O1169" s="1"/>
      <c r="P1169" s="4"/>
      <c r="Q1169" s="3"/>
      <c r="R1169" s="5"/>
    </row>
    <row r="1170" spans="2:18" x14ac:dyDescent="0.2">
      <c r="B1170" s="22" t="s">
        <v>10</v>
      </c>
      <c r="C1170" s="22">
        <v>1185732</v>
      </c>
      <c r="D1170" s="23">
        <v>44272</v>
      </c>
      <c r="E1170" s="22" t="s">
        <v>130</v>
      </c>
      <c r="F1170" s="22" t="s">
        <v>56</v>
      </c>
      <c r="G1170" s="22" t="s">
        <v>57</v>
      </c>
      <c r="H1170" s="22" t="s">
        <v>12</v>
      </c>
      <c r="I1170" s="24">
        <v>0.4</v>
      </c>
      <c r="J1170" s="25">
        <v>4700</v>
      </c>
      <c r="K1170" s="26">
        <f>I1170*J1170</f>
        <v>1880</v>
      </c>
      <c r="L1170" s="26">
        <f>K1170*M1170</f>
        <v>658</v>
      </c>
      <c r="M1170" s="27">
        <v>0.35</v>
      </c>
      <c r="O1170" s="1"/>
      <c r="P1170" s="4"/>
      <c r="Q1170" s="3"/>
      <c r="R1170" s="5"/>
    </row>
    <row r="1171" spans="2:18" x14ac:dyDescent="0.2">
      <c r="B1171" s="22" t="s">
        <v>10</v>
      </c>
      <c r="C1171" s="22">
        <v>1185732</v>
      </c>
      <c r="D1171" s="23">
        <v>44272</v>
      </c>
      <c r="E1171" s="22" t="s">
        <v>130</v>
      </c>
      <c r="F1171" s="22" t="s">
        <v>56</v>
      </c>
      <c r="G1171" s="22" t="s">
        <v>57</v>
      </c>
      <c r="H1171" s="22" t="s">
        <v>15</v>
      </c>
      <c r="I1171" s="24">
        <v>0.4</v>
      </c>
      <c r="J1171" s="25">
        <v>1750</v>
      </c>
      <c r="K1171" s="26">
        <f>I1171*J1171</f>
        <v>700</v>
      </c>
      <c r="L1171" s="26">
        <f>K1171*M1171</f>
        <v>244.99999999999997</v>
      </c>
      <c r="M1171" s="27">
        <v>0.35</v>
      </c>
      <c r="O1171" s="1"/>
      <c r="P1171" s="4"/>
      <c r="Q1171" s="3"/>
      <c r="R1171" s="5"/>
    </row>
    <row r="1172" spans="2:18" x14ac:dyDescent="0.2">
      <c r="B1172" s="22" t="s">
        <v>10</v>
      </c>
      <c r="C1172" s="22">
        <v>1185732</v>
      </c>
      <c r="D1172" s="23">
        <v>44272</v>
      </c>
      <c r="E1172" s="22" t="s">
        <v>130</v>
      </c>
      <c r="F1172" s="22" t="s">
        <v>56</v>
      </c>
      <c r="G1172" s="22" t="s">
        <v>57</v>
      </c>
      <c r="H1172" s="22" t="s">
        <v>13</v>
      </c>
      <c r="I1172" s="24">
        <v>0.30000000000000004</v>
      </c>
      <c r="J1172" s="25">
        <v>2000</v>
      </c>
      <c r="K1172" s="26">
        <f t="shared" ref="K1172:K1175" si="384">I1172*J1172</f>
        <v>600.00000000000011</v>
      </c>
      <c r="L1172" s="26">
        <f t="shared" ref="L1172:L1175" si="385">K1172*M1172</f>
        <v>240.00000000000003</v>
      </c>
      <c r="M1172" s="27">
        <v>0.39999999999999997</v>
      </c>
      <c r="O1172" s="1"/>
      <c r="P1172" s="4"/>
      <c r="Q1172" s="3"/>
      <c r="R1172" s="5"/>
    </row>
    <row r="1173" spans="2:18" x14ac:dyDescent="0.2">
      <c r="B1173" s="22" t="s">
        <v>10</v>
      </c>
      <c r="C1173" s="22">
        <v>1185732</v>
      </c>
      <c r="D1173" s="23">
        <v>44272</v>
      </c>
      <c r="E1173" s="22" t="s">
        <v>130</v>
      </c>
      <c r="F1173" s="22" t="s">
        <v>56</v>
      </c>
      <c r="G1173" s="22" t="s">
        <v>57</v>
      </c>
      <c r="H1173" s="22" t="s">
        <v>14</v>
      </c>
      <c r="I1173" s="24">
        <v>0.35</v>
      </c>
      <c r="J1173" s="25">
        <v>500</v>
      </c>
      <c r="K1173" s="26">
        <f t="shared" si="384"/>
        <v>175</v>
      </c>
      <c r="L1173" s="26">
        <f t="shared" si="385"/>
        <v>52.5</v>
      </c>
      <c r="M1173" s="27">
        <v>0.3</v>
      </c>
      <c r="O1173" s="1"/>
      <c r="P1173" s="4"/>
      <c r="Q1173" s="3"/>
      <c r="R1173" s="5"/>
    </row>
    <row r="1174" spans="2:18" x14ac:dyDescent="0.2">
      <c r="B1174" s="22" t="s">
        <v>10</v>
      </c>
      <c r="C1174" s="22">
        <v>1185732</v>
      </c>
      <c r="D1174" s="23">
        <v>44272</v>
      </c>
      <c r="E1174" s="22" t="s">
        <v>130</v>
      </c>
      <c r="F1174" s="22" t="s">
        <v>56</v>
      </c>
      <c r="G1174" s="22" t="s">
        <v>57</v>
      </c>
      <c r="H1174" s="22" t="s">
        <v>16</v>
      </c>
      <c r="I1174" s="24">
        <v>0.5</v>
      </c>
      <c r="J1174" s="25">
        <v>1000</v>
      </c>
      <c r="K1174" s="26">
        <f t="shared" si="384"/>
        <v>500</v>
      </c>
      <c r="L1174" s="26">
        <f t="shared" si="385"/>
        <v>125</v>
      </c>
      <c r="M1174" s="27">
        <v>0.25</v>
      </c>
      <c r="O1174" s="1"/>
      <c r="P1174" s="4"/>
      <c r="Q1174" s="3"/>
      <c r="R1174" s="5"/>
    </row>
    <row r="1175" spans="2:18" x14ac:dyDescent="0.2">
      <c r="B1175" s="22" t="s">
        <v>10</v>
      </c>
      <c r="C1175" s="22">
        <v>1185732</v>
      </c>
      <c r="D1175" s="23">
        <v>44272</v>
      </c>
      <c r="E1175" s="22" t="s">
        <v>130</v>
      </c>
      <c r="F1175" s="22" t="s">
        <v>56</v>
      </c>
      <c r="G1175" s="22" t="s">
        <v>57</v>
      </c>
      <c r="H1175" s="22" t="s">
        <v>17</v>
      </c>
      <c r="I1175" s="24">
        <v>0.4</v>
      </c>
      <c r="J1175" s="25">
        <v>2000</v>
      </c>
      <c r="K1175" s="26">
        <f t="shared" si="384"/>
        <v>800</v>
      </c>
      <c r="L1175" s="26">
        <f t="shared" si="385"/>
        <v>320</v>
      </c>
      <c r="M1175" s="27">
        <v>0.4</v>
      </c>
      <c r="O1175" s="1"/>
      <c r="P1175" s="4"/>
      <c r="Q1175" s="3"/>
      <c r="R1175" s="5"/>
    </row>
    <row r="1176" spans="2:18" x14ac:dyDescent="0.2">
      <c r="B1176" s="22" t="s">
        <v>10</v>
      </c>
      <c r="C1176" s="22">
        <v>1185732</v>
      </c>
      <c r="D1176" s="23">
        <v>44304</v>
      </c>
      <c r="E1176" s="22" t="s">
        <v>130</v>
      </c>
      <c r="F1176" s="22" t="s">
        <v>56</v>
      </c>
      <c r="G1176" s="22" t="s">
        <v>57</v>
      </c>
      <c r="H1176" s="22" t="s">
        <v>12</v>
      </c>
      <c r="I1176" s="24">
        <v>0.4</v>
      </c>
      <c r="J1176" s="25">
        <v>4500</v>
      </c>
      <c r="K1176" s="26">
        <f>I1176*J1176</f>
        <v>1800</v>
      </c>
      <c r="L1176" s="26">
        <f>K1176*M1176</f>
        <v>630</v>
      </c>
      <c r="M1176" s="27">
        <v>0.35</v>
      </c>
      <c r="O1176" s="1"/>
      <c r="P1176" s="4"/>
      <c r="Q1176" s="3"/>
      <c r="R1176" s="5"/>
    </row>
    <row r="1177" spans="2:18" x14ac:dyDescent="0.2">
      <c r="B1177" s="22" t="s">
        <v>10</v>
      </c>
      <c r="C1177" s="22">
        <v>1185732</v>
      </c>
      <c r="D1177" s="23">
        <v>44304</v>
      </c>
      <c r="E1177" s="22" t="s">
        <v>130</v>
      </c>
      <c r="F1177" s="22" t="s">
        <v>56</v>
      </c>
      <c r="G1177" s="22" t="s">
        <v>57</v>
      </c>
      <c r="H1177" s="22" t="s">
        <v>15</v>
      </c>
      <c r="I1177" s="24">
        <v>0.4</v>
      </c>
      <c r="J1177" s="25">
        <v>1500</v>
      </c>
      <c r="K1177" s="26">
        <f>I1177*J1177</f>
        <v>600</v>
      </c>
      <c r="L1177" s="26">
        <f>K1177*M1177</f>
        <v>210</v>
      </c>
      <c r="M1177" s="27">
        <v>0.35</v>
      </c>
      <c r="O1177" s="1"/>
      <c r="P1177" s="4"/>
      <c r="Q1177" s="3"/>
      <c r="R1177" s="5"/>
    </row>
    <row r="1178" spans="2:18" x14ac:dyDescent="0.2">
      <c r="B1178" s="22" t="s">
        <v>10</v>
      </c>
      <c r="C1178" s="22">
        <v>1185732</v>
      </c>
      <c r="D1178" s="23">
        <v>44304</v>
      </c>
      <c r="E1178" s="22" t="s">
        <v>130</v>
      </c>
      <c r="F1178" s="22" t="s">
        <v>56</v>
      </c>
      <c r="G1178" s="22" t="s">
        <v>57</v>
      </c>
      <c r="H1178" s="22" t="s">
        <v>13</v>
      </c>
      <c r="I1178" s="24">
        <v>0.30000000000000004</v>
      </c>
      <c r="J1178" s="25">
        <v>1500</v>
      </c>
      <c r="K1178" s="26">
        <f t="shared" ref="K1178:K1181" si="386">I1178*J1178</f>
        <v>450.00000000000006</v>
      </c>
      <c r="L1178" s="26">
        <f t="shared" ref="L1178:L1181" si="387">K1178*M1178</f>
        <v>180</v>
      </c>
      <c r="M1178" s="27">
        <v>0.39999999999999997</v>
      </c>
      <c r="O1178" s="1"/>
      <c r="P1178" s="4"/>
      <c r="Q1178" s="3"/>
      <c r="R1178" s="5"/>
    </row>
    <row r="1179" spans="2:18" x14ac:dyDescent="0.2">
      <c r="B1179" s="22" t="s">
        <v>10</v>
      </c>
      <c r="C1179" s="22">
        <v>1185732</v>
      </c>
      <c r="D1179" s="23">
        <v>44304</v>
      </c>
      <c r="E1179" s="22" t="s">
        <v>130</v>
      </c>
      <c r="F1179" s="22" t="s">
        <v>56</v>
      </c>
      <c r="G1179" s="22" t="s">
        <v>57</v>
      </c>
      <c r="H1179" s="22" t="s">
        <v>14</v>
      </c>
      <c r="I1179" s="24">
        <v>0.35</v>
      </c>
      <c r="J1179" s="25">
        <v>750</v>
      </c>
      <c r="K1179" s="26">
        <f t="shared" si="386"/>
        <v>262.5</v>
      </c>
      <c r="L1179" s="26">
        <f t="shared" si="387"/>
        <v>78.75</v>
      </c>
      <c r="M1179" s="27">
        <v>0.3</v>
      </c>
      <c r="O1179" s="1"/>
      <c r="P1179" s="4"/>
      <c r="Q1179" s="3"/>
      <c r="R1179" s="5"/>
    </row>
    <row r="1180" spans="2:18" x14ac:dyDescent="0.2">
      <c r="B1180" s="22" t="s">
        <v>10</v>
      </c>
      <c r="C1180" s="22">
        <v>1185732</v>
      </c>
      <c r="D1180" s="23">
        <v>44304</v>
      </c>
      <c r="E1180" s="22" t="s">
        <v>130</v>
      </c>
      <c r="F1180" s="22" t="s">
        <v>56</v>
      </c>
      <c r="G1180" s="22" t="s">
        <v>57</v>
      </c>
      <c r="H1180" s="22" t="s">
        <v>16</v>
      </c>
      <c r="I1180" s="24">
        <v>0.5</v>
      </c>
      <c r="J1180" s="25">
        <v>750</v>
      </c>
      <c r="K1180" s="26">
        <f t="shared" si="386"/>
        <v>375</v>
      </c>
      <c r="L1180" s="26">
        <f t="shared" si="387"/>
        <v>93.75</v>
      </c>
      <c r="M1180" s="27">
        <v>0.25</v>
      </c>
      <c r="O1180" s="1"/>
      <c r="P1180" s="4"/>
      <c r="Q1180" s="3"/>
      <c r="R1180" s="5"/>
    </row>
    <row r="1181" spans="2:18" x14ac:dyDescent="0.2">
      <c r="B1181" s="22" t="s">
        <v>10</v>
      </c>
      <c r="C1181" s="22">
        <v>1185732</v>
      </c>
      <c r="D1181" s="23">
        <v>44304</v>
      </c>
      <c r="E1181" s="22" t="s">
        <v>130</v>
      </c>
      <c r="F1181" s="22" t="s">
        <v>56</v>
      </c>
      <c r="G1181" s="22" t="s">
        <v>57</v>
      </c>
      <c r="H1181" s="22" t="s">
        <v>17</v>
      </c>
      <c r="I1181" s="24">
        <v>0.4</v>
      </c>
      <c r="J1181" s="25">
        <v>2250</v>
      </c>
      <c r="K1181" s="26">
        <f t="shared" si="386"/>
        <v>900</v>
      </c>
      <c r="L1181" s="26">
        <f t="shared" si="387"/>
        <v>360</v>
      </c>
      <c r="M1181" s="27">
        <v>0.4</v>
      </c>
      <c r="O1181" s="1"/>
      <c r="P1181" s="4"/>
      <c r="Q1181" s="3"/>
      <c r="R1181" s="5"/>
    </row>
    <row r="1182" spans="2:18" x14ac:dyDescent="0.2">
      <c r="B1182" s="22" t="s">
        <v>10</v>
      </c>
      <c r="C1182" s="22">
        <v>1185732</v>
      </c>
      <c r="D1182" s="23">
        <v>44333</v>
      </c>
      <c r="E1182" s="22" t="s">
        <v>130</v>
      </c>
      <c r="F1182" s="22" t="s">
        <v>56</v>
      </c>
      <c r="G1182" s="22" t="s">
        <v>57</v>
      </c>
      <c r="H1182" s="22" t="s">
        <v>12</v>
      </c>
      <c r="I1182" s="24">
        <v>0.54999999999999993</v>
      </c>
      <c r="J1182" s="25">
        <v>4950</v>
      </c>
      <c r="K1182" s="26">
        <f>I1182*J1182</f>
        <v>2722.4999999999995</v>
      </c>
      <c r="L1182" s="26">
        <f>K1182*M1182</f>
        <v>952.87499999999977</v>
      </c>
      <c r="M1182" s="27">
        <v>0.35</v>
      </c>
      <c r="O1182" s="1"/>
      <c r="P1182" s="4"/>
      <c r="Q1182" s="3"/>
      <c r="R1182" s="5"/>
    </row>
    <row r="1183" spans="2:18" x14ac:dyDescent="0.2">
      <c r="B1183" s="22" t="s">
        <v>10</v>
      </c>
      <c r="C1183" s="22">
        <v>1185732</v>
      </c>
      <c r="D1183" s="23">
        <v>44333</v>
      </c>
      <c r="E1183" s="22" t="s">
        <v>130</v>
      </c>
      <c r="F1183" s="22" t="s">
        <v>56</v>
      </c>
      <c r="G1183" s="22" t="s">
        <v>57</v>
      </c>
      <c r="H1183" s="22" t="s">
        <v>15</v>
      </c>
      <c r="I1183" s="24">
        <v>0.5</v>
      </c>
      <c r="J1183" s="25">
        <v>2000</v>
      </c>
      <c r="K1183" s="26">
        <f>I1183*J1183</f>
        <v>1000</v>
      </c>
      <c r="L1183" s="26">
        <f>K1183*M1183</f>
        <v>350</v>
      </c>
      <c r="M1183" s="27">
        <v>0.35</v>
      </c>
      <c r="O1183" s="1"/>
      <c r="P1183" s="4"/>
      <c r="Q1183" s="3"/>
      <c r="R1183" s="5"/>
    </row>
    <row r="1184" spans="2:18" x14ac:dyDescent="0.2">
      <c r="B1184" s="22" t="s">
        <v>10</v>
      </c>
      <c r="C1184" s="22">
        <v>1185732</v>
      </c>
      <c r="D1184" s="23">
        <v>44333</v>
      </c>
      <c r="E1184" s="22" t="s">
        <v>130</v>
      </c>
      <c r="F1184" s="22" t="s">
        <v>56</v>
      </c>
      <c r="G1184" s="22" t="s">
        <v>57</v>
      </c>
      <c r="H1184" s="22" t="s">
        <v>13</v>
      </c>
      <c r="I1184" s="24">
        <v>0.45</v>
      </c>
      <c r="J1184" s="25">
        <v>1750</v>
      </c>
      <c r="K1184" s="26">
        <f t="shared" ref="K1184:K1187" si="388">I1184*J1184</f>
        <v>787.5</v>
      </c>
      <c r="L1184" s="26">
        <f t="shared" ref="L1184:L1187" si="389">K1184*M1184</f>
        <v>315</v>
      </c>
      <c r="M1184" s="27">
        <v>0.39999999999999997</v>
      </c>
      <c r="O1184" s="1"/>
      <c r="P1184" s="4"/>
      <c r="Q1184" s="3"/>
      <c r="R1184" s="5"/>
    </row>
    <row r="1185" spans="2:18" x14ac:dyDescent="0.2">
      <c r="B1185" s="22" t="s">
        <v>10</v>
      </c>
      <c r="C1185" s="22">
        <v>1185732</v>
      </c>
      <c r="D1185" s="23">
        <v>44333</v>
      </c>
      <c r="E1185" s="22" t="s">
        <v>130</v>
      </c>
      <c r="F1185" s="22" t="s">
        <v>56</v>
      </c>
      <c r="G1185" s="22" t="s">
        <v>57</v>
      </c>
      <c r="H1185" s="22" t="s">
        <v>14</v>
      </c>
      <c r="I1185" s="24">
        <v>0.45</v>
      </c>
      <c r="J1185" s="25">
        <v>1250</v>
      </c>
      <c r="K1185" s="26">
        <f t="shared" si="388"/>
        <v>562.5</v>
      </c>
      <c r="L1185" s="26">
        <f t="shared" si="389"/>
        <v>168.75</v>
      </c>
      <c r="M1185" s="27">
        <v>0.3</v>
      </c>
      <c r="O1185" s="1"/>
      <c r="P1185" s="4"/>
      <c r="Q1185" s="3"/>
      <c r="R1185" s="5"/>
    </row>
    <row r="1186" spans="2:18" x14ac:dyDescent="0.2">
      <c r="B1186" s="22" t="s">
        <v>10</v>
      </c>
      <c r="C1186" s="22">
        <v>1185732</v>
      </c>
      <c r="D1186" s="23">
        <v>44333</v>
      </c>
      <c r="E1186" s="22" t="s">
        <v>130</v>
      </c>
      <c r="F1186" s="22" t="s">
        <v>56</v>
      </c>
      <c r="G1186" s="22" t="s">
        <v>57</v>
      </c>
      <c r="H1186" s="22" t="s">
        <v>16</v>
      </c>
      <c r="I1186" s="24">
        <v>0.54999999999999993</v>
      </c>
      <c r="J1186" s="25">
        <v>1500</v>
      </c>
      <c r="K1186" s="26">
        <f t="shared" si="388"/>
        <v>824.99999999999989</v>
      </c>
      <c r="L1186" s="26">
        <f t="shared" si="389"/>
        <v>206.24999999999997</v>
      </c>
      <c r="M1186" s="27">
        <v>0.25</v>
      </c>
      <c r="O1186" s="1"/>
      <c r="P1186" s="4"/>
      <c r="Q1186" s="3"/>
      <c r="R1186" s="5"/>
    </row>
    <row r="1187" spans="2:18" x14ac:dyDescent="0.2">
      <c r="B1187" s="22" t="s">
        <v>10</v>
      </c>
      <c r="C1187" s="22">
        <v>1185732</v>
      </c>
      <c r="D1187" s="23">
        <v>44333</v>
      </c>
      <c r="E1187" s="22" t="s">
        <v>130</v>
      </c>
      <c r="F1187" s="22" t="s">
        <v>56</v>
      </c>
      <c r="G1187" s="22" t="s">
        <v>57</v>
      </c>
      <c r="H1187" s="22" t="s">
        <v>17</v>
      </c>
      <c r="I1187" s="24">
        <v>0.6</v>
      </c>
      <c r="J1187" s="25">
        <v>2750</v>
      </c>
      <c r="K1187" s="26">
        <f t="shared" si="388"/>
        <v>1650</v>
      </c>
      <c r="L1187" s="26">
        <f t="shared" si="389"/>
        <v>660</v>
      </c>
      <c r="M1187" s="27">
        <v>0.4</v>
      </c>
      <c r="O1187" s="1"/>
      <c r="P1187" s="4"/>
      <c r="Q1187" s="3"/>
      <c r="R1187" s="5"/>
    </row>
    <row r="1188" spans="2:18" x14ac:dyDescent="0.2">
      <c r="B1188" s="22" t="s">
        <v>10</v>
      </c>
      <c r="C1188" s="22">
        <v>1185732</v>
      </c>
      <c r="D1188" s="23">
        <v>44366</v>
      </c>
      <c r="E1188" s="22" t="s">
        <v>130</v>
      </c>
      <c r="F1188" s="22" t="s">
        <v>56</v>
      </c>
      <c r="G1188" s="22" t="s">
        <v>57</v>
      </c>
      <c r="H1188" s="22" t="s">
        <v>12</v>
      </c>
      <c r="I1188" s="24">
        <v>0.54999999999999993</v>
      </c>
      <c r="J1188" s="25">
        <v>5250</v>
      </c>
      <c r="K1188" s="26">
        <f>I1188*J1188</f>
        <v>2887.4999999999995</v>
      </c>
      <c r="L1188" s="26">
        <f>K1188*M1188</f>
        <v>1010.6249999999998</v>
      </c>
      <c r="M1188" s="27">
        <v>0.35</v>
      </c>
      <c r="O1188" s="1"/>
      <c r="P1188" s="4"/>
      <c r="Q1188" s="3"/>
      <c r="R1188" s="5"/>
    </row>
    <row r="1189" spans="2:18" x14ac:dyDescent="0.2">
      <c r="B1189" s="22" t="s">
        <v>10</v>
      </c>
      <c r="C1189" s="22">
        <v>1185732</v>
      </c>
      <c r="D1189" s="23">
        <v>44366</v>
      </c>
      <c r="E1189" s="22" t="s">
        <v>130</v>
      </c>
      <c r="F1189" s="22" t="s">
        <v>56</v>
      </c>
      <c r="G1189" s="22" t="s">
        <v>57</v>
      </c>
      <c r="H1189" s="22" t="s">
        <v>15</v>
      </c>
      <c r="I1189" s="24">
        <v>0.5</v>
      </c>
      <c r="J1189" s="25">
        <v>2750</v>
      </c>
      <c r="K1189" s="26">
        <f>I1189*J1189</f>
        <v>1375</v>
      </c>
      <c r="L1189" s="26">
        <f>K1189*M1189</f>
        <v>481.24999999999994</v>
      </c>
      <c r="M1189" s="27">
        <v>0.35</v>
      </c>
      <c r="O1189" s="1"/>
      <c r="P1189" s="4"/>
      <c r="Q1189" s="3"/>
      <c r="R1189" s="5"/>
    </row>
    <row r="1190" spans="2:18" x14ac:dyDescent="0.2">
      <c r="B1190" s="22" t="s">
        <v>10</v>
      </c>
      <c r="C1190" s="22">
        <v>1185732</v>
      </c>
      <c r="D1190" s="23">
        <v>44366</v>
      </c>
      <c r="E1190" s="22" t="s">
        <v>130</v>
      </c>
      <c r="F1190" s="22" t="s">
        <v>56</v>
      </c>
      <c r="G1190" s="22" t="s">
        <v>57</v>
      </c>
      <c r="H1190" s="22" t="s">
        <v>13</v>
      </c>
      <c r="I1190" s="24">
        <v>0.45</v>
      </c>
      <c r="J1190" s="25">
        <v>2000</v>
      </c>
      <c r="K1190" s="26">
        <f t="shared" ref="K1190:K1193" si="390">I1190*J1190</f>
        <v>900</v>
      </c>
      <c r="L1190" s="26">
        <f t="shared" ref="L1190:L1193" si="391">K1190*M1190</f>
        <v>359.99999999999994</v>
      </c>
      <c r="M1190" s="27">
        <v>0.39999999999999997</v>
      </c>
      <c r="O1190" s="1"/>
      <c r="P1190" s="4"/>
      <c r="Q1190" s="3"/>
      <c r="R1190" s="5"/>
    </row>
    <row r="1191" spans="2:18" x14ac:dyDescent="0.2">
      <c r="B1191" s="22" t="s">
        <v>10</v>
      </c>
      <c r="C1191" s="22">
        <v>1185732</v>
      </c>
      <c r="D1191" s="23">
        <v>44366</v>
      </c>
      <c r="E1191" s="22" t="s">
        <v>130</v>
      </c>
      <c r="F1191" s="22" t="s">
        <v>56</v>
      </c>
      <c r="G1191" s="22" t="s">
        <v>57</v>
      </c>
      <c r="H1191" s="22" t="s">
        <v>14</v>
      </c>
      <c r="I1191" s="24">
        <v>0.45</v>
      </c>
      <c r="J1191" s="25">
        <v>1750</v>
      </c>
      <c r="K1191" s="26">
        <f t="shared" si="390"/>
        <v>787.5</v>
      </c>
      <c r="L1191" s="26">
        <f t="shared" si="391"/>
        <v>236.25</v>
      </c>
      <c r="M1191" s="27">
        <v>0.3</v>
      </c>
      <c r="O1191" s="1"/>
      <c r="P1191" s="4"/>
      <c r="Q1191" s="3"/>
      <c r="R1191" s="5"/>
    </row>
    <row r="1192" spans="2:18" x14ac:dyDescent="0.2">
      <c r="B1192" s="22" t="s">
        <v>10</v>
      </c>
      <c r="C1192" s="22">
        <v>1185732</v>
      </c>
      <c r="D1192" s="23">
        <v>44366</v>
      </c>
      <c r="E1192" s="22" t="s">
        <v>130</v>
      </c>
      <c r="F1192" s="22" t="s">
        <v>56</v>
      </c>
      <c r="G1192" s="22" t="s">
        <v>57</v>
      </c>
      <c r="H1192" s="22" t="s">
        <v>16</v>
      </c>
      <c r="I1192" s="24">
        <v>0.54999999999999993</v>
      </c>
      <c r="J1192" s="25">
        <v>1750</v>
      </c>
      <c r="K1192" s="26">
        <f t="shared" si="390"/>
        <v>962.49999999999989</v>
      </c>
      <c r="L1192" s="26">
        <f t="shared" si="391"/>
        <v>240.62499999999997</v>
      </c>
      <c r="M1192" s="27">
        <v>0.25</v>
      </c>
      <c r="O1192" s="1"/>
      <c r="P1192" s="4"/>
      <c r="Q1192" s="3"/>
      <c r="R1192" s="5"/>
    </row>
    <row r="1193" spans="2:18" x14ac:dyDescent="0.2">
      <c r="B1193" s="22" t="s">
        <v>10</v>
      </c>
      <c r="C1193" s="22">
        <v>1185732</v>
      </c>
      <c r="D1193" s="23">
        <v>44366</v>
      </c>
      <c r="E1193" s="22" t="s">
        <v>130</v>
      </c>
      <c r="F1193" s="22" t="s">
        <v>56</v>
      </c>
      <c r="G1193" s="22" t="s">
        <v>57</v>
      </c>
      <c r="H1193" s="22" t="s">
        <v>17</v>
      </c>
      <c r="I1193" s="24">
        <v>0.6</v>
      </c>
      <c r="J1193" s="25">
        <v>3250</v>
      </c>
      <c r="K1193" s="26">
        <f t="shared" si="390"/>
        <v>1950</v>
      </c>
      <c r="L1193" s="26">
        <f t="shared" si="391"/>
        <v>780</v>
      </c>
      <c r="M1193" s="27">
        <v>0.4</v>
      </c>
      <c r="O1193" s="1"/>
      <c r="P1193" s="4"/>
      <c r="Q1193" s="3"/>
      <c r="R1193" s="5"/>
    </row>
    <row r="1194" spans="2:18" x14ac:dyDescent="0.2">
      <c r="B1194" s="22" t="s">
        <v>10</v>
      </c>
      <c r="C1194" s="22">
        <v>1185732</v>
      </c>
      <c r="D1194" s="23">
        <v>44394</v>
      </c>
      <c r="E1194" s="22" t="s">
        <v>130</v>
      </c>
      <c r="F1194" s="22" t="s">
        <v>56</v>
      </c>
      <c r="G1194" s="22" t="s">
        <v>57</v>
      </c>
      <c r="H1194" s="22" t="s">
        <v>12</v>
      </c>
      <c r="I1194" s="24">
        <v>0.54999999999999993</v>
      </c>
      <c r="J1194" s="25">
        <v>5500</v>
      </c>
      <c r="K1194" s="26">
        <f>I1194*J1194</f>
        <v>3024.9999999999995</v>
      </c>
      <c r="L1194" s="26">
        <f>K1194*M1194</f>
        <v>1058.7499999999998</v>
      </c>
      <c r="M1194" s="27">
        <v>0.35</v>
      </c>
      <c r="O1194" s="1"/>
      <c r="P1194" s="4"/>
      <c r="Q1194" s="3"/>
      <c r="R1194" s="5"/>
    </row>
    <row r="1195" spans="2:18" x14ac:dyDescent="0.2">
      <c r="B1195" s="22" t="s">
        <v>10</v>
      </c>
      <c r="C1195" s="22">
        <v>1185732</v>
      </c>
      <c r="D1195" s="23">
        <v>44394</v>
      </c>
      <c r="E1195" s="22" t="s">
        <v>130</v>
      </c>
      <c r="F1195" s="22" t="s">
        <v>56</v>
      </c>
      <c r="G1195" s="22" t="s">
        <v>57</v>
      </c>
      <c r="H1195" s="22" t="s">
        <v>15</v>
      </c>
      <c r="I1195" s="24">
        <v>0.5</v>
      </c>
      <c r="J1195" s="25">
        <v>3000</v>
      </c>
      <c r="K1195" s="26">
        <f>I1195*J1195</f>
        <v>1500</v>
      </c>
      <c r="L1195" s="26">
        <f>K1195*M1195</f>
        <v>525</v>
      </c>
      <c r="M1195" s="27">
        <v>0.35</v>
      </c>
      <c r="O1195" s="1"/>
      <c r="P1195" s="4"/>
      <c r="Q1195" s="3"/>
      <c r="R1195" s="5"/>
    </row>
    <row r="1196" spans="2:18" x14ac:dyDescent="0.2">
      <c r="B1196" s="22" t="s">
        <v>10</v>
      </c>
      <c r="C1196" s="22">
        <v>1185732</v>
      </c>
      <c r="D1196" s="23">
        <v>44394</v>
      </c>
      <c r="E1196" s="22" t="s">
        <v>130</v>
      </c>
      <c r="F1196" s="22" t="s">
        <v>56</v>
      </c>
      <c r="G1196" s="22" t="s">
        <v>57</v>
      </c>
      <c r="H1196" s="22" t="s">
        <v>13</v>
      </c>
      <c r="I1196" s="24">
        <v>0.45</v>
      </c>
      <c r="J1196" s="25">
        <v>2250</v>
      </c>
      <c r="K1196" s="26">
        <f t="shared" ref="K1196:K1199" si="392">I1196*J1196</f>
        <v>1012.5</v>
      </c>
      <c r="L1196" s="26">
        <f t="shared" ref="L1196:L1199" si="393">K1196*M1196</f>
        <v>404.99999999999994</v>
      </c>
      <c r="M1196" s="27">
        <v>0.39999999999999997</v>
      </c>
      <c r="O1196" s="1"/>
      <c r="P1196" s="4"/>
      <c r="Q1196" s="3"/>
      <c r="R1196" s="5"/>
    </row>
    <row r="1197" spans="2:18" x14ac:dyDescent="0.2">
      <c r="B1197" s="22" t="s">
        <v>10</v>
      </c>
      <c r="C1197" s="22">
        <v>1185732</v>
      </c>
      <c r="D1197" s="23">
        <v>44394</v>
      </c>
      <c r="E1197" s="22" t="s">
        <v>130</v>
      </c>
      <c r="F1197" s="22" t="s">
        <v>56</v>
      </c>
      <c r="G1197" s="22" t="s">
        <v>57</v>
      </c>
      <c r="H1197" s="22" t="s">
        <v>14</v>
      </c>
      <c r="I1197" s="24">
        <v>0.45</v>
      </c>
      <c r="J1197" s="25">
        <v>1750</v>
      </c>
      <c r="K1197" s="26">
        <f t="shared" si="392"/>
        <v>787.5</v>
      </c>
      <c r="L1197" s="26">
        <f t="shared" si="393"/>
        <v>236.25</v>
      </c>
      <c r="M1197" s="27">
        <v>0.3</v>
      </c>
      <c r="O1197" s="1"/>
      <c r="P1197" s="4"/>
      <c r="Q1197" s="3"/>
      <c r="R1197" s="5"/>
    </row>
    <row r="1198" spans="2:18" x14ac:dyDescent="0.2">
      <c r="B1198" s="22" t="s">
        <v>10</v>
      </c>
      <c r="C1198" s="22">
        <v>1185732</v>
      </c>
      <c r="D1198" s="23">
        <v>44394</v>
      </c>
      <c r="E1198" s="22" t="s">
        <v>130</v>
      </c>
      <c r="F1198" s="22" t="s">
        <v>56</v>
      </c>
      <c r="G1198" s="22" t="s">
        <v>57</v>
      </c>
      <c r="H1198" s="22" t="s">
        <v>16</v>
      </c>
      <c r="I1198" s="24">
        <v>0.54999999999999993</v>
      </c>
      <c r="J1198" s="25">
        <v>2000</v>
      </c>
      <c r="K1198" s="26">
        <f t="shared" si="392"/>
        <v>1099.9999999999998</v>
      </c>
      <c r="L1198" s="26">
        <f t="shared" si="393"/>
        <v>274.99999999999994</v>
      </c>
      <c r="M1198" s="27">
        <v>0.25</v>
      </c>
      <c r="O1198" s="1"/>
      <c r="P1198" s="4"/>
      <c r="Q1198" s="3"/>
      <c r="R1198" s="5"/>
    </row>
    <row r="1199" spans="2:18" x14ac:dyDescent="0.2">
      <c r="B1199" s="22" t="s">
        <v>10</v>
      </c>
      <c r="C1199" s="22">
        <v>1185732</v>
      </c>
      <c r="D1199" s="23">
        <v>44394</v>
      </c>
      <c r="E1199" s="22" t="s">
        <v>130</v>
      </c>
      <c r="F1199" s="22" t="s">
        <v>56</v>
      </c>
      <c r="G1199" s="22" t="s">
        <v>57</v>
      </c>
      <c r="H1199" s="22" t="s">
        <v>17</v>
      </c>
      <c r="I1199" s="24">
        <v>0.6</v>
      </c>
      <c r="J1199" s="25">
        <v>3750</v>
      </c>
      <c r="K1199" s="26">
        <f t="shared" si="392"/>
        <v>2250</v>
      </c>
      <c r="L1199" s="26">
        <f t="shared" si="393"/>
        <v>900</v>
      </c>
      <c r="M1199" s="27">
        <v>0.4</v>
      </c>
      <c r="O1199" s="1"/>
      <c r="P1199" s="4"/>
      <c r="Q1199" s="3"/>
      <c r="R1199" s="5"/>
    </row>
    <row r="1200" spans="2:18" x14ac:dyDescent="0.2">
      <c r="B1200" s="22" t="s">
        <v>10</v>
      </c>
      <c r="C1200" s="22">
        <v>1185732</v>
      </c>
      <c r="D1200" s="23">
        <v>44426</v>
      </c>
      <c r="E1200" s="22" t="s">
        <v>130</v>
      </c>
      <c r="F1200" s="22" t="s">
        <v>56</v>
      </c>
      <c r="G1200" s="22" t="s">
        <v>57</v>
      </c>
      <c r="H1200" s="22" t="s">
        <v>12</v>
      </c>
      <c r="I1200" s="24">
        <v>0.54999999999999993</v>
      </c>
      <c r="J1200" s="25">
        <v>5250</v>
      </c>
      <c r="K1200" s="26">
        <f>I1200*J1200</f>
        <v>2887.4999999999995</v>
      </c>
      <c r="L1200" s="26">
        <f>K1200*M1200</f>
        <v>1010.6249999999998</v>
      </c>
      <c r="M1200" s="27">
        <v>0.35</v>
      </c>
      <c r="O1200" s="1"/>
      <c r="P1200" s="4"/>
      <c r="Q1200" s="3"/>
      <c r="R1200" s="5"/>
    </row>
    <row r="1201" spans="2:18" x14ac:dyDescent="0.2">
      <c r="B1201" s="22" t="s">
        <v>10</v>
      </c>
      <c r="C1201" s="22">
        <v>1185732</v>
      </c>
      <c r="D1201" s="23">
        <v>44426</v>
      </c>
      <c r="E1201" s="22" t="s">
        <v>130</v>
      </c>
      <c r="F1201" s="22" t="s">
        <v>56</v>
      </c>
      <c r="G1201" s="22" t="s">
        <v>57</v>
      </c>
      <c r="H1201" s="22" t="s">
        <v>15</v>
      </c>
      <c r="I1201" s="24">
        <v>0.5</v>
      </c>
      <c r="J1201" s="25">
        <v>3000</v>
      </c>
      <c r="K1201" s="26">
        <f>I1201*J1201</f>
        <v>1500</v>
      </c>
      <c r="L1201" s="26">
        <f>K1201*M1201</f>
        <v>525</v>
      </c>
      <c r="M1201" s="27">
        <v>0.35</v>
      </c>
      <c r="O1201" s="1"/>
      <c r="P1201" s="4"/>
      <c r="Q1201" s="3"/>
      <c r="R1201" s="5"/>
    </row>
    <row r="1202" spans="2:18" x14ac:dyDescent="0.2">
      <c r="B1202" s="22" t="s">
        <v>10</v>
      </c>
      <c r="C1202" s="22">
        <v>1185732</v>
      </c>
      <c r="D1202" s="23">
        <v>44426</v>
      </c>
      <c r="E1202" s="22" t="s">
        <v>130</v>
      </c>
      <c r="F1202" s="22" t="s">
        <v>56</v>
      </c>
      <c r="G1202" s="22" t="s">
        <v>57</v>
      </c>
      <c r="H1202" s="22" t="s">
        <v>13</v>
      </c>
      <c r="I1202" s="24">
        <v>0.45</v>
      </c>
      <c r="J1202" s="25">
        <v>2250</v>
      </c>
      <c r="K1202" s="26">
        <f t="shared" ref="K1202:K1205" si="394">I1202*J1202</f>
        <v>1012.5</v>
      </c>
      <c r="L1202" s="26">
        <f t="shared" ref="L1202:L1205" si="395">K1202*M1202</f>
        <v>404.99999999999994</v>
      </c>
      <c r="M1202" s="27">
        <v>0.39999999999999997</v>
      </c>
      <c r="O1202" s="1"/>
      <c r="P1202" s="4"/>
      <c r="Q1202" s="3"/>
      <c r="R1202" s="5"/>
    </row>
    <row r="1203" spans="2:18" x14ac:dyDescent="0.2">
      <c r="B1203" s="22" t="s">
        <v>10</v>
      </c>
      <c r="C1203" s="22">
        <v>1185732</v>
      </c>
      <c r="D1203" s="23">
        <v>44426</v>
      </c>
      <c r="E1203" s="22" t="s">
        <v>130</v>
      </c>
      <c r="F1203" s="22" t="s">
        <v>56</v>
      </c>
      <c r="G1203" s="22" t="s">
        <v>57</v>
      </c>
      <c r="H1203" s="22" t="s">
        <v>14</v>
      </c>
      <c r="I1203" s="24">
        <v>0.45</v>
      </c>
      <c r="J1203" s="25">
        <v>1750</v>
      </c>
      <c r="K1203" s="26">
        <f t="shared" si="394"/>
        <v>787.5</v>
      </c>
      <c r="L1203" s="26">
        <f t="shared" si="395"/>
        <v>236.25</v>
      </c>
      <c r="M1203" s="27">
        <v>0.3</v>
      </c>
      <c r="O1203" s="1"/>
      <c r="P1203" s="4"/>
      <c r="Q1203" s="3"/>
      <c r="R1203" s="5"/>
    </row>
    <row r="1204" spans="2:18" x14ac:dyDescent="0.2">
      <c r="B1204" s="22" t="s">
        <v>10</v>
      </c>
      <c r="C1204" s="22">
        <v>1185732</v>
      </c>
      <c r="D1204" s="23">
        <v>44426</v>
      </c>
      <c r="E1204" s="22" t="s">
        <v>130</v>
      </c>
      <c r="F1204" s="22" t="s">
        <v>56</v>
      </c>
      <c r="G1204" s="22" t="s">
        <v>57</v>
      </c>
      <c r="H1204" s="22" t="s">
        <v>16</v>
      </c>
      <c r="I1204" s="24">
        <v>0.54999999999999993</v>
      </c>
      <c r="J1204" s="25">
        <v>1500</v>
      </c>
      <c r="K1204" s="26">
        <f t="shared" si="394"/>
        <v>824.99999999999989</v>
      </c>
      <c r="L1204" s="26">
        <f t="shared" si="395"/>
        <v>206.24999999999997</v>
      </c>
      <c r="M1204" s="27">
        <v>0.25</v>
      </c>
      <c r="O1204" s="1"/>
      <c r="P1204" s="4"/>
      <c r="Q1204" s="3"/>
      <c r="R1204" s="5"/>
    </row>
    <row r="1205" spans="2:18" x14ac:dyDescent="0.2">
      <c r="B1205" s="22" t="s">
        <v>10</v>
      </c>
      <c r="C1205" s="22">
        <v>1185732</v>
      </c>
      <c r="D1205" s="23">
        <v>44426</v>
      </c>
      <c r="E1205" s="22" t="s">
        <v>130</v>
      </c>
      <c r="F1205" s="22" t="s">
        <v>56</v>
      </c>
      <c r="G1205" s="22" t="s">
        <v>57</v>
      </c>
      <c r="H1205" s="22" t="s">
        <v>17</v>
      </c>
      <c r="I1205" s="24">
        <v>0.6</v>
      </c>
      <c r="J1205" s="25">
        <v>3250</v>
      </c>
      <c r="K1205" s="26">
        <f t="shared" si="394"/>
        <v>1950</v>
      </c>
      <c r="L1205" s="26">
        <f t="shared" si="395"/>
        <v>780</v>
      </c>
      <c r="M1205" s="27">
        <v>0.4</v>
      </c>
      <c r="O1205" s="1"/>
      <c r="P1205" s="4"/>
      <c r="Q1205" s="3"/>
      <c r="R1205" s="5"/>
    </row>
    <row r="1206" spans="2:18" x14ac:dyDescent="0.2">
      <c r="B1206" s="22" t="s">
        <v>10</v>
      </c>
      <c r="C1206" s="22">
        <v>1185732</v>
      </c>
      <c r="D1206" s="23">
        <v>44456</v>
      </c>
      <c r="E1206" s="22" t="s">
        <v>130</v>
      </c>
      <c r="F1206" s="22" t="s">
        <v>56</v>
      </c>
      <c r="G1206" s="22" t="s">
        <v>57</v>
      </c>
      <c r="H1206" s="22" t="s">
        <v>12</v>
      </c>
      <c r="I1206" s="24">
        <v>0.54999999999999993</v>
      </c>
      <c r="J1206" s="25">
        <v>4500</v>
      </c>
      <c r="K1206" s="26">
        <f>I1206*J1206</f>
        <v>2474.9999999999995</v>
      </c>
      <c r="L1206" s="26">
        <f>K1206*M1206</f>
        <v>866.24999999999977</v>
      </c>
      <c r="M1206" s="27">
        <v>0.35</v>
      </c>
      <c r="O1206" s="1"/>
      <c r="P1206" s="4"/>
      <c r="Q1206" s="3"/>
      <c r="R1206" s="5"/>
    </row>
    <row r="1207" spans="2:18" x14ac:dyDescent="0.2">
      <c r="B1207" s="22" t="s">
        <v>10</v>
      </c>
      <c r="C1207" s="22">
        <v>1185732</v>
      </c>
      <c r="D1207" s="23">
        <v>44456</v>
      </c>
      <c r="E1207" s="22" t="s">
        <v>130</v>
      </c>
      <c r="F1207" s="22" t="s">
        <v>56</v>
      </c>
      <c r="G1207" s="22" t="s">
        <v>57</v>
      </c>
      <c r="H1207" s="22" t="s">
        <v>15</v>
      </c>
      <c r="I1207" s="24">
        <v>0.5</v>
      </c>
      <c r="J1207" s="25">
        <v>2500</v>
      </c>
      <c r="K1207" s="26">
        <f>I1207*J1207</f>
        <v>1250</v>
      </c>
      <c r="L1207" s="26">
        <f>K1207*M1207</f>
        <v>437.5</v>
      </c>
      <c r="M1207" s="27">
        <v>0.35</v>
      </c>
      <c r="O1207" s="1"/>
      <c r="P1207" s="4"/>
      <c r="Q1207" s="3"/>
      <c r="R1207" s="5"/>
    </row>
    <row r="1208" spans="2:18" x14ac:dyDescent="0.2">
      <c r="B1208" s="22" t="s">
        <v>10</v>
      </c>
      <c r="C1208" s="22">
        <v>1185732</v>
      </c>
      <c r="D1208" s="23">
        <v>44456</v>
      </c>
      <c r="E1208" s="22" t="s">
        <v>130</v>
      </c>
      <c r="F1208" s="22" t="s">
        <v>56</v>
      </c>
      <c r="G1208" s="22" t="s">
        <v>57</v>
      </c>
      <c r="H1208" s="22" t="s">
        <v>13</v>
      </c>
      <c r="I1208" s="24">
        <v>0.45</v>
      </c>
      <c r="J1208" s="25">
        <v>1500</v>
      </c>
      <c r="K1208" s="26">
        <f t="shared" ref="K1208:K1211" si="396">I1208*J1208</f>
        <v>675</v>
      </c>
      <c r="L1208" s="26">
        <f t="shared" ref="L1208:L1211" si="397">K1208*M1208</f>
        <v>270</v>
      </c>
      <c r="M1208" s="27">
        <v>0.39999999999999997</v>
      </c>
      <c r="O1208" s="1"/>
      <c r="P1208" s="4"/>
      <c r="Q1208" s="3"/>
      <c r="R1208" s="5"/>
    </row>
    <row r="1209" spans="2:18" x14ac:dyDescent="0.2">
      <c r="B1209" s="22" t="s">
        <v>10</v>
      </c>
      <c r="C1209" s="22">
        <v>1185732</v>
      </c>
      <c r="D1209" s="23">
        <v>44456</v>
      </c>
      <c r="E1209" s="22" t="s">
        <v>130</v>
      </c>
      <c r="F1209" s="22" t="s">
        <v>56</v>
      </c>
      <c r="G1209" s="22" t="s">
        <v>57</v>
      </c>
      <c r="H1209" s="22" t="s">
        <v>14</v>
      </c>
      <c r="I1209" s="24">
        <v>0.45</v>
      </c>
      <c r="J1209" s="25">
        <v>1250</v>
      </c>
      <c r="K1209" s="26">
        <f t="shared" si="396"/>
        <v>562.5</v>
      </c>
      <c r="L1209" s="26">
        <f t="shared" si="397"/>
        <v>168.75</v>
      </c>
      <c r="M1209" s="27">
        <v>0.3</v>
      </c>
      <c r="O1209" s="1"/>
      <c r="P1209" s="4"/>
      <c r="Q1209" s="3"/>
      <c r="R1209" s="5"/>
    </row>
    <row r="1210" spans="2:18" x14ac:dyDescent="0.2">
      <c r="B1210" s="22" t="s">
        <v>10</v>
      </c>
      <c r="C1210" s="22">
        <v>1185732</v>
      </c>
      <c r="D1210" s="23">
        <v>44456</v>
      </c>
      <c r="E1210" s="22" t="s">
        <v>130</v>
      </c>
      <c r="F1210" s="22" t="s">
        <v>56</v>
      </c>
      <c r="G1210" s="22" t="s">
        <v>57</v>
      </c>
      <c r="H1210" s="22" t="s">
        <v>16</v>
      </c>
      <c r="I1210" s="24">
        <v>0.54999999999999993</v>
      </c>
      <c r="J1210" s="25">
        <v>1250</v>
      </c>
      <c r="K1210" s="26">
        <f t="shared" si="396"/>
        <v>687.49999999999989</v>
      </c>
      <c r="L1210" s="26">
        <f t="shared" si="397"/>
        <v>171.87499999999997</v>
      </c>
      <c r="M1210" s="27">
        <v>0.25</v>
      </c>
      <c r="O1210" s="1"/>
      <c r="P1210" s="4"/>
      <c r="Q1210" s="3"/>
      <c r="R1210" s="5"/>
    </row>
    <row r="1211" spans="2:18" x14ac:dyDescent="0.2">
      <c r="B1211" s="22" t="s">
        <v>10</v>
      </c>
      <c r="C1211" s="22">
        <v>1185732</v>
      </c>
      <c r="D1211" s="23">
        <v>44456</v>
      </c>
      <c r="E1211" s="22" t="s">
        <v>130</v>
      </c>
      <c r="F1211" s="22" t="s">
        <v>56</v>
      </c>
      <c r="G1211" s="22" t="s">
        <v>57</v>
      </c>
      <c r="H1211" s="22" t="s">
        <v>17</v>
      </c>
      <c r="I1211" s="24">
        <v>0.6</v>
      </c>
      <c r="J1211" s="25">
        <v>2250</v>
      </c>
      <c r="K1211" s="26">
        <f t="shared" si="396"/>
        <v>1350</v>
      </c>
      <c r="L1211" s="26">
        <f t="shared" si="397"/>
        <v>540</v>
      </c>
      <c r="M1211" s="27">
        <v>0.4</v>
      </c>
      <c r="O1211" s="1"/>
      <c r="P1211" s="4"/>
      <c r="Q1211" s="3"/>
      <c r="R1211" s="5"/>
    </row>
    <row r="1212" spans="2:18" x14ac:dyDescent="0.2">
      <c r="B1212" s="22" t="s">
        <v>10</v>
      </c>
      <c r="C1212" s="22">
        <v>1185732</v>
      </c>
      <c r="D1212" s="23">
        <v>44488</v>
      </c>
      <c r="E1212" s="22" t="s">
        <v>130</v>
      </c>
      <c r="F1212" s="22" t="s">
        <v>56</v>
      </c>
      <c r="G1212" s="22" t="s">
        <v>57</v>
      </c>
      <c r="H1212" s="22" t="s">
        <v>12</v>
      </c>
      <c r="I1212" s="24">
        <v>0.6</v>
      </c>
      <c r="J1212" s="25">
        <v>4000</v>
      </c>
      <c r="K1212" s="26">
        <f>I1212*J1212</f>
        <v>2400</v>
      </c>
      <c r="L1212" s="26">
        <f>K1212*M1212</f>
        <v>840</v>
      </c>
      <c r="M1212" s="27">
        <v>0.35</v>
      </c>
      <c r="O1212" s="1"/>
      <c r="P1212" s="4"/>
      <c r="Q1212" s="3"/>
      <c r="R1212" s="5"/>
    </row>
    <row r="1213" spans="2:18" x14ac:dyDescent="0.2">
      <c r="B1213" s="22" t="s">
        <v>10</v>
      </c>
      <c r="C1213" s="22">
        <v>1185732</v>
      </c>
      <c r="D1213" s="23">
        <v>44488</v>
      </c>
      <c r="E1213" s="22" t="s">
        <v>130</v>
      </c>
      <c r="F1213" s="22" t="s">
        <v>56</v>
      </c>
      <c r="G1213" s="22" t="s">
        <v>57</v>
      </c>
      <c r="H1213" s="22" t="s">
        <v>15</v>
      </c>
      <c r="I1213" s="24">
        <v>0.55000000000000004</v>
      </c>
      <c r="J1213" s="25">
        <v>2250</v>
      </c>
      <c r="K1213" s="26">
        <f>I1213*J1213</f>
        <v>1237.5</v>
      </c>
      <c r="L1213" s="26">
        <f>K1213*M1213</f>
        <v>433.125</v>
      </c>
      <c r="M1213" s="27">
        <v>0.35</v>
      </c>
      <c r="O1213" s="1"/>
      <c r="P1213" s="4"/>
      <c r="Q1213" s="3"/>
      <c r="R1213" s="5"/>
    </row>
    <row r="1214" spans="2:18" x14ac:dyDescent="0.2">
      <c r="B1214" s="22" t="s">
        <v>10</v>
      </c>
      <c r="C1214" s="22">
        <v>1185732</v>
      </c>
      <c r="D1214" s="23">
        <v>44488</v>
      </c>
      <c r="E1214" s="22" t="s">
        <v>130</v>
      </c>
      <c r="F1214" s="22" t="s">
        <v>56</v>
      </c>
      <c r="G1214" s="22" t="s">
        <v>57</v>
      </c>
      <c r="H1214" s="22" t="s">
        <v>13</v>
      </c>
      <c r="I1214" s="24">
        <v>0.55000000000000004</v>
      </c>
      <c r="J1214" s="25">
        <v>1250</v>
      </c>
      <c r="K1214" s="26">
        <f t="shared" ref="K1214:K1217" si="398">I1214*J1214</f>
        <v>687.5</v>
      </c>
      <c r="L1214" s="26">
        <f t="shared" ref="L1214:L1217" si="399">K1214*M1214</f>
        <v>275</v>
      </c>
      <c r="M1214" s="27">
        <v>0.39999999999999997</v>
      </c>
      <c r="O1214" s="1"/>
      <c r="P1214" s="4"/>
      <c r="Q1214" s="3"/>
      <c r="R1214" s="5"/>
    </row>
    <row r="1215" spans="2:18" x14ac:dyDescent="0.2">
      <c r="B1215" s="22" t="s">
        <v>10</v>
      </c>
      <c r="C1215" s="22">
        <v>1185732</v>
      </c>
      <c r="D1215" s="23">
        <v>44488</v>
      </c>
      <c r="E1215" s="22" t="s">
        <v>130</v>
      </c>
      <c r="F1215" s="22" t="s">
        <v>56</v>
      </c>
      <c r="G1215" s="22" t="s">
        <v>57</v>
      </c>
      <c r="H1215" s="22" t="s">
        <v>14</v>
      </c>
      <c r="I1215" s="24">
        <v>0.55000000000000004</v>
      </c>
      <c r="J1215" s="25">
        <v>1000</v>
      </c>
      <c r="K1215" s="26">
        <f t="shared" si="398"/>
        <v>550</v>
      </c>
      <c r="L1215" s="26">
        <f t="shared" si="399"/>
        <v>165</v>
      </c>
      <c r="M1215" s="27">
        <v>0.3</v>
      </c>
      <c r="O1215" s="1"/>
      <c r="P1215" s="4"/>
      <c r="Q1215" s="3"/>
      <c r="R1215" s="5"/>
    </row>
    <row r="1216" spans="2:18" x14ac:dyDescent="0.2">
      <c r="B1216" s="22" t="s">
        <v>10</v>
      </c>
      <c r="C1216" s="22">
        <v>1185732</v>
      </c>
      <c r="D1216" s="23">
        <v>44488</v>
      </c>
      <c r="E1216" s="22" t="s">
        <v>130</v>
      </c>
      <c r="F1216" s="22" t="s">
        <v>56</v>
      </c>
      <c r="G1216" s="22" t="s">
        <v>57</v>
      </c>
      <c r="H1216" s="22" t="s">
        <v>16</v>
      </c>
      <c r="I1216" s="24">
        <v>0.65</v>
      </c>
      <c r="J1216" s="25">
        <v>1000</v>
      </c>
      <c r="K1216" s="26">
        <f t="shared" si="398"/>
        <v>650</v>
      </c>
      <c r="L1216" s="26">
        <f t="shared" si="399"/>
        <v>162.5</v>
      </c>
      <c r="M1216" s="27">
        <v>0.25</v>
      </c>
      <c r="O1216" s="1"/>
      <c r="P1216" s="4"/>
      <c r="Q1216" s="3"/>
      <c r="R1216" s="5"/>
    </row>
    <row r="1217" spans="1:18" x14ac:dyDescent="0.2">
      <c r="B1217" s="22" t="s">
        <v>10</v>
      </c>
      <c r="C1217" s="22">
        <v>1185732</v>
      </c>
      <c r="D1217" s="23">
        <v>44488</v>
      </c>
      <c r="E1217" s="22" t="s">
        <v>130</v>
      </c>
      <c r="F1217" s="22" t="s">
        <v>56</v>
      </c>
      <c r="G1217" s="22" t="s">
        <v>57</v>
      </c>
      <c r="H1217" s="22" t="s">
        <v>17</v>
      </c>
      <c r="I1217" s="24">
        <v>0.7</v>
      </c>
      <c r="J1217" s="25">
        <v>2250</v>
      </c>
      <c r="K1217" s="26">
        <f t="shared" si="398"/>
        <v>1575</v>
      </c>
      <c r="L1217" s="26">
        <f t="shared" si="399"/>
        <v>630</v>
      </c>
      <c r="M1217" s="27">
        <v>0.4</v>
      </c>
      <c r="O1217" s="1"/>
      <c r="P1217" s="4"/>
      <c r="Q1217" s="3"/>
      <c r="R1217" s="5"/>
    </row>
    <row r="1218" spans="1:18" x14ac:dyDescent="0.2">
      <c r="B1218" s="22" t="s">
        <v>10</v>
      </c>
      <c r="C1218" s="22">
        <v>1185732</v>
      </c>
      <c r="D1218" s="23">
        <v>44518</v>
      </c>
      <c r="E1218" s="22" t="s">
        <v>130</v>
      </c>
      <c r="F1218" s="22" t="s">
        <v>56</v>
      </c>
      <c r="G1218" s="22" t="s">
        <v>57</v>
      </c>
      <c r="H1218" s="22" t="s">
        <v>12</v>
      </c>
      <c r="I1218" s="24">
        <v>0.65</v>
      </c>
      <c r="J1218" s="25">
        <v>3750</v>
      </c>
      <c r="K1218" s="26">
        <f>I1218*J1218</f>
        <v>2437.5</v>
      </c>
      <c r="L1218" s="26">
        <f>K1218*M1218</f>
        <v>853.125</v>
      </c>
      <c r="M1218" s="27">
        <v>0.35</v>
      </c>
      <c r="O1218" s="1"/>
      <c r="P1218" s="4"/>
      <c r="Q1218" s="3"/>
      <c r="R1218" s="5"/>
    </row>
    <row r="1219" spans="1:18" x14ac:dyDescent="0.2">
      <c r="B1219" s="22" t="s">
        <v>10</v>
      </c>
      <c r="C1219" s="22">
        <v>1185732</v>
      </c>
      <c r="D1219" s="23">
        <v>44518</v>
      </c>
      <c r="E1219" s="22" t="s">
        <v>130</v>
      </c>
      <c r="F1219" s="22" t="s">
        <v>56</v>
      </c>
      <c r="G1219" s="22" t="s">
        <v>57</v>
      </c>
      <c r="H1219" s="22" t="s">
        <v>15</v>
      </c>
      <c r="I1219" s="24">
        <v>0.55000000000000004</v>
      </c>
      <c r="J1219" s="25">
        <v>2000</v>
      </c>
      <c r="K1219" s="26">
        <f>I1219*J1219</f>
        <v>1100</v>
      </c>
      <c r="L1219" s="26">
        <f>K1219*M1219</f>
        <v>385</v>
      </c>
      <c r="M1219" s="27">
        <v>0.35</v>
      </c>
      <c r="O1219" s="1"/>
      <c r="P1219" s="4"/>
      <c r="Q1219" s="3"/>
      <c r="R1219" s="5"/>
    </row>
    <row r="1220" spans="1:18" x14ac:dyDescent="0.2">
      <c r="B1220" s="22" t="s">
        <v>10</v>
      </c>
      <c r="C1220" s="22">
        <v>1185732</v>
      </c>
      <c r="D1220" s="23">
        <v>44518</v>
      </c>
      <c r="E1220" s="22" t="s">
        <v>130</v>
      </c>
      <c r="F1220" s="22" t="s">
        <v>56</v>
      </c>
      <c r="G1220" s="22" t="s">
        <v>57</v>
      </c>
      <c r="H1220" s="22" t="s">
        <v>13</v>
      </c>
      <c r="I1220" s="24">
        <v>0.55000000000000004</v>
      </c>
      <c r="J1220" s="25">
        <v>1950</v>
      </c>
      <c r="K1220" s="26">
        <f t="shared" ref="K1220:K1223" si="400">I1220*J1220</f>
        <v>1072.5</v>
      </c>
      <c r="L1220" s="26">
        <f t="shared" ref="L1220:L1223" si="401">K1220*M1220</f>
        <v>428.99999999999994</v>
      </c>
      <c r="M1220" s="27">
        <v>0.39999999999999997</v>
      </c>
      <c r="O1220" s="1"/>
      <c r="P1220" s="4"/>
      <c r="Q1220" s="3"/>
      <c r="R1220" s="5"/>
    </row>
    <row r="1221" spans="1:18" x14ac:dyDescent="0.2">
      <c r="B1221" s="22" t="s">
        <v>10</v>
      </c>
      <c r="C1221" s="22">
        <v>1185732</v>
      </c>
      <c r="D1221" s="23">
        <v>44518</v>
      </c>
      <c r="E1221" s="22" t="s">
        <v>130</v>
      </c>
      <c r="F1221" s="22" t="s">
        <v>56</v>
      </c>
      <c r="G1221" s="22" t="s">
        <v>57</v>
      </c>
      <c r="H1221" s="22" t="s">
        <v>14</v>
      </c>
      <c r="I1221" s="24">
        <v>0.55000000000000004</v>
      </c>
      <c r="J1221" s="25">
        <v>1750</v>
      </c>
      <c r="K1221" s="26">
        <f t="shared" si="400"/>
        <v>962.50000000000011</v>
      </c>
      <c r="L1221" s="26">
        <f t="shared" si="401"/>
        <v>288.75</v>
      </c>
      <c r="M1221" s="27">
        <v>0.3</v>
      </c>
      <c r="O1221" s="1"/>
      <c r="P1221" s="4"/>
      <c r="Q1221" s="3"/>
      <c r="R1221" s="5"/>
    </row>
    <row r="1222" spans="1:18" x14ac:dyDescent="0.2">
      <c r="B1222" s="22" t="s">
        <v>10</v>
      </c>
      <c r="C1222" s="22">
        <v>1185732</v>
      </c>
      <c r="D1222" s="23">
        <v>44518</v>
      </c>
      <c r="E1222" s="22" t="s">
        <v>130</v>
      </c>
      <c r="F1222" s="22" t="s">
        <v>56</v>
      </c>
      <c r="G1222" s="22" t="s">
        <v>57</v>
      </c>
      <c r="H1222" s="22" t="s">
        <v>16</v>
      </c>
      <c r="I1222" s="24">
        <v>0.65</v>
      </c>
      <c r="J1222" s="25">
        <v>1500</v>
      </c>
      <c r="K1222" s="26">
        <f t="shared" si="400"/>
        <v>975</v>
      </c>
      <c r="L1222" s="26">
        <f t="shared" si="401"/>
        <v>243.75</v>
      </c>
      <c r="M1222" s="27">
        <v>0.25</v>
      </c>
      <c r="O1222" s="1"/>
      <c r="P1222" s="4"/>
      <c r="Q1222" s="3"/>
      <c r="R1222" s="5"/>
    </row>
    <row r="1223" spans="1:18" x14ac:dyDescent="0.2">
      <c r="B1223" s="22" t="s">
        <v>10</v>
      </c>
      <c r="C1223" s="22">
        <v>1185732</v>
      </c>
      <c r="D1223" s="23">
        <v>44518</v>
      </c>
      <c r="E1223" s="22" t="s">
        <v>130</v>
      </c>
      <c r="F1223" s="22" t="s">
        <v>56</v>
      </c>
      <c r="G1223" s="22" t="s">
        <v>57</v>
      </c>
      <c r="H1223" s="22" t="s">
        <v>17</v>
      </c>
      <c r="I1223" s="24">
        <v>0.7</v>
      </c>
      <c r="J1223" s="25">
        <v>2500</v>
      </c>
      <c r="K1223" s="26">
        <f t="shared" si="400"/>
        <v>1750</v>
      </c>
      <c r="L1223" s="26">
        <f t="shared" si="401"/>
        <v>700</v>
      </c>
      <c r="M1223" s="27">
        <v>0.4</v>
      </c>
      <c r="O1223" s="1"/>
      <c r="P1223" s="4"/>
      <c r="Q1223" s="3"/>
      <c r="R1223" s="5"/>
    </row>
    <row r="1224" spans="1:18" x14ac:dyDescent="0.2">
      <c r="B1224" s="22" t="s">
        <v>10</v>
      </c>
      <c r="C1224" s="22">
        <v>1185732</v>
      </c>
      <c r="D1224" s="23">
        <v>44547</v>
      </c>
      <c r="E1224" s="22" t="s">
        <v>130</v>
      </c>
      <c r="F1224" s="22" t="s">
        <v>56</v>
      </c>
      <c r="G1224" s="22" t="s">
        <v>57</v>
      </c>
      <c r="H1224" s="22" t="s">
        <v>12</v>
      </c>
      <c r="I1224" s="24">
        <v>0.65</v>
      </c>
      <c r="J1224" s="25">
        <v>4750</v>
      </c>
      <c r="K1224" s="26">
        <f>I1224*J1224</f>
        <v>3087.5</v>
      </c>
      <c r="L1224" s="26">
        <f>K1224*M1224</f>
        <v>1080.625</v>
      </c>
      <c r="M1224" s="27">
        <v>0.35</v>
      </c>
      <c r="O1224" s="1"/>
      <c r="P1224" s="4"/>
      <c r="Q1224" s="3"/>
      <c r="R1224" s="5"/>
    </row>
    <row r="1225" spans="1:18" x14ac:dyDescent="0.2">
      <c r="B1225" s="22" t="s">
        <v>10</v>
      </c>
      <c r="C1225" s="22">
        <v>1185732</v>
      </c>
      <c r="D1225" s="23">
        <v>44547</v>
      </c>
      <c r="E1225" s="22" t="s">
        <v>130</v>
      </c>
      <c r="F1225" s="22" t="s">
        <v>56</v>
      </c>
      <c r="G1225" s="22" t="s">
        <v>57</v>
      </c>
      <c r="H1225" s="22" t="s">
        <v>15</v>
      </c>
      <c r="I1225" s="24">
        <v>0.55000000000000004</v>
      </c>
      <c r="J1225" s="25">
        <v>2750</v>
      </c>
      <c r="K1225" s="26">
        <f>I1225*J1225</f>
        <v>1512.5000000000002</v>
      </c>
      <c r="L1225" s="26">
        <f>K1225*M1225</f>
        <v>529.375</v>
      </c>
      <c r="M1225" s="27">
        <v>0.35</v>
      </c>
      <c r="O1225" s="1"/>
      <c r="P1225" s="4"/>
      <c r="Q1225" s="3"/>
      <c r="R1225" s="5"/>
    </row>
    <row r="1226" spans="1:18" x14ac:dyDescent="0.2">
      <c r="B1226" s="22" t="s">
        <v>10</v>
      </c>
      <c r="C1226" s="22">
        <v>1185732</v>
      </c>
      <c r="D1226" s="23">
        <v>44547</v>
      </c>
      <c r="E1226" s="22" t="s">
        <v>130</v>
      </c>
      <c r="F1226" s="22" t="s">
        <v>56</v>
      </c>
      <c r="G1226" s="22" t="s">
        <v>57</v>
      </c>
      <c r="H1226" s="22" t="s">
        <v>13</v>
      </c>
      <c r="I1226" s="24">
        <v>0.55000000000000004</v>
      </c>
      <c r="J1226" s="25">
        <v>2500</v>
      </c>
      <c r="K1226" s="26">
        <f t="shared" ref="K1226:K1229" si="402">I1226*J1226</f>
        <v>1375</v>
      </c>
      <c r="L1226" s="26">
        <f t="shared" ref="L1226:L1229" si="403">K1226*M1226</f>
        <v>550</v>
      </c>
      <c r="M1226" s="27">
        <v>0.39999999999999997</v>
      </c>
      <c r="O1226" s="1"/>
      <c r="P1226" s="4"/>
      <c r="Q1226" s="3"/>
      <c r="R1226" s="5"/>
    </row>
    <row r="1227" spans="1:18" x14ac:dyDescent="0.2">
      <c r="B1227" s="22" t="s">
        <v>10</v>
      </c>
      <c r="C1227" s="22">
        <v>1185732</v>
      </c>
      <c r="D1227" s="23">
        <v>44547</v>
      </c>
      <c r="E1227" s="22" t="s">
        <v>130</v>
      </c>
      <c r="F1227" s="22" t="s">
        <v>56</v>
      </c>
      <c r="G1227" s="22" t="s">
        <v>57</v>
      </c>
      <c r="H1227" s="22" t="s">
        <v>14</v>
      </c>
      <c r="I1227" s="24">
        <v>0.55000000000000004</v>
      </c>
      <c r="J1227" s="25">
        <v>2000</v>
      </c>
      <c r="K1227" s="26">
        <f t="shared" si="402"/>
        <v>1100</v>
      </c>
      <c r="L1227" s="26">
        <f t="shared" si="403"/>
        <v>330</v>
      </c>
      <c r="M1227" s="27">
        <v>0.3</v>
      </c>
      <c r="O1227" s="1"/>
      <c r="P1227" s="4"/>
      <c r="Q1227" s="3"/>
      <c r="R1227" s="5"/>
    </row>
    <row r="1228" spans="1:18" x14ac:dyDescent="0.2">
      <c r="B1228" s="22" t="s">
        <v>10</v>
      </c>
      <c r="C1228" s="22">
        <v>1185732</v>
      </c>
      <c r="D1228" s="23">
        <v>44547</v>
      </c>
      <c r="E1228" s="22" t="s">
        <v>130</v>
      </c>
      <c r="F1228" s="22" t="s">
        <v>56</v>
      </c>
      <c r="G1228" s="22" t="s">
        <v>57</v>
      </c>
      <c r="H1228" s="22" t="s">
        <v>16</v>
      </c>
      <c r="I1228" s="24">
        <v>0.65</v>
      </c>
      <c r="J1228" s="25">
        <v>2000</v>
      </c>
      <c r="K1228" s="26">
        <f t="shared" si="402"/>
        <v>1300</v>
      </c>
      <c r="L1228" s="26">
        <f t="shared" si="403"/>
        <v>325</v>
      </c>
      <c r="M1228" s="27">
        <v>0.25</v>
      </c>
      <c r="O1228" s="1"/>
      <c r="P1228" s="4"/>
      <c r="Q1228" s="3"/>
      <c r="R1228" s="5"/>
    </row>
    <row r="1229" spans="1:18" x14ac:dyDescent="0.2">
      <c r="B1229" s="22" t="s">
        <v>10</v>
      </c>
      <c r="C1229" s="22">
        <v>1185732</v>
      </c>
      <c r="D1229" s="23">
        <v>44547</v>
      </c>
      <c r="E1229" s="22" t="s">
        <v>130</v>
      </c>
      <c r="F1229" s="22" t="s">
        <v>56</v>
      </c>
      <c r="G1229" s="22" t="s">
        <v>57</v>
      </c>
      <c r="H1229" s="22" t="s">
        <v>17</v>
      </c>
      <c r="I1229" s="24">
        <v>0.7</v>
      </c>
      <c r="J1229" s="25">
        <v>3000</v>
      </c>
      <c r="K1229" s="26">
        <f t="shared" si="402"/>
        <v>2100</v>
      </c>
      <c r="L1229" s="26">
        <f t="shared" si="403"/>
        <v>840</v>
      </c>
      <c r="M1229" s="27">
        <v>0.4</v>
      </c>
      <c r="O1229" s="1"/>
      <c r="P1229" s="4"/>
      <c r="Q1229" s="3"/>
      <c r="R1229" s="5"/>
    </row>
    <row r="1230" spans="1:18" x14ac:dyDescent="0.2">
      <c r="A1230" s="8" t="s">
        <v>40</v>
      </c>
      <c r="B1230" s="22" t="s">
        <v>23</v>
      </c>
      <c r="C1230" s="22">
        <v>1128299</v>
      </c>
      <c r="D1230" s="23">
        <v>44206</v>
      </c>
      <c r="E1230" s="22" t="s">
        <v>24</v>
      </c>
      <c r="F1230" s="22" t="s">
        <v>60</v>
      </c>
      <c r="G1230" s="22" t="s">
        <v>59</v>
      </c>
      <c r="H1230" s="22" t="s">
        <v>12</v>
      </c>
      <c r="I1230" s="24">
        <v>0.35000000000000003</v>
      </c>
      <c r="J1230" s="25">
        <v>3750</v>
      </c>
      <c r="K1230" s="26">
        <f>I1230*J1230</f>
        <v>1312.5000000000002</v>
      </c>
      <c r="L1230" s="26">
        <f>K1230*M1230</f>
        <v>328.12500000000006</v>
      </c>
      <c r="M1230" s="27">
        <v>0.25</v>
      </c>
      <c r="O1230" s="1"/>
      <c r="P1230" s="4"/>
      <c r="Q1230" s="3"/>
      <c r="R1230" s="5"/>
    </row>
    <row r="1231" spans="1:18" x14ac:dyDescent="0.2">
      <c r="B1231" s="22" t="s">
        <v>23</v>
      </c>
      <c r="C1231" s="22">
        <v>1128299</v>
      </c>
      <c r="D1231" s="23">
        <v>44206</v>
      </c>
      <c r="E1231" s="22" t="s">
        <v>24</v>
      </c>
      <c r="F1231" s="22" t="s">
        <v>60</v>
      </c>
      <c r="G1231" s="22" t="s">
        <v>59</v>
      </c>
      <c r="H1231" s="22" t="s">
        <v>15</v>
      </c>
      <c r="I1231" s="24">
        <v>0.45</v>
      </c>
      <c r="J1231" s="25">
        <v>3750</v>
      </c>
      <c r="K1231" s="26">
        <f>I1231*J1231</f>
        <v>1687.5</v>
      </c>
      <c r="L1231" s="26">
        <f>K1231*M1231</f>
        <v>337.5</v>
      </c>
      <c r="M1231" s="27">
        <v>0.2</v>
      </c>
      <c r="O1231" s="1"/>
      <c r="P1231" s="4"/>
      <c r="Q1231" s="3"/>
      <c r="R1231" s="5"/>
    </row>
    <row r="1232" spans="1:18" x14ac:dyDescent="0.2">
      <c r="B1232" s="22" t="s">
        <v>23</v>
      </c>
      <c r="C1232" s="22">
        <v>1128299</v>
      </c>
      <c r="D1232" s="23">
        <v>44206</v>
      </c>
      <c r="E1232" s="22" t="s">
        <v>24</v>
      </c>
      <c r="F1232" s="22" t="s">
        <v>60</v>
      </c>
      <c r="G1232" s="22" t="s">
        <v>59</v>
      </c>
      <c r="H1232" s="22" t="s">
        <v>13</v>
      </c>
      <c r="I1232" s="24">
        <v>0.45</v>
      </c>
      <c r="J1232" s="25">
        <v>3750</v>
      </c>
      <c r="K1232" s="26">
        <f t="shared" ref="K1232:K1235" si="404">I1232*J1232</f>
        <v>1687.5</v>
      </c>
      <c r="L1232" s="26">
        <f t="shared" ref="L1232:L1235" si="405">K1232*M1232</f>
        <v>421.875</v>
      </c>
      <c r="M1232" s="27">
        <v>0.25</v>
      </c>
      <c r="O1232" s="1"/>
      <c r="P1232" s="4"/>
      <c r="Q1232" s="3"/>
      <c r="R1232" s="5"/>
    </row>
    <row r="1233" spans="2:18" x14ac:dyDescent="0.2">
      <c r="B1233" s="22" t="s">
        <v>23</v>
      </c>
      <c r="C1233" s="22">
        <v>1128299</v>
      </c>
      <c r="D1233" s="23">
        <v>44206</v>
      </c>
      <c r="E1233" s="22" t="s">
        <v>24</v>
      </c>
      <c r="F1233" s="22" t="s">
        <v>60</v>
      </c>
      <c r="G1233" s="22" t="s">
        <v>59</v>
      </c>
      <c r="H1233" s="22" t="s">
        <v>14</v>
      </c>
      <c r="I1233" s="24">
        <v>0.45</v>
      </c>
      <c r="J1233" s="25">
        <v>2250</v>
      </c>
      <c r="K1233" s="26">
        <f t="shared" si="404"/>
        <v>1012.5</v>
      </c>
      <c r="L1233" s="26">
        <f t="shared" si="405"/>
        <v>253.125</v>
      </c>
      <c r="M1233" s="27">
        <v>0.25</v>
      </c>
      <c r="O1233" s="1"/>
      <c r="P1233" s="4"/>
      <c r="Q1233" s="3"/>
      <c r="R1233" s="5"/>
    </row>
    <row r="1234" spans="2:18" x14ac:dyDescent="0.2">
      <c r="B1234" s="22" t="s">
        <v>23</v>
      </c>
      <c r="C1234" s="22">
        <v>1128299</v>
      </c>
      <c r="D1234" s="23">
        <v>44206</v>
      </c>
      <c r="E1234" s="22" t="s">
        <v>24</v>
      </c>
      <c r="F1234" s="22" t="s">
        <v>60</v>
      </c>
      <c r="G1234" s="22" t="s">
        <v>59</v>
      </c>
      <c r="H1234" s="22" t="s">
        <v>16</v>
      </c>
      <c r="I1234" s="24">
        <v>0.5</v>
      </c>
      <c r="J1234" s="25">
        <v>1750</v>
      </c>
      <c r="K1234" s="26">
        <f t="shared" si="404"/>
        <v>875</v>
      </c>
      <c r="L1234" s="26">
        <f t="shared" si="405"/>
        <v>131.25</v>
      </c>
      <c r="M1234" s="27">
        <v>0.15</v>
      </c>
      <c r="O1234" s="1"/>
      <c r="P1234" s="4"/>
      <c r="Q1234" s="3"/>
      <c r="R1234" s="5"/>
    </row>
    <row r="1235" spans="2:18" x14ac:dyDescent="0.2">
      <c r="B1235" s="22" t="s">
        <v>23</v>
      </c>
      <c r="C1235" s="22">
        <v>1128299</v>
      </c>
      <c r="D1235" s="23">
        <v>44206</v>
      </c>
      <c r="E1235" s="22" t="s">
        <v>24</v>
      </c>
      <c r="F1235" s="22" t="s">
        <v>60</v>
      </c>
      <c r="G1235" s="22" t="s">
        <v>59</v>
      </c>
      <c r="H1235" s="22" t="s">
        <v>17</v>
      </c>
      <c r="I1235" s="24">
        <v>0.45</v>
      </c>
      <c r="J1235" s="25">
        <v>4250</v>
      </c>
      <c r="K1235" s="26">
        <f t="shared" si="404"/>
        <v>1912.5</v>
      </c>
      <c r="L1235" s="26">
        <f t="shared" si="405"/>
        <v>765</v>
      </c>
      <c r="M1235" s="27">
        <v>0.4</v>
      </c>
      <c r="O1235" s="1"/>
      <c r="P1235" s="4"/>
      <c r="Q1235" s="3"/>
      <c r="R1235" s="5"/>
    </row>
    <row r="1236" spans="2:18" x14ac:dyDescent="0.2">
      <c r="B1236" s="22" t="s">
        <v>23</v>
      </c>
      <c r="C1236" s="22">
        <v>1128299</v>
      </c>
      <c r="D1236" s="23">
        <v>44237</v>
      </c>
      <c r="E1236" s="22" t="s">
        <v>24</v>
      </c>
      <c r="F1236" s="22" t="s">
        <v>60</v>
      </c>
      <c r="G1236" s="22" t="s">
        <v>59</v>
      </c>
      <c r="H1236" s="22" t="s">
        <v>12</v>
      </c>
      <c r="I1236" s="24">
        <v>0.35000000000000003</v>
      </c>
      <c r="J1236" s="25">
        <v>4750</v>
      </c>
      <c r="K1236" s="26">
        <f>I1236*J1236</f>
        <v>1662.5000000000002</v>
      </c>
      <c r="L1236" s="26">
        <f>K1236*M1236</f>
        <v>415.62500000000006</v>
      </c>
      <c r="M1236" s="27">
        <v>0.25</v>
      </c>
      <c r="O1236" s="1"/>
      <c r="P1236" s="4"/>
      <c r="Q1236" s="3"/>
      <c r="R1236" s="5"/>
    </row>
    <row r="1237" spans="2:18" x14ac:dyDescent="0.2">
      <c r="B1237" s="22" t="s">
        <v>23</v>
      </c>
      <c r="C1237" s="22">
        <v>1128299</v>
      </c>
      <c r="D1237" s="23">
        <v>44237</v>
      </c>
      <c r="E1237" s="22" t="s">
        <v>24</v>
      </c>
      <c r="F1237" s="22" t="s">
        <v>60</v>
      </c>
      <c r="G1237" s="22" t="s">
        <v>59</v>
      </c>
      <c r="H1237" s="22" t="s">
        <v>15</v>
      </c>
      <c r="I1237" s="24">
        <v>0.45</v>
      </c>
      <c r="J1237" s="25">
        <v>3750</v>
      </c>
      <c r="K1237" s="26">
        <f>I1237*J1237</f>
        <v>1687.5</v>
      </c>
      <c r="L1237" s="26">
        <f>K1237*M1237</f>
        <v>337.5</v>
      </c>
      <c r="M1237" s="27">
        <v>0.2</v>
      </c>
      <c r="O1237" s="1"/>
      <c r="P1237" s="4"/>
      <c r="Q1237" s="3"/>
      <c r="R1237" s="5"/>
    </row>
    <row r="1238" spans="2:18" x14ac:dyDescent="0.2">
      <c r="B1238" s="22" t="s">
        <v>23</v>
      </c>
      <c r="C1238" s="22">
        <v>1128299</v>
      </c>
      <c r="D1238" s="23">
        <v>44237</v>
      </c>
      <c r="E1238" s="22" t="s">
        <v>24</v>
      </c>
      <c r="F1238" s="22" t="s">
        <v>60</v>
      </c>
      <c r="G1238" s="22" t="s">
        <v>59</v>
      </c>
      <c r="H1238" s="22" t="s">
        <v>13</v>
      </c>
      <c r="I1238" s="24">
        <v>0.45</v>
      </c>
      <c r="J1238" s="25">
        <v>3750</v>
      </c>
      <c r="K1238" s="26">
        <f t="shared" ref="K1238:K1241" si="406">I1238*J1238</f>
        <v>1687.5</v>
      </c>
      <c r="L1238" s="26">
        <f t="shared" ref="L1238:L1241" si="407">K1238*M1238</f>
        <v>421.875</v>
      </c>
      <c r="M1238" s="27">
        <v>0.25</v>
      </c>
      <c r="O1238" s="1"/>
      <c r="P1238" s="4"/>
      <c r="Q1238" s="3"/>
      <c r="R1238" s="5"/>
    </row>
    <row r="1239" spans="2:18" x14ac:dyDescent="0.2">
      <c r="B1239" s="22" t="s">
        <v>23</v>
      </c>
      <c r="C1239" s="22">
        <v>1128299</v>
      </c>
      <c r="D1239" s="23">
        <v>44237</v>
      </c>
      <c r="E1239" s="22" t="s">
        <v>24</v>
      </c>
      <c r="F1239" s="22" t="s">
        <v>60</v>
      </c>
      <c r="G1239" s="22" t="s">
        <v>59</v>
      </c>
      <c r="H1239" s="22" t="s">
        <v>14</v>
      </c>
      <c r="I1239" s="24">
        <v>0.45</v>
      </c>
      <c r="J1239" s="25">
        <v>2250</v>
      </c>
      <c r="K1239" s="26">
        <f t="shared" si="406"/>
        <v>1012.5</v>
      </c>
      <c r="L1239" s="26">
        <f t="shared" si="407"/>
        <v>253.125</v>
      </c>
      <c r="M1239" s="27">
        <v>0.25</v>
      </c>
      <c r="O1239" s="1"/>
      <c r="P1239" s="4"/>
      <c r="Q1239" s="3"/>
      <c r="R1239" s="5"/>
    </row>
    <row r="1240" spans="2:18" x14ac:dyDescent="0.2">
      <c r="B1240" s="22" t="s">
        <v>23</v>
      </c>
      <c r="C1240" s="22">
        <v>1128299</v>
      </c>
      <c r="D1240" s="23">
        <v>44237</v>
      </c>
      <c r="E1240" s="22" t="s">
        <v>24</v>
      </c>
      <c r="F1240" s="22" t="s">
        <v>60</v>
      </c>
      <c r="G1240" s="22" t="s">
        <v>59</v>
      </c>
      <c r="H1240" s="22" t="s">
        <v>16</v>
      </c>
      <c r="I1240" s="24">
        <v>0.5</v>
      </c>
      <c r="J1240" s="25">
        <v>1500</v>
      </c>
      <c r="K1240" s="26">
        <f t="shared" si="406"/>
        <v>750</v>
      </c>
      <c r="L1240" s="26">
        <f t="shared" si="407"/>
        <v>112.5</v>
      </c>
      <c r="M1240" s="27">
        <v>0.15</v>
      </c>
      <c r="O1240" s="1"/>
      <c r="P1240" s="4"/>
      <c r="Q1240" s="3"/>
      <c r="R1240" s="5"/>
    </row>
    <row r="1241" spans="2:18" x14ac:dyDescent="0.2">
      <c r="B1241" s="22" t="s">
        <v>23</v>
      </c>
      <c r="C1241" s="22">
        <v>1128299</v>
      </c>
      <c r="D1241" s="23">
        <v>44237</v>
      </c>
      <c r="E1241" s="22" t="s">
        <v>24</v>
      </c>
      <c r="F1241" s="22" t="s">
        <v>60</v>
      </c>
      <c r="G1241" s="22" t="s">
        <v>59</v>
      </c>
      <c r="H1241" s="22" t="s">
        <v>17</v>
      </c>
      <c r="I1241" s="24">
        <v>0.45</v>
      </c>
      <c r="J1241" s="25">
        <v>3500</v>
      </c>
      <c r="K1241" s="26">
        <f t="shared" si="406"/>
        <v>1575</v>
      </c>
      <c r="L1241" s="26">
        <f t="shared" si="407"/>
        <v>630</v>
      </c>
      <c r="M1241" s="27">
        <v>0.4</v>
      </c>
      <c r="O1241" s="1"/>
      <c r="P1241" s="4"/>
      <c r="Q1241" s="3"/>
      <c r="R1241" s="5"/>
    </row>
    <row r="1242" spans="2:18" x14ac:dyDescent="0.2">
      <c r="B1242" s="22" t="s">
        <v>23</v>
      </c>
      <c r="C1242" s="22">
        <v>1128299</v>
      </c>
      <c r="D1242" s="23">
        <v>44264</v>
      </c>
      <c r="E1242" s="22" t="s">
        <v>24</v>
      </c>
      <c r="F1242" s="22" t="s">
        <v>60</v>
      </c>
      <c r="G1242" s="22" t="s">
        <v>59</v>
      </c>
      <c r="H1242" s="22" t="s">
        <v>12</v>
      </c>
      <c r="I1242" s="24">
        <v>0.45</v>
      </c>
      <c r="J1242" s="25">
        <v>5000</v>
      </c>
      <c r="K1242" s="26">
        <f>I1242*J1242</f>
        <v>2250</v>
      </c>
      <c r="L1242" s="26">
        <f>K1242*M1242</f>
        <v>562.5</v>
      </c>
      <c r="M1242" s="27">
        <v>0.25</v>
      </c>
      <c r="O1242" s="1"/>
      <c r="P1242" s="4"/>
      <c r="Q1242" s="3"/>
      <c r="R1242" s="5"/>
    </row>
    <row r="1243" spans="2:18" x14ac:dyDescent="0.2">
      <c r="B1243" s="22" t="s">
        <v>23</v>
      </c>
      <c r="C1243" s="22">
        <v>1128299</v>
      </c>
      <c r="D1243" s="23">
        <v>44264</v>
      </c>
      <c r="E1243" s="22" t="s">
        <v>24</v>
      </c>
      <c r="F1243" s="22" t="s">
        <v>60</v>
      </c>
      <c r="G1243" s="22" t="s">
        <v>59</v>
      </c>
      <c r="H1243" s="22" t="s">
        <v>15</v>
      </c>
      <c r="I1243" s="24">
        <v>0.54999999999999993</v>
      </c>
      <c r="J1243" s="25">
        <v>3500</v>
      </c>
      <c r="K1243" s="26">
        <f>I1243*J1243</f>
        <v>1924.9999999999998</v>
      </c>
      <c r="L1243" s="26">
        <f>K1243*M1243</f>
        <v>385</v>
      </c>
      <c r="M1243" s="27">
        <v>0.2</v>
      </c>
      <c r="O1243" s="1"/>
      <c r="P1243" s="4"/>
      <c r="Q1243" s="3"/>
      <c r="R1243" s="5"/>
    </row>
    <row r="1244" spans="2:18" x14ac:dyDescent="0.2">
      <c r="B1244" s="22" t="s">
        <v>23</v>
      </c>
      <c r="C1244" s="22">
        <v>1128299</v>
      </c>
      <c r="D1244" s="23">
        <v>44264</v>
      </c>
      <c r="E1244" s="22" t="s">
        <v>24</v>
      </c>
      <c r="F1244" s="22" t="s">
        <v>60</v>
      </c>
      <c r="G1244" s="22" t="s">
        <v>59</v>
      </c>
      <c r="H1244" s="22" t="s">
        <v>13</v>
      </c>
      <c r="I1244" s="24">
        <v>0.59999999999999987</v>
      </c>
      <c r="J1244" s="25">
        <v>3750</v>
      </c>
      <c r="K1244" s="26">
        <f t="shared" ref="K1244:K1247" si="408">I1244*J1244</f>
        <v>2249.9999999999995</v>
      </c>
      <c r="L1244" s="26">
        <f t="shared" ref="L1244:L1247" si="409">K1244*M1244</f>
        <v>562.49999999999989</v>
      </c>
      <c r="M1244" s="27">
        <v>0.25</v>
      </c>
      <c r="O1244" s="1"/>
      <c r="P1244" s="4"/>
      <c r="Q1244" s="3"/>
      <c r="R1244" s="5"/>
    </row>
    <row r="1245" spans="2:18" x14ac:dyDescent="0.2">
      <c r="B1245" s="22" t="s">
        <v>23</v>
      </c>
      <c r="C1245" s="22">
        <v>1128299</v>
      </c>
      <c r="D1245" s="23">
        <v>44264</v>
      </c>
      <c r="E1245" s="22" t="s">
        <v>24</v>
      </c>
      <c r="F1245" s="22" t="s">
        <v>60</v>
      </c>
      <c r="G1245" s="22" t="s">
        <v>59</v>
      </c>
      <c r="H1245" s="22" t="s">
        <v>14</v>
      </c>
      <c r="I1245" s="24">
        <v>0.54999999999999993</v>
      </c>
      <c r="J1245" s="25">
        <v>2750</v>
      </c>
      <c r="K1245" s="26">
        <f t="shared" si="408"/>
        <v>1512.4999999999998</v>
      </c>
      <c r="L1245" s="26">
        <f t="shared" si="409"/>
        <v>378.12499999999994</v>
      </c>
      <c r="M1245" s="27">
        <v>0.25</v>
      </c>
      <c r="O1245" s="1"/>
      <c r="P1245" s="4"/>
      <c r="Q1245" s="3"/>
      <c r="R1245" s="5"/>
    </row>
    <row r="1246" spans="2:18" x14ac:dyDescent="0.2">
      <c r="B1246" s="22" t="s">
        <v>23</v>
      </c>
      <c r="C1246" s="22">
        <v>1128299</v>
      </c>
      <c r="D1246" s="23">
        <v>44264</v>
      </c>
      <c r="E1246" s="22" t="s">
        <v>24</v>
      </c>
      <c r="F1246" s="22" t="s">
        <v>60</v>
      </c>
      <c r="G1246" s="22" t="s">
        <v>59</v>
      </c>
      <c r="H1246" s="22" t="s">
        <v>16</v>
      </c>
      <c r="I1246" s="24">
        <v>0.6</v>
      </c>
      <c r="J1246" s="25">
        <v>1250</v>
      </c>
      <c r="K1246" s="26">
        <f t="shared" si="408"/>
        <v>750</v>
      </c>
      <c r="L1246" s="26">
        <f t="shared" si="409"/>
        <v>112.5</v>
      </c>
      <c r="M1246" s="27">
        <v>0.15</v>
      </c>
      <c r="O1246" s="1"/>
      <c r="P1246" s="4"/>
      <c r="Q1246" s="3"/>
      <c r="R1246" s="5"/>
    </row>
    <row r="1247" spans="2:18" x14ac:dyDescent="0.2">
      <c r="B1247" s="22" t="s">
        <v>23</v>
      </c>
      <c r="C1247" s="22">
        <v>1128299</v>
      </c>
      <c r="D1247" s="23">
        <v>44264</v>
      </c>
      <c r="E1247" s="22" t="s">
        <v>24</v>
      </c>
      <c r="F1247" s="22" t="s">
        <v>60</v>
      </c>
      <c r="G1247" s="22" t="s">
        <v>59</v>
      </c>
      <c r="H1247" s="22" t="s">
        <v>17</v>
      </c>
      <c r="I1247" s="24">
        <v>0.54999999999999993</v>
      </c>
      <c r="J1247" s="25">
        <v>3250</v>
      </c>
      <c r="K1247" s="26">
        <f t="shared" si="408"/>
        <v>1787.4999999999998</v>
      </c>
      <c r="L1247" s="26">
        <f t="shared" si="409"/>
        <v>715</v>
      </c>
      <c r="M1247" s="27">
        <v>0.4</v>
      </c>
      <c r="O1247" s="1"/>
      <c r="P1247" s="4"/>
      <c r="Q1247" s="3"/>
      <c r="R1247" s="5"/>
    </row>
    <row r="1248" spans="2:18" x14ac:dyDescent="0.2">
      <c r="B1248" s="22" t="s">
        <v>23</v>
      </c>
      <c r="C1248" s="22">
        <v>1128299</v>
      </c>
      <c r="D1248" s="23">
        <v>44296</v>
      </c>
      <c r="E1248" s="22" t="s">
        <v>24</v>
      </c>
      <c r="F1248" s="22" t="s">
        <v>60</v>
      </c>
      <c r="G1248" s="22" t="s">
        <v>59</v>
      </c>
      <c r="H1248" s="22" t="s">
        <v>12</v>
      </c>
      <c r="I1248" s="24">
        <v>0.6</v>
      </c>
      <c r="J1248" s="25">
        <v>5000</v>
      </c>
      <c r="K1248" s="26">
        <f>I1248*J1248</f>
        <v>3000</v>
      </c>
      <c r="L1248" s="26">
        <f>K1248*M1248</f>
        <v>750</v>
      </c>
      <c r="M1248" s="27">
        <v>0.25</v>
      </c>
      <c r="O1248" s="1"/>
      <c r="P1248" s="4"/>
      <c r="Q1248" s="3"/>
      <c r="R1248" s="5"/>
    </row>
    <row r="1249" spans="2:18" x14ac:dyDescent="0.2">
      <c r="B1249" s="22" t="s">
        <v>23</v>
      </c>
      <c r="C1249" s="22">
        <v>1128299</v>
      </c>
      <c r="D1249" s="23">
        <v>44296</v>
      </c>
      <c r="E1249" s="22" t="s">
        <v>24</v>
      </c>
      <c r="F1249" s="22" t="s">
        <v>60</v>
      </c>
      <c r="G1249" s="22" t="s">
        <v>59</v>
      </c>
      <c r="H1249" s="22" t="s">
        <v>15</v>
      </c>
      <c r="I1249" s="24">
        <v>0.65</v>
      </c>
      <c r="J1249" s="25">
        <v>3000</v>
      </c>
      <c r="K1249" s="26">
        <f>I1249*J1249</f>
        <v>1950</v>
      </c>
      <c r="L1249" s="26">
        <f>K1249*M1249</f>
        <v>390</v>
      </c>
      <c r="M1249" s="27">
        <v>0.2</v>
      </c>
      <c r="O1249" s="1"/>
      <c r="P1249" s="4"/>
      <c r="Q1249" s="3"/>
      <c r="R1249" s="5"/>
    </row>
    <row r="1250" spans="2:18" x14ac:dyDescent="0.2">
      <c r="B1250" s="22" t="s">
        <v>23</v>
      </c>
      <c r="C1250" s="22">
        <v>1128299</v>
      </c>
      <c r="D1250" s="23">
        <v>44296</v>
      </c>
      <c r="E1250" s="22" t="s">
        <v>24</v>
      </c>
      <c r="F1250" s="22" t="s">
        <v>60</v>
      </c>
      <c r="G1250" s="22" t="s">
        <v>59</v>
      </c>
      <c r="H1250" s="22" t="s">
        <v>13</v>
      </c>
      <c r="I1250" s="24">
        <v>0.65</v>
      </c>
      <c r="J1250" s="25">
        <v>3500</v>
      </c>
      <c r="K1250" s="26">
        <f t="shared" ref="K1250:K1253" si="410">I1250*J1250</f>
        <v>2275</v>
      </c>
      <c r="L1250" s="26">
        <f t="shared" ref="L1250:L1253" si="411">K1250*M1250</f>
        <v>568.75</v>
      </c>
      <c r="M1250" s="27">
        <v>0.25</v>
      </c>
      <c r="O1250" s="1"/>
      <c r="P1250" s="4"/>
      <c r="Q1250" s="3"/>
      <c r="R1250" s="5"/>
    </row>
    <row r="1251" spans="2:18" x14ac:dyDescent="0.2">
      <c r="B1251" s="22" t="s">
        <v>23</v>
      </c>
      <c r="C1251" s="22">
        <v>1128299</v>
      </c>
      <c r="D1251" s="23">
        <v>44296</v>
      </c>
      <c r="E1251" s="22" t="s">
        <v>24</v>
      </c>
      <c r="F1251" s="22" t="s">
        <v>60</v>
      </c>
      <c r="G1251" s="22" t="s">
        <v>59</v>
      </c>
      <c r="H1251" s="22" t="s">
        <v>14</v>
      </c>
      <c r="I1251" s="24">
        <v>0.5</v>
      </c>
      <c r="J1251" s="25">
        <v>2500</v>
      </c>
      <c r="K1251" s="26">
        <f t="shared" si="410"/>
        <v>1250</v>
      </c>
      <c r="L1251" s="26">
        <f t="shared" si="411"/>
        <v>312.5</v>
      </c>
      <c r="M1251" s="27">
        <v>0.25</v>
      </c>
      <c r="O1251" s="1"/>
      <c r="P1251" s="4"/>
      <c r="Q1251" s="3"/>
      <c r="R1251" s="5"/>
    </row>
    <row r="1252" spans="2:18" x14ac:dyDescent="0.2">
      <c r="B1252" s="22" t="s">
        <v>23</v>
      </c>
      <c r="C1252" s="22">
        <v>1128299</v>
      </c>
      <c r="D1252" s="23">
        <v>44296</v>
      </c>
      <c r="E1252" s="22" t="s">
        <v>24</v>
      </c>
      <c r="F1252" s="22" t="s">
        <v>60</v>
      </c>
      <c r="G1252" s="22" t="s">
        <v>59</v>
      </c>
      <c r="H1252" s="22" t="s">
        <v>16</v>
      </c>
      <c r="I1252" s="24">
        <v>0.55000000000000004</v>
      </c>
      <c r="J1252" s="25">
        <v>1500</v>
      </c>
      <c r="K1252" s="26">
        <f t="shared" si="410"/>
        <v>825.00000000000011</v>
      </c>
      <c r="L1252" s="26">
        <f t="shared" si="411"/>
        <v>123.75000000000001</v>
      </c>
      <c r="M1252" s="27">
        <v>0.15</v>
      </c>
      <c r="O1252" s="1"/>
      <c r="P1252" s="4"/>
      <c r="Q1252" s="3"/>
      <c r="R1252" s="5"/>
    </row>
    <row r="1253" spans="2:18" x14ac:dyDescent="0.2">
      <c r="B1253" s="22" t="s">
        <v>23</v>
      </c>
      <c r="C1253" s="22">
        <v>1128299</v>
      </c>
      <c r="D1253" s="23">
        <v>44296</v>
      </c>
      <c r="E1253" s="22" t="s">
        <v>24</v>
      </c>
      <c r="F1253" s="22" t="s">
        <v>60</v>
      </c>
      <c r="G1253" s="22" t="s">
        <v>59</v>
      </c>
      <c r="H1253" s="22" t="s">
        <v>17</v>
      </c>
      <c r="I1253" s="24">
        <v>0.70000000000000007</v>
      </c>
      <c r="J1253" s="25">
        <v>3250</v>
      </c>
      <c r="K1253" s="26">
        <f t="shared" si="410"/>
        <v>2275</v>
      </c>
      <c r="L1253" s="26">
        <f t="shared" si="411"/>
        <v>910</v>
      </c>
      <c r="M1253" s="27">
        <v>0.4</v>
      </c>
      <c r="O1253" s="1"/>
      <c r="P1253" s="4"/>
      <c r="Q1253" s="3"/>
      <c r="R1253" s="5"/>
    </row>
    <row r="1254" spans="2:18" x14ac:dyDescent="0.2">
      <c r="B1254" s="22" t="s">
        <v>23</v>
      </c>
      <c r="C1254" s="22">
        <v>1128299</v>
      </c>
      <c r="D1254" s="23">
        <v>44327</v>
      </c>
      <c r="E1254" s="22" t="s">
        <v>24</v>
      </c>
      <c r="F1254" s="22" t="s">
        <v>60</v>
      </c>
      <c r="G1254" s="22" t="s">
        <v>59</v>
      </c>
      <c r="H1254" s="22" t="s">
        <v>12</v>
      </c>
      <c r="I1254" s="24">
        <v>0.54999999999999993</v>
      </c>
      <c r="J1254" s="25">
        <v>5250</v>
      </c>
      <c r="K1254" s="26">
        <f>I1254*J1254</f>
        <v>2887.4999999999995</v>
      </c>
      <c r="L1254" s="26">
        <f>K1254*M1254</f>
        <v>721.87499999999989</v>
      </c>
      <c r="M1254" s="27">
        <v>0.25</v>
      </c>
      <c r="O1254" s="1"/>
      <c r="P1254" s="4"/>
      <c r="Q1254" s="3"/>
      <c r="R1254" s="5"/>
    </row>
    <row r="1255" spans="2:18" x14ac:dyDescent="0.2">
      <c r="B1255" s="22" t="s">
        <v>23</v>
      </c>
      <c r="C1255" s="22">
        <v>1128299</v>
      </c>
      <c r="D1255" s="23">
        <v>44327</v>
      </c>
      <c r="E1255" s="22" t="s">
        <v>24</v>
      </c>
      <c r="F1255" s="22" t="s">
        <v>60</v>
      </c>
      <c r="G1255" s="22" t="s">
        <v>59</v>
      </c>
      <c r="H1255" s="22" t="s">
        <v>15</v>
      </c>
      <c r="I1255" s="24">
        <v>0.6</v>
      </c>
      <c r="J1255" s="25">
        <v>3750</v>
      </c>
      <c r="K1255" s="26">
        <f>I1255*J1255</f>
        <v>2250</v>
      </c>
      <c r="L1255" s="26">
        <f>K1255*M1255</f>
        <v>450</v>
      </c>
      <c r="M1255" s="27">
        <v>0.2</v>
      </c>
      <c r="O1255" s="1"/>
      <c r="P1255" s="4"/>
      <c r="Q1255" s="3"/>
      <c r="R1255" s="5"/>
    </row>
    <row r="1256" spans="2:18" x14ac:dyDescent="0.2">
      <c r="B1256" s="22" t="s">
        <v>23</v>
      </c>
      <c r="C1256" s="22">
        <v>1128299</v>
      </c>
      <c r="D1256" s="23">
        <v>44327</v>
      </c>
      <c r="E1256" s="22" t="s">
        <v>24</v>
      </c>
      <c r="F1256" s="22" t="s">
        <v>60</v>
      </c>
      <c r="G1256" s="22" t="s">
        <v>59</v>
      </c>
      <c r="H1256" s="22" t="s">
        <v>13</v>
      </c>
      <c r="I1256" s="24">
        <v>0.6</v>
      </c>
      <c r="J1256" s="25">
        <v>3750</v>
      </c>
      <c r="K1256" s="26">
        <f t="shared" ref="K1256:K1259" si="412">I1256*J1256</f>
        <v>2250</v>
      </c>
      <c r="L1256" s="26">
        <f t="shared" ref="L1256:L1259" si="413">K1256*M1256</f>
        <v>562.5</v>
      </c>
      <c r="M1256" s="27">
        <v>0.25</v>
      </c>
      <c r="O1256" s="1"/>
      <c r="P1256" s="4"/>
      <c r="Q1256" s="3"/>
      <c r="R1256" s="5"/>
    </row>
    <row r="1257" spans="2:18" x14ac:dyDescent="0.2">
      <c r="B1257" s="22" t="s">
        <v>23</v>
      </c>
      <c r="C1257" s="22">
        <v>1128299</v>
      </c>
      <c r="D1257" s="23">
        <v>44327</v>
      </c>
      <c r="E1257" s="22" t="s">
        <v>24</v>
      </c>
      <c r="F1257" s="22" t="s">
        <v>60</v>
      </c>
      <c r="G1257" s="22" t="s">
        <v>59</v>
      </c>
      <c r="H1257" s="22" t="s">
        <v>14</v>
      </c>
      <c r="I1257" s="24">
        <v>0.54999999999999993</v>
      </c>
      <c r="J1257" s="25">
        <v>2750</v>
      </c>
      <c r="K1257" s="26">
        <f t="shared" si="412"/>
        <v>1512.4999999999998</v>
      </c>
      <c r="L1257" s="26">
        <f t="shared" si="413"/>
        <v>378.12499999999994</v>
      </c>
      <c r="M1257" s="27">
        <v>0.25</v>
      </c>
      <c r="O1257" s="1"/>
      <c r="P1257" s="4"/>
      <c r="Q1257" s="3"/>
      <c r="R1257" s="5"/>
    </row>
    <row r="1258" spans="2:18" x14ac:dyDescent="0.2">
      <c r="B1258" s="22" t="s">
        <v>23</v>
      </c>
      <c r="C1258" s="22">
        <v>1128299</v>
      </c>
      <c r="D1258" s="23">
        <v>44327</v>
      </c>
      <c r="E1258" s="22" t="s">
        <v>24</v>
      </c>
      <c r="F1258" s="22" t="s">
        <v>60</v>
      </c>
      <c r="G1258" s="22" t="s">
        <v>59</v>
      </c>
      <c r="H1258" s="22" t="s">
        <v>16</v>
      </c>
      <c r="I1258" s="24">
        <v>0.6</v>
      </c>
      <c r="J1258" s="25">
        <v>1750</v>
      </c>
      <c r="K1258" s="26">
        <f t="shared" si="412"/>
        <v>1050</v>
      </c>
      <c r="L1258" s="26">
        <f t="shared" si="413"/>
        <v>157.5</v>
      </c>
      <c r="M1258" s="27">
        <v>0.15</v>
      </c>
      <c r="O1258" s="1"/>
      <c r="P1258" s="4"/>
      <c r="Q1258" s="3"/>
      <c r="R1258" s="5"/>
    </row>
    <row r="1259" spans="2:18" x14ac:dyDescent="0.2">
      <c r="B1259" s="22" t="s">
        <v>23</v>
      </c>
      <c r="C1259" s="22">
        <v>1128299</v>
      </c>
      <c r="D1259" s="23">
        <v>44327</v>
      </c>
      <c r="E1259" s="22" t="s">
        <v>24</v>
      </c>
      <c r="F1259" s="22" t="s">
        <v>60</v>
      </c>
      <c r="G1259" s="22" t="s">
        <v>59</v>
      </c>
      <c r="H1259" s="22" t="s">
        <v>17</v>
      </c>
      <c r="I1259" s="24">
        <v>0.75</v>
      </c>
      <c r="J1259" s="25">
        <v>4750</v>
      </c>
      <c r="K1259" s="26">
        <f t="shared" si="412"/>
        <v>3562.5</v>
      </c>
      <c r="L1259" s="26">
        <f t="shared" si="413"/>
        <v>1425</v>
      </c>
      <c r="M1259" s="27">
        <v>0.4</v>
      </c>
      <c r="O1259" s="1"/>
      <c r="P1259" s="4"/>
      <c r="Q1259" s="3"/>
      <c r="R1259" s="5"/>
    </row>
    <row r="1260" spans="2:18" x14ac:dyDescent="0.2">
      <c r="B1260" s="22" t="s">
        <v>23</v>
      </c>
      <c r="C1260" s="22">
        <v>1128299</v>
      </c>
      <c r="D1260" s="23">
        <v>44357</v>
      </c>
      <c r="E1260" s="22" t="s">
        <v>24</v>
      </c>
      <c r="F1260" s="22" t="s">
        <v>60</v>
      </c>
      <c r="G1260" s="22" t="s">
        <v>59</v>
      </c>
      <c r="H1260" s="22" t="s">
        <v>12</v>
      </c>
      <c r="I1260" s="24">
        <v>0.7</v>
      </c>
      <c r="J1260" s="25">
        <v>7250</v>
      </c>
      <c r="K1260" s="26">
        <f>I1260*J1260</f>
        <v>5075</v>
      </c>
      <c r="L1260" s="26">
        <f>K1260*M1260</f>
        <v>1268.75</v>
      </c>
      <c r="M1260" s="27">
        <v>0.25</v>
      </c>
      <c r="O1260" s="1"/>
      <c r="P1260" s="4"/>
      <c r="Q1260" s="3"/>
      <c r="R1260" s="5"/>
    </row>
    <row r="1261" spans="2:18" x14ac:dyDescent="0.2">
      <c r="B1261" s="22" t="s">
        <v>23</v>
      </c>
      <c r="C1261" s="22">
        <v>1128299</v>
      </c>
      <c r="D1261" s="23">
        <v>44357</v>
      </c>
      <c r="E1261" s="22" t="s">
        <v>24</v>
      </c>
      <c r="F1261" s="22" t="s">
        <v>60</v>
      </c>
      <c r="G1261" s="22" t="s">
        <v>59</v>
      </c>
      <c r="H1261" s="22" t="s">
        <v>15</v>
      </c>
      <c r="I1261" s="24">
        <v>0.75</v>
      </c>
      <c r="J1261" s="25">
        <v>6000</v>
      </c>
      <c r="K1261" s="26">
        <f>I1261*J1261</f>
        <v>4500</v>
      </c>
      <c r="L1261" s="26">
        <f>K1261*M1261</f>
        <v>900</v>
      </c>
      <c r="M1261" s="27">
        <v>0.2</v>
      </c>
      <c r="O1261" s="1"/>
      <c r="P1261" s="4"/>
      <c r="Q1261" s="3"/>
      <c r="R1261" s="5"/>
    </row>
    <row r="1262" spans="2:18" x14ac:dyDescent="0.2">
      <c r="B1262" s="22" t="s">
        <v>23</v>
      </c>
      <c r="C1262" s="22">
        <v>1128299</v>
      </c>
      <c r="D1262" s="23">
        <v>44357</v>
      </c>
      <c r="E1262" s="22" t="s">
        <v>24</v>
      </c>
      <c r="F1262" s="22" t="s">
        <v>60</v>
      </c>
      <c r="G1262" s="22" t="s">
        <v>59</v>
      </c>
      <c r="H1262" s="22" t="s">
        <v>13</v>
      </c>
      <c r="I1262" s="24">
        <v>0.75</v>
      </c>
      <c r="J1262" s="25">
        <v>6000</v>
      </c>
      <c r="K1262" s="26">
        <f t="shared" ref="K1262:K1265" si="414">I1262*J1262</f>
        <v>4500</v>
      </c>
      <c r="L1262" s="26">
        <f t="shared" ref="L1262:L1265" si="415">K1262*M1262</f>
        <v>1125</v>
      </c>
      <c r="M1262" s="27">
        <v>0.25</v>
      </c>
      <c r="O1262" s="1"/>
      <c r="P1262" s="4"/>
      <c r="Q1262" s="3"/>
      <c r="R1262" s="5"/>
    </row>
    <row r="1263" spans="2:18" x14ac:dyDescent="0.2">
      <c r="B1263" s="22" t="s">
        <v>23</v>
      </c>
      <c r="C1263" s="22">
        <v>1128299</v>
      </c>
      <c r="D1263" s="23">
        <v>44357</v>
      </c>
      <c r="E1263" s="22" t="s">
        <v>24</v>
      </c>
      <c r="F1263" s="22" t="s">
        <v>60</v>
      </c>
      <c r="G1263" s="22" t="s">
        <v>59</v>
      </c>
      <c r="H1263" s="22" t="s">
        <v>14</v>
      </c>
      <c r="I1263" s="24">
        <v>0.75</v>
      </c>
      <c r="J1263" s="25">
        <v>4750</v>
      </c>
      <c r="K1263" s="26">
        <f t="shared" si="414"/>
        <v>3562.5</v>
      </c>
      <c r="L1263" s="26">
        <f t="shared" si="415"/>
        <v>890.625</v>
      </c>
      <c r="M1263" s="27">
        <v>0.25</v>
      </c>
      <c r="O1263" s="1"/>
      <c r="P1263" s="4"/>
      <c r="Q1263" s="3"/>
      <c r="R1263" s="5"/>
    </row>
    <row r="1264" spans="2:18" x14ac:dyDescent="0.2">
      <c r="B1264" s="22" t="s">
        <v>23</v>
      </c>
      <c r="C1264" s="22">
        <v>1128299</v>
      </c>
      <c r="D1264" s="23">
        <v>44357</v>
      </c>
      <c r="E1264" s="22" t="s">
        <v>24</v>
      </c>
      <c r="F1264" s="22" t="s">
        <v>60</v>
      </c>
      <c r="G1264" s="22" t="s">
        <v>59</v>
      </c>
      <c r="H1264" s="22" t="s">
        <v>16</v>
      </c>
      <c r="I1264" s="24">
        <v>0.85000000000000009</v>
      </c>
      <c r="J1264" s="25">
        <v>3500</v>
      </c>
      <c r="K1264" s="26">
        <f t="shared" si="414"/>
        <v>2975.0000000000005</v>
      </c>
      <c r="L1264" s="26">
        <f t="shared" si="415"/>
        <v>446.25000000000006</v>
      </c>
      <c r="M1264" s="27">
        <v>0.15</v>
      </c>
      <c r="O1264" s="1"/>
      <c r="P1264" s="4"/>
      <c r="Q1264" s="3"/>
      <c r="R1264" s="5"/>
    </row>
    <row r="1265" spans="2:18" x14ac:dyDescent="0.2">
      <c r="B1265" s="22" t="s">
        <v>23</v>
      </c>
      <c r="C1265" s="22">
        <v>1128299</v>
      </c>
      <c r="D1265" s="23">
        <v>44357</v>
      </c>
      <c r="E1265" s="22" t="s">
        <v>24</v>
      </c>
      <c r="F1265" s="22" t="s">
        <v>60</v>
      </c>
      <c r="G1265" s="22" t="s">
        <v>59</v>
      </c>
      <c r="H1265" s="22" t="s">
        <v>17</v>
      </c>
      <c r="I1265" s="24">
        <v>1</v>
      </c>
      <c r="J1265" s="25">
        <v>6500</v>
      </c>
      <c r="K1265" s="26">
        <f t="shared" si="414"/>
        <v>6500</v>
      </c>
      <c r="L1265" s="26">
        <f t="shared" si="415"/>
        <v>2600</v>
      </c>
      <c r="M1265" s="27">
        <v>0.4</v>
      </c>
      <c r="O1265" s="1"/>
      <c r="P1265" s="4"/>
      <c r="Q1265" s="3"/>
      <c r="R1265" s="5"/>
    </row>
    <row r="1266" spans="2:18" x14ac:dyDescent="0.2">
      <c r="B1266" s="22" t="s">
        <v>23</v>
      </c>
      <c r="C1266" s="22">
        <v>1128299</v>
      </c>
      <c r="D1266" s="23">
        <v>44386</v>
      </c>
      <c r="E1266" s="22" t="s">
        <v>24</v>
      </c>
      <c r="F1266" s="22" t="s">
        <v>60</v>
      </c>
      <c r="G1266" s="22" t="s">
        <v>59</v>
      </c>
      <c r="H1266" s="22" t="s">
        <v>12</v>
      </c>
      <c r="I1266" s="24">
        <v>0.8</v>
      </c>
      <c r="J1266" s="25">
        <v>8000</v>
      </c>
      <c r="K1266" s="26">
        <f>I1266*J1266</f>
        <v>6400</v>
      </c>
      <c r="L1266" s="26">
        <f>K1266*M1266</f>
        <v>1600</v>
      </c>
      <c r="M1266" s="27">
        <v>0.25</v>
      </c>
      <c r="O1266" s="1"/>
      <c r="P1266" s="4"/>
      <c r="Q1266" s="3"/>
      <c r="R1266" s="5"/>
    </row>
    <row r="1267" spans="2:18" x14ac:dyDescent="0.2">
      <c r="B1267" s="22" t="s">
        <v>23</v>
      </c>
      <c r="C1267" s="22">
        <v>1128299</v>
      </c>
      <c r="D1267" s="23">
        <v>44386</v>
      </c>
      <c r="E1267" s="22" t="s">
        <v>24</v>
      </c>
      <c r="F1267" s="22" t="s">
        <v>60</v>
      </c>
      <c r="G1267" s="22" t="s">
        <v>59</v>
      </c>
      <c r="H1267" s="22" t="s">
        <v>15</v>
      </c>
      <c r="I1267" s="24">
        <v>0.85000000000000009</v>
      </c>
      <c r="J1267" s="25">
        <v>6500</v>
      </c>
      <c r="K1267" s="26">
        <f>I1267*J1267</f>
        <v>5525.0000000000009</v>
      </c>
      <c r="L1267" s="26">
        <f>K1267*M1267</f>
        <v>1105.0000000000002</v>
      </c>
      <c r="M1267" s="27">
        <v>0.2</v>
      </c>
      <c r="O1267" s="1"/>
      <c r="P1267" s="4"/>
      <c r="Q1267" s="3"/>
      <c r="R1267" s="5"/>
    </row>
    <row r="1268" spans="2:18" x14ac:dyDescent="0.2">
      <c r="B1268" s="22" t="s">
        <v>23</v>
      </c>
      <c r="C1268" s="22">
        <v>1128299</v>
      </c>
      <c r="D1268" s="23">
        <v>44386</v>
      </c>
      <c r="E1268" s="22" t="s">
        <v>24</v>
      </c>
      <c r="F1268" s="22" t="s">
        <v>60</v>
      </c>
      <c r="G1268" s="22" t="s">
        <v>59</v>
      </c>
      <c r="H1268" s="22" t="s">
        <v>13</v>
      </c>
      <c r="I1268" s="24">
        <v>0.85000000000000009</v>
      </c>
      <c r="J1268" s="25">
        <v>6000</v>
      </c>
      <c r="K1268" s="26">
        <f t="shared" ref="K1268:K1271" si="416">I1268*J1268</f>
        <v>5100.0000000000009</v>
      </c>
      <c r="L1268" s="26">
        <f t="shared" ref="L1268:L1271" si="417">K1268*M1268</f>
        <v>1275.0000000000002</v>
      </c>
      <c r="M1268" s="27">
        <v>0.25</v>
      </c>
      <c r="O1268" s="1"/>
      <c r="P1268" s="4"/>
      <c r="Q1268" s="3"/>
      <c r="R1268" s="5"/>
    </row>
    <row r="1269" spans="2:18" x14ac:dyDescent="0.2">
      <c r="B1269" s="22" t="s">
        <v>23</v>
      </c>
      <c r="C1269" s="22">
        <v>1128299</v>
      </c>
      <c r="D1269" s="23">
        <v>44386</v>
      </c>
      <c r="E1269" s="22" t="s">
        <v>24</v>
      </c>
      <c r="F1269" s="22" t="s">
        <v>60</v>
      </c>
      <c r="G1269" s="22" t="s">
        <v>59</v>
      </c>
      <c r="H1269" s="22" t="s">
        <v>14</v>
      </c>
      <c r="I1269" s="24">
        <v>0.8</v>
      </c>
      <c r="J1269" s="25">
        <v>5000</v>
      </c>
      <c r="K1269" s="26">
        <f t="shared" si="416"/>
        <v>4000</v>
      </c>
      <c r="L1269" s="26">
        <f t="shared" si="417"/>
        <v>1000</v>
      </c>
      <c r="M1269" s="27">
        <v>0.25</v>
      </c>
      <c r="O1269" s="1"/>
      <c r="P1269" s="4"/>
      <c r="Q1269" s="3"/>
      <c r="R1269" s="5"/>
    </row>
    <row r="1270" spans="2:18" x14ac:dyDescent="0.2">
      <c r="B1270" s="22" t="s">
        <v>23</v>
      </c>
      <c r="C1270" s="22">
        <v>1128299</v>
      </c>
      <c r="D1270" s="23">
        <v>44386</v>
      </c>
      <c r="E1270" s="22" t="s">
        <v>24</v>
      </c>
      <c r="F1270" s="22" t="s">
        <v>60</v>
      </c>
      <c r="G1270" s="22" t="s">
        <v>59</v>
      </c>
      <c r="H1270" s="22" t="s">
        <v>16</v>
      </c>
      <c r="I1270" s="24">
        <v>0.85000000000000009</v>
      </c>
      <c r="J1270" s="25">
        <v>5500</v>
      </c>
      <c r="K1270" s="26">
        <f t="shared" si="416"/>
        <v>4675.0000000000009</v>
      </c>
      <c r="L1270" s="26">
        <f t="shared" si="417"/>
        <v>701.25000000000011</v>
      </c>
      <c r="M1270" s="27">
        <v>0.15</v>
      </c>
      <c r="O1270" s="1"/>
      <c r="P1270" s="4"/>
      <c r="Q1270" s="3"/>
      <c r="R1270" s="5"/>
    </row>
    <row r="1271" spans="2:18" x14ac:dyDescent="0.2">
      <c r="B1271" s="22" t="s">
        <v>23</v>
      </c>
      <c r="C1271" s="22">
        <v>1128299</v>
      </c>
      <c r="D1271" s="23">
        <v>44386</v>
      </c>
      <c r="E1271" s="22" t="s">
        <v>24</v>
      </c>
      <c r="F1271" s="22" t="s">
        <v>60</v>
      </c>
      <c r="G1271" s="22" t="s">
        <v>59</v>
      </c>
      <c r="H1271" s="22" t="s">
        <v>17</v>
      </c>
      <c r="I1271" s="24">
        <v>1</v>
      </c>
      <c r="J1271" s="25">
        <v>5500</v>
      </c>
      <c r="K1271" s="26">
        <f t="shared" si="416"/>
        <v>5500</v>
      </c>
      <c r="L1271" s="26">
        <f t="shared" si="417"/>
        <v>2200</v>
      </c>
      <c r="M1271" s="27">
        <v>0.4</v>
      </c>
      <c r="O1271" s="1"/>
      <c r="P1271" s="4"/>
      <c r="Q1271" s="3"/>
      <c r="R1271" s="5"/>
    </row>
    <row r="1272" spans="2:18" x14ac:dyDescent="0.2">
      <c r="B1272" s="22" t="s">
        <v>23</v>
      </c>
      <c r="C1272" s="22">
        <v>1128299</v>
      </c>
      <c r="D1272" s="23">
        <v>44418</v>
      </c>
      <c r="E1272" s="22" t="s">
        <v>24</v>
      </c>
      <c r="F1272" s="22" t="s">
        <v>60</v>
      </c>
      <c r="G1272" s="22" t="s">
        <v>59</v>
      </c>
      <c r="H1272" s="22" t="s">
        <v>12</v>
      </c>
      <c r="I1272" s="24">
        <v>0.85000000000000009</v>
      </c>
      <c r="J1272" s="25">
        <v>7500</v>
      </c>
      <c r="K1272" s="26">
        <f>I1272*J1272</f>
        <v>6375.0000000000009</v>
      </c>
      <c r="L1272" s="26">
        <f>K1272*M1272</f>
        <v>1593.7500000000002</v>
      </c>
      <c r="M1272" s="27">
        <v>0.25</v>
      </c>
      <c r="O1272" s="1"/>
      <c r="P1272" s="4"/>
      <c r="Q1272" s="3"/>
      <c r="R1272" s="5"/>
    </row>
    <row r="1273" spans="2:18" x14ac:dyDescent="0.2">
      <c r="B1273" s="22" t="s">
        <v>23</v>
      </c>
      <c r="C1273" s="22">
        <v>1128299</v>
      </c>
      <c r="D1273" s="23">
        <v>44418</v>
      </c>
      <c r="E1273" s="22" t="s">
        <v>24</v>
      </c>
      <c r="F1273" s="22" t="s">
        <v>60</v>
      </c>
      <c r="G1273" s="22" t="s">
        <v>59</v>
      </c>
      <c r="H1273" s="22" t="s">
        <v>15</v>
      </c>
      <c r="I1273" s="24">
        <v>0.75000000000000011</v>
      </c>
      <c r="J1273" s="25">
        <v>7250</v>
      </c>
      <c r="K1273" s="26">
        <f>I1273*J1273</f>
        <v>5437.5000000000009</v>
      </c>
      <c r="L1273" s="26">
        <f>K1273*M1273</f>
        <v>1087.5000000000002</v>
      </c>
      <c r="M1273" s="27">
        <v>0.2</v>
      </c>
      <c r="O1273" s="1"/>
      <c r="P1273" s="4"/>
      <c r="Q1273" s="3"/>
      <c r="R1273" s="5"/>
    </row>
    <row r="1274" spans="2:18" x14ac:dyDescent="0.2">
      <c r="B1274" s="22" t="s">
        <v>23</v>
      </c>
      <c r="C1274" s="22">
        <v>1128299</v>
      </c>
      <c r="D1274" s="23">
        <v>44418</v>
      </c>
      <c r="E1274" s="22" t="s">
        <v>24</v>
      </c>
      <c r="F1274" s="22" t="s">
        <v>60</v>
      </c>
      <c r="G1274" s="22" t="s">
        <v>59</v>
      </c>
      <c r="H1274" s="22" t="s">
        <v>13</v>
      </c>
      <c r="I1274" s="24">
        <v>0.70000000000000007</v>
      </c>
      <c r="J1274" s="25">
        <v>6000</v>
      </c>
      <c r="K1274" s="26">
        <f t="shared" ref="K1274:K1277" si="418">I1274*J1274</f>
        <v>4200</v>
      </c>
      <c r="L1274" s="26">
        <f t="shared" ref="L1274:L1277" si="419">K1274*M1274</f>
        <v>1050</v>
      </c>
      <c r="M1274" s="27">
        <v>0.25</v>
      </c>
      <c r="O1274" s="1"/>
      <c r="P1274" s="4"/>
      <c r="Q1274" s="3"/>
      <c r="R1274" s="5"/>
    </row>
    <row r="1275" spans="2:18" x14ac:dyDescent="0.2">
      <c r="B1275" s="22" t="s">
        <v>23</v>
      </c>
      <c r="C1275" s="22">
        <v>1128299</v>
      </c>
      <c r="D1275" s="23">
        <v>44418</v>
      </c>
      <c r="E1275" s="22" t="s">
        <v>24</v>
      </c>
      <c r="F1275" s="22" t="s">
        <v>60</v>
      </c>
      <c r="G1275" s="22" t="s">
        <v>59</v>
      </c>
      <c r="H1275" s="22" t="s">
        <v>14</v>
      </c>
      <c r="I1275" s="24">
        <v>0.70000000000000007</v>
      </c>
      <c r="J1275" s="25">
        <v>5250</v>
      </c>
      <c r="K1275" s="26">
        <f t="shared" si="418"/>
        <v>3675.0000000000005</v>
      </c>
      <c r="L1275" s="26">
        <f t="shared" si="419"/>
        <v>918.75000000000011</v>
      </c>
      <c r="M1275" s="27">
        <v>0.25</v>
      </c>
      <c r="O1275" s="1"/>
      <c r="P1275" s="4"/>
      <c r="Q1275" s="3"/>
      <c r="R1275" s="5"/>
    </row>
    <row r="1276" spans="2:18" x14ac:dyDescent="0.2">
      <c r="B1276" s="22" t="s">
        <v>23</v>
      </c>
      <c r="C1276" s="22">
        <v>1128299</v>
      </c>
      <c r="D1276" s="23">
        <v>44418</v>
      </c>
      <c r="E1276" s="22" t="s">
        <v>24</v>
      </c>
      <c r="F1276" s="22" t="s">
        <v>60</v>
      </c>
      <c r="G1276" s="22" t="s">
        <v>59</v>
      </c>
      <c r="H1276" s="22" t="s">
        <v>16</v>
      </c>
      <c r="I1276" s="24">
        <v>0.7</v>
      </c>
      <c r="J1276" s="25">
        <v>5250</v>
      </c>
      <c r="K1276" s="26">
        <f t="shared" si="418"/>
        <v>3674.9999999999995</v>
      </c>
      <c r="L1276" s="26">
        <f t="shared" si="419"/>
        <v>551.24999999999989</v>
      </c>
      <c r="M1276" s="27">
        <v>0.15</v>
      </c>
      <c r="O1276" s="1"/>
      <c r="P1276" s="4"/>
      <c r="Q1276" s="3"/>
      <c r="R1276" s="5"/>
    </row>
    <row r="1277" spans="2:18" x14ac:dyDescent="0.2">
      <c r="B1277" s="22" t="s">
        <v>23</v>
      </c>
      <c r="C1277" s="22">
        <v>1128299</v>
      </c>
      <c r="D1277" s="23">
        <v>44418</v>
      </c>
      <c r="E1277" s="22" t="s">
        <v>24</v>
      </c>
      <c r="F1277" s="22" t="s">
        <v>60</v>
      </c>
      <c r="G1277" s="22" t="s">
        <v>59</v>
      </c>
      <c r="H1277" s="22" t="s">
        <v>17</v>
      </c>
      <c r="I1277" s="24">
        <v>0.75</v>
      </c>
      <c r="J1277" s="25">
        <v>3500</v>
      </c>
      <c r="K1277" s="26">
        <f t="shared" si="418"/>
        <v>2625</v>
      </c>
      <c r="L1277" s="26">
        <f t="shared" si="419"/>
        <v>1050</v>
      </c>
      <c r="M1277" s="27">
        <v>0.4</v>
      </c>
      <c r="O1277" s="1"/>
      <c r="P1277" s="4"/>
      <c r="Q1277" s="3"/>
      <c r="R1277" s="5"/>
    </row>
    <row r="1278" spans="2:18" x14ac:dyDescent="0.2">
      <c r="B1278" s="22" t="s">
        <v>23</v>
      </c>
      <c r="C1278" s="22">
        <v>1128299</v>
      </c>
      <c r="D1278" s="23">
        <v>44450</v>
      </c>
      <c r="E1278" s="22" t="s">
        <v>24</v>
      </c>
      <c r="F1278" s="22" t="s">
        <v>60</v>
      </c>
      <c r="G1278" s="22" t="s">
        <v>59</v>
      </c>
      <c r="H1278" s="22" t="s">
        <v>12</v>
      </c>
      <c r="I1278" s="24">
        <v>0.65000000000000013</v>
      </c>
      <c r="J1278" s="25">
        <v>5500</v>
      </c>
      <c r="K1278" s="26">
        <f>I1278*J1278</f>
        <v>3575.0000000000009</v>
      </c>
      <c r="L1278" s="26">
        <f>K1278*M1278</f>
        <v>893.75000000000023</v>
      </c>
      <c r="M1278" s="27">
        <v>0.25</v>
      </c>
      <c r="O1278" s="1"/>
      <c r="P1278" s="4"/>
      <c r="Q1278" s="3"/>
      <c r="R1278" s="5"/>
    </row>
    <row r="1279" spans="2:18" x14ac:dyDescent="0.2">
      <c r="B1279" s="22" t="s">
        <v>23</v>
      </c>
      <c r="C1279" s="22">
        <v>1128299</v>
      </c>
      <c r="D1279" s="23">
        <v>44450</v>
      </c>
      <c r="E1279" s="22" t="s">
        <v>24</v>
      </c>
      <c r="F1279" s="22" t="s">
        <v>60</v>
      </c>
      <c r="G1279" s="22" t="s">
        <v>59</v>
      </c>
      <c r="H1279" s="22" t="s">
        <v>15</v>
      </c>
      <c r="I1279" s="24">
        <v>0.70000000000000018</v>
      </c>
      <c r="J1279" s="25">
        <v>5500</v>
      </c>
      <c r="K1279" s="26">
        <f>I1279*J1279</f>
        <v>3850.0000000000009</v>
      </c>
      <c r="L1279" s="26">
        <f>K1279*M1279</f>
        <v>770.00000000000023</v>
      </c>
      <c r="M1279" s="27">
        <v>0.2</v>
      </c>
      <c r="O1279" s="1"/>
      <c r="P1279" s="4"/>
      <c r="Q1279" s="3"/>
      <c r="R1279" s="5"/>
    </row>
    <row r="1280" spans="2:18" x14ac:dyDescent="0.2">
      <c r="B1280" s="22" t="s">
        <v>23</v>
      </c>
      <c r="C1280" s="22">
        <v>1128299</v>
      </c>
      <c r="D1280" s="23">
        <v>44450</v>
      </c>
      <c r="E1280" s="22" t="s">
        <v>24</v>
      </c>
      <c r="F1280" s="22" t="s">
        <v>60</v>
      </c>
      <c r="G1280" s="22" t="s">
        <v>59</v>
      </c>
      <c r="H1280" s="22" t="s">
        <v>13</v>
      </c>
      <c r="I1280" s="24">
        <v>0.65000000000000013</v>
      </c>
      <c r="J1280" s="25">
        <v>3750</v>
      </c>
      <c r="K1280" s="26">
        <f t="shared" ref="K1280:K1283" si="420">I1280*J1280</f>
        <v>2437.5000000000005</v>
      </c>
      <c r="L1280" s="26">
        <f t="shared" ref="L1280:L1283" si="421">K1280*M1280</f>
        <v>609.37500000000011</v>
      </c>
      <c r="M1280" s="27">
        <v>0.25</v>
      </c>
      <c r="O1280" s="1"/>
      <c r="P1280" s="4"/>
      <c r="Q1280" s="3"/>
      <c r="R1280" s="5"/>
    </row>
    <row r="1281" spans="2:18" x14ac:dyDescent="0.2">
      <c r="B1281" s="22" t="s">
        <v>23</v>
      </c>
      <c r="C1281" s="22">
        <v>1128299</v>
      </c>
      <c r="D1281" s="23">
        <v>44450</v>
      </c>
      <c r="E1281" s="22" t="s">
        <v>24</v>
      </c>
      <c r="F1281" s="22" t="s">
        <v>60</v>
      </c>
      <c r="G1281" s="22" t="s">
        <v>59</v>
      </c>
      <c r="H1281" s="22" t="s">
        <v>14</v>
      </c>
      <c r="I1281" s="24">
        <v>0.65000000000000013</v>
      </c>
      <c r="J1281" s="25">
        <v>3250</v>
      </c>
      <c r="K1281" s="26">
        <f t="shared" si="420"/>
        <v>2112.5000000000005</v>
      </c>
      <c r="L1281" s="26">
        <f t="shared" si="421"/>
        <v>528.12500000000011</v>
      </c>
      <c r="M1281" s="27">
        <v>0.25</v>
      </c>
      <c r="O1281" s="1"/>
      <c r="P1281" s="4"/>
      <c r="Q1281" s="3"/>
      <c r="R1281" s="5"/>
    </row>
    <row r="1282" spans="2:18" x14ac:dyDescent="0.2">
      <c r="B1282" s="22" t="s">
        <v>23</v>
      </c>
      <c r="C1282" s="22">
        <v>1128299</v>
      </c>
      <c r="D1282" s="23">
        <v>44450</v>
      </c>
      <c r="E1282" s="22" t="s">
        <v>24</v>
      </c>
      <c r="F1282" s="22" t="s">
        <v>60</v>
      </c>
      <c r="G1282" s="22" t="s">
        <v>59</v>
      </c>
      <c r="H1282" s="22" t="s">
        <v>16</v>
      </c>
      <c r="I1282" s="24">
        <v>0.75000000000000011</v>
      </c>
      <c r="J1282" s="25">
        <v>3500</v>
      </c>
      <c r="K1282" s="26">
        <f t="shared" si="420"/>
        <v>2625.0000000000005</v>
      </c>
      <c r="L1282" s="26">
        <f t="shared" si="421"/>
        <v>393.75000000000006</v>
      </c>
      <c r="M1282" s="27">
        <v>0.15</v>
      </c>
      <c r="O1282" s="1"/>
      <c r="P1282" s="4"/>
      <c r="Q1282" s="3"/>
      <c r="R1282" s="5"/>
    </row>
    <row r="1283" spans="2:18" x14ac:dyDescent="0.2">
      <c r="B1283" s="22" t="s">
        <v>23</v>
      </c>
      <c r="C1283" s="22">
        <v>1128299</v>
      </c>
      <c r="D1283" s="23">
        <v>44450</v>
      </c>
      <c r="E1283" s="22" t="s">
        <v>24</v>
      </c>
      <c r="F1283" s="22" t="s">
        <v>60</v>
      </c>
      <c r="G1283" s="22" t="s">
        <v>59</v>
      </c>
      <c r="H1283" s="22" t="s">
        <v>17</v>
      </c>
      <c r="I1283" s="24">
        <v>0.6</v>
      </c>
      <c r="J1283" s="25">
        <v>3750</v>
      </c>
      <c r="K1283" s="26">
        <f t="shared" si="420"/>
        <v>2250</v>
      </c>
      <c r="L1283" s="26">
        <f t="shared" si="421"/>
        <v>900</v>
      </c>
      <c r="M1283" s="27">
        <v>0.4</v>
      </c>
      <c r="O1283" s="1"/>
      <c r="P1283" s="4"/>
      <c r="Q1283" s="3"/>
      <c r="R1283" s="5"/>
    </row>
    <row r="1284" spans="2:18" x14ac:dyDescent="0.2">
      <c r="B1284" s="22" t="s">
        <v>23</v>
      </c>
      <c r="C1284" s="22">
        <v>1128299</v>
      </c>
      <c r="D1284" s="23">
        <v>44479</v>
      </c>
      <c r="E1284" s="22" t="s">
        <v>24</v>
      </c>
      <c r="F1284" s="22" t="s">
        <v>60</v>
      </c>
      <c r="G1284" s="22" t="s">
        <v>59</v>
      </c>
      <c r="H1284" s="22" t="s">
        <v>12</v>
      </c>
      <c r="I1284" s="24">
        <v>0.55000000000000004</v>
      </c>
      <c r="J1284" s="25">
        <v>4750</v>
      </c>
      <c r="K1284" s="26">
        <f>I1284*J1284</f>
        <v>2612.5</v>
      </c>
      <c r="L1284" s="26">
        <f>K1284*M1284</f>
        <v>653.125</v>
      </c>
      <c r="M1284" s="27">
        <v>0.25</v>
      </c>
      <c r="O1284" s="1"/>
      <c r="P1284" s="4"/>
      <c r="Q1284" s="3"/>
      <c r="R1284" s="5"/>
    </row>
    <row r="1285" spans="2:18" x14ac:dyDescent="0.2">
      <c r="B1285" s="22" t="s">
        <v>23</v>
      </c>
      <c r="C1285" s="22">
        <v>1128299</v>
      </c>
      <c r="D1285" s="23">
        <v>44479</v>
      </c>
      <c r="E1285" s="22" t="s">
        <v>24</v>
      </c>
      <c r="F1285" s="22" t="s">
        <v>60</v>
      </c>
      <c r="G1285" s="22" t="s">
        <v>59</v>
      </c>
      <c r="H1285" s="22" t="s">
        <v>15</v>
      </c>
      <c r="I1285" s="24">
        <v>0.65000000000000013</v>
      </c>
      <c r="J1285" s="25">
        <v>4750</v>
      </c>
      <c r="K1285" s="26">
        <f>I1285*J1285</f>
        <v>3087.5000000000005</v>
      </c>
      <c r="L1285" s="26">
        <f>K1285*M1285</f>
        <v>617.50000000000011</v>
      </c>
      <c r="M1285" s="27">
        <v>0.2</v>
      </c>
      <c r="O1285" s="1"/>
      <c r="P1285" s="4"/>
      <c r="Q1285" s="3"/>
      <c r="R1285" s="5"/>
    </row>
    <row r="1286" spans="2:18" x14ac:dyDescent="0.2">
      <c r="B1286" s="22" t="s">
        <v>23</v>
      </c>
      <c r="C1286" s="22">
        <v>1128299</v>
      </c>
      <c r="D1286" s="23">
        <v>44479</v>
      </c>
      <c r="E1286" s="22" t="s">
        <v>24</v>
      </c>
      <c r="F1286" s="22" t="s">
        <v>60</v>
      </c>
      <c r="G1286" s="22" t="s">
        <v>59</v>
      </c>
      <c r="H1286" s="22" t="s">
        <v>13</v>
      </c>
      <c r="I1286" s="24">
        <v>0.60000000000000009</v>
      </c>
      <c r="J1286" s="25">
        <v>3000</v>
      </c>
      <c r="K1286" s="26">
        <f t="shared" ref="K1286:K1289" si="422">I1286*J1286</f>
        <v>1800.0000000000002</v>
      </c>
      <c r="L1286" s="26">
        <f t="shared" ref="L1286:L1289" si="423">K1286*M1286</f>
        <v>450.00000000000006</v>
      </c>
      <c r="M1286" s="27">
        <v>0.25</v>
      </c>
      <c r="O1286" s="1"/>
      <c r="P1286" s="4"/>
      <c r="Q1286" s="3"/>
      <c r="R1286" s="5"/>
    </row>
    <row r="1287" spans="2:18" x14ac:dyDescent="0.2">
      <c r="B1287" s="22" t="s">
        <v>23</v>
      </c>
      <c r="C1287" s="22">
        <v>1128299</v>
      </c>
      <c r="D1287" s="23">
        <v>44479</v>
      </c>
      <c r="E1287" s="22" t="s">
        <v>24</v>
      </c>
      <c r="F1287" s="22" t="s">
        <v>60</v>
      </c>
      <c r="G1287" s="22" t="s">
        <v>59</v>
      </c>
      <c r="H1287" s="22" t="s">
        <v>14</v>
      </c>
      <c r="I1287" s="24">
        <v>0.55000000000000004</v>
      </c>
      <c r="J1287" s="25">
        <v>2750</v>
      </c>
      <c r="K1287" s="26">
        <f t="shared" si="422"/>
        <v>1512.5000000000002</v>
      </c>
      <c r="L1287" s="26">
        <f t="shared" si="423"/>
        <v>378.12500000000006</v>
      </c>
      <c r="M1287" s="27">
        <v>0.25</v>
      </c>
      <c r="O1287" s="1"/>
      <c r="P1287" s="4"/>
      <c r="Q1287" s="3"/>
      <c r="R1287" s="5"/>
    </row>
    <row r="1288" spans="2:18" x14ac:dyDescent="0.2">
      <c r="B1288" s="22" t="s">
        <v>23</v>
      </c>
      <c r="C1288" s="22">
        <v>1128299</v>
      </c>
      <c r="D1288" s="23">
        <v>44479</v>
      </c>
      <c r="E1288" s="22" t="s">
        <v>24</v>
      </c>
      <c r="F1288" s="22" t="s">
        <v>60</v>
      </c>
      <c r="G1288" s="22" t="s">
        <v>59</v>
      </c>
      <c r="H1288" s="22" t="s">
        <v>16</v>
      </c>
      <c r="I1288" s="24">
        <v>0.65</v>
      </c>
      <c r="J1288" s="25">
        <v>2500</v>
      </c>
      <c r="K1288" s="26">
        <f t="shared" si="422"/>
        <v>1625</v>
      </c>
      <c r="L1288" s="26">
        <f t="shared" si="423"/>
        <v>243.75</v>
      </c>
      <c r="M1288" s="27">
        <v>0.15</v>
      </c>
      <c r="O1288" s="1"/>
      <c r="P1288" s="4"/>
      <c r="Q1288" s="3"/>
      <c r="R1288" s="5"/>
    </row>
    <row r="1289" spans="2:18" x14ac:dyDescent="0.2">
      <c r="B1289" s="22" t="s">
        <v>23</v>
      </c>
      <c r="C1289" s="22">
        <v>1128299</v>
      </c>
      <c r="D1289" s="23">
        <v>44479</v>
      </c>
      <c r="E1289" s="22" t="s">
        <v>24</v>
      </c>
      <c r="F1289" s="22" t="s">
        <v>60</v>
      </c>
      <c r="G1289" s="22" t="s">
        <v>59</v>
      </c>
      <c r="H1289" s="22" t="s">
        <v>17</v>
      </c>
      <c r="I1289" s="24">
        <v>0.70000000000000007</v>
      </c>
      <c r="J1289" s="25">
        <v>3000</v>
      </c>
      <c r="K1289" s="26">
        <f t="shared" si="422"/>
        <v>2100</v>
      </c>
      <c r="L1289" s="26">
        <f t="shared" si="423"/>
        <v>840</v>
      </c>
      <c r="M1289" s="27">
        <v>0.4</v>
      </c>
      <c r="O1289" s="1"/>
      <c r="P1289" s="4"/>
      <c r="Q1289" s="3"/>
      <c r="R1289" s="5"/>
    </row>
    <row r="1290" spans="2:18" x14ac:dyDescent="0.2">
      <c r="B1290" s="22" t="s">
        <v>23</v>
      </c>
      <c r="C1290" s="22">
        <v>1128299</v>
      </c>
      <c r="D1290" s="23">
        <v>44510</v>
      </c>
      <c r="E1290" s="22" t="s">
        <v>24</v>
      </c>
      <c r="F1290" s="22" t="s">
        <v>60</v>
      </c>
      <c r="G1290" s="22" t="s">
        <v>59</v>
      </c>
      <c r="H1290" s="22" t="s">
        <v>12</v>
      </c>
      <c r="I1290" s="24">
        <v>0.55000000000000004</v>
      </c>
      <c r="J1290" s="25">
        <v>5250</v>
      </c>
      <c r="K1290" s="26">
        <f>I1290*J1290</f>
        <v>2887.5000000000005</v>
      </c>
      <c r="L1290" s="26">
        <f>K1290*M1290</f>
        <v>721.87500000000011</v>
      </c>
      <c r="M1290" s="27">
        <v>0.25</v>
      </c>
      <c r="O1290" s="1"/>
      <c r="P1290" s="4"/>
      <c r="Q1290" s="3"/>
      <c r="R1290" s="5"/>
    </row>
    <row r="1291" spans="2:18" x14ac:dyDescent="0.2">
      <c r="B1291" s="22" t="s">
        <v>23</v>
      </c>
      <c r="C1291" s="22">
        <v>1128299</v>
      </c>
      <c r="D1291" s="23">
        <v>44510</v>
      </c>
      <c r="E1291" s="22" t="s">
        <v>24</v>
      </c>
      <c r="F1291" s="22" t="s">
        <v>60</v>
      </c>
      <c r="G1291" s="22" t="s">
        <v>59</v>
      </c>
      <c r="H1291" s="22" t="s">
        <v>15</v>
      </c>
      <c r="I1291" s="24">
        <v>0.60000000000000009</v>
      </c>
      <c r="J1291" s="25">
        <v>6000</v>
      </c>
      <c r="K1291" s="26">
        <f>I1291*J1291</f>
        <v>3600.0000000000005</v>
      </c>
      <c r="L1291" s="26">
        <f>K1291*M1291</f>
        <v>720.00000000000011</v>
      </c>
      <c r="M1291" s="27">
        <v>0.2</v>
      </c>
      <c r="O1291" s="1"/>
      <c r="P1291" s="4"/>
      <c r="Q1291" s="3"/>
      <c r="R1291" s="5"/>
    </row>
    <row r="1292" spans="2:18" x14ac:dyDescent="0.2">
      <c r="B1292" s="22" t="s">
        <v>23</v>
      </c>
      <c r="C1292" s="22">
        <v>1128299</v>
      </c>
      <c r="D1292" s="23">
        <v>44510</v>
      </c>
      <c r="E1292" s="22" t="s">
        <v>24</v>
      </c>
      <c r="F1292" s="22" t="s">
        <v>60</v>
      </c>
      <c r="G1292" s="22" t="s">
        <v>59</v>
      </c>
      <c r="H1292" s="22" t="s">
        <v>13</v>
      </c>
      <c r="I1292" s="24">
        <v>0.55000000000000004</v>
      </c>
      <c r="J1292" s="25">
        <v>4250</v>
      </c>
      <c r="K1292" s="26">
        <f t="shared" ref="K1292:K1295" si="424">I1292*J1292</f>
        <v>2337.5</v>
      </c>
      <c r="L1292" s="26">
        <f t="shared" ref="L1292:L1295" si="425">K1292*M1292</f>
        <v>584.375</v>
      </c>
      <c r="M1292" s="27">
        <v>0.25</v>
      </c>
      <c r="O1292" s="1"/>
      <c r="P1292" s="4"/>
      <c r="Q1292" s="3"/>
      <c r="R1292" s="5"/>
    </row>
    <row r="1293" spans="2:18" x14ac:dyDescent="0.2">
      <c r="B1293" s="22" t="s">
        <v>23</v>
      </c>
      <c r="C1293" s="22">
        <v>1128299</v>
      </c>
      <c r="D1293" s="23">
        <v>44510</v>
      </c>
      <c r="E1293" s="22" t="s">
        <v>24</v>
      </c>
      <c r="F1293" s="22" t="s">
        <v>60</v>
      </c>
      <c r="G1293" s="22" t="s">
        <v>59</v>
      </c>
      <c r="H1293" s="22" t="s">
        <v>14</v>
      </c>
      <c r="I1293" s="24">
        <v>0.65000000000000013</v>
      </c>
      <c r="J1293" s="25">
        <v>4000</v>
      </c>
      <c r="K1293" s="26">
        <f t="shared" si="424"/>
        <v>2600.0000000000005</v>
      </c>
      <c r="L1293" s="26">
        <f t="shared" si="425"/>
        <v>650.00000000000011</v>
      </c>
      <c r="M1293" s="27">
        <v>0.25</v>
      </c>
      <c r="O1293" s="1"/>
      <c r="P1293" s="4"/>
      <c r="Q1293" s="3"/>
      <c r="R1293" s="5"/>
    </row>
    <row r="1294" spans="2:18" x14ac:dyDescent="0.2">
      <c r="B1294" s="22" t="s">
        <v>23</v>
      </c>
      <c r="C1294" s="22">
        <v>1128299</v>
      </c>
      <c r="D1294" s="23">
        <v>44510</v>
      </c>
      <c r="E1294" s="22" t="s">
        <v>24</v>
      </c>
      <c r="F1294" s="22" t="s">
        <v>60</v>
      </c>
      <c r="G1294" s="22" t="s">
        <v>59</v>
      </c>
      <c r="H1294" s="22" t="s">
        <v>16</v>
      </c>
      <c r="I1294" s="24">
        <v>0.85000000000000009</v>
      </c>
      <c r="J1294" s="25">
        <v>3750</v>
      </c>
      <c r="K1294" s="26">
        <f t="shared" si="424"/>
        <v>3187.5000000000005</v>
      </c>
      <c r="L1294" s="26">
        <f t="shared" si="425"/>
        <v>478.12500000000006</v>
      </c>
      <c r="M1294" s="27">
        <v>0.15</v>
      </c>
      <c r="O1294" s="1"/>
      <c r="P1294" s="4"/>
      <c r="Q1294" s="3"/>
      <c r="R1294" s="5"/>
    </row>
    <row r="1295" spans="2:18" x14ac:dyDescent="0.2">
      <c r="B1295" s="22" t="s">
        <v>23</v>
      </c>
      <c r="C1295" s="22">
        <v>1128299</v>
      </c>
      <c r="D1295" s="23">
        <v>44510</v>
      </c>
      <c r="E1295" s="22" t="s">
        <v>24</v>
      </c>
      <c r="F1295" s="22" t="s">
        <v>60</v>
      </c>
      <c r="G1295" s="22" t="s">
        <v>59</v>
      </c>
      <c r="H1295" s="22" t="s">
        <v>17</v>
      </c>
      <c r="I1295" s="24">
        <v>0.90000000000000013</v>
      </c>
      <c r="J1295" s="25">
        <v>5000</v>
      </c>
      <c r="K1295" s="26">
        <f t="shared" si="424"/>
        <v>4500.0000000000009</v>
      </c>
      <c r="L1295" s="26">
        <f t="shared" si="425"/>
        <v>1800.0000000000005</v>
      </c>
      <c r="M1295" s="27">
        <v>0.4</v>
      </c>
      <c r="O1295" s="1"/>
      <c r="P1295" s="4"/>
      <c r="Q1295" s="3"/>
      <c r="R1295" s="5"/>
    </row>
    <row r="1296" spans="2:18" x14ac:dyDescent="0.2">
      <c r="B1296" s="22" t="s">
        <v>23</v>
      </c>
      <c r="C1296" s="22">
        <v>1128299</v>
      </c>
      <c r="D1296" s="23">
        <v>44539</v>
      </c>
      <c r="E1296" s="22" t="s">
        <v>24</v>
      </c>
      <c r="F1296" s="22" t="s">
        <v>60</v>
      </c>
      <c r="G1296" s="22" t="s">
        <v>59</v>
      </c>
      <c r="H1296" s="22" t="s">
        <v>12</v>
      </c>
      <c r="I1296" s="24">
        <v>0.75000000000000011</v>
      </c>
      <c r="J1296" s="25">
        <v>7000</v>
      </c>
      <c r="K1296" s="26">
        <f>I1296*J1296</f>
        <v>5250.0000000000009</v>
      </c>
      <c r="L1296" s="26">
        <f>K1296*M1296</f>
        <v>1312.5000000000002</v>
      </c>
      <c r="M1296" s="27">
        <v>0.25</v>
      </c>
      <c r="O1296" s="1"/>
      <c r="P1296" s="4"/>
      <c r="Q1296" s="3"/>
      <c r="R1296" s="5"/>
    </row>
    <row r="1297" spans="1:18" x14ac:dyDescent="0.2">
      <c r="B1297" s="22" t="s">
        <v>23</v>
      </c>
      <c r="C1297" s="22">
        <v>1128299</v>
      </c>
      <c r="D1297" s="23">
        <v>44539</v>
      </c>
      <c r="E1297" s="22" t="s">
        <v>24</v>
      </c>
      <c r="F1297" s="22" t="s">
        <v>60</v>
      </c>
      <c r="G1297" s="22" t="s">
        <v>59</v>
      </c>
      <c r="H1297" s="22" t="s">
        <v>15</v>
      </c>
      <c r="I1297" s="24">
        <v>0.8500000000000002</v>
      </c>
      <c r="J1297" s="25">
        <v>7000</v>
      </c>
      <c r="K1297" s="26">
        <f>I1297*J1297</f>
        <v>5950.0000000000018</v>
      </c>
      <c r="L1297" s="26">
        <f>K1297*M1297</f>
        <v>1190.0000000000005</v>
      </c>
      <c r="M1297" s="27">
        <v>0.2</v>
      </c>
      <c r="O1297" s="1"/>
      <c r="P1297" s="4"/>
      <c r="Q1297" s="3"/>
      <c r="R1297" s="5"/>
    </row>
    <row r="1298" spans="1:18" x14ac:dyDescent="0.2">
      <c r="B1298" s="22" t="s">
        <v>23</v>
      </c>
      <c r="C1298" s="22">
        <v>1128299</v>
      </c>
      <c r="D1298" s="23">
        <v>44539</v>
      </c>
      <c r="E1298" s="22" t="s">
        <v>24</v>
      </c>
      <c r="F1298" s="22" t="s">
        <v>60</v>
      </c>
      <c r="G1298" s="22" t="s">
        <v>59</v>
      </c>
      <c r="H1298" s="22" t="s">
        <v>13</v>
      </c>
      <c r="I1298" s="24">
        <v>0.80000000000000016</v>
      </c>
      <c r="J1298" s="25">
        <v>5000</v>
      </c>
      <c r="K1298" s="26">
        <f t="shared" ref="K1298:K1301" si="426">I1298*J1298</f>
        <v>4000.0000000000009</v>
      </c>
      <c r="L1298" s="26">
        <f t="shared" ref="L1298:L1301" si="427">K1298*M1298</f>
        <v>1000.0000000000002</v>
      </c>
      <c r="M1298" s="27">
        <v>0.25</v>
      </c>
      <c r="O1298" s="1"/>
      <c r="P1298" s="4"/>
      <c r="Q1298" s="3"/>
      <c r="R1298" s="5"/>
    </row>
    <row r="1299" spans="1:18" x14ac:dyDescent="0.2">
      <c r="B1299" s="22" t="s">
        <v>23</v>
      </c>
      <c r="C1299" s="22">
        <v>1128299</v>
      </c>
      <c r="D1299" s="23">
        <v>44539</v>
      </c>
      <c r="E1299" s="22" t="s">
        <v>24</v>
      </c>
      <c r="F1299" s="22" t="s">
        <v>60</v>
      </c>
      <c r="G1299" s="22" t="s">
        <v>59</v>
      </c>
      <c r="H1299" s="22" t="s">
        <v>14</v>
      </c>
      <c r="I1299" s="24">
        <v>0.80000000000000016</v>
      </c>
      <c r="J1299" s="25">
        <v>5000</v>
      </c>
      <c r="K1299" s="26">
        <f t="shared" si="426"/>
        <v>4000.0000000000009</v>
      </c>
      <c r="L1299" s="26">
        <f t="shared" si="427"/>
        <v>1000.0000000000002</v>
      </c>
      <c r="M1299" s="27">
        <v>0.25</v>
      </c>
      <c r="O1299" s="1"/>
      <c r="P1299" s="4"/>
      <c r="Q1299" s="3"/>
      <c r="R1299" s="5"/>
    </row>
    <row r="1300" spans="1:18" x14ac:dyDescent="0.2">
      <c r="B1300" s="22" t="s">
        <v>23</v>
      </c>
      <c r="C1300" s="22">
        <v>1128299</v>
      </c>
      <c r="D1300" s="23">
        <v>44539</v>
      </c>
      <c r="E1300" s="22" t="s">
        <v>24</v>
      </c>
      <c r="F1300" s="22" t="s">
        <v>60</v>
      </c>
      <c r="G1300" s="22" t="s">
        <v>59</v>
      </c>
      <c r="H1300" s="22" t="s">
        <v>16</v>
      </c>
      <c r="I1300" s="24">
        <v>0.90000000000000013</v>
      </c>
      <c r="J1300" s="25">
        <v>4250</v>
      </c>
      <c r="K1300" s="26">
        <f t="shared" si="426"/>
        <v>3825.0000000000005</v>
      </c>
      <c r="L1300" s="26">
        <f t="shared" si="427"/>
        <v>573.75</v>
      </c>
      <c r="M1300" s="27">
        <v>0.15</v>
      </c>
      <c r="O1300" s="1"/>
      <c r="P1300" s="4"/>
      <c r="Q1300" s="3"/>
      <c r="R1300" s="5"/>
    </row>
    <row r="1301" spans="1:18" x14ac:dyDescent="0.2">
      <c r="B1301" s="22" t="s">
        <v>23</v>
      </c>
      <c r="C1301" s="22">
        <v>1128299</v>
      </c>
      <c r="D1301" s="23">
        <v>44539</v>
      </c>
      <c r="E1301" s="22" t="s">
        <v>24</v>
      </c>
      <c r="F1301" s="22" t="s">
        <v>60</v>
      </c>
      <c r="G1301" s="22" t="s">
        <v>59</v>
      </c>
      <c r="H1301" s="22" t="s">
        <v>17</v>
      </c>
      <c r="I1301" s="24">
        <v>0.95000000000000018</v>
      </c>
      <c r="J1301" s="25">
        <v>5250</v>
      </c>
      <c r="K1301" s="26">
        <f t="shared" si="426"/>
        <v>4987.5000000000009</v>
      </c>
      <c r="L1301" s="26">
        <f t="shared" si="427"/>
        <v>1995.0000000000005</v>
      </c>
      <c r="M1301" s="27">
        <v>0.4</v>
      </c>
      <c r="O1301" s="1"/>
      <c r="P1301" s="4"/>
      <c r="Q1301" s="3"/>
      <c r="R1301" s="5"/>
    </row>
    <row r="1302" spans="1:18" x14ac:dyDescent="0.2">
      <c r="A1302" s="8" t="s">
        <v>40</v>
      </c>
      <c r="B1302" s="22" t="s">
        <v>23</v>
      </c>
      <c r="C1302" s="22">
        <v>1128299</v>
      </c>
      <c r="D1302" s="23">
        <v>44213</v>
      </c>
      <c r="E1302" s="22" t="s">
        <v>24</v>
      </c>
      <c r="F1302" s="22" t="s">
        <v>61</v>
      </c>
      <c r="G1302" s="22" t="s">
        <v>62</v>
      </c>
      <c r="H1302" s="22" t="s">
        <v>12</v>
      </c>
      <c r="I1302" s="24">
        <v>0.4</v>
      </c>
      <c r="J1302" s="25">
        <v>4250</v>
      </c>
      <c r="K1302" s="26">
        <f>I1302*J1302</f>
        <v>1700</v>
      </c>
      <c r="L1302" s="26">
        <f>K1302*M1302</f>
        <v>510</v>
      </c>
      <c r="M1302" s="27">
        <v>0.3</v>
      </c>
      <c r="O1302" s="1"/>
      <c r="P1302" s="4">
        <f>Table1[[#This Row],[Price per Unit]]+0.05</f>
        <v>0.45</v>
      </c>
      <c r="Q1302" s="3">
        <f>Table1[[#This Row],[Units Sold]]+500</f>
        <v>4750</v>
      </c>
      <c r="R1302" s="5">
        <f>Table1[[#This Row],[Operating Margin]]+5%</f>
        <v>0.35</v>
      </c>
    </row>
    <row r="1303" spans="1:18" x14ac:dyDescent="0.2">
      <c r="B1303" s="22" t="s">
        <v>23</v>
      </c>
      <c r="C1303" s="22">
        <v>1128299</v>
      </c>
      <c r="D1303" s="23">
        <v>44213</v>
      </c>
      <c r="E1303" s="22" t="s">
        <v>24</v>
      </c>
      <c r="F1303" s="22" t="s">
        <v>61</v>
      </c>
      <c r="G1303" s="22" t="s">
        <v>62</v>
      </c>
      <c r="H1303" s="22" t="s">
        <v>15</v>
      </c>
      <c r="I1303" s="24">
        <v>0.5</v>
      </c>
      <c r="J1303" s="25">
        <v>4250</v>
      </c>
      <c r="K1303" s="26">
        <f>I1303*J1303</f>
        <v>2125</v>
      </c>
      <c r="L1303" s="26">
        <f>K1303*M1303</f>
        <v>531.25</v>
      </c>
      <c r="M1303" s="27">
        <v>0.25</v>
      </c>
      <c r="O1303" s="1"/>
      <c r="P1303" s="4">
        <f>Table1[[#This Row],[Price per Unit]]+0.05</f>
        <v>0.55000000000000004</v>
      </c>
      <c r="Q1303" s="3">
        <f>Table1[[#This Row],[Units Sold]]+500</f>
        <v>4750</v>
      </c>
      <c r="R1303" s="5">
        <f>Table1[[#This Row],[Operating Margin]]+5%</f>
        <v>0.3</v>
      </c>
    </row>
    <row r="1304" spans="1:18" x14ac:dyDescent="0.2">
      <c r="B1304" s="22" t="s">
        <v>23</v>
      </c>
      <c r="C1304" s="22">
        <v>1128299</v>
      </c>
      <c r="D1304" s="23">
        <v>44213</v>
      </c>
      <c r="E1304" s="22" t="s">
        <v>24</v>
      </c>
      <c r="F1304" s="22" t="s">
        <v>61</v>
      </c>
      <c r="G1304" s="22" t="s">
        <v>62</v>
      </c>
      <c r="H1304" s="22" t="s">
        <v>13</v>
      </c>
      <c r="I1304" s="24">
        <v>0.5</v>
      </c>
      <c r="J1304" s="25">
        <v>4250</v>
      </c>
      <c r="K1304" s="26">
        <f t="shared" ref="K1304:K1307" si="428">I1304*J1304</f>
        <v>2125</v>
      </c>
      <c r="L1304" s="26">
        <f t="shared" ref="L1304:L1307" si="429">K1304*M1304</f>
        <v>637.5</v>
      </c>
      <c r="M1304" s="27">
        <v>0.3</v>
      </c>
      <c r="O1304" s="1"/>
      <c r="P1304" s="4">
        <f>Table1[[#This Row],[Price per Unit]]+0.05</f>
        <v>0.55000000000000004</v>
      </c>
      <c r="Q1304" s="3">
        <f>Table1[[#This Row],[Units Sold]]+500</f>
        <v>4750</v>
      </c>
      <c r="R1304" s="5">
        <f>Table1[[#This Row],[Operating Margin]]+5%</f>
        <v>0.35</v>
      </c>
    </row>
    <row r="1305" spans="1:18" x14ac:dyDescent="0.2">
      <c r="B1305" s="22" t="s">
        <v>23</v>
      </c>
      <c r="C1305" s="22">
        <v>1128299</v>
      </c>
      <c r="D1305" s="23">
        <v>44213</v>
      </c>
      <c r="E1305" s="22" t="s">
        <v>24</v>
      </c>
      <c r="F1305" s="22" t="s">
        <v>61</v>
      </c>
      <c r="G1305" s="22" t="s">
        <v>62</v>
      </c>
      <c r="H1305" s="22" t="s">
        <v>14</v>
      </c>
      <c r="I1305" s="24">
        <v>0.5</v>
      </c>
      <c r="J1305" s="25">
        <v>2750</v>
      </c>
      <c r="K1305" s="26">
        <f t="shared" si="428"/>
        <v>1375</v>
      </c>
      <c r="L1305" s="26">
        <f t="shared" si="429"/>
        <v>412.5</v>
      </c>
      <c r="M1305" s="27">
        <v>0.3</v>
      </c>
      <c r="O1305" s="1"/>
      <c r="P1305" s="4">
        <f>Table1[[#This Row],[Price per Unit]]+0.05</f>
        <v>0.55000000000000004</v>
      </c>
      <c r="Q1305" s="3">
        <f>Table1[[#This Row],[Units Sold]]+500</f>
        <v>3250</v>
      </c>
      <c r="R1305" s="5">
        <f>Table1[[#This Row],[Operating Margin]]+5%</f>
        <v>0.35</v>
      </c>
    </row>
    <row r="1306" spans="1:18" x14ac:dyDescent="0.2">
      <c r="B1306" s="22" t="s">
        <v>23</v>
      </c>
      <c r="C1306" s="22">
        <v>1128299</v>
      </c>
      <c r="D1306" s="23">
        <v>44213</v>
      </c>
      <c r="E1306" s="22" t="s">
        <v>24</v>
      </c>
      <c r="F1306" s="22" t="s">
        <v>61</v>
      </c>
      <c r="G1306" s="22" t="s">
        <v>62</v>
      </c>
      <c r="H1306" s="22" t="s">
        <v>16</v>
      </c>
      <c r="I1306" s="24">
        <v>0.55000000000000004</v>
      </c>
      <c r="J1306" s="25">
        <v>2250</v>
      </c>
      <c r="K1306" s="26">
        <f t="shared" si="428"/>
        <v>1237.5</v>
      </c>
      <c r="L1306" s="26">
        <f t="shared" si="429"/>
        <v>247.5</v>
      </c>
      <c r="M1306" s="27">
        <v>0.2</v>
      </c>
      <c r="O1306" s="1"/>
      <c r="P1306" s="4">
        <f>Table1[[#This Row],[Price per Unit]]+0.05</f>
        <v>0.60000000000000009</v>
      </c>
      <c r="Q1306" s="3">
        <f>Table1[[#This Row],[Units Sold]]+500</f>
        <v>2750</v>
      </c>
      <c r="R1306" s="5">
        <f>Table1[[#This Row],[Operating Margin]]+5%</f>
        <v>0.25</v>
      </c>
    </row>
    <row r="1307" spans="1:18" x14ac:dyDescent="0.2">
      <c r="B1307" s="22" t="s">
        <v>23</v>
      </c>
      <c r="C1307" s="22">
        <v>1128299</v>
      </c>
      <c r="D1307" s="23">
        <v>44213</v>
      </c>
      <c r="E1307" s="22" t="s">
        <v>24</v>
      </c>
      <c r="F1307" s="22" t="s">
        <v>61</v>
      </c>
      <c r="G1307" s="22" t="s">
        <v>62</v>
      </c>
      <c r="H1307" s="22" t="s">
        <v>17</v>
      </c>
      <c r="I1307" s="24">
        <v>0.5</v>
      </c>
      <c r="J1307" s="25">
        <v>4750</v>
      </c>
      <c r="K1307" s="26">
        <f t="shared" si="428"/>
        <v>2375</v>
      </c>
      <c r="L1307" s="26">
        <f t="shared" si="429"/>
        <v>1068.75</v>
      </c>
      <c r="M1307" s="27">
        <v>0.45</v>
      </c>
      <c r="O1307" s="1"/>
      <c r="P1307" s="4">
        <f>Table1[[#This Row],[Price per Unit]]+0.05</f>
        <v>0.55000000000000004</v>
      </c>
      <c r="Q1307" s="3">
        <f>Table1[[#This Row],[Units Sold]]+500</f>
        <v>5250</v>
      </c>
      <c r="R1307" s="5">
        <f>Table1[[#This Row],[Operating Margin]]+5%</f>
        <v>0.5</v>
      </c>
    </row>
    <row r="1308" spans="1:18" x14ac:dyDescent="0.2">
      <c r="B1308" s="22" t="s">
        <v>23</v>
      </c>
      <c r="C1308" s="22">
        <v>1128299</v>
      </c>
      <c r="D1308" s="23">
        <v>44244</v>
      </c>
      <c r="E1308" s="22" t="s">
        <v>24</v>
      </c>
      <c r="F1308" s="22" t="s">
        <v>61</v>
      </c>
      <c r="G1308" s="22" t="s">
        <v>62</v>
      </c>
      <c r="H1308" s="22" t="s">
        <v>12</v>
      </c>
      <c r="I1308" s="24">
        <v>0.4</v>
      </c>
      <c r="J1308" s="25">
        <v>5250</v>
      </c>
      <c r="K1308" s="26">
        <f>I1308*J1308</f>
        <v>2100</v>
      </c>
      <c r="L1308" s="26">
        <f>K1308*M1308</f>
        <v>630</v>
      </c>
      <c r="M1308" s="27">
        <v>0.3</v>
      </c>
      <c r="O1308" s="1"/>
      <c r="P1308" s="4">
        <f>Table1[[#This Row],[Price per Unit]]+0.05</f>
        <v>0.45</v>
      </c>
      <c r="Q1308" s="3">
        <f>Table1[[#This Row],[Units Sold]]+500</f>
        <v>5750</v>
      </c>
      <c r="R1308" s="5">
        <f>Table1[[#This Row],[Operating Margin]]+5%</f>
        <v>0.35</v>
      </c>
    </row>
    <row r="1309" spans="1:18" x14ac:dyDescent="0.2">
      <c r="B1309" s="22" t="s">
        <v>23</v>
      </c>
      <c r="C1309" s="22">
        <v>1128299</v>
      </c>
      <c r="D1309" s="23">
        <v>44244</v>
      </c>
      <c r="E1309" s="22" t="s">
        <v>24</v>
      </c>
      <c r="F1309" s="22" t="s">
        <v>61</v>
      </c>
      <c r="G1309" s="22" t="s">
        <v>62</v>
      </c>
      <c r="H1309" s="22" t="s">
        <v>15</v>
      </c>
      <c r="I1309" s="24">
        <v>0.5</v>
      </c>
      <c r="J1309" s="25">
        <v>4250</v>
      </c>
      <c r="K1309" s="26">
        <f>I1309*J1309</f>
        <v>2125</v>
      </c>
      <c r="L1309" s="26">
        <f>K1309*M1309</f>
        <v>531.25</v>
      </c>
      <c r="M1309" s="27">
        <v>0.25</v>
      </c>
      <c r="O1309" s="1"/>
      <c r="P1309" s="4">
        <f>Table1[[#This Row],[Price per Unit]]+0.05</f>
        <v>0.55000000000000004</v>
      </c>
      <c r="Q1309" s="3">
        <f>Table1[[#This Row],[Units Sold]]+500</f>
        <v>4750</v>
      </c>
      <c r="R1309" s="5">
        <f>Table1[[#This Row],[Operating Margin]]+5%</f>
        <v>0.3</v>
      </c>
    </row>
    <row r="1310" spans="1:18" x14ac:dyDescent="0.2">
      <c r="B1310" s="22" t="s">
        <v>23</v>
      </c>
      <c r="C1310" s="22">
        <v>1128299</v>
      </c>
      <c r="D1310" s="23">
        <v>44244</v>
      </c>
      <c r="E1310" s="22" t="s">
        <v>24</v>
      </c>
      <c r="F1310" s="22" t="s">
        <v>61</v>
      </c>
      <c r="G1310" s="22" t="s">
        <v>62</v>
      </c>
      <c r="H1310" s="22" t="s">
        <v>13</v>
      </c>
      <c r="I1310" s="24">
        <v>0.5</v>
      </c>
      <c r="J1310" s="25">
        <v>4250</v>
      </c>
      <c r="K1310" s="26">
        <f t="shared" ref="K1310:K1313" si="430">I1310*J1310</f>
        <v>2125</v>
      </c>
      <c r="L1310" s="26">
        <f t="shared" ref="L1310:L1313" si="431">K1310*M1310</f>
        <v>637.5</v>
      </c>
      <c r="M1310" s="27">
        <v>0.3</v>
      </c>
      <c r="O1310" s="1"/>
      <c r="P1310" s="4">
        <f>Table1[[#This Row],[Price per Unit]]+0.05</f>
        <v>0.55000000000000004</v>
      </c>
      <c r="Q1310" s="3">
        <f>Table1[[#This Row],[Units Sold]]+500</f>
        <v>4750</v>
      </c>
      <c r="R1310" s="5">
        <f>Table1[[#This Row],[Operating Margin]]+5%</f>
        <v>0.35</v>
      </c>
    </row>
    <row r="1311" spans="1:18" x14ac:dyDescent="0.2">
      <c r="B1311" s="22" t="s">
        <v>23</v>
      </c>
      <c r="C1311" s="22">
        <v>1128299</v>
      </c>
      <c r="D1311" s="23">
        <v>44244</v>
      </c>
      <c r="E1311" s="22" t="s">
        <v>24</v>
      </c>
      <c r="F1311" s="22" t="s">
        <v>61</v>
      </c>
      <c r="G1311" s="22" t="s">
        <v>62</v>
      </c>
      <c r="H1311" s="22" t="s">
        <v>14</v>
      </c>
      <c r="I1311" s="24">
        <v>0.5</v>
      </c>
      <c r="J1311" s="25">
        <v>2750</v>
      </c>
      <c r="K1311" s="26">
        <f t="shared" si="430"/>
        <v>1375</v>
      </c>
      <c r="L1311" s="26">
        <f t="shared" si="431"/>
        <v>412.5</v>
      </c>
      <c r="M1311" s="27">
        <v>0.3</v>
      </c>
      <c r="O1311" s="1"/>
      <c r="P1311" s="4">
        <f>Table1[[#This Row],[Price per Unit]]+0.05</f>
        <v>0.55000000000000004</v>
      </c>
      <c r="Q1311" s="3">
        <f>Table1[[#This Row],[Units Sold]]+500</f>
        <v>3250</v>
      </c>
      <c r="R1311" s="5">
        <f>Table1[[#This Row],[Operating Margin]]+5%</f>
        <v>0.35</v>
      </c>
    </row>
    <row r="1312" spans="1:18" x14ac:dyDescent="0.2">
      <c r="B1312" s="22" t="s">
        <v>23</v>
      </c>
      <c r="C1312" s="22">
        <v>1128299</v>
      </c>
      <c r="D1312" s="23">
        <v>44244</v>
      </c>
      <c r="E1312" s="22" t="s">
        <v>24</v>
      </c>
      <c r="F1312" s="22" t="s">
        <v>61</v>
      </c>
      <c r="G1312" s="22" t="s">
        <v>62</v>
      </c>
      <c r="H1312" s="22" t="s">
        <v>16</v>
      </c>
      <c r="I1312" s="24">
        <v>0.55000000000000004</v>
      </c>
      <c r="J1312" s="25">
        <v>2000</v>
      </c>
      <c r="K1312" s="26">
        <f t="shared" si="430"/>
        <v>1100</v>
      </c>
      <c r="L1312" s="26">
        <f t="shared" si="431"/>
        <v>220</v>
      </c>
      <c r="M1312" s="27">
        <v>0.2</v>
      </c>
      <c r="O1312" s="1"/>
      <c r="P1312" s="4">
        <f>Table1[[#This Row],[Price per Unit]]+0.05</f>
        <v>0.60000000000000009</v>
      </c>
      <c r="Q1312" s="3">
        <f>Table1[[#This Row],[Units Sold]]+500</f>
        <v>2500</v>
      </c>
      <c r="R1312" s="5">
        <f>Table1[[#This Row],[Operating Margin]]+5%</f>
        <v>0.25</v>
      </c>
    </row>
    <row r="1313" spans="2:18" x14ac:dyDescent="0.2">
      <c r="B1313" s="22" t="s">
        <v>23</v>
      </c>
      <c r="C1313" s="22">
        <v>1128299</v>
      </c>
      <c r="D1313" s="23">
        <v>44244</v>
      </c>
      <c r="E1313" s="22" t="s">
        <v>24</v>
      </c>
      <c r="F1313" s="22" t="s">
        <v>61</v>
      </c>
      <c r="G1313" s="22" t="s">
        <v>62</v>
      </c>
      <c r="H1313" s="22" t="s">
        <v>17</v>
      </c>
      <c r="I1313" s="24">
        <v>0.5</v>
      </c>
      <c r="J1313" s="25">
        <v>4000</v>
      </c>
      <c r="K1313" s="26">
        <f t="shared" si="430"/>
        <v>2000</v>
      </c>
      <c r="L1313" s="26">
        <f t="shared" si="431"/>
        <v>900</v>
      </c>
      <c r="M1313" s="27">
        <v>0.45</v>
      </c>
      <c r="O1313" s="1"/>
      <c r="P1313" s="4">
        <f>Table1[[#This Row],[Price per Unit]]+0.05</f>
        <v>0.55000000000000004</v>
      </c>
      <c r="Q1313" s="3">
        <f>Table1[[#This Row],[Units Sold]]+500</f>
        <v>4500</v>
      </c>
      <c r="R1313" s="5">
        <f>Table1[[#This Row],[Operating Margin]]+5%</f>
        <v>0.5</v>
      </c>
    </row>
    <row r="1314" spans="2:18" x14ac:dyDescent="0.2">
      <c r="B1314" s="22" t="s">
        <v>23</v>
      </c>
      <c r="C1314" s="22">
        <v>1128299</v>
      </c>
      <c r="D1314" s="23">
        <v>44271</v>
      </c>
      <c r="E1314" s="22" t="s">
        <v>24</v>
      </c>
      <c r="F1314" s="22" t="s">
        <v>61</v>
      </c>
      <c r="G1314" s="22" t="s">
        <v>62</v>
      </c>
      <c r="H1314" s="22" t="s">
        <v>12</v>
      </c>
      <c r="I1314" s="24">
        <v>0.5</v>
      </c>
      <c r="J1314" s="25">
        <v>5500</v>
      </c>
      <c r="K1314" s="26">
        <f>I1314*J1314</f>
        <v>2750</v>
      </c>
      <c r="L1314" s="26">
        <f>K1314*M1314</f>
        <v>825</v>
      </c>
      <c r="M1314" s="27">
        <v>0.3</v>
      </c>
      <c r="O1314" s="1"/>
      <c r="P1314" s="4">
        <f>Table1[[#This Row],[Price per Unit]]+0.05</f>
        <v>0.55000000000000004</v>
      </c>
      <c r="Q1314" s="3">
        <f>Table1[[#This Row],[Units Sold]]+500</f>
        <v>6000</v>
      </c>
      <c r="R1314" s="5">
        <f>Table1[[#This Row],[Operating Margin]]+5%</f>
        <v>0.35</v>
      </c>
    </row>
    <row r="1315" spans="2:18" x14ac:dyDescent="0.2">
      <c r="B1315" s="22" t="s">
        <v>23</v>
      </c>
      <c r="C1315" s="22">
        <v>1128299</v>
      </c>
      <c r="D1315" s="23">
        <v>44271</v>
      </c>
      <c r="E1315" s="22" t="s">
        <v>24</v>
      </c>
      <c r="F1315" s="22" t="s">
        <v>61</v>
      </c>
      <c r="G1315" s="22" t="s">
        <v>62</v>
      </c>
      <c r="H1315" s="22" t="s">
        <v>15</v>
      </c>
      <c r="I1315" s="24">
        <v>0.6</v>
      </c>
      <c r="J1315" s="25">
        <v>4000</v>
      </c>
      <c r="K1315" s="26">
        <f>I1315*J1315</f>
        <v>2400</v>
      </c>
      <c r="L1315" s="26">
        <f>K1315*M1315</f>
        <v>600</v>
      </c>
      <c r="M1315" s="27">
        <v>0.25</v>
      </c>
      <c r="O1315" s="1"/>
      <c r="P1315" s="4">
        <f>Table1[[#This Row],[Price per Unit]]+0.05</f>
        <v>0.65</v>
      </c>
      <c r="Q1315" s="3">
        <f>Table1[[#This Row],[Units Sold]]+500</f>
        <v>4500</v>
      </c>
      <c r="R1315" s="5">
        <f>Table1[[#This Row],[Operating Margin]]+5%</f>
        <v>0.3</v>
      </c>
    </row>
    <row r="1316" spans="2:18" x14ac:dyDescent="0.2">
      <c r="B1316" s="22" t="s">
        <v>23</v>
      </c>
      <c r="C1316" s="22">
        <v>1128299</v>
      </c>
      <c r="D1316" s="23">
        <v>44271</v>
      </c>
      <c r="E1316" s="22" t="s">
        <v>24</v>
      </c>
      <c r="F1316" s="22" t="s">
        <v>61</v>
      </c>
      <c r="G1316" s="22" t="s">
        <v>62</v>
      </c>
      <c r="H1316" s="22" t="s">
        <v>13</v>
      </c>
      <c r="I1316" s="24">
        <v>0.64999999999999991</v>
      </c>
      <c r="J1316" s="25">
        <v>4250</v>
      </c>
      <c r="K1316" s="26">
        <f t="shared" ref="K1316:K1319" si="432">I1316*J1316</f>
        <v>2762.4999999999995</v>
      </c>
      <c r="L1316" s="26">
        <f t="shared" ref="L1316:L1319" si="433">K1316*M1316</f>
        <v>828.74999999999989</v>
      </c>
      <c r="M1316" s="27">
        <v>0.3</v>
      </c>
      <c r="O1316" s="1"/>
      <c r="P1316" s="4">
        <f>Table1[[#This Row],[Price per Unit]]+0.05</f>
        <v>0.7</v>
      </c>
      <c r="Q1316" s="3">
        <f>Table1[[#This Row],[Units Sold]]+500</f>
        <v>4750</v>
      </c>
      <c r="R1316" s="5">
        <f>Table1[[#This Row],[Operating Margin]]+5%</f>
        <v>0.35</v>
      </c>
    </row>
    <row r="1317" spans="2:18" x14ac:dyDescent="0.2">
      <c r="B1317" s="22" t="s">
        <v>23</v>
      </c>
      <c r="C1317" s="22">
        <v>1128299</v>
      </c>
      <c r="D1317" s="23">
        <v>44271</v>
      </c>
      <c r="E1317" s="22" t="s">
        <v>24</v>
      </c>
      <c r="F1317" s="22" t="s">
        <v>61</v>
      </c>
      <c r="G1317" s="22" t="s">
        <v>62</v>
      </c>
      <c r="H1317" s="22" t="s">
        <v>14</v>
      </c>
      <c r="I1317" s="24">
        <v>0.6</v>
      </c>
      <c r="J1317" s="25">
        <v>3250</v>
      </c>
      <c r="K1317" s="26">
        <f t="shared" si="432"/>
        <v>1950</v>
      </c>
      <c r="L1317" s="26">
        <f t="shared" si="433"/>
        <v>585</v>
      </c>
      <c r="M1317" s="27">
        <v>0.3</v>
      </c>
      <c r="O1317" s="1"/>
      <c r="P1317" s="4">
        <f>Table1[[#This Row],[Price per Unit]]+0.05</f>
        <v>0.65</v>
      </c>
      <c r="Q1317" s="3">
        <f>Table1[[#This Row],[Units Sold]]+500</f>
        <v>3750</v>
      </c>
      <c r="R1317" s="5">
        <f>Table1[[#This Row],[Operating Margin]]+5%</f>
        <v>0.35</v>
      </c>
    </row>
    <row r="1318" spans="2:18" x14ac:dyDescent="0.2">
      <c r="B1318" s="22" t="s">
        <v>23</v>
      </c>
      <c r="C1318" s="22">
        <v>1128299</v>
      </c>
      <c r="D1318" s="23">
        <v>44271</v>
      </c>
      <c r="E1318" s="22" t="s">
        <v>24</v>
      </c>
      <c r="F1318" s="22" t="s">
        <v>61</v>
      </c>
      <c r="G1318" s="22" t="s">
        <v>62</v>
      </c>
      <c r="H1318" s="22" t="s">
        <v>16</v>
      </c>
      <c r="I1318" s="24">
        <v>0.65</v>
      </c>
      <c r="J1318" s="25">
        <v>1750</v>
      </c>
      <c r="K1318" s="26">
        <f t="shared" si="432"/>
        <v>1137.5</v>
      </c>
      <c r="L1318" s="26">
        <f t="shared" si="433"/>
        <v>227.5</v>
      </c>
      <c r="M1318" s="27">
        <v>0.2</v>
      </c>
      <c r="O1318" s="1"/>
      <c r="P1318" s="4">
        <f>Table1[[#This Row],[Price per Unit]]+0.05</f>
        <v>0.70000000000000007</v>
      </c>
      <c r="Q1318" s="3">
        <f>Table1[[#This Row],[Units Sold]]+500</f>
        <v>2250</v>
      </c>
      <c r="R1318" s="5">
        <f>Table1[[#This Row],[Operating Margin]]+5%</f>
        <v>0.25</v>
      </c>
    </row>
    <row r="1319" spans="2:18" x14ac:dyDescent="0.2">
      <c r="B1319" s="22" t="s">
        <v>23</v>
      </c>
      <c r="C1319" s="22">
        <v>1128299</v>
      </c>
      <c r="D1319" s="23">
        <v>44271</v>
      </c>
      <c r="E1319" s="22" t="s">
        <v>24</v>
      </c>
      <c r="F1319" s="22" t="s">
        <v>61</v>
      </c>
      <c r="G1319" s="22" t="s">
        <v>62</v>
      </c>
      <c r="H1319" s="22" t="s">
        <v>17</v>
      </c>
      <c r="I1319" s="24">
        <v>0.6</v>
      </c>
      <c r="J1319" s="25">
        <v>3750</v>
      </c>
      <c r="K1319" s="26">
        <f t="shared" si="432"/>
        <v>2250</v>
      </c>
      <c r="L1319" s="26">
        <f t="shared" si="433"/>
        <v>1012.5</v>
      </c>
      <c r="M1319" s="27">
        <v>0.45</v>
      </c>
      <c r="O1319" s="1"/>
      <c r="P1319" s="4">
        <f>Table1[[#This Row],[Price per Unit]]+0.05</f>
        <v>0.65</v>
      </c>
      <c r="Q1319" s="3">
        <f>Table1[[#This Row],[Units Sold]]+500</f>
        <v>4250</v>
      </c>
      <c r="R1319" s="5">
        <f>Table1[[#This Row],[Operating Margin]]+5%</f>
        <v>0.5</v>
      </c>
    </row>
    <row r="1320" spans="2:18" x14ac:dyDescent="0.2">
      <c r="B1320" s="22" t="s">
        <v>23</v>
      </c>
      <c r="C1320" s="22">
        <v>1128299</v>
      </c>
      <c r="D1320" s="23">
        <v>44303</v>
      </c>
      <c r="E1320" s="22" t="s">
        <v>24</v>
      </c>
      <c r="F1320" s="22" t="s">
        <v>61</v>
      </c>
      <c r="G1320" s="22" t="s">
        <v>62</v>
      </c>
      <c r="H1320" s="22" t="s">
        <v>12</v>
      </c>
      <c r="I1320" s="24">
        <v>0.65</v>
      </c>
      <c r="J1320" s="25">
        <v>5500</v>
      </c>
      <c r="K1320" s="26">
        <f>I1320*J1320</f>
        <v>3575</v>
      </c>
      <c r="L1320" s="26">
        <f>K1320*M1320</f>
        <v>1072.5</v>
      </c>
      <c r="M1320" s="27">
        <v>0.3</v>
      </c>
      <c r="O1320" s="1"/>
      <c r="P1320" s="4">
        <f>Table1[[#This Row],[Price per Unit]]+0.05</f>
        <v>0.70000000000000007</v>
      </c>
      <c r="Q1320" s="3">
        <f>Table1[[#This Row],[Units Sold]]+500</f>
        <v>6000</v>
      </c>
      <c r="R1320" s="5">
        <f>Table1[[#This Row],[Operating Margin]]+5%</f>
        <v>0.35</v>
      </c>
    </row>
    <row r="1321" spans="2:18" x14ac:dyDescent="0.2">
      <c r="B1321" s="22" t="s">
        <v>23</v>
      </c>
      <c r="C1321" s="22">
        <v>1128299</v>
      </c>
      <c r="D1321" s="23">
        <v>44303</v>
      </c>
      <c r="E1321" s="22" t="s">
        <v>24</v>
      </c>
      <c r="F1321" s="22" t="s">
        <v>61</v>
      </c>
      <c r="G1321" s="22" t="s">
        <v>62</v>
      </c>
      <c r="H1321" s="22" t="s">
        <v>15</v>
      </c>
      <c r="I1321" s="24">
        <v>0.70000000000000007</v>
      </c>
      <c r="J1321" s="25">
        <v>3500</v>
      </c>
      <c r="K1321" s="26">
        <f>I1321*J1321</f>
        <v>2450.0000000000005</v>
      </c>
      <c r="L1321" s="26">
        <f>K1321*M1321</f>
        <v>612.50000000000011</v>
      </c>
      <c r="M1321" s="27">
        <v>0.25</v>
      </c>
      <c r="O1321" s="1"/>
      <c r="P1321" s="4">
        <f>Table1[[#This Row],[Price per Unit]]+0.05</f>
        <v>0.75000000000000011</v>
      </c>
      <c r="Q1321" s="3">
        <f>Table1[[#This Row],[Units Sold]]+500</f>
        <v>4000</v>
      </c>
      <c r="R1321" s="5">
        <f>Table1[[#This Row],[Operating Margin]]+5%</f>
        <v>0.3</v>
      </c>
    </row>
    <row r="1322" spans="2:18" x14ac:dyDescent="0.2">
      <c r="B1322" s="22" t="s">
        <v>23</v>
      </c>
      <c r="C1322" s="22">
        <v>1128299</v>
      </c>
      <c r="D1322" s="23">
        <v>44303</v>
      </c>
      <c r="E1322" s="22" t="s">
        <v>24</v>
      </c>
      <c r="F1322" s="22" t="s">
        <v>61</v>
      </c>
      <c r="G1322" s="22" t="s">
        <v>62</v>
      </c>
      <c r="H1322" s="22" t="s">
        <v>13</v>
      </c>
      <c r="I1322" s="24">
        <v>0.70000000000000007</v>
      </c>
      <c r="J1322" s="25">
        <v>4000</v>
      </c>
      <c r="K1322" s="26">
        <f t="shared" ref="K1322:K1325" si="434">I1322*J1322</f>
        <v>2800.0000000000005</v>
      </c>
      <c r="L1322" s="26">
        <f t="shared" ref="L1322:L1325" si="435">K1322*M1322</f>
        <v>840.00000000000011</v>
      </c>
      <c r="M1322" s="27">
        <v>0.3</v>
      </c>
      <c r="O1322" s="1"/>
      <c r="P1322" s="4">
        <f>Table1[[#This Row],[Price per Unit]]+0.05</f>
        <v>0.75000000000000011</v>
      </c>
      <c r="Q1322" s="3">
        <f>Table1[[#This Row],[Units Sold]]+500</f>
        <v>4500</v>
      </c>
      <c r="R1322" s="5">
        <f>Table1[[#This Row],[Operating Margin]]+5%</f>
        <v>0.35</v>
      </c>
    </row>
    <row r="1323" spans="2:18" x14ac:dyDescent="0.2">
      <c r="B1323" s="22" t="s">
        <v>23</v>
      </c>
      <c r="C1323" s="22">
        <v>1128299</v>
      </c>
      <c r="D1323" s="23">
        <v>44303</v>
      </c>
      <c r="E1323" s="22" t="s">
        <v>24</v>
      </c>
      <c r="F1323" s="22" t="s">
        <v>61</v>
      </c>
      <c r="G1323" s="22" t="s">
        <v>62</v>
      </c>
      <c r="H1323" s="22" t="s">
        <v>14</v>
      </c>
      <c r="I1323" s="24">
        <v>0.55000000000000004</v>
      </c>
      <c r="J1323" s="25">
        <v>3000</v>
      </c>
      <c r="K1323" s="26">
        <f t="shared" si="434"/>
        <v>1650.0000000000002</v>
      </c>
      <c r="L1323" s="26">
        <f t="shared" si="435"/>
        <v>495.00000000000006</v>
      </c>
      <c r="M1323" s="27">
        <v>0.3</v>
      </c>
      <c r="O1323" s="1"/>
      <c r="P1323" s="4">
        <f>Table1[[#This Row],[Price per Unit]]+0.05</f>
        <v>0.60000000000000009</v>
      </c>
      <c r="Q1323" s="3">
        <f>Table1[[#This Row],[Units Sold]]+500</f>
        <v>3500</v>
      </c>
      <c r="R1323" s="5">
        <f>Table1[[#This Row],[Operating Margin]]+5%</f>
        <v>0.35</v>
      </c>
    </row>
    <row r="1324" spans="2:18" x14ac:dyDescent="0.2">
      <c r="B1324" s="22" t="s">
        <v>23</v>
      </c>
      <c r="C1324" s="22">
        <v>1128299</v>
      </c>
      <c r="D1324" s="23">
        <v>44303</v>
      </c>
      <c r="E1324" s="22" t="s">
        <v>24</v>
      </c>
      <c r="F1324" s="22" t="s">
        <v>61</v>
      </c>
      <c r="G1324" s="22" t="s">
        <v>62</v>
      </c>
      <c r="H1324" s="22" t="s">
        <v>16</v>
      </c>
      <c r="I1324" s="24">
        <v>0.60000000000000009</v>
      </c>
      <c r="J1324" s="25">
        <v>2000</v>
      </c>
      <c r="K1324" s="26">
        <f t="shared" si="434"/>
        <v>1200.0000000000002</v>
      </c>
      <c r="L1324" s="26">
        <f t="shared" si="435"/>
        <v>240.00000000000006</v>
      </c>
      <c r="M1324" s="27">
        <v>0.2</v>
      </c>
      <c r="O1324" s="1"/>
      <c r="P1324" s="4">
        <f>Table1[[#This Row],[Price per Unit]]+0.05</f>
        <v>0.65000000000000013</v>
      </c>
      <c r="Q1324" s="3">
        <f>Table1[[#This Row],[Units Sold]]+500</f>
        <v>2500</v>
      </c>
      <c r="R1324" s="5">
        <f>Table1[[#This Row],[Operating Margin]]+5%</f>
        <v>0.25</v>
      </c>
    </row>
    <row r="1325" spans="2:18" x14ac:dyDescent="0.2">
      <c r="B1325" s="22" t="s">
        <v>23</v>
      </c>
      <c r="C1325" s="22">
        <v>1128299</v>
      </c>
      <c r="D1325" s="23">
        <v>44303</v>
      </c>
      <c r="E1325" s="22" t="s">
        <v>24</v>
      </c>
      <c r="F1325" s="22" t="s">
        <v>61</v>
      </c>
      <c r="G1325" s="22" t="s">
        <v>62</v>
      </c>
      <c r="H1325" s="22" t="s">
        <v>17</v>
      </c>
      <c r="I1325" s="24">
        <v>0.75000000000000011</v>
      </c>
      <c r="J1325" s="25">
        <v>3750</v>
      </c>
      <c r="K1325" s="26">
        <f t="shared" si="434"/>
        <v>2812.5000000000005</v>
      </c>
      <c r="L1325" s="26">
        <f t="shared" si="435"/>
        <v>1265.6250000000002</v>
      </c>
      <c r="M1325" s="27">
        <v>0.45</v>
      </c>
      <c r="O1325" s="1"/>
      <c r="P1325" s="4">
        <f>Table1[[#This Row],[Price per Unit]]+0.05</f>
        <v>0.80000000000000016</v>
      </c>
      <c r="Q1325" s="3">
        <f>Table1[[#This Row],[Units Sold]]+500</f>
        <v>4250</v>
      </c>
      <c r="R1325" s="5">
        <f>Table1[[#This Row],[Operating Margin]]+5%</f>
        <v>0.5</v>
      </c>
    </row>
    <row r="1326" spans="2:18" x14ac:dyDescent="0.2">
      <c r="B1326" s="22" t="s">
        <v>23</v>
      </c>
      <c r="C1326" s="22">
        <v>1128299</v>
      </c>
      <c r="D1326" s="23">
        <v>44334</v>
      </c>
      <c r="E1326" s="22" t="s">
        <v>24</v>
      </c>
      <c r="F1326" s="22" t="s">
        <v>61</v>
      </c>
      <c r="G1326" s="22" t="s">
        <v>62</v>
      </c>
      <c r="H1326" s="22" t="s">
        <v>12</v>
      </c>
      <c r="I1326" s="24">
        <v>0.6</v>
      </c>
      <c r="J1326" s="25">
        <v>5750</v>
      </c>
      <c r="K1326" s="26">
        <f>I1326*J1326</f>
        <v>3450</v>
      </c>
      <c r="L1326" s="26">
        <f>K1326*M1326</f>
        <v>1035</v>
      </c>
      <c r="M1326" s="27">
        <v>0.3</v>
      </c>
      <c r="O1326" s="1"/>
      <c r="P1326" s="4">
        <f>Table1[[#This Row],[Price per Unit]]+0.05</f>
        <v>0.65</v>
      </c>
      <c r="Q1326" s="3">
        <f>Table1[[#This Row],[Units Sold]]+500</f>
        <v>6250</v>
      </c>
      <c r="R1326" s="5">
        <f>Table1[[#This Row],[Operating Margin]]+5%</f>
        <v>0.35</v>
      </c>
    </row>
    <row r="1327" spans="2:18" x14ac:dyDescent="0.2">
      <c r="B1327" s="22" t="s">
        <v>23</v>
      </c>
      <c r="C1327" s="22">
        <v>1128299</v>
      </c>
      <c r="D1327" s="23">
        <v>44334</v>
      </c>
      <c r="E1327" s="22" t="s">
        <v>24</v>
      </c>
      <c r="F1327" s="22" t="s">
        <v>61</v>
      </c>
      <c r="G1327" s="22" t="s">
        <v>62</v>
      </c>
      <c r="H1327" s="22" t="s">
        <v>15</v>
      </c>
      <c r="I1327" s="24">
        <v>0.65</v>
      </c>
      <c r="J1327" s="25">
        <v>4250</v>
      </c>
      <c r="K1327" s="26">
        <f>I1327*J1327</f>
        <v>2762.5</v>
      </c>
      <c r="L1327" s="26">
        <f>K1327*M1327</f>
        <v>690.625</v>
      </c>
      <c r="M1327" s="27">
        <v>0.25</v>
      </c>
      <c r="O1327" s="1"/>
      <c r="P1327" s="4">
        <f>Table1[[#This Row],[Price per Unit]]+0.05</f>
        <v>0.70000000000000007</v>
      </c>
      <c r="Q1327" s="3">
        <f>Table1[[#This Row],[Units Sold]]+500</f>
        <v>4750</v>
      </c>
      <c r="R1327" s="5">
        <f>Table1[[#This Row],[Operating Margin]]+5%</f>
        <v>0.3</v>
      </c>
    </row>
    <row r="1328" spans="2:18" x14ac:dyDescent="0.2">
      <c r="B1328" s="22" t="s">
        <v>23</v>
      </c>
      <c r="C1328" s="22">
        <v>1128299</v>
      </c>
      <c r="D1328" s="23">
        <v>44334</v>
      </c>
      <c r="E1328" s="22" t="s">
        <v>24</v>
      </c>
      <c r="F1328" s="22" t="s">
        <v>61</v>
      </c>
      <c r="G1328" s="22" t="s">
        <v>62</v>
      </c>
      <c r="H1328" s="22" t="s">
        <v>13</v>
      </c>
      <c r="I1328" s="24">
        <v>0.65</v>
      </c>
      <c r="J1328" s="25">
        <v>4250</v>
      </c>
      <c r="K1328" s="26">
        <f t="shared" ref="K1328:K1331" si="436">I1328*J1328</f>
        <v>2762.5</v>
      </c>
      <c r="L1328" s="26">
        <f t="shared" ref="L1328:L1331" si="437">K1328*M1328</f>
        <v>828.75</v>
      </c>
      <c r="M1328" s="27">
        <v>0.3</v>
      </c>
      <c r="O1328" s="1"/>
      <c r="P1328" s="4">
        <f>Table1[[#This Row],[Price per Unit]]+0.05</f>
        <v>0.70000000000000007</v>
      </c>
      <c r="Q1328" s="3">
        <f>Table1[[#This Row],[Units Sold]]+500</f>
        <v>4750</v>
      </c>
      <c r="R1328" s="5">
        <f>Table1[[#This Row],[Operating Margin]]+5%</f>
        <v>0.35</v>
      </c>
    </row>
    <row r="1329" spans="2:18" x14ac:dyDescent="0.2">
      <c r="B1329" s="22" t="s">
        <v>23</v>
      </c>
      <c r="C1329" s="22">
        <v>1128299</v>
      </c>
      <c r="D1329" s="23">
        <v>44334</v>
      </c>
      <c r="E1329" s="22" t="s">
        <v>24</v>
      </c>
      <c r="F1329" s="22" t="s">
        <v>61</v>
      </c>
      <c r="G1329" s="22" t="s">
        <v>62</v>
      </c>
      <c r="H1329" s="22" t="s">
        <v>14</v>
      </c>
      <c r="I1329" s="24">
        <v>0.6</v>
      </c>
      <c r="J1329" s="25">
        <v>3250</v>
      </c>
      <c r="K1329" s="26">
        <f t="shared" si="436"/>
        <v>1950</v>
      </c>
      <c r="L1329" s="26">
        <f t="shared" si="437"/>
        <v>585</v>
      </c>
      <c r="M1329" s="27">
        <v>0.3</v>
      </c>
      <c r="O1329" s="1"/>
      <c r="P1329" s="4">
        <f>Table1[[#This Row],[Price per Unit]]+0.05</f>
        <v>0.65</v>
      </c>
      <c r="Q1329" s="3">
        <f>Table1[[#This Row],[Units Sold]]+500</f>
        <v>3750</v>
      </c>
      <c r="R1329" s="5">
        <f>Table1[[#This Row],[Operating Margin]]+5%</f>
        <v>0.35</v>
      </c>
    </row>
    <row r="1330" spans="2:18" x14ac:dyDescent="0.2">
      <c r="B1330" s="22" t="s">
        <v>23</v>
      </c>
      <c r="C1330" s="22">
        <v>1128299</v>
      </c>
      <c r="D1330" s="23">
        <v>44334</v>
      </c>
      <c r="E1330" s="22" t="s">
        <v>24</v>
      </c>
      <c r="F1330" s="22" t="s">
        <v>61</v>
      </c>
      <c r="G1330" s="22" t="s">
        <v>62</v>
      </c>
      <c r="H1330" s="22" t="s">
        <v>16</v>
      </c>
      <c r="I1330" s="24">
        <v>0.54999999999999993</v>
      </c>
      <c r="J1330" s="25">
        <v>2250</v>
      </c>
      <c r="K1330" s="26">
        <f t="shared" si="436"/>
        <v>1237.4999999999998</v>
      </c>
      <c r="L1330" s="26">
        <f t="shared" si="437"/>
        <v>247.49999999999997</v>
      </c>
      <c r="M1330" s="27">
        <v>0.2</v>
      </c>
      <c r="O1330" s="1"/>
      <c r="P1330" s="4">
        <f>Table1[[#This Row],[Price per Unit]]-0.05</f>
        <v>0.49999999999999994</v>
      </c>
      <c r="Q1330" s="3">
        <f>Table1[[#This Row],[Units Sold]]+500</f>
        <v>2750</v>
      </c>
      <c r="R1330" s="5">
        <f>Table1[[#This Row],[Operating Margin]]+5%</f>
        <v>0.25</v>
      </c>
    </row>
    <row r="1331" spans="2:18" x14ac:dyDescent="0.2">
      <c r="B1331" s="22" t="s">
        <v>23</v>
      </c>
      <c r="C1331" s="22">
        <v>1128299</v>
      </c>
      <c r="D1331" s="23">
        <v>44334</v>
      </c>
      <c r="E1331" s="22" t="s">
        <v>24</v>
      </c>
      <c r="F1331" s="22" t="s">
        <v>61</v>
      </c>
      <c r="G1331" s="22" t="s">
        <v>62</v>
      </c>
      <c r="H1331" s="22" t="s">
        <v>17</v>
      </c>
      <c r="I1331" s="24">
        <v>0.7</v>
      </c>
      <c r="J1331" s="25">
        <v>5750</v>
      </c>
      <c r="K1331" s="26">
        <f t="shared" si="436"/>
        <v>4024.9999999999995</v>
      </c>
      <c r="L1331" s="26">
        <f t="shared" si="437"/>
        <v>1811.2499999999998</v>
      </c>
      <c r="M1331" s="27">
        <v>0.45</v>
      </c>
      <c r="O1331" s="1"/>
      <c r="P1331" s="4">
        <f>Table1[[#This Row],[Price per Unit]]-0.05</f>
        <v>0.64999999999999991</v>
      </c>
      <c r="Q1331" s="3">
        <f>Table1[[#This Row],[Units Sold]]+1000</f>
        <v>6750</v>
      </c>
      <c r="R1331" s="5">
        <f>Table1[[#This Row],[Operating Margin]]+5%</f>
        <v>0.5</v>
      </c>
    </row>
    <row r="1332" spans="2:18" x14ac:dyDescent="0.2">
      <c r="B1332" s="22" t="s">
        <v>23</v>
      </c>
      <c r="C1332" s="22">
        <v>1128299</v>
      </c>
      <c r="D1332" s="23">
        <v>44364</v>
      </c>
      <c r="E1332" s="22" t="s">
        <v>24</v>
      </c>
      <c r="F1332" s="22" t="s">
        <v>61</v>
      </c>
      <c r="G1332" s="22" t="s">
        <v>62</v>
      </c>
      <c r="H1332" s="22" t="s">
        <v>12</v>
      </c>
      <c r="I1332" s="24">
        <v>0.64999999999999991</v>
      </c>
      <c r="J1332" s="25">
        <v>8250</v>
      </c>
      <c r="K1332" s="26">
        <f>I1332*J1332</f>
        <v>5362.4999999999991</v>
      </c>
      <c r="L1332" s="26">
        <f>K1332*M1332</f>
        <v>1608.7499999999998</v>
      </c>
      <c r="M1332" s="27">
        <v>0.3</v>
      </c>
      <c r="O1332" s="1"/>
      <c r="P1332" s="4">
        <f>Table1[[#This Row],[Price per Unit]]-0.05</f>
        <v>0.59999999999999987</v>
      </c>
      <c r="Q1332" s="3">
        <f>Table1[[#This Row],[Units Sold]]+1000</f>
        <v>9250</v>
      </c>
      <c r="R1332" s="5">
        <f>Table1[[#This Row],[Operating Margin]]+5%</f>
        <v>0.35</v>
      </c>
    </row>
    <row r="1333" spans="2:18" x14ac:dyDescent="0.2">
      <c r="B1333" s="22" t="s">
        <v>23</v>
      </c>
      <c r="C1333" s="22">
        <v>1128299</v>
      </c>
      <c r="D1333" s="23">
        <v>44364</v>
      </c>
      <c r="E1333" s="22" t="s">
        <v>24</v>
      </c>
      <c r="F1333" s="22" t="s">
        <v>61</v>
      </c>
      <c r="G1333" s="22" t="s">
        <v>62</v>
      </c>
      <c r="H1333" s="22" t="s">
        <v>15</v>
      </c>
      <c r="I1333" s="24">
        <v>0.7</v>
      </c>
      <c r="J1333" s="25">
        <v>7000</v>
      </c>
      <c r="K1333" s="26">
        <f>I1333*J1333</f>
        <v>4900</v>
      </c>
      <c r="L1333" s="26">
        <f>K1333*M1333</f>
        <v>1225</v>
      </c>
      <c r="M1333" s="27">
        <v>0.25</v>
      </c>
      <c r="O1333" s="1"/>
      <c r="P1333" s="4">
        <f>Table1[[#This Row],[Price per Unit]]-0.05</f>
        <v>0.64999999999999991</v>
      </c>
      <c r="Q1333" s="3">
        <f>Table1[[#This Row],[Units Sold]]+1000</f>
        <v>8000</v>
      </c>
      <c r="R1333" s="5">
        <f>Table1[[#This Row],[Operating Margin]]+5%</f>
        <v>0.3</v>
      </c>
    </row>
    <row r="1334" spans="2:18" x14ac:dyDescent="0.2">
      <c r="B1334" s="22" t="s">
        <v>23</v>
      </c>
      <c r="C1334" s="22">
        <v>1128299</v>
      </c>
      <c r="D1334" s="23">
        <v>44364</v>
      </c>
      <c r="E1334" s="22" t="s">
        <v>24</v>
      </c>
      <c r="F1334" s="22" t="s">
        <v>61</v>
      </c>
      <c r="G1334" s="22" t="s">
        <v>62</v>
      </c>
      <c r="H1334" s="22" t="s">
        <v>13</v>
      </c>
      <c r="I1334" s="24">
        <v>0.85</v>
      </c>
      <c r="J1334" s="25">
        <v>7000</v>
      </c>
      <c r="K1334" s="26">
        <f t="shared" ref="K1334:K1337" si="438">I1334*J1334</f>
        <v>5950</v>
      </c>
      <c r="L1334" s="26">
        <f t="shared" ref="L1334:L1337" si="439">K1334*M1334</f>
        <v>1785</v>
      </c>
      <c r="M1334" s="27">
        <v>0.3</v>
      </c>
      <c r="O1334" s="1"/>
      <c r="P1334" s="4">
        <f>Table1[[#This Row],[Price per Unit]]+0.1</f>
        <v>0.95</v>
      </c>
      <c r="Q1334" s="3">
        <f>Table1[[#This Row],[Units Sold]]+1000</f>
        <v>8000</v>
      </c>
      <c r="R1334" s="5">
        <f>Table1[[#This Row],[Operating Margin]]+5%</f>
        <v>0.35</v>
      </c>
    </row>
    <row r="1335" spans="2:18" x14ac:dyDescent="0.2">
      <c r="B1335" s="22" t="s">
        <v>23</v>
      </c>
      <c r="C1335" s="22">
        <v>1128299</v>
      </c>
      <c r="D1335" s="23">
        <v>44364</v>
      </c>
      <c r="E1335" s="22" t="s">
        <v>24</v>
      </c>
      <c r="F1335" s="22" t="s">
        <v>61</v>
      </c>
      <c r="G1335" s="22" t="s">
        <v>62</v>
      </c>
      <c r="H1335" s="22" t="s">
        <v>14</v>
      </c>
      <c r="I1335" s="24">
        <v>0.85</v>
      </c>
      <c r="J1335" s="25">
        <v>5750</v>
      </c>
      <c r="K1335" s="26">
        <f t="shared" si="438"/>
        <v>4887.5</v>
      </c>
      <c r="L1335" s="26">
        <f t="shared" si="439"/>
        <v>1466.25</v>
      </c>
      <c r="M1335" s="27">
        <v>0.3</v>
      </c>
      <c r="O1335" s="1"/>
      <c r="P1335" s="4">
        <f>Table1[[#This Row],[Price per Unit]]+0.1</f>
        <v>0.95</v>
      </c>
      <c r="Q1335" s="3">
        <f>Table1[[#This Row],[Units Sold]]+1000</f>
        <v>6750</v>
      </c>
      <c r="R1335" s="5">
        <f>Table1[[#This Row],[Operating Margin]]+5%</f>
        <v>0.35</v>
      </c>
    </row>
    <row r="1336" spans="2:18" x14ac:dyDescent="0.2">
      <c r="B1336" s="22" t="s">
        <v>23</v>
      </c>
      <c r="C1336" s="22">
        <v>1128299</v>
      </c>
      <c r="D1336" s="23">
        <v>44364</v>
      </c>
      <c r="E1336" s="22" t="s">
        <v>24</v>
      </c>
      <c r="F1336" s="22" t="s">
        <v>61</v>
      </c>
      <c r="G1336" s="22" t="s">
        <v>62</v>
      </c>
      <c r="H1336" s="22" t="s">
        <v>16</v>
      </c>
      <c r="I1336" s="24">
        <v>0.95000000000000007</v>
      </c>
      <c r="J1336" s="25">
        <v>4500</v>
      </c>
      <c r="K1336" s="26">
        <f t="shared" si="438"/>
        <v>4275</v>
      </c>
      <c r="L1336" s="26">
        <f t="shared" si="439"/>
        <v>855</v>
      </c>
      <c r="M1336" s="27">
        <v>0.2</v>
      </c>
      <c r="O1336" s="1"/>
      <c r="P1336" s="4">
        <f>Table1[[#This Row],[Price per Unit]]+0.1</f>
        <v>1.05</v>
      </c>
      <c r="Q1336" s="3">
        <f>Table1[[#This Row],[Units Sold]]+1000</f>
        <v>5500</v>
      </c>
      <c r="R1336" s="5">
        <f>Table1[[#This Row],[Operating Margin]]+5%</f>
        <v>0.25</v>
      </c>
    </row>
    <row r="1337" spans="2:18" x14ac:dyDescent="0.2">
      <c r="B1337" s="22" t="s">
        <v>23</v>
      </c>
      <c r="C1337" s="22">
        <v>1128299</v>
      </c>
      <c r="D1337" s="23">
        <v>44364</v>
      </c>
      <c r="E1337" s="22" t="s">
        <v>24</v>
      </c>
      <c r="F1337" s="22" t="s">
        <v>61</v>
      </c>
      <c r="G1337" s="22" t="s">
        <v>62</v>
      </c>
      <c r="H1337" s="22" t="s">
        <v>17</v>
      </c>
      <c r="I1337" s="24">
        <v>1.1000000000000001</v>
      </c>
      <c r="J1337" s="25">
        <v>7500</v>
      </c>
      <c r="K1337" s="26">
        <f t="shared" si="438"/>
        <v>8250</v>
      </c>
      <c r="L1337" s="26">
        <f t="shared" si="439"/>
        <v>3712.5</v>
      </c>
      <c r="M1337" s="27">
        <v>0.45</v>
      </c>
      <c r="O1337" s="1"/>
      <c r="P1337" s="4">
        <f>Table1[[#This Row],[Price per Unit]]+0.1</f>
        <v>1.2000000000000002</v>
      </c>
      <c r="Q1337" s="3">
        <f>Table1[[#This Row],[Units Sold]]+1000</f>
        <v>8500</v>
      </c>
      <c r="R1337" s="5">
        <f>Table1[[#This Row],[Operating Margin]]+5%</f>
        <v>0.5</v>
      </c>
    </row>
    <row r="1338" spans="2:18" x14ac:dyDescent="0.2">
      <c r="B1338" s="22" t="s">
        <v>23</v>
      </c>
      <c r="C1338" s="22">
        <v>1128299</v>
      </c>
      <c r="D1338" s="23">
        <v>44393</v>
      </c>
      <c r="E1338" s="22" t="s">
        <v>24</v>
      </c>
      <c r="F1338" s="22" t="s">
        <v>61</v>
      </c>
      <c r="G1338" s="22" t="s">
        <v>62</v>
      </c>
      <c r="H1338" s="22" t="s">
        <v>12</v>
      </c>
      <c r="I1338" s="24">
        <v>0.9</v>
      </c>
      <c r="J1338" s="25">
        <v>9000</v>
      </c>
      <c r="K1338" s="26">
        <f>I1338*J1338</f>
        <v>8100</v>
      </c>
      <c r="L1338" s="26">
        <f>K1338*M1338</f>
        <v>2430</v>
      </c>
      <c r="M1338" s="27">
        <v>0.3</v>
      </c>
      <c r="O1338" s="1"/>
      <c r="P1338" s="4">
        <f>Table1[[#This Row],[Price per Unit]]+0.1</f>
        <v>1</v>
      </c>
      <c r="Q1338" s="3">
        <f>Table1[[#This Row],[Units Sold]]+1000</f>
        <v>10000</v>
      </c>
      <c r="R1338" s="5">
        <f>Table1[[#This Row],[Operating Margin]]+5%</f>
        <v>0.35</v>
      </c>
    </row>
    <row r="1339" spans="2:18" x14ac:dyDescent="0.2">
      <c r="B1339" s="22" t="s">
        <v>23</v>
      </c>
      <c r="C1339" s="22">
        <v>1128299</v>
      </c>
      <c r="D1339" s="23">
        <v>44393</v>
      </c>
      <c r="E1339" s="22" t="s">
        <v>24</v>
      </c>
      <c r="F1339" s="22" t="s">
        <v>61</v>
      </c>
      <c r="G1339" s="22" t="s">
        <v>62</v>
      </c>
      <c r="H1339" s="22" t="s">
        <v>15</v>
      </c>
      <c r="I1339" s="24">
        <v>0.95000000000000007</v>
      </c>
      <c r="J1339" s="25">
        <v>7500</v>
      </c>
      <c r="K1339" s="26">
        <f>I1339*J1339</f>
        <v>7125.0000000000009</v>
      </c>
      <c r="L1339" s="26">
        <f>K1339*M1339</f>
        <v>1781.2500000000002</v>
      </c>
      <c r="M1339" s="27">
        <v>0.25</v>
      </c>
      <c r="O1339" s="1"/>
      <c r="P1339" s="4">
        <f>Table1[[#This Row],[Price per Unit]]+0.1</f>
        <v>1.05</v>
      </c>
      <c r="Q1339" s="3">
        <f>Table1[[#This Row],[Units Sold]]+1000</f>
        <v>8500</v>
      </c>
      <c r="R1339" s="5">
        <f>Table1[[#This Row],[Operating Margin]]+5%</f>
        <v>0.3</v>
      </c>
    </row>
    <row r="1340" spans="2:18" x14ac:dyDescent="0.2">
      <c r="B1340" s="22" t="s">
        <v>23</v>
      </c>
      <c r="C1340" s="22">
        <v>1128299</v>
      </c>
      <c r="D1340" s="23">
        <v>44393</v>
      </c>
      <c r="E1340" s="22" t="s">
        <v>24</v>
      </c>
      <c r="F1340" s="22" t="s">
        <v>61</v>
      </c>
      <c r="G1340" s="22" t="s">
        <v>62</v>
      </c>
      <c r="H1340" s="22" t="s">
        <v>13</v>
      </c>
      <c r="I1340" s="24">
        <v>0.95000000000000007</v>
      </c>
      <c r="J1340" s="25">
        <v>7000</v>
      </c>
      <c r="K1340" s="26">
        <f t="shared" ref="K1340:K1343" si="440">I1340*J1340</f>
        <v>6650.0000000000009</v>
      </c>
      <c r="L1340" s="26">
        <f t="shared" ref="L1340:L1343" si="441">K1340*M1340</f>
        <v>1995.0000000000002</v>
      </c>
      <c r="M1340" s="27">
        <v>0.3</v>
      </c>
      <c r="O1340" s="1"/>
      <c r="P1340" s="4">
        <f>Table1[[#This Row],[Price per Unit]]+0.1</f>
        <v>1.05</v>
      </c>
      <c r="Q1340" s="3">
        <f>Table1[[#This Row],[Units Sold]]+1000</f>
        <v>8000</v>
      </c>
      <c r="R1340" s="5">
        <f>Table1[[#This Row],[Operating Margin]]+5%</f>
        <v>0.35</v>
      </c>
    </row>
    <row r="1341" spans="2:18" x14ac:dyDescent="0.2">
      <c r="B1341" s="22" t="s">
        <v>23</v>
      </c>
      <c r="C1341" s="22">
        <v>1128299</v>
      </c>
      <c r="D1341" s="23">
        <v>44393</v>
      </c>
      <c r="E1341" s="22" t="s">
        <v>24</v>
      </c>
      <c r="F1341" s="22" t="s">
        <v>61</v>
      </c>
      <c r="G1341" s="22" t="s">
        <v>62</v>
      </c>
      <c r="H1341" s="22" t="s">
        <v>14</v>
      </c>
      <c r="I1341" s="24">
        <v>0.9</v>
      </c>
      <c r="J1341" s="25">
        <v>6000</v>
      </c>
      <c r="K1341" s="26">
        <f t="shared" si="440"/>
        <v>5400</v>
      </c>
      <c r="L1341" s="26">
        <f t="shared" si="441"/>
        <v>1620</v>
      </c>
      <c r="M1341" s="27">
        <v>0.3</v>
      </c>
      <c r="O1341" s="1"/>
      <c r="P1341" s="4">
        <f>Table1[[#This Row],[Price per Unit]]+0.1</f>
        <v>1</v>
      </c>
      <c r="Q1341" s="3">
        <f>Table1[[#This Row],[Units Sold]]+1000</f>
        <v>7000</v>
      </c>
      <c r="R1341" s="5">
        <f>Table1[[#This Row],[Operating Margin]]+5%</f>
        <v>0.35</v>
      </c>
    </row>
    <row r="1342" spans="2:18" x14ac:dyDescent="0.2">
      <c r="B1342" s="22" t="s">
        <v>23</v>
      </c>
      <c r="C1342" s="22">
        <v>1128299</v>
      </c>
      <c r="D1342" s="23">
        <v>44393</v>
      </c>
      <c r="E1342" s="22" t="s">
        <v>24</v>
      </c>
      <c r="F1342" s="22" t="s">
        <v>61</v>
      </c>
      <c r="G1342" s="22" t="s">
        <v>62</v>
      </c>
      <c r="H1342" s="22" t="s">
        <v>16</v>
      </c>
      <c r="I1342" s="24">
        <v>0.95000000000000007</v>
      </c>
      <c r="J1342" s="25">
        <v>6500</v>
      </c>
      <c r="K1342" s="26">
        <f t="shared" si="440"/>
        <v>6175</v>
      </c>
      <c r="L1342" s="26">
        <f t="shared" si="441"/>
        <v>1235</v>
      </c>
      <c r="M1342" s="27">
        <v>0.2</v>
      </c>
      <c r="O1342" s="1"/>
      <c r="P1342" s="4">
        <f>Table1[[#This Row],[Price per Unit]]+0.1</f>
        <v>1.05</v>
      </c>
      <c r="Q1342" s="3">
        <f>Table1[[#This Row],[Units Sold]]+1000</f>
        <v>7500</v>
      </c>
      <c r="R1342" s="5">
        <f>Table1[[#This Row],[Operating Margin]]+5%</f>
        <v>0.25</v>
      </c>
    </row>
    <row r="1343" spans="2:18" x14ac:dyDescent="0.2">
      <c r="B1343" s="22" t="s">
        <v>23</v>
      </c>
      <c r="C1343" s="22">
        <v>1128299</v>
      </c>
      <c r="D1343" s="23">
        <v>44393</v>
      </c>
      <c r="E1343" s="22" t="s">
        <v>24</v>
      </c>
      <c r="F1343" s="22" t="s">
        <v>61</v>
      </c>
      <c r="G1343" s="22" t="s">
        <v>62</v>
      </c>
      <c r="H1343" s="22" t="s">
        <v>17</v>
      </c>
      <c r="I1343" s="24">
        <v>1.1000000000000001</v>
      </c>
      <c r="J1343" s="25">
        <v>6500</v>
      </c>
      <c r="K1343" s="26">
        <f t="shared" si="440"/>
        <v>7150.0000000000009</v>
      </c>
      <c r="L1343" s="26">
        <f t="shared" si="441"/>
        <v>3217.5000000000005</v>
      </c>
      <c r="M1343" s="27">
        <v>0.45</v>
      </c>
      <c r="O1343" s="1"/>
      <c r="P1343" s="4">
        <f>Table1[[#This Row],[Price per Unit]]+0.1</f>
        <v>1.2000000000000002</v>
      </c>
      <c r="Q1343" s="3">
        <f>Table1[[#This Row],[Units Sold]]+1000</f>
        <v>7500</v>
      </c>
      <c r="R1343" s="5">
        <f>Table1[[#This Row],[Operating Margin]]+5%</f>
        <v>0.5</v>
      </c>
    </row>
    <row r="1344" spans="2:18" x14ac:dyDescent="0.2">
      <c r="B1344" s="22" t="s">
        <v>23</v>
      </c>
      <c r="C1344" s="22">
        <v>1128299</v>
      </c>
      <c r="D1344" s="23">
        <v>44425</v>
      </c>
      <c r="E1344" s="22" t="s">
        <v>24</v>
      </c>
      <c r="F1344" s="22" t="s">
        <v>61</v>
      </c>
      <c r="G1344" s="22" t="s">
        <v>62</v>
      </c>
      <c r="H1344" s="22" t="s">
        <v>12</v>
      </c>
      <c r="I1344" s="24">
        <v>0.95000000000000007</v>
      </c>
      <c r="J1344" s="25">
        <v>8500</v>
      </c>
      <c r="K1344" s="26">
        <f>I1344*J1344</f>
        <v>8075.0000000000009</v>
      </c>
      <c r="L1344" s="26">
        <f>K1344*M1344</f>
        <v>2422.5</v>
      </c>
      <c r="M1344" s="27">
        <v>0.3</v>
      </c>
      <c r="O1344" s="1"/>
      <c r="P1344" s="4">
        <f>Table1[[#This Row],[Price per Unit]]+0.1</f>
        <v>1.05</v>
      </c>
      <c r="Q1344" s="3">
        <f>Table1[[#This Row],[Units Sold]]+1000</f>
        <v>9500</v>
      </c>
      <c r="R1344" s="5">
        <f>Table1[[#This Row],[Operating Margin]]+5%</f>
        <v>0.35</v>
      </c>
    </row>
    <row r="1345" spans="2:18" x14ac:dyDescent="0.2">
      <c r="B1345" s="22" t="s">
        <v>23</v>
      </c>
      <c r="C1345" s="22">
        <v>1128299</v>
      </c>
      <c r="D1345" s="23">
        <v>44425</v>
      </c>
      <c r="E1345" s="22" t="s">
        <v>24</v>
      </c>
      <c r="F1345" s="22" t="s">
        <v>61</v>
      </c>
      <c r="G1345" s="22" t="s">
        <v>62</v>
      </c>
      <c r="H1345" s="22" t="s">
        <v>15</v>
      </c>
      <c r="I1345" s="24">
        <v>0.85000000000000009</v>
      </c>
      <c r="J1345" s="25">
        <v>8250</v>
      </c>
      <c r="K1345" s="26">
        <f>I1345*J1345</f>
        <v>7012.5000000000009</v>
      </c>
      <c r="L1345" s="26">
        <f>K1345*M1345</f>
        <v>1753.1250000000002</v>
      </c>
      <c r="M1345" s="27">
        <v>0.25</v>
      </c>
      <c r="O1345" s="1"/>
      <c r="P1345" s="4">
        <f>Table1[[#This Row],[Price per Unit]]+0.1</f>
        <v>0.95000000000000007</v>
      </c>
      <c r="Q1345" s="3">
        <f>Table1[[#This Row],[Units Sold]]+1000</f>
        <v>9250</v>
      </c>
      <c r="R1345" s="5">
        <f>Table1[[#This Row],[Operating Margin]]+5%</f>
        <v>0.3</v>
      </c>
    </row>
    <row r="1346" spans="2:18" x14ac:dyDescent="0.2">
      <c r="B1346" s="22" t="s">
        <v>23</v>
      </c>
      <c r="C1346" s="22">
        <v>1128299</v>
      </c>
      <c r="D1346" s="23">
        <v>44425</v>
      </c>
      <c r="E1346" s="22" t="s">
        <v>24</v>
      </c>
      <c r="F1346" s="22" t="s">
        <v>61</v>
      </c>
      <c r="G1346" s="22" t="s">
        <v>62</v>
      </c>
      <c r="H1346" s="22" t="s">
        <v>13</v>
      </c>
      <c r="I1346" s="24">
        <v>0.8</v>
      </c>
      <c r="J1346" s="25">
        <v>7000</v>
      </c>
      <c r="K1346" s="26">
        <f t="shared" ref="K1346:K1349" si="442">I1346*J1346</f>
        <v>5600</v>
      </c>
      <c r="L1346" s="26">
        <f t="shared" ref="L1346:L1349" si="443">K1346*M1346</f>
        <v>1680</v>
      </c>
      <c r="M1346" s="27">
        <v>0.3</v>
      </c>
      <c r="O1346" s="1"/>
      <c r="P1346" s="4">
        <f>Table1[[#This Row],[Price per Unit]]+0.1</f>
        <v>0.9</v>
      </c>
      <c r="Q1346" s="3">
        <f>Table1[[#This Row],[Units Sold]]+1000</f>
        <v>8000</v>
      </c>
      <c r="R1346" s="5">
        <f>Table1[[#This Row],[Operating Margin]]+5%</f>
        <v>0.35</v>
      </c>
    </row>
    <row r="1347" spans="2:18" x14ac:dyDescent="0.2">
      <c r="B1347" s="22" t="s">
        <v>23</v>
      </c>
      <c r="C1347" s="22">
        <v>1128299</v>
      </c>
      <c r="D1347" s="23">
        <v>44425</v>
      </c>
      <c r="E1347" s="22" t="s">
        <v>24</v>
      </c>
      <c r="F1347" s="22" t="s">
        <v>61</v>
      </c>
      <c r="G1347" s="22" t="s">
        <v>62</v>
      </c>
      <c r="H1347" s="22" t="s">
        <v>14</v>
      </c>
      <c r="I1347" s="24">
        <v>0.8</v>
      </c>
      <c r="J1347" s="25">
        <v>4750</v>
      </c>
      <c r="K1347" s="26">
        <f t="shared" si="442"/>
        <v>3800</v>
      </c>
      <c r="L1347" s="26">
        <f t="shared" si="443"/>
        <v>1140</v>
      </c>
      <c r="M1347" s="27">
        <v>0.3</v>
      </c>
      <c r="O1347" s="1"/>
      <c r="P1347" s="4">
        <f>Table1[[#This Row],[Price per Unit]]+0.1</f>
        <v>0.9</v>
      </c>
      <c r="Q1347" s="3">
        <f>Table1[[#This Row],[Units Sold]]-500</f>
        <v>4250</v>
      </c>
      <c r="R1347" s="5">
        <f>Table1[[#This Row],[Operating Margin]]+5%</f>
        <v>0.35</v>
      </c>
    </row>
    <row r="1348" spans="2:18" x14ac:dyDescent="0.2">
      <c r="B1348" s="22" t="s">
        <v>23</v>
      </c>
      <c r="C1348" s="22">
        <v>1128299</v>
      </c>
      <c r="D1348" s="23">
        <v>44425</v>
      </c>
      <c r="E1348" s="22" t="s">
        <v>24</v>
      </c>
      <c r="F1348" s="22" t="s">
        <v>61</v>
      </c>
      <c r="G1348" s="22" t="s">
        <v>62</v>
      </c>
      <c r="H1348" s="22" t="s">
        <v>16</v>
      </c>
      <c r="I1348" s="24">
        <v>0.79999999999999993</v>
      </c>
      <c r="J1348" s="25">
        <v>4750</v>
      </c>
      <c r="K1348" s="26">
        <f t="shared" si="442"/>
        <v>3799.9999999999995</v>
      </c>
      <c r="L1348" s="26">
        <f t="shared" si="443"/>
        <v>760</v>
      </c>
      <c r="M1348" s="27">
        <v>0.2</v>
      </c>
      <c r="O1348" s="1"/>
      <c r="P1348" s="4">
        <f>Table1[[#This Row],[Price per Unit]]+0.1</f>
        <v>0.89999999999999991</v>
      </c>
      <c r="Q1348" s="3">
        <f>Table1[[#This Row],[Units Sold]]-500</f>
        <v>4250</v>
      </c>
      <c r="R1348" s="5">
        <f>Table1[[#This Row],[Operating Margin]]+5%</f>
        <v>0.25</v>
      </c>
    </row>
    <row r="1349" spans="2:18" x14ac:dyDescent="0.2">
      <c r="B1349" s="22" t="s">
        <v>23</v>
      </c>
      <c r="C1349" s="22">
        <v>1128299</v>
      </c>
      <c r="D1349" s="23">
        <v>44425</v>
      </c>
      <c r="E1349" s="22" t="s">
        <v>24</v>
      </c>
      <c r="F1349" s="22" t="s">
        <v>61</v>
      </c>
      <c r="G1349" s="22" t="s">
        <v>62</v>
      </c>
      <c r="H1349" s="22" t="s">
        <v>17</v>
      </c>
      <c r="I1349" s="24">
        <v>0.85</v>
      </c>
      <c r="J1349" s="25">
        <v>3000</v>
      </c>
      <c r="K1349" s="26">
        <f t="shared" si="442"/>
        <v>2550</v>
      </c>
      <c r="L1349" s="26">
        <f t="shared" si="443"/>
        <v>1147.5</v>
      </c>
      <c r="M1349" s="27">
        <v>0.45</v>
      </c>
      <c r="O1349" s="1"/>
      <c r="P1349" s="4">
        <f>Table1[[#This Row],[Price per Unit]]+0.1</f>
        <v>0.95</v>
      </c>
      <c r="Q1349" s="3">
        <f>Table1[[#This Row],[Units Sold]]-500</f>
        <v>2500</v>
      </c>
      <c r="R1349" s="5">
        <f>Table1[[#This Row],[Operating Margin]]+5%</f>
        <v>0.5</v>
      </c>
    </row>
    <row r="1350" spans="2:18" x14ac:dyDescent="0.2">
      <c r="B1350" s="22" t="s">
        <v>23</v>
      </c>
      <c r="C1350" s="22">
        <v>1128299</v>
      </c>
      <c r="D1350" s="23">
        <v>44457</v>
      </c>
      <c r="E1350" s="22" t="s">
        <v>24</v>
      </c>
      <c r="F1350" s="22" t="s">
        <v>61</v>
      </c>
      <c r="G1350" s="22" t="s">
        <v>62</v>
      </c>
      <c r="H1350" s="22" t="s">
        <v>12</v>
      </c>
      <c r="I1350" s="24">
        <v>0.60000000000000009</v>
      </c>
      <c r="J1350" s="25">
        <v>5000</v>
      </c>
      <c r="K1350" s="26">
        <f>I1350*J1350</f>
        <v>3000.0000000000005</v>
      </c>
      <c r="L1350" s="26">
        <f>K1350*M1350</f>
        <v>900.00000000000011</v>
      </c>
      <c r="M1350" s="27">
        <v>0.3</v>
      </c>
      <c r="O1350" s="1"/>
      <c r="P1350" s="4">
        <f>Table1[[#This Row],[Price per Unit]]-0.05</f>
        <v>0.55000000000000004</v>
      </c>
      <c r="Q1350" s="3">
        <f>Table1[[#This Row],[Units Sold]]-500</f>
        <v>4500</v>
      </c>
      <c r="R1350" s="5">
        <f>Table1[[#This Row],[Operating Margin]]+5%</f>
        <v>0.35</v>
      </c>
    </row>
    <row r="1351" spans="2:18" x14ac:dyDescent="0.2">
      <c r="B1351" s="22" t="s">
        <v>23</v>
      </c>
      <c r="C1351" s="22">
        <v>1128299</v>
      </c>
      <c r="D1351" s="23">
        <v>44457</v>
      </c>
      <c r="E1351" s="22" t="s">
        <v>24</v>
      </c>
      <c r="F1351" s="22" t="s">
        <v>61</v>
      </c>
      <c r="G1351" s="22" t="s">
        <v>62</v>
      </c>
      <c r="H1351" s="22" t="s">
        <v>15</v>
      </c>
      <c r="I1351" s="24">
        <v>0.65000000000000013</v>
      </c>
      <c r="J1351" s="25">
        <v>5000</v>
      </c>
      <c r="K1351" s="26">
        <f>I1351*J1351</f>
        <v>3250.0000000000005</v>
      </c>
      <c r="L1351" s="26">
        <f>K1351*M1351</f>
        <v>812.50000000000011</v>
      </c>
      <c r="M1351" s="27">
        <v>0.25</v>
      </c>
      <c r="O1351" s="1"/>
      <c r="P1351" s="4">
        <f>Table1[[#This Row],[Price per Unit]]-0.05</f>
        <v>0.60000000000000009</v>
      </c>
      <c r="Q1351" s="3">
        <f>Table1[[#This Row],[Units Sold]]-500</f>
        <v>4500</v>
      </c>
      <c r="R1351" s="5">
        <f>Table1[[#This Row],[Operating Margin]]+5%</f>
        <v>0.3</v>
      </c>
    </row>
    <row r="1352" spans="2:18" x14ac:dyDescent="0.2">
      <c r="B1352" s="22" t="s">
        <v>23</v>
      </c>
      <c r="C1352" s="22">
        <v>1128299</v>
      </c>
      <c r="D1352" s="23">
        <v>44457</v>
      </c>
      <c r="E1352" s="22" t="s">
        <v>24</v>
      </c>
      <c r="F1352" s="22" t="s">
        <v>61</v>
      </c>
      <c r="G1352" s="22" t="s">
        <v>62</v>
      </c>
      <c r="H1352" s="22" t="s">
        <v>13</v>
      </c>
      <c r="I1352" s="24">
        <v>0.60000000000000009</v>
      </c>
      <c r="J1352" s="25">
        <v>3000</v>
      </c>
      <c r="K1352" s="26">
        <f t="shared" ref="K1352:K1355" si="444">I1352*J1352</f>
        <v>1800.0000000000002</v>
      </c>
      <c r="L1352" s="26">
        <f t="shared" ref="L1352:L1355" si="445">K1352*M1352</f>
        <v>540</v>
      </c>
      <c r="M1352" s="27">
        <v>0.3</v>
      </c>
      <c r="O1352" s="1"/>
      <c r="P1352" s="4">
        <f>Table1[[#This Row],[Price per Unit]]-0.05</f>
        <v>0.55000000000000004</v>
      </c>
      <c r="Q1352" s="3">
        <f>Table1[[#This Row],[Units Sold]]-750</f>
        <v>2250</v>
      </c>
      <c r="R1352" s="5">
        <f>Table1[[#This Row],[Operating Margin]]+5%</f>
        <v>0.35</v>
      </c>
    </row>
    <row r="1353" spans="2:18" x14ac:dyDescent="0.2">
      <c r="B1353" s="22" t="s">
        <v>23</v>
      </c>
      <c r="C1353" s="22">
        <v>1128299</v>
      </c>
      <c r="D1353" s="23">
        <v>44457</v>
      </c>
      <c r="E1353" s="22" t="s">
        <v>24</v>
      </c>
      <c r="F1353" s="22" t="s">
        <v>61</v>
      </c>
      <c r="G1353" s="22" t="s">
        <v>62</v>
      </c>
      <c r="H1353" s="22" t="s">
        <v>14</v>
      </c>
      <c r="I1353" s="24">
        <v>0.60000000000000009</v>
      </c>
      <c r="J1353" s="25">
        <v>2500</v>
      </c>
      <c r="K1353" s="26">
        <f t="shared" si="444"/>
        <v>1500.0000000000002</v>
      </c>
      <c r="L1353" s="26">
        <f t="shared" si="445"/>
        <v>450.00000000000006</v>
      </c>
      <c r="M1353" s="27">
        <v>0.3</v>
      </c>
      <c r="O1353" s="1"/>
      <c r="P1353" s="4">
        <f>Table1[[#This Row],[Price per Unit]]-0.05</f>
        <v>0.55000000000000004</v>
      </c>
      <c r="Q1353" s="3">
        <f>Table1[[#This Row],[Units Sold]]-750</f>
        <v>1750</v>
      </c>
      <c r="R1353" s="5">
        <f>Table1[[#This Row],[Operating Margin]]+5%</f>
        <v>0.35</v>
      </c>
    </row>
    <row r="1354" spans="2:18" x14ac:dyDescent="0.2">
      <c r="B1354" s="22" t="s">
        <v>23</v>
      </c>
      <c r="C1354" s="22">
        <v>1128299</v>
      </c>
      <c r="D1354" s="23">
        <v>44457</v>
      </c>
      <c r="E1354" s="22" t="s">
        <v>24</v>
      </c>
      <c r="F1354" s="22" t="s">
        <v>61</v>
      </c>
      <c r="G1354" s="22" t="s">
        <v>62</v>
      </c>
      <c r="H1354" s="22" t="s">
        <v>16</v>
      </c>
      <c r="I1354" s="24">
        <v>0.70000000000000007</v>
      </c>
      <c r="J1354" s="25">
        <v>2750</v>
      </c>
      <c r="K1354" s="26">
        <f t="shared" si="444"/>
        <v>1925.0000000000002</v>
      </c>
      <c r="L1354" s="26">
        <f t="shared" si="445"/>
        <v>385.00000000000006</v>
      </c>
      <c r="M1354" s="27">
        <v>0.2</v>
      </c>
      <c r="O1354" s="1"/>
      <c r="P1354" s="4">
        <f>Table1[[#This Row],[Price per Unit]]-0.05</f>
        <v>0.65</v>
      </c>
      <c r="Q1354" s="3">
        <f>Table1[[#This Row],[Units Sold]]-750</f>
        <v>2000</v>
      </c>
      <c r="R1354" s="5">
        <f>Table1[[#This Row],[Operating Margin]]+5%</f>
        <v>0.25</v>
      </c>
    </row>
    <row r="1355" spans="2:18" x14ac:dyDescent="0.2">
      <c r="B1355" s="22" t="s">
        <v>23</v>
      </c>
      <c r="C1355" s="22">
        <v>1128299</v>
      </c>
      <c r="D1355" s="23">
        <v>44457</v>
      </c>
      <c r="E1355" s="22" t="s">
        <v>24</v>
      </c>
      <c r="F1355" s="22" t="s">
        <v>61</v>
      </c>
      <c r="G1355" s="22" t="s">
        <v>62</v>
      </c>
      <c r="H1355" s="22" t="s">
        <v>17</v>
      </c>
      <c r="I1355" s="24">
        <v>0.54999999999999993</v>
      </c>
      <c r="J1355" s="25">
        <v>3000</v>
      </c>
      <c r="K1355" s="26">
        <f t="shared" si="444"/>
        <v>1649.9999999999998</v>
      </c>
      <c r="L1355" s="26">
        <f t="shared" si="445"/>
        <v>742.49999999999989</v>
      </c>
      <c r="M1355" s="27">
        <v>0.45</v>
      </c>
      <c r="O1355" s="1"/>
      <c r="P1355" s="4">
        <f>Table1[[#This Row],[Price per Unit]]-0.05</f>
        <v>0.49999999999999994</v>
      </c>
      <c r="Q1355" s="3">
        <f>Table1[[#This Row],[Units Sold]]-750</f>
        <v>2250</v>
      </c>
      <c r="R1355" s="5">
        <f>Table1[[#This Row],[Operating Margin]]+5%</f>
        <v>0.5</v>
      </c>
    </row>
    <row r="1356" spans="2:18" x14ac:dyDescent="0.2">
      <c r="B1356" s="22" t="s">
        <v>23</v>
      </c>
      <c r="C1356" s="22">
        <v>1128299</v>
      </c>
      <c r="D1356" s="23">
        <v>44486</v>
      </c>
      <c r="E1356" s="22" t="s">
        <v>24</v>
      </c>
      <c r="F1356" s="22" t="s">
        <v>61</v>
      </c>
      <c r="G1356" s="22" t="s">
        <v>62</v>
      </c>
      <c r="H1356" s="22" t="s">
        <v>12</v>
      </c>
      <c r="I1356" s="24">
        <v>0.5</v>
      </c>
      <c r="J1356" s="25">
        <v>4000</v>
      </c>
      <c r="K1356" s="26">
        <f>I1356*J1356</f>
        <v>2000</v>
      </c>
      <c r="L1356" s="26">
        <f>K1356*M1356</f>
        <v>600</v>
      </c>
      <c r="M1356" s="27">
        <v>0.3</v>
      </c>
      <c r="O1356" s="1"/>
      <c r="P1356" s="4">
        <f>Table1[[#This Row],[Price per Unit]]-0.05</f>
        <v>0.45</v>
      </c>
      <c r="Q1356" s="3">
        <f>Table1[[#This Row],[Units Sold]]-750</f>
        <v>3250</v>
      </c>
      <c r="R1356" s="5">
        <f>Table1[[#This Row],[Operating Margin]]+5%</f>
        <v>0.35</v>
      </c>
    </row>
    <row r="1357" spans="2:18" x14ac:dyDescent="0.2">
      <c r="B1357" s="22" t="s">
        <v>23</v>
      </c>
      <c r="C1357" s="22">
        <v>1128299</v>
      </c>
      <c r="D1357" s="23">
        <v>44486</v>
      </c>
      <c r="E1357" s="22" t="s">
        <v>24</v>
      </c>
      <c r="F1357" s="22" t="s">
        <v>61</v>
      </c>
      <c r="G1357" s="22" t="s">
        <v>62</v>
      </c>
      <c r="H1357" s="22" t="s">
        <v>15</v>
      </c>
      <c r="I1357" s="24">
        <v>0.65000000000000013</v>
      </c>
      <c r="J1357" s="25">
        <v>5750</v>
      </c>
      <c r="K1357" s="26">
        <f>I1357*J1357</f>
        <v>3737.5000000000009</v>
      </c>
      <c r="L1357" s="26">
        <f>K1357*M1357</f>
        <v>934.37500000000023</v>
      </c>
      <c r="M1357" s="27">
        <v>0.25</v>
      </c>
      <c r="O1357" s="1"/>
      <c r="P1357" s="4">
        <f>Table1[[#This Row],[Price per Unit]]-0</f>
        <v>0.65000000000000013</v>
      </c>
      <c r="Q1357" s="3">
        <f>Table1[[#This Row],[Units Sold]]+1000</f>
        <v>6750</v>
      </c>
      <c r="R1357" s="5">
        <f>Table1[[#This Row],[Operating Margin]]+5%</f>
        <v>0.3</v>
      </c>
    </row>
    <row r="1358" spans="2:18" x14ac:dyDescent="0.2">
      <c r="B1358" s="22" t="s">
        <v>23</v>
      </c>
      <c r="C1358" s="22">
        <v>1128299</v>
      </c>
      <c r="D1358" s="23">
        <v>44486</v>
      </c>
      <c r="E1358" s="22" t="s">
        <v>24</v>
      </c>
      <c r="F1358" s="22" t="s">
        <v>61</v>
      </c>
      <c r="G1358" s="22" t="s">
        <v>62</v>
      </c>
      <c r="H1358" s="22" t="s">
        <v>13</v>
      </c>
      <c r="I1358" s="24">
        <v>0.60000000000000009</v>
      </c>
      <c r="J1358" s="25">
        <v>4000</v>
      </c>
      <c r="K1358" s="26">
        <f t="shared" ref="K1358:K1361" si="446">I1358*J1358</f>
        <v>2400.0000000000005</v>
      </c>
      <c r="L1358" s="26">
        <f t="shared" ref="L1358:L1361" si="447">K1358*M1358</f>
        <v>720.00000000000011</v>
      </c>
      <c r="M1358" s="27">
        <v>0.3</v>
      </c>
      <c r="O1358" s="1"/>
      <c r="P1358" s="4">
        <f>Table1[[#This Row],[Price per Unit]]-0</f>
        <v>0.60000000000000009</v>
      </c>
      <c r="Q1358" s="3">
        <f>Table1[[#This Row],[Units Sold]]+1000</f>
        <v>5000</v>
      </c>
      <c r="R1358" s="5">
        <f>Table1[[#This Row],[Operating Margin]]+5%</f>
        <v>0.35</v>
      </c>
    </row>
    <row r="1359" spans="2:18" x14ac:dyDescent="0.2">
      <c r="B1359" s="22" t="s">
        <v>23</v>
      </c>
      <c r="C1359" s="22">
        <v>1128299</v>
      </c>
      <c r="D1359" s="23">
        <v>44486</v>
      </c>
      <c r="E1359" s="22" t="s">
        <v>24</v>
      </c>
      <c r="F1359" s="22" t="s">
        <v>61</v>
      </c>
      <c r="G1359" s="22" t="s">
        <v>62</v>
      </c>
      <c r="H1359" s="22" t="s">
        <v>14</v>
      </c>
      <c r="I1359" s="24">
        <v>0.55000000000000004</v>
      </c>
      <c r="J1359" s="25">
        <v>3750</v>
      </c>
      <c r="K1359" s="26">
        <f t="shared" si="446"/>
        <v>2062.5</v>
      </c>
      <c r="L1359" s="26">
        <f t="shared" si="447"/>
        <v>618.75</v>
      </c>
      <c r="M1359" s="27">
        <v>0.3</v>
      </c>
      <c r="O1359" s="1"/>
      <c r="P1359" s="4">
        <f>Table1[[#This Row],[Price per Unit]]-0</f>
        <v>0.55000000000000004</v>
      </c>
      <c r="Q1359" s="3">
        <f>Table1[[#This Row],[Units Sold]]+1000</f>
        <v>4750</v>
      </c>
      <c r="R1359" s="5">
        <f>Table1[[#This Row],[Operating Margin]]+5%</f>
        <v>0.35</v>
      </c>
    </row>
    <row r="1360" spans="2:18" x14ac:dyDescent="0.2">
      <c r="B1360" s="22" t="s">
        <v>23</v>
      </c>
      <c r="C1360" s="22">
        <v>1128299</v>
      </c>
      <c r="D1360" s="23">
        <v>44486</v>
      </c>
      <c r="E1360" s="22" t="s">
        <v>24</v>
      </c>
      <c r="F1360" s="22" t="s">
        <v>61</v>
      </c>
      <c r="G1360" s="22" t="s">
        <v>62</v>
      </c>
      <c r="H1360" s="22" t="s">
        <v>16</v>
      </c>
      <c r="I1360" s="24">
        <v>0.65</v>
      </c>
      <c r="J1360" s="25">
        <v>3500</v>
      </c>
      <c r="K1360" s="26">
        <f t="shared" si="446"/>
        <v>2275</v>
      </c>
      <c r="L1360" s="26">
        <f t="shared" si="447"/>
        <v>455</v>
      </c>
      <c r="M1360" s="27">
        <v>0.2</v>
      </c>
      <c r="O1360" s="1"/>
      <c r="P1360" s="4">
        <f>Table1[[#This Row],[Price per Unit]]-0</f>
        <v>0.65</v>
      </c>
      <c r="Q1360" s="3">
        <f>Table1[[#This Row],[Units Sold]]+1000</f>
        <v>4500</v>
      </c>
      <c r="R1360" s="5">
        <f>Table1[[#This Row],[Operating Margin]]+5%</f>
        <v>0.25</v>
      </c>
    </row>
    <row r="1361" spans="1:18" x14ac:dyDescent="0.2">
      <c r="B1361" s="22" t="s">
        <v>23</v>
      </c>
      <c r="C1361" s="22">
        <v>1128299</v>
      </c>
      <c r="D1361" s="23">
        <v>44486</v>
      </c>
      <c r="E1361" s="22" t="s">
        <v>24</v>
      </c>
      <c r="F1361" s="22" t="s">
        <v>61</v>
      </c>
      <c r="G1361" s="22" t="s">
        <v>62</v>
      </c>
      <c r="H1361" s="22" t="s">
        <v>17</v>
      </c>
      <c r="I1361" s="24">
        <v>0.70000000000000007</v>
      </c>
      <c r="J1361" s="25">
        <v>4000</v>
      </c>
      <c r="K1361" s="26">
        <f t="shared" si="446"/>
        <v>2800.0000000000005</v>
      </c>
      <c r="L1361" s="26">
        <f t="shared" si="447"/>
        <v>1260.0000000000002</v>
      </c>
      <c r="M1361" s="27">
        <v>0.45</v>
      </c>
      <c r="O1361" s="1"/>
      <c r="P1361" s="4">
        <f>Table1[[#This Row],[Price per Unit]]-0</f>
        <v>0.70000000000000007</v>
      </c>
      <c r="Q1361" s="3">
        <f>Table1[[#This Row],[Units Sold]]+1000</f>
        <v>5000</v>
      </c>
      <c r="R1361" s="5">
        <f>Table1[[#This Row],[Operating Margin]]+5%</f>
        <v>0.5</v>
      </c>
    </row>
    <row r="1362" spans="1:18" x14ac:dyDescent="0.2">
      <c r="B1362" s="22" t="s">
        <v>23</v>
      </c>
      <c r="C1362" s="22">
        <v>1128299</v>
      </c>
      <c r="D1362" s="23">
        <v>44517</v>
      </c>
      <c r="E1362" s="22" t="s">
        <v>24</v>
      </c>
      <c r="F1362" s="22" t="s">
        <v>61</v>
      </c>
      <c r="G1362" s="22" t="s">
        <v>62</v>
      </c>
      <c r="H1362" s="22" t="s">
        <v>12</v>
      </c>
      <c r="I1362" s="24">
        <v>0.55000000000000004</v>
      </c>
      <c r="J1362" s="25">
        <v>6250</v>
      </c>
      <c r="K1362" s="26">
        <f>I1362*J1362</f>
        <v>3437.5000000000005</v>
      </c>
      <c r="L1362" s="26">
        <f>K1362*M1362</f>
        <v>1031.25</v>
      </c>
      <c r="M1362" s="27">
        <v>0.3</v>
      </c>
      <c r="O1362" s="1"/>
      <c r="P1362" s="4">
        <f>Table1[[#This Row],[Price per Unit]]-0</f>
        <v>0.55000000000000004</v>
      </c>
      <c r="Q1362" s="3">
        <f>Table1[[#This Row],[Units Sold]]+1000</f>
        <v>7250</v>
      </c>
      <c r="R1362" s="5">
        <f>Table1[[#This Row],[Operating Margin]]+5%</f>
        <v>0.35</v>
      </c>
    </row>
    <row r="1363" spans="1:18" x14ac:dyDescent="0.2">
      <c r="B1363" s="22" t="s">
        <v>23</v>
      </c>
      <c r="C1363" s="22">
        <v>1128299</v>
      </c>
      <c r="D1363" s="23">
        <v>44517</v>
      </c>
      <c r="E1363" s="22" t="s">
        <v>24</v>
      </c>
      <c r="F1363" s="22" t="s">
        <v>61</v>
      </c>
      <c r="G1363" s="22" t="s">
        <v>62</v>
      </c>
      <c r="H1363" s="22" t="s">
        <v>15</v>
      </c>
      <c r="I1363" s="24">
        <v>0.60000000000000009</v>
      </c>
      <c r="J1363" s="25">
        <v>7000</v>
      </c>
      <c r="K1363" s="26">
        <f>I1363*J1363</f>
        <v>4200.0000000000009</v>
      </c>
      <c r="L1363" s="26">
        <f>K1363*M1363</f>
        <v>1050.0000000000002</v>
      </c>
      <c r="M1363" s="27">
        <v>0.25</v>
      </c>
      <c r="O1363" s="1"/>
      <c r="P1363" s="4">
        <f>Table1[[#This Row],[Price per Unit]]-0</f>
        <v>0.60000000000000009</v>
      </c>
      <c r="Q1363" s="3">
        <f>Table1[[#This Row],[Units Sold]]+1000</f>
        <v>8000</v>
      </c>
      <c r="R1363" s="5">
        <f>Table1[[#This Row],[Operating Margin]]+5%</f>
        <v>0.3</v>
      </c>
    </row>
    <row r="1364" spans="1:18" x14ac:dyDescent="0.2">
      <c r="B1364" s="22" t="s">
        <v>23</v>
      </c>
      <c r="C1364" s="22">
        <v>1128299</v>
      </c>
      <c r="D1364" s="23">
        <v>44517</v>
      </c>
      <c r="E1364" s="22" t="s">
        <v>24</v>
      </c>
      <c r="F1364" s="22" t="s">
        <v>61</v>
      </c>
      <c r="G1364" s="22" t="s">
        <v>62</v>
      </c>
      <c r="H1364" s="22" t="s">
        <v>13</v>
      </c>
      <c r="I1364" s="24">
        <v>0.55000000000000004</v>
      </c>
      <c r="J1364" s="25">
        <v>5250</v>
      </c>
      <c r="K1364" s="26">
        <f t="shared" ref="K1364:K1367" si="448">I1364*J1364</f>
        <v>2887.5000000000005</v>
      </c>
      <c r="L1364" s="26">
        <f t="shared" ref="L1364:L1367" si="449">K1364*M1364</f>
        <v>866.25000000000011</v>
      </c>
      <c r="M1364" s="27">
        <v>0.3</v>
      </c>
      <c r="O1364" s="1"/>
      <c r="P1364" s="4">
        <f>Table1[[#This Row],[Price per Unit]]-0</f>
        <v>0.55000000000000004</v>
      </c>
      <c r="Q1364" s="3">
        <f>Table1[[#This Row],[Units Sold]]+1000</f>
        <v>6250</v>
      </c>
      <c r="R1364" s="5">
        <f>Table1[[#This Row],[Operating Margin]]+5%</f>
        <v>0.35</v>
      </c>
    </row>
    <row r="1365" spans="1:18" x14ac:dyDescent="0.2">
      <c r="B1365" s="22" t="s">
        <v>23</v>
      </c>
      <c r="C1365" s="22">
        <v>1128299</v>
      </c>
      <c r="D1365" s="23">
        <v>44517</v>
      </c>
      <c r="E1365" s="22" t="s">
        <v>24</v>
      </c>
      <c r="F1365" s="22" t="s">
        <v>61</v>
      </c>
      <c r="G1365" s="22" t="s">
        <v>62</v>
      </c>
      <c r="H1365" s="22" t="s">
        <v>14</v>
      </c>
      <c r="I1365" s="24">
        <v>0.65000000000000013</v>
      </c>
      <c r="J1365" s="25">
        <v>5000</v>
      </c>
      <c r="K1365" s="26">
        <f t="shared" si="448"/>
        <v>3250.0000000000005</v>
      </c>
      <c r="L1365" s="26">
        <f t="shared" si="449"/>
        <v>975.00000000000011</v>
      </c>
      <c r="M1365" s="27">
        <v>0.3</v>
      </c>
      <c r="O1365" s="1"/>
      <c r="P1365" s="4">
        <f>Table1[[#This Row],[Price per Unit]]-0</f>
        <v>0.65000000000000013</v>
      </c>
      <c r="Q1365" s="3">
        <f>Table1[[#This Row],[Units Sold]]+1000</f>
        <v>6000</v>
      </c>
      <c r="R1365" s="5">
        <f>Table1[[#This Row],[Operating Margin]]+5%</f>
        <v>0.35</v>
      </c>
    </row>
    <row r="1366" spans="1:18" x14ac:dyDescent="0.2">
      <c r="B1366" s="22" t="s">
        <v>23</v>
      </c>
      <c r="C1366" s="22">
        <v>1128299</v>
      </c>
      <c r="D1366" s="23">
        <v>44517</v>
      </c>
      <c r="E1366" s="22" t="s">
        <v>24</v>
      </c>
      <c r="F1366" s="22" t="s">
        <v>61</v>
      </c>
      <c r="G1366" s="22" t="s">
        <v>62</v>
      </c>
      <c r="H1366" s="22" t="s">
        <v>16</v>
      </c>
      <c r="I1366" s="24">
        <v>0.85000000000000009</v>
      </c>
      <c r="J1366" s="25">
        <v>4750</v>
      </c>
      <c r="K1366" s="26">
        <f t="shared" si="448"/>
        <v>4037.5000000000005</v>
      </c>
      <c r="L1366" s="26">
        <f t="shared" si="449"/>
        <v>807.50000000000011</v>
      </c>
      <c r="M1366" s="27">
        <v>0.2</v>
      </c>
      <c r="O1366" s="1"/>
      <c r="P1366" s="4">
        <f>Table1[[#This Row],[Price per Unit]]-0</f>
        <v>0.85000000000000009</v>
      </c>
      <c r="Q1366" s="3">
        <f>Table1[[#This Row],[Units Sold]]+1000</f>
        <v>5750</v>
      </c>
      <c r="R1366" s="5">
        <f>Table1[[#This Row],[Operating Margin]]+5%</f>
        <v>0.25</v>
      </c>
    </row>
    <row r="1367" spans="1:18" x14ac:dyDescent="0.2">
      <c r="B1367" s="22" t="s">
        <v>23</v>
      </c>
      <c r="C1367" s="22">
        <v>1128299</v>
      </c>
      <c r="D1367" s="23">
        <v>44517</v>
      </c>
      <c r="E1367" s="22" t="s">
        <v>24</v>
      </c>
      <c r="F1367" s="22" t="s">
        <v>61</v>
      </c>
      <c r="G1367" s="22" t="s">
        <v>62</v>
      </c>
      <c r="H1367" s="22" t="s">
        <v>17</v>
      </c>
      <c r="I1367" s="24">
        <v>0.90000000000000013</v>
      </c>
      <c r="J1367" s="25">
        <v>6000</v>
      </c>
      <c r="K1367" s="26">
        <f t="shared" si="448"/>
        <v>5400.0000000000009</v>
      </c>
      <c r="L1367" s="26">
        <f t="shared" si="449"/>
        <v>2430.0000000000005</v>
      </c>
      <c r="M1367" s="27">
        <v>0.45</v>
      </c>
      <c r="O1367" s="1"/>
      <c r="P1367" s="4">
        <f>Table1[[#This Row],[Price per Unit]]-0</f>
        <v>0.90000000000000013</v>
      </c>
      <c r="Q1367" s="3">
        <f>Table1[[#This Row],[Units Sold]]+1000</f>
        <v>7000</v>
      </c>
      <c r="R1367" s="5">
        <f>Table1[[#This Row],[Operating Margin]]+5%</f>
        <v>0.5</v>
      </c>
    </row>
    <row r="1368" spans="1:18" x14ac:dyDescent="0.2">
      <c r="B1368" s="22" t="s">
        <v>23</v>
      </c>
      <c r="C1368" s="22">
        <v>1128299</v>
      </c>
      <c r="D1368" s="23">
        <v>44546</v>
      </c>
      <c r="E1368" s="22" t="s">
        <v>24</v>
      </c>
      <c r="F1368" s="22" t="s">
        <v>61</v>
      </c>
      <c r="G1368" s="22" t="s">
        <v>62</v>
      </c>
      <c r="H1368" s="22" t="s">
        <v>12</v>
      </c>
      <c r="I1368" s="24">
        <v>0.75000000000000011</v>
      </c>
      <c r="J1368" s="25">
        <v>8000</v>
      </c>
      <c r="K1368" s="26">
        <f>I1368*J1368</f>
        <v>6000.0000000000009</v>
      </c>
      <c r="L1368" s="26">
        <f>K1368*M1368</f>
        <v>1800.0000000000002</v>
      </c>
      <c r="M1368" s="27">
        <v>0.3</v>
      </c>
      <c r="O1368" s="1"/>
      <c r="P1368" s="4">
        <f>Table1[[#This Row],[Price per Unit]]-0</f>
        <v>0.75000000000000011</v>
      </c>
      <c r="Q1368" s="3">
        <f>Table1[[#This Row],[Units Sold]]+1000</f>
        <v>9000</v>
      </c>
      <c r="R1368" s="5">
        <f>Table1[[#This Row],[Operating Margin]]+5%</f>
        <v>0.35</v>
      </c>
    </row>
    <row r="1369" spans="1:18" x14ac:dyDescent="0.2">
      <c r="B1369" s="22" t="s">
        <v>23</v>
      </c>
      <c r="C1369" s="22">
        <v>1128299</v>
      </c>
      <c r="D1369" s="23">
        <v>44546</v>
      </c>
      <c r="E1369" s="22" t="s">
        <v>24</v>
      </c>
      <c r="F1369" s="22" t="s">
        <v>61</v>
      </c>
      <c r="G1369" s="22" t="s">
        <v>62</v>
      </c>
      <c r="H1369" s="22" t="s">
        <v>15</v>
      </c>
      <c r="I1369" s="24">
        <v>0.8500000000000002</v>
      </c>
      <c r="J1369" s="25">
        <v>8000</v>
      </c>
      <c r="K1369" s="26">
        <f>I1369*J1369</f>
        <v>6800.0000000000018</v>
      </c>
      <c r="L1369" s="26">
        <f>K1369*M1369</f>
        <v>1700.0000000000005</v>
      </c>
      <c r="M1369" s="27">
        <v>0.25</v>
      </c>
      <c r="O1369" s="1"/>
      <c r="P1369" s="4">
        <f>Table1[[#This Row],[Price per Unit]]-0</f>
        <v>0.8500000000000002</v>
      </c>
      <c r="Q1369" s="3">
        <f>Table1[[#This Row],[Units Sold]]+1000</f>
        <v>9000</v>
      </c>
      <c r="R1369" s="5">
        <f>Table1[[#This Row],[Operating Margin]]+5%</f>
        <v>0.3</v>
      </c>
    </row>
    <row r="1370" spans="1:18" x14ac:dyDescent="0.2">
      <c r="B1370" s="22" t="s">
        <v>23</v>
      </c>
      <c r="C1370" s="22">
        <v>1128299</v>
      </c>
      <c r="D1370" s="23">
        <v>44546</v>
      </c>
      <c r="E1370" s="22" t="s">
        <v>24</v>
      </c>
      <c r="F1370" s="22" t="s">
        <v>61</v>
      </c>
      <c r="G1370" s="22" t="s">
        <v>62</v>
      </c>
      <c r="H1370" s="22" t="s">
        <v>13</v>
      </c>
      <c r="I1370" s="24">
        <v>0.80000000000000016</v>
      </c>
      <c r="J1370" s="25">
        <v>6000</v>
      </c>
      <c r="K1370" s="26">
        <f t="shared" ref="K1370:K1373" si="450">I1370*J1370</f>
        <v>4800.0000000000009</v>
      </c>
      <c r="L1370" s="26">
        <f t="shared" ref="L1370:L1373" si="451">K1370*M1370</f>
        <v>1440.0000000000002</v>
      </c>
      <c r="M1370" s="27">
        <v>0.3</v>
      </c>
      <c r="O1370" s="1"/>
      <c r="P1370" s="4">
        <f>Table1[[#This Row],[Price per Unit]]-0</f>
        <v>0.80000000000000016</v>
      </c>
      <c r="Q1370" s="3">
        <f>Table1[[#This Row],[Units Sold]]+1000</f>
        <v>7000</v>
      </c>
      <c r="R1370" s="5">
        <f>Table1[[#This Row],[Operating Margin]]+5%</f>
        <v>0.35</v>
      </c>
    </row>
    <row r="1371" spans="1:18" x14ac:dyDescent="0.2">
      <c r="B1371" s="22" t="s">
        <v>23</v>
      </c>
      <c r="C1371" s="22">
        <v>1128299</v>
      </c>
      <c r="D1371" s="23">
        <v>44546</v>
      </c>
      <c r="E1371" s="22" t="s">
        <v>24</v>
      </c>
      <c r="F1371" s="22" t="s">
        <v>61</v>
      </c>
      <c r="G1371" s="22" t="s">
        <v>62</v>
      </c>
      <c r="H1371" s="22" t="s">
        <v>14</v>
      </c>
      <c r="I1371" s="24">
        <v>0.80000000000000016</v>
      </c>
      <c r="J1371" s="25">
        <v>6000</v>
      </c>
      <c r="K1371" s="26">
        <f t="shared" si="450"/>
        <v>4800.0000000000009</v>
      </c>
      <c r="L1371" s="26">
        <f t="shared" si="451"/>
        <v>1440.0000000000002</v>
      </c>
      <c r="M1371" s="27">
        <v>0.3</v>
      </c>
      <c r="O1371" s="1"/>
      <c r="P1371" s="4">
        <f>Table1[[#This Row],[Price per Unit]]-0</f>
        <v>0.80000000000000016</v>
      </c>
      <c r="Q1371" s="3">
        <f>Table1[[#This Row],[Units Sold]]+1000</f>
        <v>7000</v>
      </c>
      <c r="R1371" s="5">
        <f>Table1[[#This Row],[Operating Margin]]+5%</f>
        <v>0.35</v>
      </c>
    </row>
    <row r="1372" spans="1:18" x14ac:dyDescent="0.2">
      <c r="B1372" s="22" t="s">
        <v>23</v>
      </c>
      <c r="C1372" s="22">
        <v>1128299</v>
      </c>
      <c r="D1372" s="23">
        <v>44546</v>
      </c>
      <c r="E1372" s="22" t="s">
        <v>24</v>
      </c>
      <c r="F1372" s="22" t="s">
        <v>61</v>
      </c>
      <c r="G1372" s="22" t="s">
        <v>62</v>
      </c>
      <c r="H1372" s="22" t="s">
        <v>16</v>
      </c>
      <c r="I1372" s="24">
        <v>0.90000000000000013</v>
      </c>
      <c r="J1372" s="25">
        <v>5250</v>
      </c>
      <c r="K1372" s="26">
        <f t="shared" si="450"/>
        <v>4725.0000000000009</v>
      </c>
      <c r="L1372" s="26">
        <f t="shared" si="451"/>
        <v>945.00000000000023</v>
      </c>
      <c r="M1372" s="27">
        <v>0.2</v>
      </c>
      <c r="O1372" s="1"/>
      <c r="P1372" s="4">
        <f>Table1[[#This Row],[Price per Unit]]-0</f>
        <v>0.90000000000000013</v>
      </c>
      <c r="Q1372" s="3">
        <f>Table1[[#This Row],[Units Sold]]+1000</f>
        <v>6250</v>
      </c>
      <c r="R1372" s="5">
        <f>Table1[[#This Row],[Operating Margin]]+5%</f>
        <v>0.25</v>
      </c>
    </row>
    <row r="1373" spans="1:18" x14ac:dyDescent="0.2">
      <c r="B1373" s="22" t="s">
        <v>23</v>
      </c>
      <c r="C1373" s="22">
        <v>1128299</v>
      </c>
      <c r="D1373" s="23">
        <v>44546</v>
      </c>
      <c r="E1373" s="22" t="s">
        <v>24</v>
      </c>
      <c r="F1373" s="22" t="s">
        <v>61</v>
      </c>
      <c r="G1373" s="22" t="s">
        <v>62</v>
      </c>
      <c r="H1373" s="22" t="s">
        <v>17</v>
      </c>
      <c r="I1373" s="24">
        <v>0.95000000000000018</v>
      </c>
      <c r="J1373" s="25">
        <v>6250</v>
      </c>
      <c r="K1373" s="26">
        <f t="shared" si="450"/>
        <v>5937.5000000000009</v>
      </c>
      <c r="L1373" s="26">
        <f t="shared" si="451"/>
        <v>2671.8750000000005</v>
      </c>
      <c r="M1373" s="27">
        <v>0.45</v>
      </c>
      <c r="O1373" s="1"/>
      <c r="P1373" s="4">
        <f>Table1[[#This Row],[Price per Unit]]-0</f>
        <v>0.95000000000000018</v>
      </c>
      <c r="Q1373" s="3">
        <f>Table1[[#This Row],[Units Sold]]+1000</f>
        <v>7250</v>
      </c>
      <c r="R1373" s="5">
        <f>Table1[[#This Row],[Operating Margin]]+5%</f>
        <v>0.5</v>
      </c>
    </row>
    <row r="1374" spans="1:18" x14ac:dyDescent="0.2">
      <c r="A1374" s="8" t="s">
        <v>40</v>
      </c>
      <c r="B1374" s="22" t="s">
        <v>10</v>
      </c>
      <c r="C1374" s="22">
        <v>1185732</v>
      </c>
      <c r="D1374" s="23">
        <v>44208</v>
      </c>
      <c r="E1374" s="22" t="s">
        <v>131</v>
      </c>
      <c r="F1374" s="22" t="s">
        <v>43</v>
      </c>
      <c r="G1374" s="22" t="s">
        <v>63</v>
      </c>
      <c r="H1374" s="22" t="s">
        <v>12</v>
      </c>
      <c r="I1374" s="24">
        <v>0.45</v>
      </c>
      <c r="J1374" s="25">
        <v>8500</v>
      </c>
      <c r="K1374" s="26">
        <f>I1374*J1374</f>
        <v>3825</v>
      </c>
      <c r="L1374" s="26">
        <f>K1374*M1374</f>
        <v>1721.25</v>
      </c>
      <c r="M1374" s="27">
        <v>0.45</v>
      </c>
      <c r="P1374" s="3"/>
    </row>
    <row r="1375" spans="1:18" x14ac:dyDescent="0.2">
      <c r="B1375" s="22" t="s">
        <v>10</v>
      </c>
      <c r="C1375" s="22">
        <v>1185732</v>
      </c>
      <c r="D1375" s="23">
        <v>44208</v>
      </c>
      <c r="E1375" s="22" t="s">
        <v>131</v>
      </c>
      <c r="F1375" s="22" t="s">
        <v>43</v>
      </c>
      <c r="G1375" s="22" t="s">
        <v>63</v>
      </c>
      <c r="H1375" s="22" t="s">
        <v>15</v>
      </c>
      <c r="I1375" s="24">
        <v>0.45</v>
      </c>
      <c r="J1375" s="25">
        <v>6500</v>
      </c>
      <c r="K1375" s="26">
        <f>I1375*J1375</f>
        <v>2925</v>
      </c>
      <c r="L1375" s="26">
        <f>K1375*M1375</f>
        <v>1023.7499999999999</v>
      </c>
      <c r="M1375" s="27">
        <v>0.35</v>
      </c>
      <c r="P1375" s="3"/>
    </row>
    <row r="1376" spans="1:18" x14ac:dyDescent="0.2">
      <c r="B1376" s="22" t="s">
        <v>10</v>
      </c>
      <c r="C1376" s="22">
        <v>1185732</v>
      </c>
      <c r="D1376" s="23">
        <v>44208</v>
      </c>
      <c r="E1376" s="22" t="s">
        <v>131</v>
      </c>
      <c r="F1376" s="22" t="s">
        <v>43</v>
      </c>
      <c r="G1376" s="22" t="s">
        <v>63</v>
      </c>
      <c r="H1376" s="22" t="s">
        <v>13</v>
      </c>
      <c r="I1376" s="24">
        <v>0.35000000000000003</v>
      </c>
      <c r="J1376" s="25">
        <v>6500</v>
      </c>
      <c r="K1376" s="26">
        <f t="shared" ref="K1376:K1379" si="452">I1376*J1376</f>
        <v>2275</v>
      </c>
      <c r="L1376" s="26">
        <f t="shared" ref="L1376:L1385" si="453">K1376*M1376</f>
        <v>568.75</v>
      </c>
      <c r="M1376" s="27">
        <v>0.25</v>
      </c>
      <c r="P1376" s="3"/>
    </row>
    <row r="1377" spans="2:16" x14ac:dyDescent="0.2">
      <c r="B1377" s="22" t="s">
        <v>10</v>
      </c>
      <c r="C1377" s="22">
        <v>1185732</v>
      </c>
      <c r="D1377" s="23">
        <v>44208</v>
      </c>
      <c r="E1377" s="22" t="s">
        <v>131</v>
      </c>
      <c r="F1377" s="22" t="s">
        <v>43</v>
      </c>
      <c r="G1377" s="22" t="s">
        <v>63</v>
      </c>
      <c r="H1377" s="22" t="s">
        <v>14</v>
      </c>
      <c r="I1377" s="24">
        <v>0.39999999999999997</v>
      </c>
      <c r="J1377" s="25">
        <v>5000</v>
      </c>
      <c r="K1377" s="26">
        <f t="shared" si="452"/>
        <v>1999.9999999999998</v>
      </c>
      <c r="L1377" s="26">
        <f t="shared" si="453"/>
        <v>599.99999999999989</v>
      </c>
      <c r="M1377" s="27">
        <v>0.3</v>
      </c>
      <c r="P1377" s="3"/>
    </row>
    <row r="1378" spans="2:16" x14ac:dyDescent="0.2">
      <c r="B1378" s="22" t="s">
        <v>10</v>
      </c>
      <c r="C1378" s="22">
        <v>1185732</v>
      </c>
      <c r="D1378" s="23">
        <v>44208</v>
      </c>
      <c r="E1378" s="22" t="s">
        <v>131</v>
      </c>
      <c r="F1378" s="22" t="s">
        <v>43</v>
      </c>
      <c r="G1378" s="22" t="s">
        <v>63</v>
      </c>
      <c r="H1378" s="22" t="s">
        <v>16</v>
      </c>
      <c r="I1378" s="24">
        <v>0.55000000000000004</v>
      </c>
      <c r="J1378" s="25">
        <v>5500</v>
      </c>
      <c r="K1378" s="26">
        <f t="shared" si="452"/>
        <v>3025.0000000000005</v>
      </c>
      <c r="L1378" s="26">
        <f t="shared" si="453"/>
        <v>1058.75</v>
      </c>
      <c r="M1378" s="27">
        <v>0.35</v>
      </c>
      <c r="P1378" s="3"/>
    </row>
    <row r="1379" spans="2:16" x14ac:dyDescent="0.2">
      <c r="B1379" s="22" t="s">
        <v>10</v>
      </c>
      <c r="C1379" s="22">
        <v>1185732</v>
      </c>
      <c r="D1379" s="23">
        <v>44208</v>
      </c>
      <c r="E1379" s="22" t="s">
        <v>131</v>
      </c>
      <c r="F1379" s="22" t="s">
        <v>43</v>
      </c>
      <c r="G1379" s="22" t="s">
        <v>63</v>
      </c>
      <c r="H1379" s="22" t="s">
        <v>17</v>
      </c>
      <c r="I1379" s="24">
        <v>0.45</v>
      </c>
      <c r="J1379" s="25">
        <v>6500</v>
      </c>
      <c r="K1379" s="26">
        <f t="shared" si="452"/>
        <v>2925</v>
      </c>
      <c r="L1379" s="26">
        <f t="shared" si="453"/>
        <v>1462.5</v>
      </c>
      <c r="M1379" s="27">
        <v>0.5</v>
      </c>
      <c r="P1379" s="3"/>
    </row>
    <row r="1380" spans="2:16" x14ac:dyDescent="0.2">
      <c r="B1380" s="22" t="s">
        <v>10</v>
      </c>
      <c r="C1380" s="22">
        <v>1185732</v>
      </c>
      <c r="D1380" s="23">
        <v>44237</v>
      </c>
      <c r="E1380" s="22" t="s">
        <v>131</v>
      </c>
      <c r="F1380" s="22" t="s">
        <v>43</v>
      </c>
      <c r="G1380" s="22" t="s">
        <v>63</v>
      </c>
      <c r="H1380" s="22" t="s">
        <v>12</v>
      </c>
      <c r="I1380" s="24">
        <v>0.45</v>
      </c>
      <c r="J1380" s="25">
        <v>9000</v>
      </c>
      <c r="K1380" s="26">
        <f>I1380*J1380</f>
        <v>4050</v>
      </c>
      <c r="L1380" s="26">
        <f>K1380*M1380</f>
        <v>1822.5</v>
      </c>
      <c r="M1380" s="27">
        <v>0.45</v>
      </c>
      <c r="P1380" s="3"/>
    </row>
    <row r="1381" spans="2:16" x14ac:dyDescent="0.2">
      <c r="B1381" s="22" t="s">
        <v>10</v>
      </c>
      <c r="C1381" s="22">
        <v>1185732</v>
      </c>
      <c r="D1381" s="23">
        <v>44237</v>
      </c>
      <c r="E1381" s="22" t="s">
        <v>131</v>
      </c>
      <c r="F1381" s="22" t="s">
        <v>43</v>
      </c>
      <c r="G1381" s="22" t="s">
        <v>63</v>
      </c>
      <c r="H1381" s="22" t="s">
        <v>15</v>
      </c>
      <c r="I1381" s="24">
        <v>0.45</v>
      </c>
      <c r="J1381" s="25">
        <v>5500</v>
      </c>
      <c r="K1381" s="26">
        <f>I1381*J1381</f>
        <v>2475</v>
      </c>
      <c r="L1381" s="26">
        <f>K1381*M1381</f>
        <v>866.25</v>
      </c>
      <c r="M1381" s="27">
        <v>0.35</v>
      </c>
      <c r="P1381" s="3"/>
    </row>
    <row r="1382" spans="2:16" x14ac:dyDescent="0.2">
      <c r="B1382" s="22" t="s">
        <v>10</v>
      </c>
      <c r="C1382" s="22">
        <v>1185732</v>
      </c>
      <c r="D1382" s="23">
        <v>44237</v>
      </c>
      <c r="E1382" s="22" t="s">
        <v>131</v>
      </c>
      <c r="F1382" s="22" t="s">
        <v>43</v>
      </c>
      <c r="G1382" s="22" t="s">
        <v>63</v>
      </c>
      <c r="H1382" s="22" t="s">
        <v>13</v>
      </c>
      <c r="I1382" s="24">
        <v>0.35000000000000003</v>
      </c>
      <c r="J1382" s="25">
        <v>6000</v>
      </c>
      <c r="K1382" s="26">
        <f t="shared" ref="K1382:K1385" si="454">I1382*J1382</f>
        <v>2100</v>
      </c>
      <c r="L1382" s="26">
        <f t="shared" si="453"/>
        <v>525</v>
      </c>
      <c r="M1382" s="27">
        <v>0.25</v>
      </c>
      <c r="P1382" s="3"/>
    </row>
    <row r="1383" spans="2:16" x14ac:dyDescent="0.2">
      <c r="B1383" s="22" t="s">
        <v>10</v>
      </c>
      <c r="C1383" s="22">
        <v>1185732</v>
      </c>
      <c r="D1383" s="23">
        <v>44237</v>
      </c>
      <c r="E1383" s="22" t="s">
        <v>131</v>
      </c>
      <c r="F1383" s="22" t="s">
        <v>43</v>
      </c>
      <c r="G1383" s="22" t="s">
        <v>63</v>
      </c>
      <c r="H1383" s="22" t="s">
        <v>14</v>
      </c>
      <c r="I1383" s="24">
        <v>0.39999999999999997</v>
      </c>
      <c r="J1383" s="25">
        <v>4750</v>
      </c>
      <c r="K1383" s="26">
        <f t="shared" si="454"/>
        <v>1899.9999999999998</v>
      </c>
      <c r="L1383" s="26">
        <f t="shared" si="453"/>
        <v>569.99999999999989</v>
      </c>
      <c r="M1383" s="27">
        <v>0.3</v>
      </c>
      <c r="P1383" s="3"/>
    </row>
    <row r="1384" spans="2:16" x14ac:dyDescent="0.2">
      <c r="B1384" s="22" t="s">
        <v>10</v>
      </c>
      <c r="C1384" s="22">
        <v>1185732</v>
      </c>
      <c r="D1384" s="23">
        <v>44237</v>
      </c>
      <c r="E1384" s="22" t="s">
        <v>131</v>
      </c>
      <c r="F1384" s="22" t="s">
        <v>43</v>
      </c>
      <c r="G1384" s="22" t="s">
        <v>63</v>
      </c>
      <c r="H1384" s="22" t="s">
        <v>16</v>
      </c>
      <c r="I1384" s="24">
        <v>0.55000000000000004</v>
      </c>
      <c r="J1384" s="25">
        <v>5500</v>
      </c>
      <c r="K1384" s="26">
        <f t="shared" si="454"/>
        <v>3025.0000000000005</v>
      </c>
      <c r="L1384" s="26">
        <f t="shared" si="453"/>
        <v>1058.75</v>
      </c>
      <c r="M1384" s="27">
        <v>0.35</v>
      </c>
      <c r="P1384" s="3"/>
    </row>
    <row r="1385" spans="2:16" x14ac:dyDescent="0.2">
      <c r="B1385" s="22" t="s">
        <v>10</v>
      </c>
      <c r="C1385" s="22">
        <v>1185732</v>
      </c>
      <c r="D1385" s="23">
        <v>44237</v>
      </c>
      <c r="E1385" s="22" t="s">
        <v>131</v>
      </c>
      <c r="F1385" s="22" t="s">
        <v>43</v>
      </c>
      <c r="G1385" s="22" t="s">
        <v>63</v>
      </c>
      <c r="H1385" s="22" t="s">
        <v>17</v>
      </c>
      <c r="I1385" s="24">
        <v>0.45</v>
      </c>
      <c r="J1385" s="25">
        <v>6500</v>
      </c>
      <c r="K1385" s="26">
        <f t="shared" si="454"/>
        <v>2925</v>
      </c>
      <c r="L1385" s="26">
        <f t="shared" si="453"/>
        <v>1462.5</v>
      </c>
      <c r="M1385" s="27">
        <v>0.5</v>
      </c>
      <c r="P1385" s="3"/>
    </row>
    <row r="1386" spans="2:16" x14ac:dyDescent="0.2">
      <c r="B1386" s="22" t="s">
        <v>10</v>
      </c>
      <c r="C1386" s="22">
        <v>1185732</v>
      </c>
      <c r="D1386" s="23">
        <v>44263</v>
      </c>
      <c r="E1386" s="22" t="s">
        <v>131</v>
      </c>
      <c r="F1386" s="22" t="s">
        <v>43</v>
      </c>
      <c r="G1386" s="22" t="s">
        <v>63</v>
      </c>
      <c r="H1386" s="22" t="s">
        <v>12</v>
      </c>
      <c r="I1386" s="24">
        <v>0.45</v>
      </c>
      <c r="J1386" s="25">
        <v>8700</v>
      </c>
      <c r="K1386" s="26">
        <f>I1386*J1386</f>
        <v>3915</v>
      </c>
      <c r="L1386" s="26">
        <f>K1386*M1386</f>
        <v>1761.75</v>
      </c>
      <c r="M1386" s="27">
        <v>0.45</v>
      </c>
      <c r="P1386" s="3"/>
    </row>
    <row r="1387" spans="2:16" x14ac:dyDescent="0.2">
      <c r="B1387" s="22" t="s">
        <v>10</v>
      </c>
      <c r="C1387" s="22">
        <v>1185732</v>
      </c>
      <c r="D1387" s="23">
        <v>44263</v>
      </c>
      <c r="E1387" s="22" t="s">
        <v>131</v>
      </c>
      <c r="F1387" s="22" t="s">
        <v>43</v>
      </c>
      <c r="G1387" s="22" t="s">
        <v>63</v>
      </c>
      <c r="H1387" s="22" t="s">
        <v>15</v>
      </c>
      <c r="I1387" s="24">
        <v>0.45</v>
      </c>
      <c r="J1387" s="25">
        <v>5500</v>
      </c>
      <c r="K1387" s="26">
        <f>I1387*J1387</f>
        <v>2475</v>
      </c>
      <c r="L1387" s="26">
        <f>K1387*M1387</f>
        <v>866.25</v>
      </c>
      <c r="M1387" s="27">
        <v>0.35</v>
      </c>
      <c r="P1387" s="3"/>
    </row>
    <row r="1388" spans="2:16" x14ac:dyDescent="0.2">
      <c r="B1388" s="22" t="s">
        <v>10</v>
      </c>
      <c r="C1388" s="22">
        <v>1185732</v>
      </c>
      <c r="D1388" s="23">
        <v>44263</v>
      </c>
      <c r="E1388" s="22" t="s">
        <v>131</v>
      </c>
      <c r="F1388" s="22" t="s">
        <v>43</v>
      </c>
      <c r="G1388" s="22" t="s">
        <v>63</v>
      </c>
      <c r="H1388" s="22" t="s">
        <v>13</v>
      </c>
      <c r="I1388" s="24">
        <v>0.35000000000000003</v>
      </c>
      <c r="J1388" s="25">
        <v>5750</v>
      </c>
      <c r="K1388" s="26">
        <f t="shared" ref="K1388:K1391" si="455">I1388*J1388</f>
        <v>2012.5000000000002</v>
      </c>
      <c r="L1388" s="26">
        <f t="shared" ref="L1388:L1391" si="456">K1388*M1388</f>
        <v>503.12500000000006</v>
      </c>
      <c r="M1388" s="27">
        <v>0.25</v>
      </c>
      <c r="P1388" s="3"/>
    </row>
    <row r="1389" spans="2:16" x14ac:dyDescent="0.2">
      <c r="B1389" s="22" t="s">
        <v>10</v>
      </c>
      <c r="C1389" s="22">
        <v>1185732</v>
      </c>
      <c r="D1389" s="23">
        <v>44263</v>
      </c>
      <c r="E1389" s="22" t="s">
        <v>131</v>
      </c>
      <c r="F1389" s="22" t="s">
        <v>43</v>
      </c>
      <c r="G1389" s="22" t="s">
        <v>63</v>
      </c>
      <c r="H1389" s="22" t="s">
        <v>14</v>
      </c>
      <c r="I1389" s="24">
        <v>0.39999999999999997</v>
      </c>
      <c r="J1389" s="25">
        <v>4250</v>
      </c>
      <c r="K1389" s="26">
        <f t="shared" si="455"/>
        <v>1699.9999999999998</v>
      </c>
      <c r="L1389" s="26">
        <f t="shared" si="456"/>
        <v>509.99999999999989</v>
      </c>
      <c r="M1389" s="27">
        <v>0.3</v>
      </c>
      <c r="P1389" s="3"/>
    </row>
    <row r="1390" spans="2:16" x14ac:dyDescent="0.2">
      <c r="B1390" s="22" t="s">
        <v>10</v>
      </c>
      <c r="C1390" s="22">
        <v>1185732</v>
      </c>
      <c r="D1390" s="23">
        <v>44263</v>
      </c>
      <c r="E1390" s="22" t="s">
        <v>131</v>
      </c>
      <c r="F1390" s="22" t="s">
        <v>43</v>
      </c>
      <c r="G1390" s="22" t="s">
        <v>63</v>
      </c>
      <c r="H1390" s="22" t="s">
        <v>16</v>
      </c>
      <c r="I1390" s="24">
        <v>0.55000000000000004</v>
      </c>
      <c r="J1390" s="25">
        <v>4750</v>
      </c>
      <c r="K1390" s="26">
        <f t="shared" si="455"/>
        <v>2612.5</v>
      </c>
      <c r="L1390" s="26">
        <f t="shared" si="456"/>
        <v>914.37499999999989</v>
      </c>
      <c r="M1390" s="27">
        <v>0.35</v>
      </c>
      <c r="P1390" s="3"/>
    </row>
    <row r="1391" spans="2:16" x14ac:dyDescent="0.2">
      <c r="B1391" s="22" t="s">
        <v>10</v>
      </c>
      <c r="C1391" s="22">
        <v>1185732</v>
      </c>
      <c r="D1391" s="23">
        <v>44263</v>
      </c>
      <c r="E1391" s="22" t="s">
        <v>131</v>
      </c>
      <c r="F1391" s="22" t="s">
        <v>43</v>
      </c>
      <c r="G1391" s="22" t="s">
        <v>63</v>
      </c>
      <c r="H1391" s="22" t="s">
        <v>17</v>
      </c>
      <c r="I1391" s="24">
        <v>0.45</v>
      </c>
      <c r="J1391" s="25">
        <v>5750</v>
      </c>
      <c r="K1391" s="26">
        <f t="shared" si="455"/>
        <v>2587.5</v>
      </c>
      <c r="L1391" s="26">
        <f t="shared" si="456"/>
        <v>1293.75</v>
      </c>
      <c r="M1391" s="27">
        <v>0.5</v>
      </c>
      <c r="P1391" s="3"/>
    </row>
    <row r="1392" spans="2:16" x14ac:dyDescent="0.2">
      <c r="B1392" s="22" t="s">
        <v>10</v>
      </c>
      <c r="C1392" s="22">
        <v>1185732</v>
      </c>
      <c r="D1392" s="23">
        <v>44295</v>
      </c>
      <c r="E1392" s="22" t="s">
        <v>131</v>
      </c>
      <c r="F1392" s="22" t="s">
        <v>43</v>
      </c>
      <c r="G1392" s="22" t="s">
        <v>63</v>
      </c>
      <c r="H1392" s="22" t="s">
        <v>12</v>
      </c>
      <c r="I1392" s="24">
        <v>0.45</v>
      </c>
      <c r="J1392" s="25">
        <v>8250</v>
      </c>
      <c r="K1392" s="26">
        <f>I1392*J1392</f>
        <v>3712.5</v>
      </c>
      <c r="L1392" s="26">
        <f>K1392*M1392</f>
        <v>1670.625</v>
      </c>
      <c r="M1392" s="27">
        <v>0.45</v>
      </c>
      <c r="P1392" s="3"/>
    </row>
    <row r="1393" spans="2:16" x14ac:dyDescent="0.2">
      <c r="B1393" s="22" t="s">
        <v>10</v>
      </c>
      <c r="C1393" s="22">
        <v>1185732</v>
      </c>
      <c r="D1393" s="23">
        <v>44295</v>
      </c>
      <c r="E1393" s="22" t="s">
        <v>131</v>
      </c>
      <c r="F1393" s="22" t="s">
        <v>43</v>
      </c>
      <c r="G1393" s="22" t="s">
        <v>63</v>
      </c>
      <c r="H1393" s="22" t="s">
        <v>15</v>
      </c>
      <c r="I1393" s="24">
        <v>0.45</v>
      </c>
      <c r="J1393" s="25">
        <v>5250</v>
      </c>
      <c r="K1393" s="26">
        <f>I1393*J1393</f>
        <v>2362.5</v>
      </c>
      <c r="L1393" s="26">
        <f>K1393*M1393</f>
        <v>826.875</v>
      </c>
      <c r="M1393" s="27">
        <v>0.35</v>
      </c>
      <c r="P1393" s="3"/>
    </row>
    <row r="1394" spans="2:16" x14ac:dyDescent="0.2">
      <c r="B1394" s="22" t="s">
        <v>10</v>
      </c>
      <c r="C1394" s="22">
        <v>1185732</v>
      </c>
      <c r="D1394" s="23">
        <v>44295</v>
      </c>
      <c r="E1394" s="22" t="s">
        <v>131</v>
      </c>
      <c r="F1394" s="22" t="s">
        <v>43</v>
      </c>
      <c r="G1394" s="22" t="s">
        <v>63</v>
      </c>
      <c r="H1394" s="22" t="s">
        <v>13</v>
      </c>
      <c r="I1394" s="24">
        <v>0.35000000000000003</v>
      </c>
      <c r="J1394" s="25">
        <v>5250</v>
      </c>
      <c r="K1394" s="26">
        <f t="shared" ref="K1394:K1397" si="457">I1394*J1394</f>
        <v>1837.5000000000002</v>
      </c>
      <c r="L1394" s="26">
        <f t="shared" ref="L1394:L1397" si="458">K1394*M1394</f>
        <v>459.37500000000006</v>
      </c>
      <c r="M1394" s="27">
        <v>0.25</v>
      </c>
      <c r="P1394" s="3"/>
    </row>
    <row r="1395" spans="2:16" x14ac:dyDescent="0.2">
      <c r="B1395" s="22" t="s">
        <v>10</v>
      </c>
      <c r="C1395" s="22">
        <v>1185732</v>
      </c>
      <c r="D1395" s="23">
        <v>44295</v>
      </c>
      <c r="E1395" s="22" t="s">
        <v>131</v>
      </c>
      <c r="F1395" s="22" t="s">
        <v>43</v>
      </c>
      <c r="G1395" s="22" t="s">
        <v>63</v>
      </c>
      <c r="H1395" s="22" t="s">
        <v>14</v>
      </c>
      <c r="I1395" s="24">
        <v>0.39999999999999997</v>
      </c>
      <c r="J1395" s="25">
        <v>4500</v>
      </c>
      <c r="K1395" s="26">
        <f t="shared" si="457"/>
        <v>1799.9999999999998</v>
      </c>
      <c r="L1395" s="26">
        <f t="shared" si="458"/>
        <v>539.99999999999989</v>
      </c>
      <c r="M1395" s="27">
        <v>0.3</v>
      </c>
      <c r="P1395" s="3"/>
    </row>
    <row r="1396" spans="2:16" x14ac:dyDescent="0.2">
      <c r="B1396" s="22" t="s">
        <v>10</v>
      </c>
      <c r="C1396" s="22">
        <v>1185732</v>
      </c>
      <c r="D1396" s="23">
        <v>44295</v>
      </c>
      <c r="E1396" s="22" t="s">
        <v>131</v>
      </c>
      <c r="F1396" s="22" t="s">
        <v>43</v>
      </c>
      <c r="G1396" s="22" t="s">
        <v>63</v>
      </c>
      <c r="H1396" s="22" t="s">
        <v>16</v>
      </c>
      <c r="I1396" s="24">
        <v>0.55000000000000004</v>
      </c>
      <c r="J1396" s="25">
        <v>4750</v>
      </c>
      <c r="K1396" s="26">
        <f t="shared" si="457"/>
        <v>2612.5</v>
      </c>
      <c r="L1396" s="26">
        <f t="shared" si="458"/>
        <v>914.37499999999989</v>
      </c>
      <c r="M1396" s="27">
        <v>0.35</v>
      </c>
      <c r="P1396" s="3"/>
    </row>
    <row r="1397" spans="2:16" x14ac:dyDescent="0.2">
      <c r="B1397" s="22" t="s">
        <v>10</v>
      </c>
      <c r="C1397" s="22">
        <v>1185732</v>
      </c>
      <c r="D1397" s="23">
        <v>44295</v>
      </c>
      <c r="E1397" s="22" t="s">
        <v>131</v>
      </c>
      <c r="F1397" s="22" t="s">
        <v>43</v>
      </c>
      <c r="G1397" s="22" t="s">
        <v>63</v>
      </c>
      <c r="H1397" s="22" t="s">
        <v>17</v>
      </c>
      <c r="I1397" s="24">
        <v>0.45</v>
      </c>
      <c r="J1397" s="25">
        <v>6000</v>
      </c>
      <c r="K1397" s="26">
        <f t="shared" si="457"/>
        <v>2700</v>
      </c>
      <c r="L1397" s="26">
        <f t="shared" si="458"/>
        <v>1350</v>
      </c>
      <c r="M1397" s="27">
        <v>0.5</v>
      </c>
      <c r="P1397" s="3"/>
    </row>
    <row r="1398" spans="2:16" x14ac:dyDescent="0.2">
      <c r="B1398" s="22" t="s">
        <v>10</v>
      </c>
      <c r="C1398" s="22">
        <v>1185732</v>
      </c>
      <c r="D1398" s="23">
        <v>44324</v>
      </c>
      <c r="E1398" s="22" t="s">
        <v>131</v>
      </c>
      <c r="F1398" s="22" t="s">
        <v>43</v>
      </c>
      <c r="G1398" s="22" t="s">
        <v>63</v>
      </c>
      <c r="H1398" s="22" t="s">
        <v>12</v>
      </c>
      <c r="I1398" s="24">
        <v>0.55000000000000004</v>
      </c>
      <c r="J1398" s="25">
        <v>8700</v>
      </c>
      <c r="K1398" s="26">
        <f>I1398*J1398</f>
        <v>4785</v>
      </c>
      <c r="L1398" s="26">
        <f>K1398*M1398</f>
        <v>2153.25</v>
      </c>
      <c r="M1398" s="27">
        <v>0.45</v>
      </c>
      <c r="P1398" s="3"/>
    </row>
    <row r="1399" spans="2:16" x14ac:dyDescent="0.2">
      <c r="B1399" s="22" t="s">
        <v>10</v>
      </c>
      <c r="C1399" s="22">
        <v>1185732</v>
      </c>
      <c r="D1399" s="23">
        <v>44324</v>
      </c>
      <c r="E1399" s="22" t="s">
        <v>131</v>
      </c>
      <c r="F1399" s="22" t="s">
        <v>43</v>
      </c>
      <c r="G1399" s="22" t="s">
        <v>63</v>
      </c>
      <c r="H1399" s="22" t="s">
        <v>15</v>
      </c>
      <c r="I1399" s="24">
        <v>0.55000000000000004</v>
      </c>
      <c r="J1399" s="25">
        <v>5750</v>
      </c>
      <c r="K1399" s="26">
        <f>I1399*J1399</f>
        <v>3162.5000000000005</v>
      </c>
      <c r="L1399" s="26">
        <f>K1399*M1399</f>
        <v>1106.875</v>
      </c>
      <c r="M1399" s="27">
        <v>0.35</v>
      </c>
      <c r="P1399" s="3"/>
    </row>
    <row r="1400" spans="2:16" x14ac:dyDescent="0.2">
      <c r="B1400" s="22" t="s">
        <v>10</v>
      </c>
      <c r="C1400" s="22">
        <v>1185732</v>
      </c>
      <c r="D1400" s="23">
        <v>44324</v>
      </c>
      <c r="E1400" s="22" t="s">
        <v>131</v>
      </c>
      <c r="F1400" s="22" t="s">
        <v>43</v>
      </c>
      <c r="G1400" s="22" t="s">
        <v>63</v>
      </c>
      <c r="H1400" s="22" t="s">
        <v>13</v>
      </c>
      <c r="I1400" s="24">
        <v>0.5</v>
      </c>
      <c r="J1400" s="25">
        <v>5500</v>
      </c>
      <c r="K1400" s="26">
        <f t="shared" ref="K1400:K1403" si="459">I1400*J1400</f>
        <v>2750</v>
      </c>
      <c r="L1400" s="26">
        <f t="shared" ref="L1400:L1403" si="460">K1400*M1400</f>
        <v>687.5</v>
      </c>
      <c r="M1400" s="27">
        <v>0.25</v>
      </c>
      <c r="P1400" s="3"/>
    </row>
    <row r="1401" spans="2:16" x14ac:dyDescent="0.2">
      <c r="B1401" s="22" t="s">
        <v>10</v>
      </c>
      <c r="C1401" s="22">
        <v>1185732</v>
      </c>
      <c r="D1401" s="23">
        <v>44324</v>
      </c>
      <c r="E1401" s="22" t="s">
        <v>131</v>
      </c>
      <c r="F1401" s="22" t="s">
        <v>43</v>
      </c>
      <c r="G1401" s="22" t="s">
        <v>63</v>
      </c>
      <c r="H1401" s="22" t="s">
        <v>14</v>
      </c>
      <c r="I1401" s="24">
        <v>0.5</v>
      </c>
      <c r="J1401" s="25">
        <v>5000</v>
      </c>
      <c r="K1401" s="26">
        <f t="shared" si="459"/>
        <v>2500</v>
      </c>
      <c r="L1401" s="26">
        <f t="shared" si="460"/>
        <v>750</v>
      </c>
      <c r="M1401" s="27">
        <v>0.3</v>
      </c>
      <c r="P1401" s="3"/>
    </row>
    <row r="1402" spans="2:16" x14ac:dyDescent="0.2">
      <c r="B1402" s="22" t="s">
        <v>10</v>
      </c>
      <c r="C1402" s="22">
        <v>1185732</v>
      </c>
      <c r="D1402" s="23">
        <v>44324</v>
      </c>
      <c r="E1402" s="22" t="s">
        <v>131</v>
      </c>
      <c r="F1402" s="22" t="s">
        <v>43</v>
      </c>
      <c r="G1402" s="22" t="s">
        <v>63</v>
      </c>
      <c r="H1402" s="22" t="s">
        <v>16</v>
      </c>
      <c r="I1402" s="24">
        <v>0.6</v>
      </c>
      <c r="J1402" s="25">
        <v>5250</v>
      </c>
      <c r="K1402" s="26">
        <f t="shared" si="459"/>
        <v>3150</v>
      </c>
      <c r="L1402" s="26">
        <f t="shared" si="460"/>
        <v>1102.5</v>
      </c>
      <c r="M1402" s="27">
        <v>0.35</v>
      </c>
      <c r="P1402" s="3"/>
    </row>
    <row r="1403" spans="2:16" x14ac:dyDescent="0.2">
      <c r="B1403" s="22" t="s">
        <v>10</v>
      </c>
      <c r="C1403" s="22">
        <v>1185732</v>
      </c>
      <c r="D1403" s="23">
        <v>44324</v>
      </c>
      <c r="E1403" s="22" t="s">
        <v>131</v>
      </c>
      <c r="F1403" s="22" t="s">
        <v>43</v>
      </c>
      <c r="G1403" s="22" t="s">
        <v>63</v>
      </c>
      <c r="H1403" s="22" t="s">
        <v>17</v>
      </c>
      <c r="I1403" s="24">
        <v>0.65</v>
      </c>
      <c r="J1403" s="25">
        <v>6250</v>
      </c>
      <c r="K1403" s="26">
        <f t="shared" si="459"/>
        <v>4062.5</v>
      </c>
      <c r="L1403" s="26">
        <f t="shared" si="460"/>
        <v>2031.25</v>
      </c>
      <c r="M1403" s="27">
        <v>0.5</v>
      </c>
      <c r="P1403" s="3"/>
    </row>
    <row r="1404" spans="2:16" x14ac:dyDescent="0.2">
      <c r="B1404" s="22" t="s">
        <v>10</v>
      </c>
      <c r="C1404" s="22">
        <v>1185732</v>
      </c>
      <c r="D1404" s="23">
        <v>44357</v>
      </c>
      <c r="E1404" s="22" t="s">
        <v>131</v>
      </c>
      <c r="F1404" s="22" t="s">
        <v>43</v>
      </c>
      <c r="G1404" s="22" t="s">
        <v>63</v>
      </c>
      <c r="H1404" s="22" t="s">
        <v>12</v>
      </c>
      <c r="I1404" s="24">
        <v>0.6</v>
      </c>
      <c r="J1404" s="25">
        <v>8750</v>
      </c>
      <c r="K1404" s="26">
        <f>I1404*J1404</f>
        <v>5250</v>
      </c>
      <c r="L1404" s="26">
        <f>K1404*M1404</f>
        <v>2362.5</v>
      </c>
      <c r="M1404" s="27">
        <v>0.45</v>
      </c>
      <c r="P1404" s="3"/>
    </row>
    <row r="1405" spans="2:16" x14ac:dyDescent="0.2">
      <c r="B1405" s="22" t="s">
        <v>10</v>
      </c>
      <c r="C1405" s="22">
        <v>1185732</v>
      </c>
      <c r="D1405" s="23">
        <v>44357</v>
      </c>
      <c r="E1405" s="22" t="s">
        <v>131</v>
      </c>
      <c r="F1405" s="22" t="s">
        <v>43</v>
      </c>
      <c r="G1405" s="22" t="s">
        <v>63</v>
      </c>
      <c r="H1405" s="22" t="s">
        <v>15</v>
      </c>
      <c r="I1405" s="24">
        <v>0.55000000000000004</v>
      </c>
      <c r="J1405" s="25">
        <v>6250</v>
      </c>
      <c r="K1405" s="26">
        <f>I1405*J1405</f>
        <v>3437.5000000000005</v>
      </c>
      <c r="L1405" s="26">
        <f>K1405*M1405</f>
        <v>1203.125</v>
      </c>
      <c r="M1405" s="27">
        <v>0.35</v>
      </c>
      <c r="P1405" s="3"/>
    </row>
    <row r="1406" spans="2:16" x14ac:dyDescent="0.2">
      <c r="B1406" s="22" t="s">
        <v>10</v>
      </c>
      <c r="C1406" s="22">
        <v>1185732</v>
      </c>
      <c r="D1406" s="23">
        <v>44357</v>
      </c>
      <c r="E1406" s="22" t="s">
        <v>131</v>
      </c>
      <c r="F1406" s="22" t="s">
        <v>43</v>
      </c>
      <c r="G1406" s="22" t="s">
        <v>63</v>
      </c>
      <c r="H1406" s="22" t="s">
        <v>13</v>
      </c>
      <c r="I1406" s="24">
        <v>0.5</v>
      </c>
      <c r="J1406" s="25">
        <v>6000</v>
      </c>
      <c r="K1406" s="26">
        <f t="shared" ref="K1406:K1409" si="461">I1406*J1406</f>
        <v>3000</v>
      </c>
      <c r="L1406" s="26">
        <f t="shared" ref="L1406:L1409" si="462">K1406*M1406</f>
        <v>750</v>
      </c>
      <c r="M1406" s="27">
        <v>0.25</v>
      </c>
      <c r="P1406" s="3"/>
    </row>
    <row r="1407" spans="2:16" x14ac:dyDescent="0.2">
      <c r="B1407" s="22" t="s">
        <v>10</v>
      </c>
      <c r="C1407" s="22">
        <v>1185732</v>
      </c>
      <c r="D1407" s="23">
        <v>44357</v>
      </c>
      <c r="E1407" s="22" t="s">
        <v>131</v>
      </c>
      <c r="F1407" s="22" t="s">
        <v>43</v>
      </c>
      <c r="G1407" s="22" t="s">
        <v>63</v>
      </c>
      <c r="H1407" s="22" t="s">
        <v>14</v>
      </c>
      <c r="I1407" s="24">
        <v>0.5</v>
      </c>
      <c r="J1407" s="25">
        <v>5750</v>
      </c>
      <c r="K1407" s="26">
        <f t="shared" si="461"/>
        <v>2875</v>
      </c>
      <c r="L1407" s="26">
        <f t="shared" si="462"/>
        <v>862.5</v>
      </c>
      <c r="M1407" s="27">
        <v>0.3</v>
      </c>
      <c r="P1407" s="3"/>
    </row>
    <row r="1408" spans="2:16" x14ac:dyDescent="0.2">
      <c r="B1408" s="22" t="s">
        <v>10</v>
      </c>
      <c r="C1408" s="22">
        <v>1185732</v>
      </c>
      <c r="D1408" s="23">
        <v>44357</v>
      </c>
      <c r="E1408" s="22" t="s">
        <v>131</v>
      </c>
      <c r="F1408" s="22" t="s">
        <v>43</v>
      </c>
      <c r="G1408" s="22" t="s">
        <v>63</v>
      </c>
      <c r="H1408" s="22" t="s">
        <v>16</v>
      </c>
      <c r="I1408" s="24">
        <v>0.65</v>
      </c>
      <c r="J1408" s="25">
        <v>5750</v>
      </c>
      <c r="K1408" s="26">
        <f t="shared" si="461"/>
        <v>3737.5</v>
      </c>
      <c r="L1408" s="26">
        <f t="shared" si="462"/>
        <v>1308.125</v>
      </c>
      <c r="M1408" s="27">
        <v>0.35</v>
      </c>
      <c r="P1408" s="3"/>
    </row>
    <row r="1409" spans="2:16" x14ac:dyDescent="0.2">
      <c r="B1409" s="22" t="s">
        <v>10</v>
      </c>
      <c r="C1409" s="22">
        <v>1185732</v>
      </c>
      <c r="D1409" s="23">
        <v>44357</v>
      </c>
      <c r="E1409" s="22" t="s">
        <v>131</v>
      </c>
      <c r="F1409" s="22" t="s">
        <v>43</v>
      </c>
      <c r="G1409" s="22" t="s">
        <v>63</v>
      </c>
      <c r="H1409" s="22" t="s">
        <v>17</v>
      </c>
      <c r="I1409" s="24">
        <v>0.70000000000000007</v>
      </c>
      <c r="J1409" s="25">
        <v>7250</v>
      </c>
      <c r="K1409" s="26">
        <f t="shared" si="461"/>
        <v>5075.0000000000009</v>
      </c>
      <c r="L1409" s="26">
        <f t="shared" si="462"/>
        <v>2537.5000000000005</v>
      </c>
      <c r="M1409" s="27">
        <v>0.5</v>
      </c>
      <c r="P1409" s="3"/>
    </row>
    <row r="1410" spans="2:16" x14ac:dyDescent="0.2">
      <c r="B1410" s="22" t="s">
        <v>10</v>
      </c>
      <c r="C1410" s="22">
        <v>1185732</v>
      </c>
      <c r="D1410" s="23">
        <v>44385</v>
      </c>
      <c r="E1410" s="22" t="s">
        <v>131</v>
      </c>
      <c r="F1410" s="22" t="s">
        <v>43</v>
      </c>
      <c r="G1410" s="22" t="s">
        <v>63</v>
      </c>
      <c r="H1410" s="22" t="s">
        <v>12</v>
      </c>
      <c r="I1410" s="24">
        <v>0.65</v>
      </c>
      <c r="J1410" s="25">
        <v>9500</v>
      </c>
      <c r="K1410" s="26">
        <f>I1410*J1410</f>
        <v>6175</v>
      </c>
      <c r="L1410" s="26">
        <f>K1410*M1410</f>
        <v>2778.75</v>
      </c>
      <c r="M1410" s="27">
        <v>0.45</v>
      </c>
      <c r="P1410" s="3"/>
    </row>
    <row r="1411" spans="2:16" x14ac:dyDescent="0.2">
      <c r="B1411" s="22" t="s">
        <v>10</v>
      </c>
      <c r="C1411" s="22">
        <v>1185732</v>
      </c>
      <c r="D1411" s="23">
        <v>44385</v>
      </c>
      <c r="E1411" s="22" t="s">
        <v>131</v>
      </c>
      <c r="F1411" s="22" t="s">
        <v>43</v>
      </c>
      <c r="G1411" s="22" t="s">
        <v>63</v>
      </c>
      <c r="H1411" s="22" t="s">
        <v>15</v>
      </c>
      <c r="I1411" s="24">
        <v>0.60000000000000009</v>
      </c>
      <c r="J1411" s="25">
        <v>7000</v>
      </c>
      <c r="K1411" s="26">
        <f>I1411*J1411</f>
        <v>4200.0000000000009</v>
      </c>
      <c r="L1411" s="26">
        <f>K1411*M1411</f>
        <v>1470.0000000000002</v>
      </c>
      <c r="M1411" s="27">
        <v>0.35</v>
      </c>
      <c r="P1411" s="3"/>
    </row>
    <row r="1412" spans="2:16" x14ac:dyDescent="0.2">
      <c r="B1412" s="22" t="s">
        <v>10</v>
      </c>
      <c r="C1412" s="22">
        <v>1185732</v>
      </c>
      <c r="D1412" s="23">
        <v>44385</v>
      </c>
      <c r="E1412" s="22" t="s">
        <v>131</v>
      </c>
      <c r="F1412" s="22" t="s">
        <v>43</v>
      </c>
      <c r="G1412" s="22" t="s">
        <v>63</v>
      </c>
      <c r="H1412" s="22" t="s">
        <v>13</v>
      </c>
      <c r="I1412" s="24">
        <v>0.55000000000000004</v>
      </c>
      <c r="J1412" s="25">
        <v>6250</v>
      </c>
      <c r="K1412" s="26">
        <f t="shared" ref="K1412:K1415" si="463">I1412*J1412</f>
        <v>3437.5000000000005</v>
      </c>
      <c r="L1412" s="26">
        <f t="shared" ref="L1412:L1415" si="464">K1412*M1412</f>
        <v>859.37500000000011</v>
      </c>
      <c r="M1412" s="27">
        <v>0.25</v>
      </c>
      <c r="P1412" s="3"/>
    </row>
    <row r="1413" spans="2:16" x14ac:dyDescent="0.2">
      <c r="B1413" s="22" t="s">
        <v>10</v>
      </c>
      <c r="C1413" s="22">
        <v>1185732</v>
      </c>
      <c r="D1413" s="23">
        <v>44385</v>
      </c>
      <c r="E1413" s="22" t="s">
        <v>131</v>
      </c>
      <c r="F1413" s="22" t="s">
        <v>43</v>
      </c>
      <c r="G1413" s="22" t="s">
        <v>63</v>
      </c>
      <c r="H1413" s="22" t="s">
        <v>14</v>
      </c>
      <c r="I1413" s="24">
        <v>0.55000000000000004</v>
      </c>
      <c r="J1413" s="25">
        <v>5750</v>
      </c>
      <c r="K1413" s="26">
        <f t="shared" si="463"/>
        <v>3162.5000000000005</v>
      </c>
      <c r="L1413" s="26">
        <f t="shared" si="464"/>
        <v>948.75000000000011</v>
      </c>
      <c r="M1413" s="27">
        <v>0.3</v>
      </c>
      <c r="P1413" s="3"/>
    </row>
    <row r="1414" spans="2:16" x14ac:dyDescent="0.2">
      <c r="B1414" s="22" t="s">
        <v>10</v>
      </c>
      <c r="C1414" s="22">
        <v>1185732</v>
      </c>
      <c r="D1414" s="23">
        <v>44385</v>
      </c>
      <c r="E1414" s="22" t="s">
        <v>131</v>
      </c>
      <c r="F1414" s="22" t="s">
        <v>43</v>
      </c>
      <c r="G1414" s="22" t="s">
        <v>63</v>
      </c>
      <c r="H1414" s="22" t="s">
        <v>16</v>
      </c>
      <c r="I1414" s="24">
        <v>0.65</v>
      </c>
      <c r="J1414" s="25">
        <v>6000</v>
      </c>
      <c r="K1414" s="26">
        <f t="shared" si="463"/>
        <v>3900</v>
      </c>
      <c r="L1414" s="26">
        <f t="shared" si="464"/>
        <v>1365</v>
      </c>
      <c r="M1414" s="27">
        <v>0.35</v>
      </c>
      <c r="P1414" s="3"/>
    </row>
    <row r="1415" spans="2:16" x14ac:dyDescent="0.2">
      <c r="B1415" s="22" t="s">
        <v>10</v>
      </c>
      <c r="C1415" s="22">
        <v>1185732</v>
      </c>
      <c r="D1415" s="23">
        <v>44385</v>
      </c>
      <c r="E1415" s="22" t="s">
        <v>131</v>
      </c>
      <c r="F1415" s="22" t="s">
        <v>43</v>
      </c>
      <c r="G1415" s="22" t="s">
        <v>63</v>
      </c>
      <c r="H1415" s="22" t="s">
        <v>17</v>
      </c>
      <c r="I1415" s="24">
        <v>0.70000000000000007</v>
      </c>
      <c r="J1415" s="25">
        <v>7750</v>
      </c>
      <c r="K1415" s="26">
        <f t="shared" si="463"/>
        <v>5425.0000000000009</v>
      </c>
      <c r="L1415" s="26">
        <f t="shared" si="464"/>
        <v>2712.5000000000005</v>
      </c>
      <c r="M1415" s="27">
        <v>0.5</v>
      </c>
      <c r="P1415" s="3"/>
    </row>
    <row r="1416" spans="2:16" x14ac:dyDescent="0.2">
      <c r="B1416" s="22" t="s">
        <v>10</v>
      </c>
      <c r="C1416" s="22">
        <v>1185732</v>
      </c>
      <c r="D1416" s="23">
        <v>44417</v>
      </c>
      <c r="E1416" s="22" t="s">
        <v>131</v>
      </c>
      <c r="F1416" s="22" t="s">
        <v>43</v>
      </c>
      <c r="G1416" s="22" t="s">
        <v>63</v>
      </c>
      <c r="H1416" s="22" t="s">
        <v>12</v>
      </c>
      <c r="I1416" s="24">
        <v>0.65</v>
      </c>
      <c r="J1416" s="25">
        <v>9250</v>
      </c>
      <c r="K1416" s="26">
        <f>I1416*J1416</f>
        <v>6012.5</v>
      </c>
      <c r="L1416" s="26">
        <f>K1416*M1416</f>
        <v>2705.625</v>
      </c>
      <c r="M1416" s="27">
        <v>0.45</v>
      </c>
      <c r="P1416" s="3"/>
    </row>
    <row r="1417" spans="2:16" x14ac:dyDescent="0.2">
      <c r="B1417" s="22" t="s">
        <v>10</v>
      </c>
      <c r="C1417" s="22">
        <v>1185732</v>
      </c>
      <c r="D1417" s="23">
        <v>44417</v>
      </c>
      <c r="E1417" s="22" t="s">
        <v>131</v>
      </c>
      <c r="F1417" s="22" t="s">
        <v>43</v>
      </c>
      <c r="G1417" s="22" t="s">
        <v>63</v>
      </c>
      <c r="H1417" s="22" t="s">
        <v>15</v>
      </c>
      <c r="I1417" s="24">
        <v>0.60000000000000009</v>
      </c>
      <c r="J1417" s="25">
        <v>7000</v>
      </c>
      <c r="K1417" s="26">
        <f>I1417*J1417</f>
        <v>4200.0000000000009</v>
      </c>
      <c r="L1417" s="26">
        <f>K1417*M1417</f>
        <v>1470.0000000000002</v>
      </c>
      <c r="M1417" s="27">
        <v>0.35</v>
      </c>
      <c r="P1417" s="3"/>
    </row>
    <row r="1418" spans="2:16" x14ac:dyDescent="0.2">
      <c r="B1418" s="22" t="s">
        <v>10</v>
      </c>
      <c r="C1418" s="22">
        <v>1185732</v>
      </c>
      <c r="D1418" s="23">
        <v>44417</v>
      </c>
      <c r="E1418" s="22" t="s">
        <v>131</v>
      </c>
      <c r="F1418" s="22" t="s">
        <v>43</v>
      </c>
      <c r="G1418" s="22" t="s">
        <v>63</v>
      </c>
      <c r="H1418" s="22" t="s">
        <v>13</v>
      </c>
      <c r="I1418" s="24">
        <v>0.55000000000000004</v>
      </c>
      <c r="J1418" s="25">
        <v>6250</v>
      </c>
      <c r="K1418" s="26">
        <f t="shared" ref="K1418:K1421" si="465">I1418*J1418</f>
        <v>3437.5000000000005</v>
      </c>
      <c r="L1418" s="26">
        <f t="shared" ref="L1418:L1421" si="466">K1418*M1418</f>
        <v>859.37500000000011</v>
      </c>
      <c r="M1418" s="27">
        <v>0.25</v>
      </c>
      <c r="P1418" s="3"/>
    </row>
    <row r="1419" spans="2:16" x14ac:dyDescent="0.2">
      <c r="B1419" s="22" t="s">
        <v>10</v>
      </c>
      <c r="C1419" s="22">
        <v>1185732</v>
      </c>
      <c r="D1419" s="23">
        <v>44417</v>
      </c>
      <c r="E1419" s="22" t="s">
        <v>131</v>
      </c>
      <c r="F1419" s="22" t="s">
        <v>43</v>
      </c>
      <c r="G1419" s="22" t="s">
        <v>63</v>
      </c>
      <c r="H1419" s="22" t="s">
        <v>14</v>
      </c>
      <c r="I1419" s="24">
        <v>0.45</v>
      </c>
      <c r="J1419" s="25">
        <v>5750</v>
      </c>
      <c r="K1419" s="26">
        <f t="shared" si="465"/>
        <v>2587.5</v>
      </c>
      <c r="L1419" s="26">
        <f t="shared" si="466"/>
        <v>776.25</v>
      </c>
      <c r="M1419" s="27">
        <v>0.3</v>
      </c>
      <c r="P1419" s="3"/>
    </row>
    <row r="1420" spans="2:16" x14ac:dyDescent="0.2">
      <c r="B1420" s="22" t="s">
        <v>10</v>
      </c>
      <c r="C1420" s="22">
        <v>1185732</v>
      </c>
      <c r="D1420" s="23">
        <v>44417</v>
      </c>
      <c r="E1420" s="22" t="s">
        <v>131</v>
      </c>
      <c r="F1420" s="22" t="s">
        <v>43</v>
      </c>
      <c r="G1420" s="22" t="s">
        <v>63</v>
      </c>
      <c r="H1420" s="22" t="s">
        <v>16</v>
      </c>
      <c r="I1420" s="24">
        <v>0.55000000000000004</v>
      </c>
      <c r="J1420" s="25">
        <v>5500</v>
      </c>
      <c r="K1420" s="26">
        <f t="shared" si="465"/>
        <v>3025.0000000000005</v>
      </c>
      <c r="L1420" s="26">
        <f t="shared" si="466"/>
        <v>1058.75</v>
      </c>
      <c r="M1420" s="27">
        <v>0.35</v>
      </c>
      <c r="P1420" s="3"/>
    </row>
    <row r="1421" spans="2:16" x14ac:dyDescent="0.2">
      <c r="B1421" s="22" t="s">
        <v>10</v>
      </c>
      <c r="C1421" s="22">
        <v>1185732</v>
      </c>
      <c r="D1421" s="23">
        <v>44417</v>
      </c>
      <c r="E1421" s="22" t="s">
        <v>131</v>
      </c>
      <c r="F1421" s="22" t="s">
        <v>43</v>
      </c>
      <c r="G1421" s="22" t="s">
        <v>63</v>
      </c>
      <c r="H1421" s="22" t="s">
        <v>17</v>
      </c>
      <c r="I1421" s="24">
        <v>0.60000000000000009</v>
      </c>
      <c r="J1421" s="25">
        <v>7250</v>
      </c>
      <c r="K1421" s="26">
        <f t="shared" si="465"/>
        <v>4350.0000000000009</v>
      </c>
      <c r="L1421" s="26">
        <f t="shared" si="466"/>
        <v>2175.0000000000005</v>
      </c>
      <c r="M1421" s="27">
        <v>0.5</v>
      </c>
      <c r="P1421" s="3"/>
    </row>
    <row r="1422" spans="2:16" x14ac:dyDescent="0.2">
      <c r="B1422" s="22" t="s">
        <v>10</v>
      </c>
      <c r="C1422" s="22">
        <v>1185732</v>
      </c>
      <c r="D1422" s="23">
        <v>44447</v>
      </c>
      <c r="E1422" s="22" t="s">
        <v>131</v>
      </c>
      <c r="F1422" s="22" t="s">
        <v>43</v>
      </c>
      <c r="G1422" s="22" t="s">
        <v>63</v>
      </c>
      <c r="H1422" s="22" t="s">
        <v>12</v>
      </c>
      <c r="I1422" s="24">
        <v>0.55000000000000004</v>
      </c>
      <c r="J1422" s="25">
        <v>8500</v>
      </c>
      <c r="K1422" s="26">
        <f>I1422*J1422</f>
        <v>4675</v>
      </c>
      <c r="L1422" s="26">
        <f>K1422*M1422</f>
        <v>2103.75</v>
      </c>
      <c r="M1422" s="27">
        <v>0.45</v>
      </c>
      <c r="P1422" s="3"/>
    </row>
    <row r="1423" spans="2:16" x14ac:dyDescent="0.2">
      <c r="B1423" s="22" t="s">
        <v>10</v>
      </c>
      <c r="C1423" s="22">
        <v>1185732</v>
      </c>
      <c r="D1423" s="23">
        <v>44447</v>
      </c>
      <c r="E1423" s="22" t="s">
        <v>131</v>
      </c>
      <c r="F1423" s="22" t="s">
        <v>43</v>
      </c>
      <c r="G1423" s="22" t="s">
        <v>63</v>
      </c>
      <c r="H1423" s="22" t="s">
        <v>15</v>
      </c>
      <c r="I1423" s="24">
        <v>0.50000000000000011</v>
      </c>
      <c r="J1423" s="25">
        <v>6500</v>
      </c>
      <c r="K1423" s="26">
        <f>I1423*J1423</f>
        <v>3250.0000000000009</v>
      </c>
      <c r="L1423" s="26">
        <f>K1423*M1423</f>
        <v>1137.5000000000002</v>
      </c>
      <c r="M1423" s="27">
        <v>0.35</v>
      </c>
      <c r="P1423" s="3"/>
    </row>
    <row r="1424" spans="2:16" x14ac:dyDescent="0.2">
      <c r="B1424" s="22" t="s">
        <v>10</v>
      </c>
      <c r="C1424" s="22">
        <v>1185732</v>
      </c>
      <c r="D1424" s="23">
        <v>44447</v>
      </c>
      <c r="E1424" s="22" t="s">
        <v>131</v>
      </c>
      <c r="F1424" s="22" t="s">
        <v>43</v>
      </c>
      <c r="G1424" s="22" t="s">
        <v>63</v>
      </c>
      <c r="H1424" s="22" t="s">
        <v>13</v>
      </c>
      <c r="I1424" s="24">
        <v>0.45</v>
      </c>
      <c r="J1424" s="25">
        <v>5500</v>
      </c>
      <c r="K1424" s="26">
        <f t="shared" ref="K1424:K1427" si="467">I1424*J1424</f>
        <v>2475</v>
      </c>
      <c r="L1424" s="26">
        <f t="shared" ref="L1424:L1427" si="468">K1424*M1424</f>
        <v>618.75</v>
      </c>
      <c r="M1424" s="27">
        <v>0.25</v>
      </c>
      <c r="P1424" s="3"/>
    </row>
    <row r="1425" spans="2:16" x14ac:dyDescent="0.2">
      <c r="B1425" s="22" t="s">
        <v>10</v>
      </c>
      <c r="C1425" s="22">
        <v>1185732</v>
      </c>
      <c r="D1425" s="23">
        <v>44447</v>
      </c>
      <c r="E1425" s="22" t="s">
        <v>131</v>
      </c>
      <c r="F1425" s="22" t="s">
        <v>43</v>
      </c>
      <c r="G1425" s="22" t="s">
        <v>63</v>
      </c>
      <c r="H1425" s="22" t="s">
        <v>14</v>
      </c>
      <c r="I1425" s="24">
        <v>0.45</v>
      </c>
      <c r="J1425" s="25">
        <v>5250</v>
      </c>
      <c r="K1425" s="26">
        <f t="shared" si="467"/>
        <v>2362.5</v>
      </c>
      <c r="L1425" s="26">
        <f t="shared" si="468"/>
        <v>708.75</v>
      </c>
      <c r="M1425" s="27">
        <v>0.3</v>
      </c>
      <c r="P1425" s="3"/>
    </row>
    <row r="1426" spans="2:16" x14ac:dyDescent="0.2">
      <c r="B1426" s="22" t="s">
        <v>10</v>
      </c>
      <c r="C1426" s="22">
        <v>1185732</v>
      </c>
      <c r="D1426" s="23">
        <v>44447</v>
      </c>
      <c r="E1426" s="22" t="s">
        <v>131</v>
      </c>
      <c r="F1426" s="22" t="s">
        <v>43</v>
      </c>
      <c r="G1426" s="22" t="s">
        <v>63</v>
      </c>
      <c r="H1426" s="22" t="s">
        <v>16</v>
      </c>
      <c r="I1426" s="24">
        <v>0.55000000000000004</v>
      </c>
      <c r="J1426" s="25">
        <v>5250</v>
      </c>
      <c r="K1426" s="26">
        <f t="shared" si="467"/>
        <v>2887.5000000000005</v>
      </c>
      <c r="L1426" s="26">
        <f t="shared" si="468"/>
        <v>1010.6250000000001</v>
      </c>
      <c r="M1426" s="27">
        <v>0.35</v>
      </c>
      <c r="P1426" s="3"/>
    </row>
    <row r="1427" spans="2:16" x14ac:dyDescent="0.2">
      <c r="B1427" s="22" t="s">
        <v>10</v>
      </c>
      <c r="C1427" s="22">
        <v>1185732</v>
      </c>
      <c r="D1427" s="23">
        <v>44447</v>
      </c>
      <c r="E1427" s="22" t="s">
        <v>131</v>
      </c>
      <c r="F1427" s="22" t="s">
        <v>43</v>
      </c>
      <c r="G1427" s="22" t="s">
        <v>63</v>
      </c>
      <c r="H1427" s="22" t="s">
        <v>17</v>
      </c>
      <c r="I1427" s="24">
        <v>0.60000000000000009</v>
      </c>
      <c r="J1427" s="25">
        <v>6250</v>
      </c>
      <c r="K1427" s="26">
        <f t="shared" si="467"/>
        <v>3750.0000000000005</v>
      </c>
      <c r="L1427" s="26">
        <f t="shared" si="468"/>
        <v>1875.0000000000002</v>
      </c>
      <c r="M1427" s="27">
        <v>0.5</v>
      </c>
      <c r="P1427" s="3"/>
    </row>
    <row r="1428" spans="2:16" x14ac:dyDescent="0.2">
      <c r="B1428" s="22" t="s">
        <v>10</v>
      </c>
      <c r="C1428" s="22">
        <v>1185732</v>
      </c>
      <c r="D1428" s="23">
        <v>44479</v>
      </c>
      <c r="E1428" s="22" t="s">
        <v>131</v>
      </c>
      <c r="F1428" s="22" t="s">
        <v>43</v>
      </c>
      <c r="G1428" s="22" t="s">
        <v>63</v>
      </c>
      <c r="H1428" s="22" t="s">
        <v>12</v>
      </c>
      <c r="I1428" s="24">
        <v>0.60000000000000009</v>
      </c>
      <c r="J1428" s="25">
        <v>8000</v>
      </c>
      <c r="K1428" s="26">
        <f>I1428*J1428</f>
        <v>4800.0000000000009</v>
      </c>
      <c r="L1428" s="26">
        <f>K1428*M1428</f>
        <v>2160.0000000000005</v>
      </c>
      <c r="M1428" s="27">
        <v>0.45</v>
      </c>
      <c r="P1428" s="3"/>
    </row>
    <row r="1429" spans="2:16" x14ac:dyDescent="0.2">
      <c r="B1429" s="22" t="s">
        <v>10</v>
      </c>
      <c r="C1429" s="22">
        <v>1185732</v>
      </c>
      <c r="D1429" s="23">
        <v>44479</v>
      </c>
      <c r="E1429" s="22" t="s">
        <v>131</v>
      </c>
      <c r="F1429" s="22" t="s">
        <v>43</v>
      </c>
      <c r="G1429" s="22" t="s">
        <v>63</v>
      </c>
      <c r="H1429" s="22" t="s">
        <v>15</v>
      </c>
      <c r="I1429" s="24">
        <v>0.50000000000000011</v>
      </c>
      <c r="J1429" s="25">
        <v>6250</v>
      </c>
      <c r="K1429" s="26">
        <f>I1429*J1429</f>
        <v>3125.0000000000009</v>
      </c>
      <c r="L1429" s="26">
        <f>K1429*M1429</f>
        <v>1093.7500000000002</v>
      </c>
      <c r="M1429" s="27">
        <v>0.35</v>
      </c>
      <c r="P1429" s="3"/>
    </row>
    <row r="1430" spans="2:16" x14ac:dyDescent="0.2">
      <c r="B1430" s="22" t="s">
        <v>10</v>
      </c>
      <c r="C1430" s="22">
        <v>1185732</v>
      </c>
      <c r="D1430" s="23">
        <v>44479</v>
      </c>
      <c r="E1430" s="22" t="s">
        <v>131</v>
      </c>
      <c r="F1430" s="22" t="s">
        <v>43</v>
      </c>
      <c r="G1430" s="22" t="s">
        <v>63</v>
      </c>
      <c r="H1430" s="22" t="s">
        <v>13</v>
      </c>
      <c r="I1430" s="24">
        <v>0.50000000000000011</v>
      </c>
      <c r="J1430" s="25">
        <v>5250</v>
      </c>
      <c r="K1430" s="26">
        <f t="shared" ref="K1430:K1433" si="469">I1430*J1430</f>
        <v>2625.0000000000005</v>
      </c>
      <c r="L1430" s="26">
        <f t="shared" ref="L1430:L1433" si="470">K1430*M1430</f>
        <v>656.25000000000011</v>
      </c>
      <c r="M1430" s="27">
        <v>0.25</v>
      </c>
      <c r="P1430" s="3"/>
    </row>
    <row r="1431" spans="2:16" x14ac:dyDescent="0.2">
      <c r="B1431" s="22" t="s">
        <v>10</v>
      </c>
      <c r="C1431" s="22">
        <v>1185732</v>
      </c>
      <c r="D1431" s="23">
        <v>44479</v>
      </c>
      <c r="E1431" s="22" t="s">
        <v>131</v>
      </c>
      <c r="F1431" s="22" t="s">
        <v>43</v>
      </c>
      <c r="G1431" s="22" t="s">
        <v>63</v>
      </c>
      <c r="H1431" s="22" t="s">
        <v>14</v>
      </c>
      <c r="I1431" s="24">
        <v>0.50000000000000011</v>
      </c>
      <c r="J1431" s="25">
        <v>5000</v>
      </c>
      <c r="K1431" s="26">
        <f t="shared" si="469"/>
        <v>2500.0000000000005</v>
      </c>
      <c r="L1431" s="26">
        <f t="shared" si="470"/>
        <v>750.00000000000011</v>
      </c>
      <c r="M1431" s="27">
        <v>0.3</v>
      </c>
      <c r="P1431" s="3"/>
    </row>
    <row r="1432" spans="2:16" x14ac:dyDescent="0.2">
      <c r="B1432" s="22" t="s">
        <v>10</v>
      </c>
      <c r="C1432" s="22">
        <v>1185732</v>
      </c>
      <c r="D1432" s="23">
        <v>44479</v>
      </c>
      <c r="E1432" s="22" t="s">
        <v>131</v>
      </c>
      <c r="F1432" s="22" t="s">
        <v>43</v>
      </c>
      <c r="G1432" s="22" t="s">
        <v>63</v>
      </c>
      <c r="H1432" s="22" t="s">
        <v>16</v>
      </c>
      <c r="I1432" s="24">
        <v>0.60000000000000009</v>
      </c>
      <c r="J1432" s="25">
        <v>5000</v>
      </c>
      <c r="K1432" s="26">
        <f t="shared" si="469"/>
        <v>3000.0000000000005</v>
      </c>
      <c r="L1432" s="26">
        <f t="shared" si="470"/>
        <v>1050</v>
      </c>
      <c r="M1432" s="27">
        <v>0.35</v>
      </c>
      <c r="P1432" s="3"/>
    </row>
    <row r="1433" spans="2:16" x14ac:dyDescent="0.2">
      <c r="B1433" s="22" t="s">
        <v>10</v>
      </c>
      <c r="C1433" s="22">
        <v>1185732</v>
      </c>
      <c r="D1433" s="23">
        <v>44479</v>
      </c>
      <c r="E1433" s="22" t="s">
        <v>131</v>
      </c>
      <c r="F1433" s="22" t="s">
        <v>43</v>
      </c>
      <c r="G1433" s="22" t="s">
        <v>63</v>
      </c>
      <c r="H1433" s="22" t="s">
        <v>17</v>
      </c>
      <c r="I1433" s="24">
        <v>0.65</v>
      </c>
      <c r="J1433" s="25">
        <v>6250</v>
      </c>
      <c r="K1433" s="26">
        <f t="shared" si="469"/>
        <v>4062.5</v>
      </c>
      <c r="L1433" s="26">
        <f t="shared" si="470"/>
        <v>2031.25</v>
      </c>
      <c r="M1433" s="27">
        <v>0.5</v>
      </c>
      <c r="P1433" s="3"/>
    </row>
    <row r="1434" spans="2:16" x14ac:dyDescent="0.2">
      <c r="B1434" s="22" t="s">
        <v>10</v>
      </c>
      <c r="C1434" s="22">
        <v>1185732</v>
      </c>
      <c r="D1434" s="23">
        <v>44509</v>
      </c>
      <c r="E1434" s="22" t="s">
        <v>131</v>
      </c>
      <c r="F1434" s="22" t="s">
        <v>43</v>
      </c>
      <c r="G1434" s="22" t="s">
        <v>63</v>
      </c>
      <c r="H1434" s="22" t="s">
        <v>12</v>
      </c>
      <c r="I1434" s="24">
        <v>0.60000000000000009</v>
      </c>
      <c r="J1434" s="25">
        <v>7750</v>
      </c>
      <c r="K1434" s="26">
        <f>I1434*J1434</f>
        <v>4650.0000000000009</v>
      </c>
      <c r="L1434" s="26">
        <f>K1434*M1434</f>
        <v>2092.5000000000005</v>
      </c>
      <c r="M1434" s="27">
        <v>0.45</v>
      </c>
      <c r="P1434" s="3"/>
    </row>
    <row r="1435" spans="2:16" x14ac:dyDescent="0.2">
      <c r="B1435" s="22" t="s">
        <v>10</v>
      </c>
      <c r="C1435" s="22">
        <v>1185732</v>
      </c>
      <c r="D1435" s="23">
        <v>44509</v>
      </c>
      <c r="E1435" s="22" t="s">
        <v>131</v>
      </c>
      <c r="F1435" s="22" t="s">
        <v>43</v>
      </c>
      <c r="G1435" s="22" t="s">
        <v>63</v>
      </c>
      <c r="H1435" s="22" t="s">
        <v>15</v>
      </c>
      <c r="I1435" s="24">
        <v>0.50000000000000011</v>
      </c>
      <c r="J1435" s="25">
        <v>6000</v>
      </c>
      <c r="K1435" s="26">
        <f>I1435*J1435</f>
        <v>3000.0000000000005</v>
      </c>
      <c r="L1435" s="26">
        <f>K1435*M1435</f>
        <v>1050</v>
      </c>
      <c r="M1435" s="27">
        <v>0.35</v>
      </c>
      <c r="P1435" s="3"/>
    </row>
    <row r="1436" spans="2:16" x14ac:dyDescent="0.2">
      <c r="B1436" s="22" t="s">
        <v>10</v>
      </c>
      <c r="C1436" s="22">
        <v>1185732</v>
      </c>
      <c r="D1436" s="23">
        <v>44509</v>
      </c>
      <c r="E1436" s="22" t="s">
        <v>131</v>
      </c>
      <c r="F1436" s="22" t="s">
        <v>43</v>
      </c>
      <c r="G1436" s="22" t="s">
        <v>63</v>
      </c>
      <c r="H1436" s="22" t="s">
        <v>13</v>
      </c>
      <c r="I1436" s="24">
        <v>0.50000000000000011</v>
      </c>
      <c r="J1436" s="25">
        <v>5450</v>
      </c>
      <c r="K1436" s="26">
        <f t="shared" ref="K1436:K1439" si="471">I1436*J1436</f>
        <v>2725.0000000000005</v>
      </c>
      <c r="L1436" s="26">
        <f t="shared" ref="L1436:L1439" si="472">K1436*M1436</f>
        <v>681.25000000000011</v>
      </c>
      <c r="M1436" s="27">
        <v>0.25</v>
      </c>
      <c r="P1436" s="3"/>
    </row>
    <row r="1437" spans="2:16" x14ac:dyDescent="0.2">
      <c r="B1437" s="22" t="s">
        <v>10</v>
      </c>
      <c r="C1437" s="22">
        <v>1185732</v>
      </c>
      <c r="D1437" s="23">
        <v>44509</v>
      </c>
      <c r="E1437" s="22" t="s">
        <v>131</v>
      </c>
      <c r="F1437" s="22" t="s">
        <v>43</v>
      </c>
      <c r="G1437" s="22" t="s">
        <v>63</v>
      </c>
      <c r="H1437" s="22" t="s">
        <v>14</v>
      </c>
      <c r="I1437" s="24">
        <v>0.50000000000000011</v>
      </c>
      <c r="J1437" s="25">
        <v>5750</v>
      </c>
      <c r="K1437" s="26">
        <f t="shared" si="471"/>
        <v>2875.0000000000005</v>
      </c>
      <c r="L1437" s="26">
        <f t="shared" si="472"/>
        <v>862.50000000000011</v>
      </c>
      <c r="M1437" s="27">
        <v>0.3</v>
      </c>
      <c r="P1437" s="3"/>
    </row>
    <row r="1438" spans="2:16" x14ac:dyDescent="0.2">
      <c r="B1438" s="22" t="s">
        <v>10</v>
      </c>
      <c r="C1438" s="22">
        <v>1185732</v>
      </c>
      <c r="D1438" s="23">
        <v>44509</v>
      </c>
      <c r="E1438" s="22" t="s">
        <v>131</v>
      </c>
      <c r="F1438" s="22" t="s">
        <v>43</v>
      </c>
      <c r="G1438" s="22" t="s">
        <v>63</v>
      </c>
      <c r="H1438" s="22" t="s">
        <v>16</v>
      </c>
      <c r="I1438" s="24">
        <v>0.65</v>
      </c>
      <c r="J1438" s="25">
        <v>5500</v>
      </c>
      <c r="K1438" s="26">
        <f t="shared" si="471"/>
        <v>3575</v>
      </c>
      <c r="L1438" s="26">
        <f t="shared" si="472"/>
        <v>1251.25</v>
      </c>
      <c r="M1438" s="27">
        <v>0.35</v>
      </c>
      <c r="P1438" s="3"/>
    </row>
    <row r="1439" spans="2:16" x14ac:dyDescent="0.2">
      <c r="B1439" s="22" t="s">
        <v>10</v>
      </c>
      <c r="C1439" s="22">
        <v>1185732</v>
      </c>
      <c r="D1439" s="23">
        <v>44509</v>
      </c>
      <c r="E1439" s="22" t="s">
        <v>131</v>
      </c>
      <c r="F1439" s="22" t="s">
        <v>43</v>
      </c>
      <c r="G1439" s="22" t="s">
        <v>63</v>
      </c>
      <c r="H1439" s="22" t="s">
        <v>17</v>
      </c>
      <c r="I1439" s="24">
        <v>0.7</v>
      </c>
      <c r="J1439" s="25">
        <v>6500</v>
      </c>
      <c r="K1439" s="26">
        <f t="shared" si="471"/>
        <v>4550</v>
      </c>
      <c r="L1439" s="26">
        <f t="shared" si="472"/>
        <v>2275</v>
      </c>
      <c r="M1439" s="27">
        <v>0.5</v>
      </c>
      <c r="P1439" s="3"/>
    </row>
    <row r="1440" spans="2:16" x14ac:dyDescent="0.2">
      <c r="B1440" s="22" t="s">
        <v>10</v>
      </c>
      <c r="C1440" s="22">
        <v>1185732</v>
      </c>
      <c r="D1440" s="23">
        <v>44538</v>
      </c>
      <c r="E1440" s="22" t="s">
        <v>131</v>
      </c>
      <c r="F1440" s="22" t="s">
        <v>43</v>
      </c>
      <c r="G1440" s="22" t="s">
        <v>63</v>
      </c>
      <c r="H1440" s="22" t="s">
        <v>12</v>
      </c>
      <c r="I1440" s="24">
        <v>0.65</v>
      </c>
      <c r="J1440" s="25">
        <v>8750</v>
      </c>
      <c r="K1440" s="26">
        <f>I1440*J1440</f>
        <v>5687.5</v>
      </c>
      <c r="L1440" s="26">
        <f>K1440*M1440</f>
        <v>2559.375</v>
      </c>
      <c r="M1440" s="27">
        <v>0.45</v>
      </c>
      <c r="P1440" s="3"/>
    </row>
    <row r="1441" spans="1:18" x14ac:dyDescent="0.2">
      <c r="B1441" s="22" t="s">
        <v>10</v>
      </c>
      <c r="C1441" s="22">
        <v>1185732</v>
      </c>
      <c r="D1441" s="23">
        <v>44538</v>
      </c>
      <c r="E1441" s="22" t="s">
        <v>131</v>
      </c>
      <c r="F1441" s="22" t="s">
        <v>43</v>
      </c>
      <c r="G1441" s="22" t="s">
        <v>63</v>
      </c>
      <c r="H1441" s="22" t="s">
        <v>15</v>
      </c>
      <c r="I1441" s="24">
        <v>0.55000000000000004</v>
      </c>
      <c r="J1441" s="25">
        <v>6750</v>
      </c>
      <c r="K1441" s="26">
        <f>I1441*J1441</f>
        <v>3712.5000000000005</v>
      </c>
      <c r="L1441" s="26">
        <f>K1441*M1441</f>
        <v>1299.375</v>
      </c>
      <c r="M1441" s="27">
        <v>0.35</v>
      </c>
      <c r="P1441" s="3"/>
    </row>
    <row r="1442" spans="1:18" x14ac:dyDescent="0.2">
      <c r="B1442" s="22" t="s">
        <v>10</v>
      </c>
      <c r="C1442" s="22">
        <v>1185732</v>
      </c>
      <c r="D1442" s="23">
        <v>44538</v>
      </c>
      <c r="E1442" s="22" t="s">
        <v>131</v>
      </c>
      <c r="F1442" s="22" t="s">
        <v>43</v>
      </c>
      <c r="G1442" s="22" t="s">
        <v>63</v>
      </c>
      <c r="H1442" s="22" t="s">
        <v>13</v>
      </c>
      <c r="I1442" s="24">
        <v>0.55000000000000004</v>
      </c>
      <c r="J1442" s="25">
        <v>6250</v>
      </c>
      <c r="K1442" s="26">
        <f t="shared" ref="K1442:K1445" si="473">I1442*J1442</f>
        <v>3437.5000000000005</v>
      </c>
      <c r="L1442" s="26">
        <f t="shared" ref="L1442:L1445" si="474">K1442*M1442</f>
        <v>859.37500000000011</v>
      </c>
      <c r="M1442" s="27">
        <v>0.25</v>
      </c>
      <c r="P1442" s="3"/>
    </row>
    <row r="1443" spans="1:18" x14ac:dyDescent="0.2">
      <c r="B1443" s="22" t="s">
        <v>10</v>
      </c>
      <c r="C1443" s="22">
        <v>1185732</v>
      </c>
      <c r="D1443" s="23">
        <v>44538</v>
      </c>
      <c r="E1443" s="22" t="s">
        <v>131</v>
      </c>
      <c r="F1443" s="22" t="s">
        <v>43</v>
      </c>
      <c r="G1443" s="22" t="s">
        <v>63</v>
      </c>
      <c r="H1443" s="22" t="s">
        <v>14</v>
      </c>
      <c r="I1443" s="24">
        <v>0.55000000000000004</v>
      </c>
      <c r="J1443" s="25">
        <v>5750</v>
      </c>
      <c r="K1443" s="26">
        <f t="shared" si="473"/>
        <v>3162.5000000000005</v>
      </c>
      <c r="L1443" s="26">
        <f t="shared" si="474"/>
        <v>948.75000000000011</v>
      </c>
      <c r="M1443" s="27">
        <v>0.3</v>
      </c>
      <c r="P1443" s="3"/>
    </row>
    <row r="1444" spans="1:18" x14ac:dyDescent="0.2">
      <c r="B1444" s="22" t="s">
        <v>10</v>
      </c>
      <c r="C1444" s="22">
        <v>1185732</v>
      </c>
      <c r="D1444" s="23">
        <v>44538</v>
      </c>
      <c r="E1444" s="22" t="s">
        <v>131</v>
      </c>
      <c r="F1444" s="22" t="s">
        <v>43</v>
      </c>
      <c r="G1444" s="22" t="s">
        <v>63</v>
      </c>
      <c r="H1444" s="22" t="s">
        <v>16</v>
      </c>
      <c r="I1444" s="24">
        <v>0.65</v>
      </c>
      <c r="J1444" s="25">
        <v>5750</v>
      </c>
      <c r="K1444" s="26">
        <f t="shared" si="473"/>
        <v>3737.5</v>
      </c>
      <c r="L1444" s="26">
        <f t="shared" si="474"/>
        <v>1308.125</v>
      </c>
      <c r="M1444" s="27">
        <v>0.35</v>
      </c>
      <c r="P1444" s="3"/>
    </row>
    <row r="1445" spans="1:18" x14ac:dyDescent="0.2">
      <c r="B1445" s="22" t="s">
        <v>10</v>
      </c>
      <c r="C1445" s="22">
        <v>1185732</v>
      </c>
      <c r="D1445" s="23">
        <v>44538</v>
      </c>
      <c r="E1445" s="22" t="s">
        <v>131</v>
      </c>
      <c r="F1445" s="22" t="s">
        <v>43</v>
      </c>
      <c r="G1445" s="22" t="s">
        <v>63</v>
      </c>
      <c r="H1445" s="22" t="s">
        <v>17</v>
      </c>
      <c r="I1445" s="24">
        <v>0.7</v>
      </c>
      <c r="J1445" s="25">
        <v>6750</v>
      </c>
      <c r="K1445" s="26">
        <f t="shared" si="473"/>
        <v>4725</v>
      </c>
      <c r="L1445" s="26">
        <f t="shared" si="474"/>
        <v>2362.5</v>
      </c>
      <c r="M1445" s="27">
        <v>0.5</v>
      </c>
      <c r="P1445" s="3"/>
    </row>
    <row r="1446" spans="1:18" x14ac:dyDescent="0.2">
      <c r="A1446" s="8" t="s">
        <v>40</v>
      </c>
      <c r="B1446" s="22" t="s">
        <v>10</v>
      </c>
      <c r="C1446" s="22">
        <v>1185732</v>
      </c>
      <c r="D1446" s="23">
        <v>44210</v>
      </c>
      <c r="E1446" s="22" t="s">
        <v>130</v>
      </c>
      <c r="F1446" s="22" t="s">
        <v>11</v>
      </c>
      <c r="G1446" s="22" t="s">
        <v>64</v>
      </c>
      <c r="H1446" s="22" t="s">
        <v>12</v>
      </c>
      <c r="I1446" s="24">
        <v>0.4</v>
      </c>
      <c r="J1446" s="25">
        <v>8000</v>
      </c>
      <c r="K1446" s="26">
        <f>I1446*J1446</f>
        <v>3200</v>
      </c>
      <c r="L1446" s="26">
        <f>K1446*M1446</f>
        <v>1600</v>
      </c>
      <c r="M1446" s="27">
        <v>0.5</v>
      </c>
      <c r="O1446" s="1"/>
      <c r="P1446" s="4"/>
      <c r="Q1446" s="3"/>
      <c r="R1446" s="5"/>
    </row>
    <row r="1447" spans="1:18" x14ac:dyDescent="0.2">
      <c r="B1447" s="22" t="s">
        <v>10</v>
      </c>
      <c r="C1447" s="22">
        <v>1185732</v>
      </c>
      <c r="D1447" s="23">
        <v>44210</v>
      </c>
      <c r="E1447" s="22" t="s">
        <v>130</v>
      </c>
      <c r="F1447" s="22" t="s">
        <v>11</v>
      </c>
      <c r="G1447" s="22" t="s">
        <v>64</v>
      </c>
      <c r="H1447" s="22" t="s">
        <v>15</v>
      </c>
      <c r="I1447" s="24">
        <v>0.4</v>
      </c>
      <c r="J1447" s="25">
        <v>6000</v>
      </c>
      <c r="K1447" s="26">
        <f>I1447*J1447</f>
        <v>2400</v>
      </c>
      <c r="L1447" s="26">
        <f>K1447*M1447</f>
        <v>720</v>
      </c>
      <c r="M1447" s="27">
        <v>0.3</v>
      </c>
      <c r="O1447" s="1"/>
      <c r="P1447" s="4"/>
      <c r="Q1447" s="3"/>
      <c r="R1447" s="5"/>
    </row>
    <row r="1448" spans="1:18" x14ac:dyDescent="0.2">
      <c r="B1448" s="22" t="s">
        <v>10</v>
      </c>
      <c r="C1448" s="22">
        <v>1185732</v>
      </c>
      <c r="D1448" s="23">
        <v>44210</v>
      </c>
      <c r="E1448" s="22" t="s">
        <v>130</v>
      </c>
      <c r="F1448" s="22" t="s">
        <v>11</v>
      </c>
      <c r="G1448" s="22" t="s">
        <v>64</v>
      </c>
      <c r="H1448" s="22" t="s">
        <v>13</v>
      </c>
      <c r="I1448" s="24">
        <v>0.30000000000000004</v>
      </c>
      <c r="J1448" s="25">
        <v>6000</v>
      </c>
      <c r="K1448" s="26">
        <f t="shared" ref="K1448:K1451" si="475">I1448*J1448</f>
        <v>1800.0000000000002</v>
      </c>
      <c r="L1448" s="26">
        <f t="shared" ref="L1448:L1457" si="476">K1448*M1448</f>
        <v>630</v>
      </c>
      <c r="M1448" s="27">
        <v>0.35</v>
      </c>
      <c r="O1448" s="1"/>
      <c r="P1448" s="4"/>
      <c r="Q1448" s="3"/>
      <c r="R1448" s="5"/>
    </row>
    <row r="1449" spans="1:18" x14ac:dyDescent="0.2">
      <c r="B1449" s="22" t="s">
        <v>10</v>
      </c>
      <c r="C1449" s="22">
        <v>1185732</v>
      </c>
      <c r="D1449" s="23">
        <v>44210</v>
      </c>
      <c r="E1449" s="22" t="s">
        <v>130</v>
      </c>
      <c r="F1449" s="22" t="s">
        <v>11</v>
      </c>
      <c r="G1449" s="22" t="s">
        <v>64</v>
      </c>
      <c r="H1449" s="22" t="s">
        <v>14</v>
      </c>
      <c r="I1449" s="24">
        <v>0.35</v>
      </c>
      <c r="J1449" s="25">
        <v>4500</v>
      </c>
      <c r="K1449" s="26">
        <f t="shared" si="475"/>
        <v>1575</v>
      </c>
      <c r="L1449" s="26">
        <f t="shared" si="476"/>
        <v>551.25</v>
      </c>
      <c r="M1449" s="27">
        <v>0.35</v>
      </c>
      <c r="O1449" s="1"/>
      <c r="P1449" s="4"/>
      <c r="Q1449" s="3"/>
      <c r="R1449" s="5"/>
    </row>
    <row r="1450" spans="1:18" x14ac:dyDescent="0.2">
      <c r="B1450" s="22" t="s">
        <v>10</v>
      </c>
      <c r="C1450" s="22">
        <v>1185732</v>
      </c>
      <c r="D1450" s="23">
        <v>44210</v>
      </c>
      <c r="E1450" s="22" t="s">
        <v>130</v>
      </c>
      <c r="F1450" s="22" t="s">
        <v>11</v>
      </c>
      <c r="G1450" s="22" t="s">
        <v>64</v>
      </c>
      <c r="H1450" s="22" t="s">
        <v>16</v>
      </c>
      <c r="I1450" s="24">
        <v>0.5</v>
      </c>
      <c r="J1450" s="25">
        <v>5000</v>
      </c>
      <c r="K1450" s="26">
        <f t="shared" si="475"/>
        <v>2500</v>
      </c>
      <c r="L1450" s="26">
        <f t="shared" si="476"/>
        <v>750</v>
      </c>
      <c r="M1450" s="27">
        <v>0.3</v>
      </c>
      <c r="O1450" s="1"/>
      <c r="P1450" s="4"/>
      <c r="Q1450" s="3"/>
      <c r="R1450" s="5"/>
    </row>
    <row r="1451" spans="1:18" x14ac:dyDescent="0.2">
      <c r="B1451" s="22" t="s">
        <v>10</v>
      </c>
      <c r="C1451" s="22">
        <v>1185732</v>
      </c>
      <c r="D1451" s="23">
        <v>44210</v>
      </c>
      <c r="E1451" s="22" t="s">
        <v>130</v>
      </c>
      <c r="F1451" s="22" t="s">
        <v>11</v>
      </c>
      <c r="G1451" s="22" t="s">
        <v>64</v>
      </c>
      <c r="H1451" s="22" t="s">
        <v>17</v>
      </c>
      <c r="I1451" s="24">
        <v>0.4</v>
      </c>
      <c r="J1451" s="25">
        <v>6000</v>
      </c>
      <c r="K1451" s="26">
        <f t="shared" si="475"/>
        <v>2400</v>
      </c>
      <c r="L1451" s="26">
        <f t="shared" si="476"/>
        <v>600</v>
      </c>
      <c r="M1451" s="27">
        <v>0.25</v>
      </c>
      <c r="O1451" s="1"/>
      <c r="P1451" s="4"/>
      <c r="Q1451" s="3"/>
      <c r="R1451" s="5"/>
    </row>
    <row r="1452" spans="1:18" x14ac:dyDescent="0.2">
      <c r="B1452" s="22" t="s">
        <v>10</v>
      </c>
      <c r="C1452" s="22">
        <v>1185732</v>
      </c>
      <c r="D1452" s="23">
        <v>44239</v>
      </c>
      <c r="E1452" s="22" t="s">
        <v>130</v>
      </c>
      <c r="F1452" s="22" t="s">
        <v>11</v>
      </c>
      <c r="G1452" s="22" t="s">
        <v>64</v>
      </c>
      <c r="H1452" s="22" t="s">
        <v>12</v>
      </c>
      <c r="I1452" s="24">
        <v>0.4</v>
      </c>
      <c r="J1452" s="25">
        <v>8500</v>
      </c>
      <c r="K1452" s="26">
        <f>I1452*J1452</f>
        <v>3400</v>
      </c>
      <c r="L1452" s="26">
        <f>K1452*M1452</f>
        <v>1700</v>
      </c>
      <c r="M1452" s="27">
        <v>0.5</v>
      </c>
      <c r="O1452" s="1"/>
      <c r="P1452" s="4"/>
      <c r="Q1452" s="3"/>
      <c r="R1452" s="5"/>
    </row>
    <row r="1453" spans="1:18" x14ac:dyDescent="0.2">
      <c r="B1453" s="22" t="s">
        <v>10</v>
      </c>
      <c r="C1453" s="22">
        <v>1185732</v>
      </c>
      <c r="D1453" s="23">
        <v>44239</v>
      </c>
      <c r="E1453" s="22" t="s">
        <v>130</v>
      </c>
      <c r="F1453" s="22" t="s">
        <v>11</v>
      </c>
      <c r="G1453" s="22" t="s">
        <v>64</v>
      </c>
      <c r="H1453" s="22" t="s">
        <v>15</v>
      </c>
      <c r="I1453" s="24">
        <v>0.4</v>
      </c>
      <c r="J1453" s="25">
        <v>5000</v>
      </c>
      <c r="K1453" s="26">
        <f>I1453*J1453</f>
        <v>2000</v>
      </c>
      <c r="L1453" s="26">
        <f>K1453*M1453</f>
        <v>600</v>
      </c>
      <c r="M1453" s="27">
        <v>0.3</v>
      </c>
      <c r="O1453" s="1"/>
      <c r="P1453" s="4"/>
      <c r="Q1453" s="3"/>
      <c r="R1453" s="5"/>
    </row>
    <row r="1454" spans="1:18" x14ac:dyDescent="0.2">
      <c r="B1454" s="22" t="s">
        <v>10</v>
      </c>
      <c r="C1454" s="22">
        <v>1185732</v>
      </c>
      <c r="D1454" s="23">
        <v>44239</v>
      </c>
      <c r="E1454" s="22" t="s">
        <v>130</v>
      </c>
      <c r="F1454" s="22" t="s">
        <v>11</v>
      </c>
      <c r="G1454" s="22" t="s">
        <v>64</v>
      </c>
      <c r="H1454" s="22" t="s">
        <v>13</v>
      </c>
      <c r="I1454" s="24">
        <v>0.30000000000000004</v>
      </c>
      <c r="J1454" s="25">
        <v>5500</v>
      </c>
      <c r="K1454" s="26">
        <f t="shared" ref="K1454:K1457" si="477">I1454*J1454</f>
        <v>1650.0000000000002</v>
      </c>
      <c r="L1454" s="26">
        <f t="shared" si="476"/>
        <v>577.5</v>
      </c>
      <c r="M1454" s="27">
        <v>0.35</v>
      </c>
      <c r="O1454" s="1"/>
      <c r="P1454" s="4"/>
      <c r="Q1454" s="3"/>
      <c r="R1454" s="5"/>
    </row>
    <row r="1455" spans="1:18" x14ac:dyDescent="0.2">
      <c r="B1455" s="22" t="s">
        <v>10</v>
      </c>
      <c r="C1455" s="22">
        <v>1185732</v>
      </c>
      <c r="D1455" s="23">
        <v>44239</v>
      </c>
      <c r="E1455" s="22" t="s">
        <v>130</v>
      </c>
      <c r="F1455" s="22" t="s">
        <v>11</v>
      </c>
      <c r="G1455" s="22" t="s">
        <v>64</v>
      </c>
      <c r="H1455" s="22" t="s">
        <v>14</v>
      </c>
      <c r="I1455" s="24">
        <v>0.35</v>
      </c>
      <c r="J1455" s="25">
        <v>4250</v>
      </c>
      <c r="K1455" s="26">
        <f t="shared" si="477"/>
        <v>1487.5</v>
      </c>
      <c r="L1455" s="26">
        <f t="shared" si="476"/>
        <v>520.625</v>
      </c>
      <c r="M1455" s="27">
        <v>0.35</v>
      </c>
      <c r="O1455" s="1"/>
      <c r="P1455" s="4"/>
      <c r="Q1455" s="3"/>
      <c r="R1455" s="5"/>
    </row>
    <row r="1456" spans="1:18" x14ac:dyDescent="0.2">
      <c r="B1456" s="22" t="s">
        <v>10</v>
      </c>
      <c r="C1456" s="22">
        <v>1185732</v>
      </c>
      <c r="D1456" s="23">
        <v>44239</v>
      </c>
      <c r="E1456" s="22" t="s">
        <v>130</v>
      </c>
      <c r="F1456" s="22" t="s">
        <v>11</v>
      </c>
      <c r="G1456" s="22" t="s">
        <v>64</v>
      </c>
      <c r="H1456" s="22" t="s">
        <v>16</v>
      </c>
      <c r="I1456" s="24">
        <v>0.5</v>
      </c>
      <c r="J1456" s="25">
        <v>5000</v>
      </c>
      <c r="K1456" s="26">
        <f t="shared" si="477"/>
        <v>2500</v>
      </c>
      <c r="L1456" s="26">
        <f t="shared" si="476"/>
        <v>750</v>
      </c>
      <c r="M1456" s="27">
        <v>0.3</v>
      </c>
      <c r="O1456" s="1"/>
      <c r="P1456" s="4"/>
      <c r="Q1456" s="3"/>
      <c r="R1456" s="5"/>
    </row>
    <row r="1457" spans="2:18" x14ac:dyDescent="0.2">
      <c r="B1457" s="22" t="s">
        <v>10</v>
      </c>
      <c r="C1457" s="22">
        <v>1185732</v>
      </c>
      <c r="D1457" s="23">
        <v>44239</v>
      </c>
      <c r="E1457" s="22" t="s">
        <v>130</v>
      </c>
      <c r="F1457" s="22" t="s">
        <v>11</v>
      </c>
      <c r="G1457" s="22" t="s">
        <v>64</v>
      </c>
      <c r="H1457" s="22" t="s">
        <v>17</v>
      </c>
      <c r="I1457" s="24">
        <v>0.4</v>
      </c>
      <c r="J1457" s="25">
        <v>6000</v>
      </c>
      <c r="K1457" s="26">
        <f t="shared" si="477"/>
        <v>2400</v>
      </c>
      <c r="L1457" s="26">
        <f t="shared" si="476"/>
        <v>600</v>
      </c>
      <c r="M1457" s="27">
        <v>0.25</v>
      </c>
      <c r="O1457" s="1"/>
      <c r="P1457" s="4"/>
      <c r="Q1457" s="3"/>
      <c r="R1457" s="5"/>
    </row>
    <row r="1458" spans="2:18" x14ac:dyDescent="0.2">
      <c r="B1458" s="22" t="s">
        <v>10</v>
      </c>
      <c r="C1458" s="22">
        <v>1185732</v>
      </c>
      <c r="D1458" s="23">
        <v>44265</v>
      </c>
      <c r="E1458" s="22" t="s">
        <v>130</v>
      </c>
      <c r="F1458" s="22" t="s">
        <v>11</v>
      </c>
      <c r="G1458" s="22" t="s">
        <v>64</v>
      </c>
      <c r="H1458" s="22" t="s">
        <v>12</v>
      </c>
      <c r="I1458" s="24">
        <v>0.4</v>
      </c>
      <c r="J1458" s="25">
        <v>8200</v>
      </c>
      <c r="K1458" s="26">
        <f>I1458*J1458</f>
        <v>3280</v>
      </c>
      <c r="L1458" s="26">
        <f>K1458*M1458</f>
        <v>1640</v>
      </c>
      <c r="M1458" s="27">
        <v>0.5</v>
      </c>
      <c r="O1458" s="1"/>
      <c r="P1458" s="4"/>
      <c r="Q1458" s="3"/>
      <c r="R1458" s="5"/>
    </row>
    <row r="1459" spans="2:18" x14ac:dyDescent="0.2">
      <c r="B1459" s="22" t="s">
        <v>10</v>
      </c>
      <c r="C1459" s="22">
        <v>1185732</v>
      </c>
      <c r="D1459" s="23">
        <v>44265</v>
      </c>
      <c r="E1459" s="22" t="s">
        <v>130</v>
      </c>
      <c r="F1459" s="22" t="s">
        <v>11</v>
      </c>
      <c r="G1459" s="22" t="s">
        <v>64</v>
      </c>
      <c r="H1459" s="22" t="s">
        <v>15</v>
      </c>
      <c r="I1459" s="24">
        <v>0.4</v>
      </c>
      <c r="J1459" s="25">
        <v>5250</v>
      </c>
      <c r="K1459" s="26">
        <f>I1459*J1459</f>
        <v>2100</v>
      </c>
      <c r="L1459" s="26">
        <f>K1459*M1459</f>
        <v>630</v>
      </c>
      <c r="M1459" s="27">
        <v>0.3</v>
      </c>
      <c r="O1459" s="1"/>
      <c r="P1459" s="4"/>
      <c r="Q1459" s="3"/>
      <c r="R1459" s="5"/>
    </row>
    <row r="1460" spans="2:18" x14ac:dyDescent="0.2">
      <c r="B1460" s="22" t="s">
        <v>10</v>
      </c>
      <c r="C1460" s="22">
        <v>1185732</v>
      </c>
      <c r="D1460" s="23">
        <v>44265</v>
      </c>
      <c r="E1460" s="22" t="s">
        <v>130</v>
      </c>
      <c r="F1460" s="22" t="s">
        <v>11</v>
      </c>
      <c r="G1460" s="22" t="s">
        <v>64</v>
      </c>
      <c r="H1460" s="22" t="s">
        <v>13</v>
      </c>
      <c r="I1460" s="24">
        <v>0.30000000000000004</v>
      </c>
      <c r="J1460" s="25">
        <v>5500</v>
      </c>
      <c r="K1460" s="26">
        <f t="shared" ref="K1460:K1463" si="478">I1460*J1460</f>
        <v>1650.0000000000002</v>
      </c>
      <c r="L1460" s="26">
        <f t="shared" ref="L1460:L1463" si="479">K1460*M1460</f>
        <v>577.5</v>
      </c>
      <c r="M1460" s="27">
        <v>0.35</v>
      </c>
      <c r="O1460" s="1"/>
      <c r="P1460" s="4"/>
      <c r="Q1460" s="3"/>
      <c r="R1460" s="5"/>
    </row>
    <row r="1461" spans="2:18" x14ac:dyDescent="0.2">
      <c r="B1461" s="22" t="s">
        <v>10</v>
      </c>
      <c r="C1461" s="22">
        <v>1185732</v>
      </c>
      <c r="D1461" s="23">
        <v>44265</v>
      </c>
      <c r="E1461" s="22" t="s">
        <v>130</v>
      </c>
      <c r="F1461" s="22" t="s">
        <v>11</v>
      </c>
      <c r="G1461" s="22" t="s">
        <v>64</v>
      </c>
      <c r="H1461" s="22" t="s">
        <v>14</v>
      </c>
      <c r="I1461" s="24">
        <v>0.35</v>
      </c>
      <c r="J1461" s="25">
        <v>4000</v>
      </c>
      <c r="K1461" s="26">
        <f t="shared" si="478"/>
        <v>1400</v>
      </c>
      <c r="L1461" s="26">
        <f t="shared" si="479"/>
        <v>489.99999999999994</v>
      </c>
      <c r="M1461" s="27">
        <v>0.35</v>
      </c>
      <c r="O1461" s="1"/>
      <c r="P1461" s="4"/>
      <c r="Q1461" s="3"/>
      <c r="R1461" s="5"/>
    </row>
    <row r="1462" spans="2:18" x14ac:dyDescent="0.2">
      <c r="B1462" s="22" t="s">
        <v>10</v>
      </c>
      <c r="C1462" s="22">
        <v>1185732</v>
      </c>
      <c r="D1462" s="23">
        <v>44265</v>
      </c>
      <c r="E1462" s="22" t="s">
        <v>130</v>
      </c>
      <c r="F1462" s="22" t="s">
        <v>11</v>
      </c>
      <c r="G1462" s="22" t="s">
        <v>64</v>
      </c>
      <c r="H1462" s="22" t="s">
        <v>16</v>
      </c>
      <c r="I1462" s="24">
        <v>0.5</v>
      </c>
      <c r="J1462" s="25">
        <v>4500</v>
      </c>
      <c r="K1462" s="26">
        <f t="shared" si="478"/>
        <v>2250</v>
      </c>
      <c r="L1462" s="26">
        <f t="shared" si="479"/>
        <v>675</v>
      </c>
      <c r="M1462" s="27">
        <v>0.3</v>
      </c>
      <c r="O1462" s="1"/>
      <c r="P1462" s="4"/>
      <c r="Q1462" s="3"/>
      <c r="R1462" s="5"/>
    </row>
    <row r="1463" spans="2:18" x14ac:dyDescent="0.2">
      <c r="B1463" s="22" t="s">
        <v>10</v>
      </c>
      <c r="C1463" s="22">
        <v>1185732</v>
      </c>
      <c r="D1463" s="23">
        <v>44265</v>
      </c>
      <c r="E1463" s="22" t="s">
        <v>130</v>
      </c>
      <c r="F1463" s="22" t="s">
        <v>11</v>
      </c>
      <c r="G1463" s="22" t="s">
        <v>64</v>
      </c>
      <c r="H1463" s="22" t="s">
        <v>17</v>
      </c>
      <c r="I1463" s="24">
        <v>0.4</v>
      </c>
      <c r="J1463" s="25">
        <v>5500</v>
      </c>
      <c r="K1463" s="26">
        <f t="shared" si="478"/>
        <v>2200</v>
      </c>
      <c r="L1463" s="26">
        <f t="shared" si="479"/>
        <v>550</v>
      </c>
      <c r="M1463" s="27">
        <v>0.25</v>
      </c>
      <c r="O1463" s="1"/>
      <c r="P1463" s="4"/>
      <c r="Q1463" s="3"/>
      <c r="R1463" s="5"/>
    </row>
    <row r="1464" spans="2:18" x14ac:dyDescent="0.2">
      <c r="B1464" s="22" t="s">
        <v>10</v>
      </c>
      <c r="C1464" s="22">
        <v>1185732</v>
      </c>
      <c r="D1464" s="23">
        <v>44297</v>
      </c>
      <c r="E1464" s="22" t="s">
        <v>130</v>
      </c>
      <c r="F1464" s="22" t="s">
        <v>11</v>
      </c>
      <c r="G1464" s="22" t="s">
        <v>64</v>
      </c>
      <c r="H1464" s="22" t="s">
        <v>12</v>
      </c>
      <c r="I1464" s="24">
        <v>0.4</v>
      </c>
      <c r="J1464" s="25">
        <v>8000</v>
      </c>
      <c r="K1464" s="26">
        <f>I1464*J1464</f>
        <v>3200</v>
      </c>
      <c r="L1464" s="26">
        <f>K1464*M1464</f>
        <v>1600</v>
      </c>
      <c r="M1464" s="27">
        <v>0.5</v>
      </c>
      <c r="O1464" s="1"/>
      <c r="P1464" s="4"/>
      <c r="Q1464" s="3"/>
      <c r="R1464" s="5"/>
    </row>
    <row r="1465" spans="2:18" x14ac:dyDescent="0.2">
      <c r="B1465" s="22" t="s">
        <v>10</v>
      </c>
      <c r="C1465" s="22">
        <v>1185732</v>
      </c>
      <c r="D1465" s="23">
        <v>44297</v>
      </c>
      <c r="E1465" s="22" t="s">
        <v>130</v>
      </c>
      <c r="F1465" s="22" t="s">
        <v>11</v>
      </c>
      <c r="G1465" s="22" t="s">
        <v>64</v>
      </c>
      <c r="H1465" s="22" t="s">
        <v>15</v>
      </c>
      <c r="I1465" s="24">
        <v>0.4</v>
      </c>
      <c r="J1465" s="25">
        <v>5000</v>
      </c>
      <c r="K1465" s="26">
        <f>I1465*J1465</f>
        <v>2000</v>
      </c>
      <c r="L1465" s="26">
        <f>K1465*M1465</f>
        <v>600</v>
      </c>
      <c r="M1465" s="27">
        <v>0.3</v>
      </c>
      <c r="O1465" s="1"/>
      <c r="P1465" s="4"/>
      <c r="Q1465" s="3"/>
      <c r="R1465" s="5"/>
    </row>
    <row r="1466" spans="2:18" x14ac:dyDescent="0.2">
      <c r="B1466" s="22" t="s">
        <v>10</v>
      </c>
      <c r="C1466" s="22">
        <v>1185732</v>
      </c>
      <c r="D1466" s="23">
        <v>44297</v>
      </c>
      <c r="E1466" s="22" t="s">
        <v>130</v>
      </c>
      <c r="F1466" s="22" t="s">
        <v>11</v>
      </c>
      <c r="G1466" s="22" t="s">
        <v>64</v>
      </c>
      <c r="H1466" s="22" t="s">
        <v>13</v>
      </c>
      <c r="I1466" s="24">
        <v>0.30000000000000004</v>
      </c>
      <c r="J1466" s="25">
        <v>5000</v>
      </c>
      <c r="K1466" s="26">
        <f t="shared" ref="K1466:K1469" si="480">I1466*J1466</f>
        <v>1500.0000000000002</v>
      </c>
      <c r="L1466" s="26">
        <f t="shared" ref="L1466:L1469" si="481">K1466*M1466</f>
        <v>525</v>
      </c>
      <c r="M1466" s="27">
        <v>0.35</v>
      </c>
      <c r="O1466" s="1"/>
      <c r="P1466" s="4"/>
      <c r="Q1466" s="3"/>
      <c r="R1466" s="5"/>
    </row>
    <row r="1467" spans="2:18" x14ac:dyDescent="0.2">
      <c r="B1467" s="22" t="s">
        <v>10</v>
      </c>
      <c r="C1467" s="22">
        <v>1185732</v>
      </c>
      <c r="D1467" s="23">
        <v>44297</v>
      </c>
      <c r="E1467" s="22" t="s">
        <v>130</v>
      </c>
      <c r="F1467" s="22" t="s">
        <v>11</v>
      </c>
      <c r="G1467" s="22" t="s">
        <v>64</v>
      </c>
      <c r="H1467" s="22" t="s">
        <v>14</v>
      </c>
      <c r="I1467" s="24">
        <v>0.35</v>
      </c>
      <c r="J1467" s="25">
        <v>4250</v>
      </c>
      <c r="K1467" s="26">
        <f t="shared" si="480"/>
        <v>1487.5</v>
      </c>
      <c r="L1467" s="26">
        <f t="shared" si="481"/>
        <v>520.625</v>
      </c>
      <c r="M1467" s="27">
        <v>0.35</v>
      </c>
      <c r="O1467" s="1"/>
      <c r="P1467" s="4"/>
      <c r="Q1467" s="3"/>
      <c r="R1467" s="5"/>
    </row>
    <row r="1468" spans="2:18" x14ac:dyDescent="0.2">
      <c r="B1468" s="22" t="s">
        <v>10</v>
      </c>
      <c r="C1468" s="22">
        <v>1185732</v>
      </c>
      <c r="D1468" s="23">
        <v>44297</v>
      </c>
      <c r="E1468" s="22" t="s">
        <v>130</v>
      </c>
      <c r="F1468" s="22" t="s">
        <v>11</v>
      </c>
      <c r="G1468" s="22" t="s">
        <v>64</v>
      </c>
      <c r="H1468" s="22" t="s">
        <v>16</v>
      </c>
      <c r="I1468" s="24">
        <v>0.5</v>
      </c>
      <c r="J1468" s="25">
        <v>4250</v>
      </c>
      <c r="K1468" s="26">
        <f t="shared" si="480"/>
        <v>2125</v>
      </c>
      <c r="L1468" s="26">
        <f t="shared" si="481"/>
        <v>637.5</v>
      </c>
      <c r="M1468" s="27">
        <v>0.3</v>
      </c>
      <c r="O1468" s="1"/>
      <c r="P1468" s="4"/>
      <c r="Q1468" s="3"/>
      <c r="R1468" s="5"/>
    </row>
    <row r="1469" spans="2:18" x14ac:dyDescent="0.2">
      <c r="B1469" s="22" t="s">
        <v>10</v>
      </c>
      <c r="C1469" s="22">
        <v>1185732</v>
      </c>
      <c r="D1469" s="23">
        <v>44297</v>
      </c>
      <c r="E1469" s="22" t="s">
        <v>130</v>
      </c>
      <c r="F1469" s="22" t="s">
        <v>11</v>
      </c>
      <c r="G1469" s="22" t="s">
        <v>64</v>
      </c>
      <c r="H1469" s="22" t="s">
        <v>17</v>
      </c>
      <c r="I1469" s="24">
        <v>0.4</v>
      </c>
      <c r="J1469" s="25">
        <v>5500</v>
      </c>
      <c r="K1469" s="26">
        <f t="shared" si="480"/>
        <v>2200</v>
      </c>
      <c r="L1469" s="26">
        <f t="shared" si="481"/>
        <v>550</v>
      </c>
      <c r="M1469" s="27">
        <v>0.25</v>
      </c>
      <c r="O1469" s="1"/>
      <c r="P1469" s="4"/>
      <c r="Q1469" s="3"/>
      <c r="R1469" s="5"/>
    </row>
    <row r="1470" spans="2:18" x14ac:dyDescent="0.2">
      <c r="B1470" s="22" t="s">
        <v>10</v>
      </c>
      <c r="C1470" s="22">
        <v>1185732</v>
      </c>
      <c r="D1470" s="23">
        <v>44326</v>
      </c>
      <c r="E1470" s="22" t="s">
        <v>130</v>
      </c>
      <c r="F1470" s="22" t="s">
        <v>11</v>
      </c>
      <c r="G1470" s="22" t="s">
        <v>64</v>
      </c>
      <c r="H1470" s="22" t="s">
        <v>12</v>
      </c>
      <c r="I1470" s="24">
        <v>0.5</v>
      </c>
      <c r="J1470" s="25">
        <v>8200</v>
      </c>
      <c r="K1470" s="26">
        <f>I1470*J1470</f>
        <v>4100</v>
      </c>
      <c r="L1470" s="26">
        <f>K1470*M1470</f>
        <v>2050</v>
      </c>
      <c r="M1470" s="27">
        <v>0.5</v>
      </c>
      <c r="O1470" s="1"/>
      <c r="P1470" s="4"/>
      <c r="Q1470" s="3"/>
      <c r="R1470" s="5"/>
    </row>
    <row r="1471" spans="2:18" x14ac:dyDescent="0.2">
      <c r="B1471" s="22" t="s">
        <v>10</v>
      </c>
      <c r="C1471" s="22">
        <v>1185732</v>
      </c>
      <c r="D1471" s="23">
        <v>44326</v>
      </c>
      <c r="E1471" s="22" t="s">
        <v>130</v>
      </c>
      <c r="F1471" s="22" t="s">
        <v>11</v>
      </c>
      <c r="G1471" s="22" t="s">
        <v>64</v>
      </c>
      <c r="H1471" s="22" t="s">
        <v>15</v>
      </c>
      <c r="I1471" s="24">
        <v>0.45000000000000007</v>
      </c>
      <c r="J1471" s="25">
        <v>5250</v>
      </c>
      <c r="K1471" s="26">
        <f>I1471*J1471</f>
        <v>2362.5000000000005</v>
      </c>
      <c r="L1471" s="26">
        <f>K1471*M1471</f>
        <v>708.75000000000011</v>
      </c>
      <c r="M1471" s="27">
        <v>0.3</v>
      </c>
      <c r="O1471" s="1"/>
      <c r="P1471" s="4"/>
      <c r="Q1471" s="3"/>
      <c r="R1471" s="5"/>
    </row>
    <row r="1472" spans="2:18" x14ac:dyDescent="0.2">
      <c r="B1472" s="22" t="s">
        <v>10</v>
      </c>
      <c r="C1472" s="22">
        <v>1185732</v>
      </c>
      <c r="D1472" s="23">
        <v>44326</v>
      </c>
      <c r="E1472" s="22" t="s">
        <v>130</v>
      </c>
      <c r="F1472" s="22" t="s">
        <v>11</v>
      </c>
      <c r="G1472" s="22" t="s">
        <v>64</v>
      </c>
      <c r="H1472" s="22" t="s">
        <v>13</v>
      </c>
      <c r="I1472" s="24">
        <v>0.4</v>
      </c>
      <c r="J1472" s="25">
        <v>5000</v>
      </c>
      <c r="K1472" s="26">
        <f t="shared" ref="K1472:K1475" si="482">I1472*J1472</f>
        <v>2000</v>
      </c>
      <c r="L1472" s="26">
        <f t="shared" ref="L1472:L1475" si="483">K1472*M1472</f>
        <v>700</v>
      </c>
      <c r="M1472" s="27">
        <v>0.35</v>
      </c>
      <c r="O1472" s="1"/>
      <c r="P1472" s="4"/>
      <c r="Q1472" s="3"/>
      <c r="R1472" s="5"/>
    </row>
    <row r="1473" spans="2:18" x14ac:dyDescent="0.2">
      <c r="B1473" s="22" t="s">
        <v>10</v>
      </c>
      <c r="C1473" s="22">
        <v>1185732</v>
      </c>
      <c r="D1473" s="23">
        <v>44326</v>
      </c>
      <c r="E1473" s="22" t="s">
        <v>130</v>
      </c>
      <c r="F1473" s="22" t="s">
        <v>11</v>
      </c>
      <c r="G1473" s="22" t="s">
        <v>64</v>
      </c>
      <c r="H1473" s="22" t="s">
        <v>14</v>
      </c>
      <c r="I1473" s="24">
        <v>0.4</v>
      </c>
      <c r="J1473" s="25">
        <v>4500</v>
      </c>
      <c r="K1473" s="26">
        <f t="shared" si="482"/>
        <v>1800</v>
      </c>
      <c r="L1473" s="26">
        <f t="shared" si="483"/>
        <v>630</v>
      </c>
      <c r="M1473" s="27">
        <v>0.35</v>
      </c>
      <c r="O1473" s="1"/>
      <c r="P1473" s="4"/>
      <c r="Q1473" s="3"/>
      <c r="R1473" s="5"/>
    </row>
    <row r="1474" spans="2:18" x14ac:dyDescent="0.2">
      <c r="B1474" s="22" t="s">
        <v>10</v>
      </c>
      <c r="C1474" s="22">
        <v>1185732</v>
      </c>
      <c r="D1474" s="23">
        <v>44326</v>
      </c>
      <c r="E1474" s="22" t="s">
        <v>130</v>
      </c>
      <c r="F1474" s="22" t="s">
        <v>11</v>
      </c>
      <c r="G1474" s="22" t="s">
        <v>64</v>
      </c>
      <c r="H1474" s="22" t="s">
        <v>16</v>
      </c>
      <c r="I1474" s="24">
        <v>0.5</v>
      </c>
      <c r="J1474" s="25">
        <v>4750</v>
      </c>
      <c r="K1474" s="26">
        <f t="shared" si="482"/>
        <v>2375</v>
      </c>
      <c r="L1474" s="26">
        <f t="shared" si="483"/>
        <v>712.5</v>
      </c>
      <c r="M1474" s="27">
        <v>0.3</v>
      </c>
      <c r="O1474" s="1"/>
      <c r="P1474" s="4"/>
      <c r="Q1474" s="3"/>
      <c r="R1474" s="5"/>
    </row>
    <row r="1475" spans="2:18" x14ac:dyDescent="0.2">
      <c r="B1475" s="22" t="s">
        <v>10</v>
      </c>
      <c r="C1475" s="22">
        <v>1185732</v>
      </c>
      <c r="D1475" s="23">
        <v>44326</v>
      </c>
      <c r="E1475" s="22" t="s">
        <v>130</v>
      </c>
      <c r="F1475" s="22" t="s">
        <v>11</v>
      </c>
      <c r="G1475" s="22" t="s">
        <v>64</v>
      </c>
      <c r="H1475" s="22" t="s">
        <v>17</v>
      </c>
      <c r="I1475" s="24">
        <v>0.55000000000000004</v>
      </c>
      <c r="J1475" s="25">
        <v>6000</v>
      </c>
      <c r="K1475" s="26">
        <f t="shared" si="482"/>
        <v>3300.0000000000005</v>
      </c>
      <c r="L1475" s="26">
        <f t="shared" si="483"/>
        <v>825.00000000000011</v>
      </c>
      <c r="M1475" s="27">
        <v>0.25</v>
      </c>
      <c r="O1475" s="1"/>
      <c r="P1475" s="4"/>
      <c r="Q1475" s="3"/>
      <c r="R1475" s="5"/>
    </row>
    <row r="1476" spans="2:18" x14ac:dyDescent="0.2">
      <c r="B1476" s="22" t="s">
        <v>10</v>
      </c>
      <c r="C1476" s="22">
        <v>1185732</v>
      </c>
      <c r="D1476" s="23">
        <v>44359</v>
      </c>
      <c r="E1476" s="22" t="s">
        <v>130</v>
      </c>
      <c r="F1476" s="22" t="s">
        <v>11</v>
      </c>
      <c r="G1476" s="22" t="s">
        <v>64</v>
      </c>
      <c r="H1476" s="22" t="s">
        <v>12</v>
      </c>
      <c r="I1476" s="24">
        <v>0.5</v>
      </c>
      <c r="J1476" s="25">
        <v>8500</v>
      </c>
      <c r="K1476" s="26">
        <f>I1476*J1476</f>
        <v>4250</v>
      </c>
      <c r="L1476" s="26">
        <f>K1476*M1476</f>
        <v>2125</v>
      </c>
      <c r="M1476" s="27">
        <v>0.5</v>
      </c>
      <c r="O1476" s="1"/>
      <c r="P1476" s="4"/>
      <c r="Q1476" s="3"/>
      <c r="R1476" s="5"/>
    </row>
    <row r="1477" spans="2:18" x14ac:dyDescent="0.2">
      <c r="B1477" s="22" t="s">
        <v>10</v>
      </c>
      <c r="C1477" s="22">
        <v>1185732</v>
      </c>
      <c r="D1477" s="23">
        <v>44359</v>
      </c>
      <c r="E1477" s="22" t="s">
        <v>130</v>
      </c>
      <c r="F1477" s="22" t="s">
        <v>11</v>
      </c>
      <c r="G1477" s="22" t="s">
        <v>64</v>
      </c>
      <c r="H1477" s="22" t="s">
        <v>15</v>
      </c>
      <c r="I1477" s="24">
        <v>0.45000000000000007</v>
      </c>
      <c r="J1477" s="25">
        <v>6000</v>
      </c>
      <c r="K1477" s="26">
        <f>I1477*J1477</f>
        <v>2700.0000000000005</v>
      </c>
      <c r="L1477" s="26">
        <f>K1477*M1477</f>
        <v>810.00000000000011</v>
      </c>
      <c r="M1477" s="27">
        <v>0.3</v>
      </c>
      <c r="O1477" s="1"/>
      <c r="P1477" s="4"/>
      <c r="Q1477" s="3"/>
      <c r="R1477" s="5"/>
    </row>
    <row r="1478" spans="2:18" x14ac:dyDescent="0.2">
      <c r="B1478" s="22" t="s">
        <v>10</v>
      </c>
      <c r="C1478" s="22">
        <v>1185732</v>
      </c>
      <c r="D1478" s="23">
        <v>44359</v>
      </c>
      <c r="E1478" s="22" t="s">
        <v>130</v>
      </c>
      <c r="F1478" s="22" t="s">
        <v>11</v>
      </c>
      <c r="G1478" s="22" t="s">
        <v>64</v>
      </c>
      <c r="H1478" s="22" t="s">
        <v>13</v>
      </c>
      <c r="I1478" s="24">
        <v>0.4</v>
      </c>
      <c r="J1478" s="25">
        <v>5250</v>
      </c>
      <c r="K1478" s="26">
        <f t="shared" ref="K1478:K1481" si="484">I1478*J1478</f>
        <v>2100</v>
      </c>
      <c r="L1478" s="26">
        <f t="shared" ref="L1478:L1481" si="485">K1478*M1478</f>
        <v>735</v>
      </c>
      <c r="M1478" s="27">
        <v>0.35</v>
      </c>
      <c r="O1478" s="1"/>
      <c r="P1478" s="4"/>
      <c r="Q1478" s="3"/>
      <c r="R1478" s="5"/>
    </row>
    <row r="1479" spans="2:18" x14ac:dyDescent="0.2">
      <c r="B1479" s="22" t="s">
        <v>10</v>
      </c>
      <c r="C1479" s="22">
        <v>1185732</v>
      </c>
      <c r="D1479" s="23">
        <v>44359</v>
      </c>
      <c r="E1479" s="22" t="s">
        <v>130</v>
      </c>
      <c r="F1479" s="22" t="s">
        <v>11</v>
      </c>
      <c r="G1479" s="22" t="s">
        <v>64</v>
      </c>
      <c r="H1479" s="22" t="s">
        <v>14</v>
      </c>
      <c r="I1479" s="24">
        <v>0.4</v>
      </c>
      <c r="J1479" s="25">
        <v>5000</v>
      </c>
      <c r="K1479" s="26">
        <f t="shared" si="484"/>
        <v>2000</v>
      </c>
      <c r="L1479" s="26">
        <f t="shared" si="485"/>
        <v>700</v>
      </c>
      <c r="M1479" s="27">
        <v>0.35</v>
      </c>
      <c r="O1479" s="1"/>
      <c r="P1479" s="4"/>
      <c r="Q1479" s="3"/>
      <c r="R1479" s="5"/>
    </row>
    <row r="1480" spans="2:18" x14ac:dyDescent="0.2">
      <c r="B1480" s="22" t="s">
        <v>10</v>
      </c>
      <c r="C1480" s="22">
        <v>1185732</v>
      </c>
      <c r="D1480" s="23">
        <v>44359</v>
      </c>
      <c r="E1480" s="22" t="s">
        <v>130</v>
      </c>
      <c r="F1480" s="22" t="s">
        <v>11</v>
      </c>
      <c r="G1480" s="22" t="s">
        <v>64</v>
      </c>
      <c r="H1480" s="22" t="s">
        <v>16</v>
      </c>
      <c r="I1480" s="24">
        <v>0.5</v>
      </c>
      <c r="J1480" s="25">
        <v>5000</v>
      </c>
      <c r="K1480" s="26">
        <f t="shared" si="484"/>
        <v>2500</v>
      </c>
      <c r="L1480" s="26">
        <f t="shared" si="485"/>
        <v>750</v>
      </c>
      <c r="M1480" s="27">
        <v>0.3</v>
      </c>
      <c r="O1480" s="1"/>
      <c r="P1480" s="4"/>
      <c r="Q1480" s="3"/>
      <c r="R1480" s="5"/>
    </row>
    <row r="1481" spans="2:18" x14ac:dyDescent="0.2">
      <c r="B1481" s="22" t="s">
        <v>10</v>
      </c>
      <c r="C1481" s="22">
        <v>1185732</v>
      </c>
      <c r="D1481" s="23">
        <v>44359</v>
      </c>
      <c r="E1481" s="22" t="s">
        <v>130</v>
      </c>
      <c r="F1481" s="22" t="s">
        <v>11</v>
      </c>
      <c r="G1481" s="22" t="s">
        <v>64</v>
      </c>
      <c r="H1481" s="22" t="s">
        <v>17</v>
      </c>
      <c r="I1481" s="24">
        <v>0.55000000000000004</v>
      </c>
      <c r="J1481" s="25">
        <v>6500</v>
      </c>
      <c r="K1481" s="26">
        <f t="shared" si="484"/>
        <v>3575.0000000000005</v>
      </c>
      <c r="L1481" s="26">
        <f t="shared" si="485"/>
        <v>893.75000000000011</v>
      </c>
      <c r="M1481" s="27">
        <v>0.25</v>
      </c>
      <c r="O1481" s="1"/>
      <c r="P1481" s="4"/>
      <c r="Q1481" s="3"/>
      <c r="R1481" s="5"/>
    </row>
    <row r="1482" spans="2:18" x14ac:dyDescent="0.2">
      <c r="B1482" s="22" t="s">
        <v>10</v>
      </c>
      <c r="C1482" s="22">
        <v>1185732</v>
      </c>
      <c r="D1482" s="23">
        <v>44387</v>
      </c>
      <c r="E1482" s="22" t="s">
        <v>130</v>
      </c>
      <c r="F1482" s="22" t="s">
        <v>11</v>
      </c>
      <c r="G1482" s="22" t="s">
        <v>64</v>
      </c>
      <c r="H1482" s="22" t="s">
        <v>12</v>
      </c>
      <c r="I1482" s="24">
        <v>0.5</v>
      </c>
      <c r="J1482" s="25">
        <v>8750</v>
      </c>
      <c r="K1482" s="26">
        <f>I1482*J1482</f>
        <v>4375</v>
      </c>
      <c r="L1482" s="26">
        <f>K1482*M1482</f>
        <v>2187.5</v>
      </c>
      <c r="M1482" s="27">
        <v>0.5</v>
      </c>
      <c r="O1482" s="1"/>
      <c r="P1482" s="4"/>
      <c r="Q1482" s="3"/>
      <c r="R1482" s="5"/>
    </row>
    <row r="1483" spans="2:18" x14ac:dyDescent="0.2">
      <c r="B1483" s="22" t="s">
        <v>10</v>
      </c>
      <c r="C1483" s="22">
        <v>1185732</v>
      </c>
      <c r="D1483" s="23">
        <v>44387</v>
      </c>
      <c r="E1483" s="22" t="s">
        <v>130</v>
      </c>
      <c r="F1483" s="22" t="s">
        <v>11</v>
      </c>
      <c r="G1483" s="22" t="s">
        <v>64</v>
      </c>
      <c r="H1483" s="22" t="s">
        <v>15</v>
      </c>
      <c r="I1483" s="24">
        <v>0.45000000000000007</v>
      </c>
      <c r="J1483" s="25">
        <v>6250</v>
      </c>
      <c r="K1483" s="26">
        <f>I1483*J1483</f>
        <v>2812.5000000000005</v>
      </c>
      <c r="L1483" s="26">
        <f>K1483*M1483</f>
        <v>843.75000000000011</v>
      </c>
      <c r="M1483" s="27">
        <v>0.3</v>
      </c>
      <c r="O1483" s="1"/>
      <c r="P1483" s="4"/>
      <c r="Q1483" s="3"/>
      <c r="R1483" s="5"/>
    </row>
    <row r="1484" spans="2:18" x14ac:dyDescent="0.2">
      <c r="B1484" s="22" t="s">
        <v>10</v>
      </c>
      <c r="C1484" s="22">
        <v>1185732</v>
      </c>
      <c r="D1484" s="23">
        <v>44387</v>
      </c>
      <c r="E1484" s="22" t="s">
        <v>130</v>
      </c>
      <c r="F1484" s="22" t="s">
        <v>11</v>
      </c>
      <c r="G1484" s="22" t="s">
        <v>64</v>
      </c>
      <c r="H1484" s="22" t="s">
        <v>13</v>
      </c>
      <c r="I1484" s="24">
        <v>0.4</v>
      </c>
      <c r="J1484" s="25">
        <v>5500</v>
      </c>
      <c r="K1484" s="26">
        <f t="shared" ref="K1484:K1487" si="486">I1484*J1484</f>
        <v>2200</v>
      </c>
      <c r="L1484" s="26">
        <f t="shared" ref="L1484:L1487" si="487">K1484*M1484</f>
        <v>770</v>
      </c>
      <c r="M1484" s="27">
        <v>0.35</v>
      </c>
      <c r="O1484" s="1"/>
      <c r="P1484" s="4"/>
      <c r="Q1484" s="3"/>
      <c r="R1484" s="5"/>
    </row>
    <row r="1485" spans="2:18" x14ac:dyDescent="0.2">
      <c r="B1485" s="22" t="s">
        <v>10</v>
      </c>
      <c r="C1485" s="22">
        <v>1185732</v>
      </c>
      <c r="D1485" s="23">
        <v>44387</v>
      </c>
      <c r="E1485" s="22" t="s">
        <v>130</v>
      </c>
      <c r="F1485" s="22" t="s">
        <v>11</v>
      </c>
      <c r="G1485" s="22" t="s">
        <v>64</v>
      </c>
      <c r="H1485" s="22" t="s">
        <v>14</v>
      </c>
      <c r="I1485" s="24">
        <v>0.4</v>
      </c>
      <c r="J1485" s="25">
        <v>5000</v>
      </c>
      <c r="K1485" s="26">
        <f t="shared" si="486"/>
        <v>2000</v>
      </c>
      <c r="L1485" s="26">
        <f t="shared" si="487"/>
        <v>700</v>
      </c>
      <c r="M1485" s="27">
        <v>0.35</v>
      </c>
      <c r="O1485" s="1"/>
      <c r="P1485" s="4"/>
      <c r="Q1485" s="3"/>
      <c r="R1485" s="5"/>
    </row>
    <row r="1486" spans="2:18" x14ac:dyDescent="0.2">
      <c r="B1486" s="22" t="s">
        <v>10</v>
      </c>
      <c r="C1486" s="22">
        <v>1185732</v>
      </c>
      <c r="D1486" s="23">
        <v>44387</v>
      </c>
      <c r="E1486" s="22" t="s">
        <v>130</v>
      </c>
      <c r="F1486" s="22" t="s">
        <v>11</v>
      </c>
      <c r="G1486" s="22" t="s">
        <v>64</v>
      </c>
      <c r="H1486" s="22" t="s">
        <v>16</v>
      </c>
      <c r="I1486" s="24">
        <v>0.5</v>
      </c>
      <c r="J1486" s="25">
        <v>5250</v>
      </c>
      <c r="K1486" s="26">
        <f t="shared" si="486"/>
        <v>2625</v>
      </c>
      <c r="L1486" s="26">
        <f t="shared" si="487"/>
        <v>787.5</v>
      </c>
      <c r="M1486" s="27">
        <v>0.3</v>
      </c>
      <c r="O1486" s="1"/>
      <c r="P1486" s="4"/>
      <c r="Q1486" s="3"/>
      <c r="R1486" s="5"/>
    </row>
    <row r="1487" spans="2:18" x14ac:dyDescent="0.2">
      <c r="B1487" s="22" t="s">
        <v>10</v>
      </c>
      <c r="C1487" s="22">
        <v>1185732</v>
      </c>
      <c r="D1487" s="23">
        <v>44387</v>
      </c>
      <c r="E1487" s="22" t="s">
        <v>130</v>
      </c>
      <c r="F1487" s="22" t="s">
        <v>11</v>
      </c>
      <c r="G1487" s="22" t="s">
        <v>64</v>
      </c>
      <c r="H1487" s="22" t="s">
        <v>17</v>
      </c>
      <c r="I1487" s="24">
        <v>0.55000000000000004</v>
      </c>
      <c r="J1487" s="25">
        <v>7000</v>
      </c>
      <c r="K1487" s="26">
        <f t="shared" si="486"/>
        <v>3850.0000000000005</v>
      </c>
      <c r="L1487" s="26">
        <f t="shared" si="487"/>
        <v>962.50000000000011</v>
      </c>
      <c r="M1487" s="27">
        <v>0.25</v>
      </c>
      <c r="O1487" s="1"/>
      <c r="P1487" s="4"/>
      <c r="Q1487" s="3"/>
      <c r="R1487" s="5"/>
    </row>
    <row r="1488" spans="2:18" x14ac:dyDescent="0.2">
      <c r="B1488" s="22" t="s">
        <v>10</v>
      </c>
      <c r="C1488" s="22">
        <v>1185732</v>
      </c>
      <c r="D1488" s="23">
        <v>44419</v>
      </c>
      <c r="E1488" s="22" t="s">
        <v>130</v>
      </c>
      <c r="F1488" s="22" t="s">
        <v>11</v>
      </c>
      <c r="G1488" s="22" t="s">
        <v>64</v>
      </c>
      <c r="H1488" s="22" t="s">
        <v>12</v>
      </c>
      <c r="I1488" s="24">
        <v>0.5</v>
      </c>
      <c r="J1488" s="25">
        <v>8500</v>
      </c>
      <c r="K1488" s="26">
        <f>I1488*J1488</f>
        <v>4250</v>
      </c>
      <c r="L1488" s="26">
        <f>K1488*M1488</f>
        <v>2125</v>
      </c>
      <c r="M1488" s="27">
        <v>0.5</v>
      </c>
      <c r="O1488" s="1"/>
      <c r="P1488" s="4"/>
      <c r="Q1488" s="3"/>
      <c r="R1488" s="5"/>
    </row>
    <row r="1489" spans="2:18" x14ac:dyDescent="0.2">
      <c r="B1489" s="22" t="s">
        <v>10</v>
      </c>
      <c r="C1489" s="22">
        <v>1185732</v>
      </c>
      <c r="D1489" s="23">
        <v>44419</v>
      </c>
      <c r="E1489" s="22" t="s">
        <v>130</v>
      </c>
      <c r="F1489" s="22" t="s">
        <v>11</v>
      </c>
      <c r="G1489" s="22" t="s">
        <v>64</v>
      </c>
      <c r="H1489" s="22" t="s">
        <v>15</v>
      </c>
      <c r="I1489" s="24">
        <v>0.45000000000000007</v>
      </c>
      <c r="J1489" s="25">
        <v>6250</v>
      </c>
      <c r="K1489" s="26">
        <f>I1489*J1489</f>
        <v>2812.5000000000005</v>
      </c>
      <c r="L1489" s="26">
        <f>K1489*M1489</f>
        <v>843.75000000000011</v>
      </c>
      <c r="M1489" s="27">
        <v>0.3</v>
      </c>
      <c r="O1489" s="1"/>
      <c r="P1489" s="4"/>
      <c r="Q1489" s="3"/>
      <c r="R1489" s="5"/>
    </row>
    <row r="1490" spans="2:18" x14ac:dyDescent="0.2">
      <c r="B1490" s="22" t="s">
        <v>10</v>
      </c>
      <c r="C1490" s="22">
        <v>1185732</v>
      </c>
      <c r="D1490" s="23">
        <v>44419</v>
      </c>
      <c r="E1490" s="22" t="s">
        <v>130</v>
      </c>
      <c r="F1490" s="22" t="s">
        <v>11</v>
      </c>
      <c r="G1490" s="22" t="s">
        <v>64</v>
      </c>
      <c r="H1490" s="22" t="s">
        <v>13</v>
      </c>
      <c r="I1490" s="24">
        <v>0.4</v>
      </c>
      <c r="J1490" s="25">
        <v>5500</v>
      </c>
      <c r="K1490" s="26">
        <f t="shared" ref="K1490:K1493" si="488">I1490*J1490</f>
        <v>2200</v>
      </c>
      <c r="L1490" s="26">
        <f t="shared" ref="L1490:L1493" si="489">K1490*M1490</f>
        <v>770</v>
      </c>
      <c r="M1490" s="27">
        <v>0.35</v>
      </c>
      <c r="O1490" s="1"/>
      <c r="P1490" s="4"/>
      <c r="Q1490" s="3"/>
      <c r="R1490" s="5"/>
    </row>
    <row r="1491" spans="2:18" x14ac:dyDescent="0.2">
      <c r="B1491" s="22" t="s">
        <v>10</v>
      </c>
      <c r="C1491" s="22">
        <v>1185732</v>
      </c>
      <c r="D1491" s="23">
        <v>44419</v>
      </c>
      <c r="E1491" s="22" t="s">
        <v>130</v>
      </c>
      <c r="F1491" s="22" t="s">
        <v>11</v>
      </c>
      <c r="G1491" s="22" t="s">
        <v>64</v>
      </c>
      <c r="H1491" s="22" t="s">
        <v>14</v>
      </c>
      <c r="I1491" s="24">
        <v>0.4</v>
      </c>
      <c r="J1491" s="25">
        <v>5250</v>
      </c>
      <c r="K1491" s="26">
        <f t="shared" si="488"/>
        <v>2100</v>
      </c>
      <c r="L1491" s="26">
        <f t="shared" si="489"/>
        <v>735</v>
      </c>
      <c r="M1491" s="27">
        <v>0.35</v>
      </c>
      <c r="O1491" s="1"/>
      <c r="P1491" s="4"/>
      <c r="Q1491" s="3"/>
      <c r="R1491" s="5"/>
    </row>
    <row r="1492" spans="2:18" x14ac:dyDescent="0.2">
      <c r="B1492" s="22" t="s">
        <v>10</v>
      </c>
      <c r="C1492" s="22">
        <v>1185732</v>
      </c>
      <c r="D1492" s="23">
        <v>44419</v>
      </c>
      <c r="E1492" s="22" t="s">
        <v>130</v>
      </c>
      <c r="F1492" s="22" t="s">
        <v>11</v>
      </c>
      <c r="G1492" s="22" t="s">
        <v>64</v>
      </c>
      <c r="H1492" s="22" t="s">
        <v>16</v>
      </c>
      <c r="I1492" s="24">
        <v>0.5</v>
      </c>
      <c r="J1492" s="25">
        <v>5000</v>
      </c>
      <c r="K1492" s="26">
        <f t="shared" si="488"/>
        <v>2500</v>
      </c>
      <c r="L1492" s="26">
        <f t="shared" si="489"/>
        <v>750</v>
      </c>
      <c r="M1492" s="27">
        <v>0.3</v>
      </c>
      <c r="O1492" s="1"/>
      <c r="P1492" s="4"/>
      <c r="Q1492" s="3"/>
      <c r="R1492" s="5"/>
    </row>
    <row r="1493" spans="2:18" x14ac:dyDescent="0.2">
      <c r="B1493" s="22" t="s">
        <v>10</v>
      </c>
      <c r="C1493" s="22">
        <v>1185732</v>
      </c>
      <c r="D1493" s="23">
        <v>44419</v>
      </c>
      <c r="E1493" s="22" t="s">
        <v>130</v>
      </c>
      <c r="F1493" s="22" t="s">
        <v>11</v>
      </c>
      <c r="G1493" s="22" t="s">
        <v>64</v>
      </c>
      <c r="H1493" s="22" t="s">
        <v>17</v>
      </c>
      <c r="I1493" s="24">
        <v>0.55000000000000004</v>
      </c>
      <c r="J1493" s="25">
        <v>6750</v>
      </c>
      <c r="K1493" s="26">
        <f t="shared" si="488"/>
        <v>3712.5000000000005</v>
      </c>
      <c r="L1493" s="26">
        <f t="shared" si="489"/>
        <v>928.12500000000011</v>
      </c>
      <c r="M1493" s="27">
        <v>0.25</v>
      </c>
      <c r="O1493" s="1"/>
      <c r="P1493" s="4"/>
      <c r="Q1493" s="3"/>
      <c r="R1493" s="5"/>
    </row>
    <row r="1494" spans="2:18" x14ac:dyDescent="0.2">
      <c r="B1494" s="22" t="s">
        <v>10</v>
      </c>
      <c r="C1494" s="22">
        <v>1185732</v>
      </c>
      <c r="D1494" s="23">
        <v>44449</v>
      </c>
      <c r="E1494" s="22" t="s">
        <v>130</v>
      </c>
      <c r="F1494" s="22" t="s">
        <v>11</v>
      </c>
      <c r="G1494" s="22" t="s">
        <v>64</v>
      </c>
      <c r="H1494" s="22" t="s">
        <v>12</v>
      </c>
      <c r="I1494" s="24">
        <v>0.5</v>
      </c>
      <c r="J1494" s="25">
        <v>8000</v>
      </c>
      <c r="K1494" s="26">
        <f>I1494*J1494</f>
        <v>4000</v>
      </c>
      <c r="L1494" s="26">
        <f>K1494*M1494</f>
        <v>2000</v>
      </c>
      <c r="M1494" s="27">
        <v>0.5</v>
      </c>
      <c r="O1494" s="1"/>
      <c r="P1494" s="4"/>
      <c r="Q1494" s="3"/>
      <c r="R1494" s="5"/>
    </row>
    <row r="1495" spans="2:18" x14ac:dyDescent="0.2">
      <c r="B1495" s="22" t="s">
        <v>10</v>
      </c>
      <c r="C1495" s="22">
        <v>1185732</v>
      </c>
      <c r="D1495" s="23">
        <v>44449</v>
      </c>
      <c r="E1495" s="22" t="s">
        <v>130</v>
      </c>
      <c r="F1495" s="22" t="s">
        <v>11</v>
      </c>
      <c r="G1495" s="22" t="s">
        <v>64</v>
      </c>
      <c r="H1495" s="22" t="s">
        <v>15</v>
      </c>
      <c r="I1495" s="24">
        <v>0.45000000000000007</v>
      </c>
      <c r="J1495" s="25">
        <v>6000</v>
      </c>
      <c r="K1495" s="26">
        <f>I1495*J1495</f>
        <v>2700.0000000000005</v>
      </c>
      <c r="L1495" s="26">
        <f>K1495*M1495</f>
        <v>810.00000000000011</v>
      </c>
      <c r="M1495" s="27">
        <v>0.3</v>
      </c>
      <c r="O1495" s="1"/>
      <c r="P1495" s="4"/>
      <c r="Q1495" s="3"/>
      <c r="R1495" s="5"/>
    </row>
    <row r="1496" spans="2:18" x14ac:dyDescent="0.2">
      <c r="B1496" s="22" t="s">
        <v>10</v>
      </c>
      <c r="C1496" s="22">
        <v>1185732</v>
      </c>
      <c r="D1496" s="23">
        <v>44449</v>
      </c>
      <c r="E1496" s="22" t="s">
        <v>130</v>
      </c>
      <c r="F1496" s="22" t="s">
        <v>11</v>
      </c>
      <c r="G1496" s="22" t="s">
        <v>64</v>
      </c>
      <c r="H1496" s="22" t="s">
        <v>13</v>
      </c>
      <c r="I1496" s="24">
        <v>0.4</v>
      </c>
      <c r="J1496" s="25">
        <v>5250</v>
      </c>
      <c r="K1496" s="26">
        <f t="shared" ref="K1496:K1499" si="490">I1496*J1496</f>
        <v>2100</v>
      </c>
      <c r="L1496" s="26">
        <f t="shared" ref="L1496:L1499" si="491">K1496*M1496</f>
        <v>735</v>
      </c>
      <c r="M1496" s="27">
        <v>0.35</v>
      </c>
      <c r="O1496" s="1"/>
      <c r="P1496" s="4"/>
      <c r="Q1496" s="3"/>
      <c r="R1496" s="5"/>
    </row>
    <row r="1497" spans="2:18" x14ac:dyDescent="0.2">
      <c r="B1497" s="22" t="s">
        <v>10</v>
      </c>
      <c r="C1497" s="22">
        <v>1185732</v>
      </c>
      <c r="D1497" s="23">
        <v>44449</v>
      </c>
      <c r="E1497" s="22" t="s">
        <v>130</v>
      </c>
      <c r="F1497" s="22" t="s">
        <v>11</v>
      </c>
      <c r="G1497" s="22" t="s">
        <v>64</v>
      </c>
      <c r="H1497" s="22" t="s">
        <v>14</v>
      </c>
      <c r="I1497" s="24">
        <v>0.4</v>
      </c>
      <c r="J1497" s="25">
        <v>5000</v>
      </c>
      <c r="K1497" s="26">
        <f t="shared" si="490"/>
        <v>2000</v>
      </c>
      <c r="L1497" s="26">
        <f t="shared" si="491"/>
        <v>700</v>
      </c>
      <c r="M1497" s="27">
        <v>0.35</v>
      </c>
      <c r="O1497" s="1"/>
      <c r="P1497" s="4"/>
      <c r="Q1497" s="3"/>
      <c r="R1497" s="5"/>
    </row>
    <row r="1498" spans="2:18" x14ac:dyDescent="0.2">
      <c r="B1498" s="22" t="s">
        <v>10</v>
      </c>
      <c r="C1498" s="22">
        <v>1185732</v>
      </c>
      <c r="D1498" s="23">
        <v>44449</v>
      </c>
      <c r="E1498" s="22" t="s">
        <v>130</v>
      </c>
      <c r="F1498" s="22" t="s">
        <v>11</v>
      </c>
      <c r="G1498" s="22" t="s">
        <v>64</v>
      </c>
      <c r="H1498" s="22" t="s">
        <v>16</v>
      </c>
      <c r="I1498" s="24">
        <v>0.5</v>
      </c>
      <c r="J1498" s="25">
        <v>5000</v>
      </c>
      <c r="K1498" s="26">
        <f t="shared" si="490"/>
        <v>2500</v>
      </c>
      <c r="L1498" s="26">
        <f t="shared" si="491"/>
        <v>750</v>
      </c>
      <c r="M1498" s="27">
        <v>0.3</v>
      </c>
      <c r="O1498" s="1"/>
      <c r="P1498" s="4"/>
      <c r="Q1498" s="3"/>
      <c r="R1498" s="5"/>
    </row>
    <row r="1499" spans="2:18" x14ac:dyDescent="0.2">
      <c r="B1499" s="22" t="s">
        <v>10</v>
      </c>
      <c r="C1499" s="22">
        <v>1185732</v>
      </c>
      <c r="D1499" s="23">
        <v>44449</v>
      </c>
      <c r="E1499" s="22" t="s">
        <v>130</v>
      </c>
      <c r="F1499" s="22" t="s">
        <v>11</v>
      </c>
      <c r="G1499" s="22" t="s">
        <v>64</v>
      </c>
      <c r="H1499" s="22" t="s">
        <v>17</v>
      </c>
      <c r="I1499" s="24">
        <v>0.55000000000000004</v>
      </c>
      <c r="J1499" s="25">
        <v>6000</v>
      </c>
      <c r="K1499" s="26">
        <f t="shared" si="490"/>
        <v>3300.0000000000005</v>
      </c>
      <c r="L1499" s="26">
        <f t="shared" si="491"/>
        <v>825.00000000000011</v>
      </c>
      <c r="M1499" s="27">
        <v>0.25</v>
      </c>
      <c r="O1499" s="1"/>
      <c r="P1499" s="4"/>
      <c r="Q1499" s="3"/>
      <c r="R1499" s="5"/>
    </row>
    <row r="1500" spans="2:18" x14ac:dyDescent="0.2">
      <c r="B1500" s="22" t="s">
        <v>10</v>
      </c>
      <c r="C1500" s="22">
        <v>1185732</v>
      </c>
      <c r="D1500" s="23">
        <v>44481</v>
      </c>
      <c r="E1500" s="22" t="s">
        <v>130</v>
      </c>
      <c r="F1500" s="22" t="s">
        <v>11</v>
      </c>
      <c r="G1500" s="22" t="s">
        <v>64</v>
      </c>
      <c r="H1500" s="22" t="s">
        <v>12</v>
      </c>
      <c r="I1500" s="24">
        <v>0.55000000000000004</v>
      </c>
      <c r="J1500" s="25">
        <v>7750</v>
      </c>
      <c r="K1500" s="26">
        <f>I1500*J1500</f>
        <v>4262.5</v>
      </c>
      <c r="L1500" s="26">
        <f>K1500*M1500</f>
        <v>2131.25</v>
      </c>
      <c r="M1500" s="27">
        <v>0.5</v>
      </c>
      <c r="O1500" s="1"/>
      <c r="P1500" s="4"/>
      <c r="Q1500" s="3"/>
      <c r="R1500" s="5"/>
    </row>
    <row r="1501" spans="2:18" x14ac:dyDescent="0.2">
      <c r="B1501" s="22" t="s">
        <v>10</v>
      </c>
      <c r="C1501" s="22">
        <v>1185732</v>
      </c>
      <c r="D1501" s="23">
        <v>44481</v>
      </c>
      <c r="E1501" s="22" t="s">
        <v>130</v>
      </c>
      <c r="F1501" s="22" t="s">
        <v>11</v>
      </c>
      <c r="G1501" s="22" t="s">
        <v>64</v>
      </c>
      <c r="H1501" s="22" t="s">
        <v>15</v>
      </c>
      <c r="I1501" s="24">
        <v>0.45000000000000007</v>
      </c>
      <c r="J1501" s="25">
        <v>6000</v>
      </c>
      <c r="K1501" s="26">
        <f>I1501*J1501</f>
        <v>2700.0000000000005</v>
      </c>
      <c r="L1501" s="26">
        <f>K1501*M1501</f>
        <v>810.00000000000011</v>
      </c>
      <c r="M1501" s="27">
        <v>0.3</v>
      </c>
      <c r="O1501" s="1"/>
      <c r="P1501" s="4"/>
      <c r="Q1501" s="3"/>
      <c r="R1501" s="5"/>
    </row>
    <row r="1502" spans="2:18" x14ac:dyDescent="0.2">
      <c r="B1502" s="22" t="s">
        <v>10</v>
      </c>
      <c r="C1502" s="22">
        <v>1185732</v>
      </c>
      <c r="D1502" s="23">
        <v>44481</v>
      </c>
      <c r="E1502" s="22" t="s">
        <v>130</v>
      </c>
      <c r="F1502" s="22" t="s">
        <v>11</v>
      </c>
      <c r="G1502" s="22" t="s">
        <v>64</v>
      </c>
      <c r="H1502" s="22" t="s">
        <v>13</v>
      </c>
      <c r="I1502" s="24">
        <v>0.45000000000000007</v>
      </c>
      <c r="J1502" s="25">
        <v>5000</v>
      </c>
      <c r="K1502" s="26">
        <f t="shared" ref="K1502:K1505" si="492">I1502*J1502</f>
        <v>2250.0000000000005</v>
      </c>
      <c r="L1502" s="26">
        <f t="shared" ref="L1502:L1505" si="493">K1502*M1502</f>
        <v>787.50000000000011</v>
      </c>
      <c r="M1502" s="27">
        <v>0.35</v>
      </c>
      <c r="O1502" s="1"/>
      <c r="P1502" s="4"/>
      <c r="Q1502" s="3"/>
      <c r="R1502" s="5"/>
    </row>
    <row r="1503" spans="2:18" x14ac:dyDescent="0.2">
      <c r="B1503" s="22" t="s">
        <v>10</v>
      </c>
      <c r="C1503" s="22">
        <v>1185732</v>
      </c>
      <c r="D1503" s="23">
        <v>44481</v>
      </c>
      <c r="E1503" s="22" t="s">
        <v>130</v>
      </c>
      <c r="F1503" s="22" t="s">
        <v>11</v>
      </c>
      <c r="G1503" s="22" t="s">
        <v>64</v>
      </c>
      <c r="H1503" s="22" t="s">
        <v>14</v>
      </c>
      <c r="I1503" s="24">
        <v>0.45000000000000007</v>
      </c>
      <c r="J1503" s="25">
        <v>4750</v>
      </c>
      <c r="K1503" s="26">
        <f t="shared" si="492"/>
        <v>2137.5000000000005</v>
      </c>
      <c r="L1503" s="26">
        <f t="shared" si="493"/>
        <v>748.12500000000011</v>
      </c>
      <c r="M1503" s="27">
        <v>0.35</v>
      </c>
      <c r="O1503" s="1"/>
      <c r="P1503" s="4"/>
      <c r="Q1503" s="3"/>
      <c r="R1503" s="5"/>
    </row>
    <row r="1504" spans="2:18" x14ac:dyDescent="0.2">
      <c r="B1504" s="22" t="s">
        <v>10</v>
      </c>
      <c r="C1504" s="22">
        <v>1185732</v>
      </c>
      <c r="D1504" s="23">
        <v>44481</v>
      </c>
      <c r="E1504" s="22" t="s">
        <v>130</v>
      </c>
      <c r="F1504" s="22" t="s">
        <v>11</v>
      </c>
      <c r="G1504" s="22" t="s">
        <v>64</v>
      </c>
      <c r="H1504" s="22" t="s">
        <v>16</v>
      </c>
      <c r="I1504" s="24">
        <v>0.55000000000000004</v>
      </c>
      <c r="J1504" s="25">
        <v>4750</v>
      </c>
      <c r="K1504" s="26">
        <f t="shared" si="492"/>
        <v>2612.5</v>
      </c>
      <c r="L1504" s="26">
        <f t="shared" si="493"/>
        <v>783.75</v>
      </c>
      <c r="M1504" s="27">
        <v>0.3</v>
      </c>
      <c r="O1504" s="1"/>
      <c r="P1504" s="4"/>
      <c r="Q1504" s="3"/>
      <c r="R1504" s="5"/>
    </row>
    <row r="1505" spans="1:18" x14ac:dyDescent="0.2">
      <c r="B1505" s="22" t="s">
        <v>10</v>
      </c>
      <c r="C1505" s="22">
        <v>1185732</v>
      </c>
      <c r="D1505" s="23">
        <v>44481</v>
      </c>
      <c r="E1505" s="22" t="s">
        <v>130</v>
      </c>
      <c r="F1505" s="22" t="s">
        <v>11</v>
      </c>
      <c r="G1505" s="22" t="s">
        <v>64</v>
      </c>
      <c r="H1505" s="22" t="s">
        <v>17</v>
      </c>
      <c r="I1505" s="24">
        <v>0.6</v>
      </c>
      <c r="J1505" s="25">
        <v>6000</v>
      </c>
      <c r="K1505" s="26">
        <f t="shared" si="492"/>
        <v>3600</v>
      </c>
      <c r="L1505" s="26">
        <f t="shared" si="493"/>
        <v>900</v>
      </c>
      <c r="M1505" s="27">
        <v>0.25</v>
      </c>
      <c r="O1505" s="1"/>
      <c r="P1505" s="4"/>
      <c r="Q1505" s="3"/>
      <c r="R1505" s="5"/>
    </row>
    <row r="1506" spans="1:18" x14ac:dyDescent="0.2">
      <c r="B1506" s="22" t="s">
        <v>10</v>
      </c>
      <c r="C1506" s="22">
        <v>1185732</v>
      </c>
      <c r="D1506" s="23">
        <v>44511</v>
      </c>
      <c r="E1506" s="22" t="s">
        <v>130</v>
      </c>
      <c r="F1506" s="22" t="s">
        <v>11</v>
      </c>
      <c r="G1506" s="22" t="s">
        <v>64</v>
      </c>
      <c r="H1506" s="22" t="s">
        <v>12</v>
      </c>
      <c r="I1506" s="24">
        <v>0.55000000000000004</v>
      </c>
      <c r="J1506" s="25">
        <v>7500</v>
      </c>
      <c r="K1506" s="26">
        <f>I1506*J1506</f>
        <v>4125</v>
      </c>
      <c r="L1506" s="26">
        <f>K1506*M1506</f>
        <v>2062.5</v>
      </c>
      <c r="M1506" s="27">
        <v>0.5</v>
      </c>
      <c r="O1506" s="1"/>
      <c r="P1506" s="4"/>
      <c r="Q1506" s="3"/>
      <c r="R1506" s="5"/>
    </row>
    <row r="1507" spans="1:18" x14ac:dyDescent="0.2">
      <c r="B1507" s="22" t="s">
        <v>10</v>
      </c>
      <c r="C1507" s="22">
        <v>1185732</v>
      </c>
      <c r="D1507" s="23">
        <v>44511</v>
      </c>
      <c r="E1507" s="22" t="s">
        <v>130</v>
      </c>
      <c r="F1507" s="22" t="s">
        <v>11</v>
      </c>
      <c r="G1507" s="22" t="s">
        <v>64</v>
      </c>
      <c r="H1507" s="22" t="s">
        <v>15</v>
      </c>
      <c r="I1507" s="24">
        <v>0.45000000000000007</v>
      </c>
      <c r="J1507" s="25">
        <v>5750</v>
      </c>
      <c r="K1507" s="26">
        <f>I1507*J1507</f>
        <v>2587.5000000000005</v>
      </c>
      <c r="L1507" s="26">
        <f>K1507*M1507</f>
        <v>776.25000000000011</v>
      </c>
      <c r="M1507" s="27">
        <v>0.3</v>
      </c>
      <c r="O1507" s="1"/>
      <c r="P1507" s="4"/>
      <c r="Q1507" s="3"/>
      <c r="R1507" s="5"/>
    </row>
    <row r="1508" spans="1:18" x14ac:dyDescent="0.2">
      <c r="B1508" s="22" t="s">
        <v>10</v>
      </c>
      <c r="C1508" s="22">
        <v>1185732</v>
      </c>
      <c r="D1508" s="23">
        <v>44511</v>
      </c>
      <c r="E1508" s="22" t="s">
        <v>130</v>
      </c>
      <c r="F1508" s="22" t="s">
        <v>11</v>
      </c>
      <c r="G1508" s="22" t="s">
        <v>64</v>
      </c>
      <c r="H1508" s="22" t="s">
        <v>13</v>
      </c>
      <c r="I1508" s="24">
        <v>0.45000000000000007</v>
      </c>
      <c r="J1508" s="25">
        <v>5200</v>
      </c>
      <c r="K1508" s="26">
        <f t="shared" ref="K1508:K1511" si="494">I1508*J1508</f>
        <v>2340.0000000000005</v>
      </c>
      <c r="L1508" s="26">
        <f t="shared" ref="L1508:L1511" si="495">K1508*M1508</f>
        <v>819.00000000000011</v>
      </c>
      <c r="M1508" s="27">
        <v>0.35</v>
      </c>
      <c r="O1508" s="1"/>
      <c r="P1508" s="4"/>
      <c r="Q1508" s="3"/>
      <c r="R1508" s="5"/>
    </row>
    <row r="1509" spans="1:18" x14ac:dyDescent="0.2">
      <c r="B1509" s="22" t="s">
        <v>10</v>
      </c>
      <c r="C1509" s="22">
        <v>1185732</v>
      </c>
      <c r="D1509" s="23">
        <v>44511</v>
      </c>
      <c r="E1509" s="22" t="s">
        <v>130</v>
      </c>
      <c r="F1509" s="22" t="s">
        <v>11</v>
      </c>
      <c r="G1509" s="22" t="s">
        <v>64</v>
      </c>
      <c r="H1509" s="22" t="s">
        <v>14</v>
      </c>
      <c r="I1509" s="24">
        <v>0.45000000000000007</v>
      </c>
      <c r="J1509" s="25">
        <v>5000</v>
      </c>
      <c r="K1509" s="26">
        <f t="shared" si="494"/>
        <v>2250.0000000000005</v>
      </c>
      <c r="L1509" s="26">
        <f t="shared" si="495"/>
        <v>787.50000000000011</v>
      </c>
      <c r="M1509" s="27">
        <v>0.35</v>
      </c>
      <c r="O1509" s="1"/>
      <c r="P1509" s="4"/>
      <c r="Q1509" s="3"/>
      <c r="R1509" s="5"/>
    </row>
    <row r="1510" spans="1:18" x14ac:dyDescent="0.2">
      <c r="B1510" s="22" t="s">
        <v>10</v>
      </c>
      <c r="C1510" s="22">
        <v>1185732</v>
      </c>
      <c r="D1510" s="23">
        <v>44511</v>
      </c>
      <c r="E1510" s="22" t="s">
        <v>130</v>
      </c>
      <c r="F1510" s="22" t="s">
        <v>11</v>
      </c>
      <c r="G1510" s="22" t="s">
        <v>64</v>
      </c>
      <c r="H1510" s="22" t="s">
        <v>16</v>
      </c>
      <c r="I1510" s="24">
        <v>0.55000000000000004</v>
      </c>
      <c r="J1510" s="25">
        <v>4750</v>
      </c>
      <c r="K1510" s="26">
        <f t="shared" si="494"/>
        <v>2612.5</v>
      </c>
      <c r="L1510" s="26">
        <f t="shared" si="495"/>
        <v>783.75</v>
      </c>
      <c r="M1510" s="27">
        <v>0.3</v>
      </c>
      <c r="O1510" s="1"/>
      <c r="P1510" s="4"/>
      <c r="Q1510" s="3"/>
      <c r="R1510" s="5"/>
    </row>
    <row r="1511" spans="1:18" x14ac:dyDescent="0.2">
      <c r="B1511" s="22" t="s">
        <v>10</v>
      </c>
      <c r="C1511" s="22">
        <v>1185732</v>
      </c>
      <c r="D1511" s="23">
        <v>44511</v>
      </c>
      <c r="E1511" s="22" t="s">
        <v>130</v>
      </c>
      <c r="F1511" s="22" t="s">
        <v>11</v>
      </c>
      <c r="G1511" s="22" t="s">
        <v>64</v>
      </c>
      <c r="H1511" s="22" t="s">
        <v>17</v>
      </c>
      <c r="I1511" s="24">
        <v>0.6</v>
      </c>
      <c r="J1511" s="25">
        <v>5750</v>
      </c>
      <c r="K1511" s="26">
        <f t="shared" si="494"/>
        <v>3450</v>
      </c>
      <c r="L1511" s="26">
        <f t="shared" si="495"/>
        <v>862.5</v>
      </c>
      <c r="M1511" s="27">
        <v>0.25</v>
      </c>
      <c r="O1511" s="1"/>
      <c r="P1511" s="4"/>
      <c r="Q1511" s="3"/>
      <c r="R1511" s="5"/>
    </row>
    <row r="1512" spans="1:18" x14ac:dyDescent="0.2">
      <c r="B1512" s="22" t="s">
        <v>10</v>
      </c>
      <c r="C1512" s="22">
        <v>1185732</v>
      </c>
      <c r="D1512" s="23">
        <v>44540</v>
      </c>
      <c r="E1512" s="22" t="s">
        <v>130</v>
      </c>
      <c r="F1512" s="22" t="s">
        <v>11</v>
      </c>
      <c r="G1512" s="22" t="s">
        <v>64</v>
      </c>
      <c r="H1512" s="22" t="s">
        <v>12</v>
      </c>
      <c r="I1512" s="24">
        <v>0.55000000000000004</v>
      </c>
      <c r="J1512" s="25">
        <v>8000</v>
      </c>
      <c r="K1512" s="26">
        <f>I1512*J1512</f>
        <v>4400</v>
      </c>
      <c r="L1512" s="26">
        <f>K1512*M1512</f>
        <v>2200</v>
      </c>
      <c r="M1512" s="27">
        <v>0.5</v>
      </c>
      <c r="O1512" s="1"/>
      <c r="P1512" s="4"/>
      <c r="Q1512" s="3"/>
      <c r="R1512" s="5"/>
    </row>
    <row r="1513" spans="1:18" x14ac:dyDescent="0.2">
      <c r="B1513" s="22" t="s">
        <v>10</v>
      </c>
      <c r="C1513" s="22">
        <v>1185732</v>
      </c>
      <c r="D1513" s="23">
        <v>44540</v>
      </c>
      <c r="E1513" s="22" t="s">
        <v>130</v>
      </c>
      <c r="F1513" s="22" t="s">
        <v>11</v>
      </c>
      <c r="G1513" s="22" t="s">
        <v>64</v>
      </c>
      <c r="H1513" s="22" t="s">
        <v>15</v>
      </c>
      <c r="I1513" s="24">
        <v>0.45000000000000007</v>
      </c>
      <c r="J1513" s="25">
        <v>6000</v>
      </c>
      <c r="K1513" s="26">
        <f>I1513*J1513</f>
        <v>2700.0000000000005</v>
      </c>
      <c r="L1513" s="26">
        <f>K1513*M1513</f>
        <v>810.00000000000011</v>
      </c>
      <c r="M1513" s="27">
        <v>0.3</v>
      </c>
      <c r="O1513" s="1"/>
      <c r="P1513" s="4"/>
      <c r="Q1513" s="3"/>
      <c r="R1513" s="5"/>
    </row>
    <row r="1514" spans="1:18" x14ac:dyDescent="0.2">
      <c r="B1514" s="22" t="s">
        <v>10</v>
      </c>
      <c r="C1514" s="22">
        <v>1185732</v>
      </c>
      <c r="D1514" s="23">
        <v>44540</v>
      </c>
      <c r="E1514" s="22" t="s">
        <v>130</v>
      </c>
      <c r="F1514" s="22" t="s">
        <v>11</v>
      </c>
      <c r="G1514" s="22" t="s">
        <v>64</v>
      </c>
      <c r="H1514" s="22" t="s">
        <v>13</v>
      </c>
      <c r="I1514" s="24">
        <v>0.45000000000000007</v>
      </c>
      <c r="J1514" s="25">
        <v>5500</v>
      </c>
      <c r="K1514" s="26">
        <f t="shared" ref="K1514:K1517" si="496">I1514*J1514</f>
        <v>2475.0000000000005</v>
      </c>
      <c r="L1514" s="26">
        <f t="shared" ref="L1514:L1517" si="497">K1514*M1514</f>
        <v>866.25000000000011</v>
      </c>
      <c r="M1514" s="27">
        <v>0.35</v>
      </c>
      <c r="O1514" s="1"/>
      <c r="P1514" s="4"/>
      <c r="Q1514" s="3"/>
      <c r="R1514" s="5"/>
    </row>
    <row r="1515" spans="1:18" x14ac:dyDescent="0.2">
      <c r="B1515" s="22" t="s">
        <v>10</v>
      </c>
      <c r="C1515" s="22">
        <v>1185732</v>
      </c>
      <c r="D1515" s="23">
        <v>44540</v>
      </c>
      <c r="E1515" s="22" t="s">
        <v>130</v>
      </c>
      <c r="F1515" s="22" t="s">
        <v>11</v>
      </c>
      <c r="G1515" s="22" t="s">
        <v>64</v>
      </c>
      <c r="H1515" s="22" t="s">
        <v>14</v>
      </c>
      <c r="I1515" s="24">
        <v>0.45000000000000007</v>
      </c>
      <c r="J1515" s="25">
        <v>5000</v>
      </c>
      <c r="K1515" s="26">
        <f t="shared" si="496"/>
        <v>2250.0000000000005</v>
      </c>
      <c r="L1515" s="26">
        <f t="shared" si="497"/>
        <v>787.50000000000011</v>
      </c>
      <c r="M1515" s="27">
        <v>0.35</v>
      </c>
      <c r="O1515" s="1"/>
      <c r="P1515" s="4"/>
      <c r="Q1515" s="3"/>
      <c r="R1515" s="5"/>
    </row>
    <row r="1516" spans="1:18" x14ac:dyDescent="0.2">
      <c r="B1516" s="22" t="s">
        <v>10</v>
      </c>
      <c r="C1516" s="22">
        <v>1185732</v>
      </c>
      <c r="D1516" s="23">
        <v>44540</v>
      </c>
      <c r="E1516" s="22" t="s">
        <v>130</v>
      </c>
      <c r="F1516" s="22" t="s">
        <v>11</v>
      </c>
      <c r="G1516" s="22" t="s">
        <v>64</v>
      </c>
      <c r="H1516" s="22" t="s">
        <v>16</v>
      </c>
      <c r="I1516" s="24">
        <v>0.55000000000000004</v>
      </c>
      <c r="J1516" s="25">
        <v>5000</v>
      </c>
      <c r="K1516" s="26">
        <f t="shared" si="496"/>
        <v>2750</v>
      </c>
      <c r="L1516" s="26">
        <f t="shared" si="497"/>
        <v>825</v>
      </c>
      <c r="M1516" s="27">
        <v>0.3</v>
      </c>
      <c r="O1516" s="1"/>
      <c r="P1516" s="4"/>
      <c r="Q1516" s="3"/>
      <c r="R1516" s="5"/>
    </row>
    <row r="1517" spans="1:18" x14ac:dyDescent="0.2">
      <c r="B1517" s="22" t="s">
        <v>10</v>
      </c>
      <c r="C1517" s="22">
        <v>1185732</v>
      </c>
      <c r="D1517" s="23">
        <v>44540</v>
      </c>
      <c r="E1517" s="22" t="s">
        <v>130</v>
      </c>
      <c r="F1517" s="22" t="s">
        <v>11</v>
      </c>
      <c r="G1517" s="22" t="s">
        <v>64</v>
      </c>
      <c r="H1517" s="22" t="s">
        <v>17</v>
      </c>
      <c r="I1517" s="24">
        <v>0.6</v>
      </c>
      <c r="J1517" s="25">
        <v>6000</v>
      </c>
      <c r="K1517" s="26">
        <f t="shared" si="496"/>
        <v>3600</v>
      </c>
      <c r="L1517" s="26">
        <f t="shared" si="497"/>
        <v>900</v>
      </c>
      <c r="M1517" s="27">
        <v>0.25</v>
      </c>
      <c r="O1517" s="1"/>
      <c r="P1517" s="4"/>
      <c r="Q1517" s="3"/>
      <c r="R1517" s="5"/>
    </row>
    <row r="1518" spans="1:18" x14ac:dyDescent="0.2">
      <c r="A1518" s="8" t="s">
        <v>40</v>
      </c>
      <c r="B1518" s="22" t="s">
        <v>23</v>
      </c>
      <c r="C1518" s="22">
        <v>1128299</v>
      </c>
      <c r="D1518" s="23">
        <v>44220</v>
      </c>
      <c r="E1518" s="22" t="s">
        <v>24</v>
      </c>
      <c r="F1518" s="22" t="s">
        <v>66</v>
      </c>
      <c r="G1518" s="22" t="s">
        <v>65</v>
      </c>
      <c r="H1518" s="22" t="s">
        <v>12</v>
      </c>
      <c r="I1518" s="24">
        <v>0.30000000000000004</v>
      </c>
      <c r="J1518" s="25">
        <v>3500</v>
      </c>
      <c r="K1518" s="26">
        <f>I1518*J1518</f>
        <v>1050.0000000000002</v>
      </c>
      <c r="L1518" s="26">
        <f>K1518*M1518</f>
        <v>367.50000000000006</v>
      </c>
      <c r="M1518" s="27">
        <v>0.35</v>
      </c>
      <c r="O1518" s="1"/>
      <c r="P1518" s="4"/>
      <c r="Q1518" s="3"/>
      <c r="R1518" s="5"/>
    </row>
    <row r="1519" spans="1:18" x14ac:dyDescent="0.2">
      <c r="B1519" s="22" t="s">
        <v>23</v>
      </c>
      <c r="C1519" s="22">
        <v>1128299</v>
      </c>
      <c r="D1519" s="23">
        <v>44220</v>
      </c>
      <c r="E1519" s="22" t="s">
        <v>24</v>
      </c>
      <c r="F1519" s="22" t="s">
        <v>66</v>
      </c>
      <c r="G1519" s="22" t="s">
        <v>65</v>
      </c>
      <c r="H1519" s="22" t="s">
        <v>15</v>
      </c>
      <c r="I1519" s="24">
        <v>0.4</v>
      </c>
      <c r="J1519" s="25">
        <v>3500</v>
      </c>
      <c r="K1519" s="26">
        <f>I1519*J1519</f>
        <v>1400</v>
      </c>
      <c r="L1519" s="26">
        <f>K1519*M1519</f>
        <v>489.99999999999994</v>
      </c>
      <c r="M1519" s="27">
        <v>0.35</v>
      </c>
      <c r="O1519" s="1"/>
      <c r="P1519" s="4"/>
      <c r="Q1519" s="3"/>
      <c r="R1519" s="5"/>
    </row>
    <row r="1520" spans="1:18" x14ac:dyDescent="0.2">
      <c r="B1520" s="22" t="s">
        <v>23</v>
      </c>
      <c r="C1520" s="22">
        <v>1128299</v>
      </c>
      <c r="D1520" s="23">
        <v>44220</v>
      </c>
      <c r="E1520" s="22" t="s">
        <v>24</v>
      </c>
      <c r="F1520" s="22" t="s">
        <v>66</v>
      </c>
      <c r="G1520" s="22" t="s">
        <v>65</v>
      </c>
      <c r="H1520" s="22" t="s">
        <v>13</v>
      </c>
      <c r="I1520" s="24">
        <v>0.4</v>
      </c>
      <c r="J1520" s="25">
        <v>3500</v>
      </c>
      <c r="K1520" s="26">
        <f t="shared" ref="K1520:K1523" si="498">I1520*J1520</f>
        <v>1400</v>
      </c>
      <c r="L1520" s="26">
        <f t="shared" ref="L1520:L1523" si="499">K1520*M1520</f>
        <v>489.99999999999994</v>
      </c>
      <c r="M1520" s="27">
        <v>0.35</v>
      </c>
      <c r="O1520" s="1"/>
      <c r="P1520" s="4"/>
      <c r="Q1520" s="3"/>
      <c r="R1520" s="5"/>
    </row>
    <row r="1521" spans="2:18" x14ac:dyDescent="0.2">
      <c r="B1521" s="22" t="s">
        <v>23</v>
      </c>
      <c r="C1521" s="22">
        <v>1128299</v>
      </c>
      <c r="D1521" s="23">
        <v>44220</v>
      </c>
      <c r="E1521" s="22" t="s">
        <v>24</v>
      </c>
      <c r="F1521" s="22" t="s">
        <v>66</v>
      </c>
      <c r="G1521" s="22" t="s">
        <v>65</v>
      </c>
      <c r="H1521" s="22" t="s">
        <v>14</v>
      </c>
      <c r="I1521" s="24">
        <v>0.4</v>
      </c>
      <c r="J1521" s="25">
        <v>2000</v>
      </c>
      <c r="K1521" s="26">
        <f t="shared" si="498"/>
        <v>800</v>
      </c>
      <c r="L1521" s="26">
        <f t="shared" si="499"/>
        <v>280</v>
      </c>
      <c r="M1521" s="27">
        <v>0.35</v>
      </c>
      <c r="O1521" s="1"/>
      <c r="P1521" s="4"/>
      <c r="Q1521" s="3"/>
      <c r="R1521" s="5"/>
    </row>
    <row r="1522" spans="2:18" x14ac:dyDescent="0.2">
      <c r="B1522" s="22" t="s">
        <v>23</v>
      </c>
      <c r="C1522" s="22">
        <v>1128299</v>
      </c>
      <c r="D1522" s="23">
        <v>44220</v>
      </c>
      <c r="E1522" s="22" t="s">
        <v>24</v>
      </c>
      <c r="F1522" s="22" t="s">
        <v>66</v>
      </c>
      <c r="G1522" s="22" t="s">
        <v>65</v>
      </c>
      <c r="H1522" s="22" t="s">
        <v>16</v>
      </c>
      <c r="I1522" s="24">
        <v>0.45000000000000007</v>
      </c>
      <c r="J1522" s="25">
        <v>1500</v>
      </c>
      <c r="K1522" s="26">
        <f t="shared" si="498"/>
        <v>675.00000000000011</v>
      </c>
      <c r="L1522" s="26">
        <f t="shared" si="499"/>
        <v>270.00000000000006</v>
      </c>
      <c r="M1522" s="27">
        <v>0.4</v>
      </c>
      <c r="O1522" s="1"/>
      <c r="P1522" s="4"/>
      <c r="Q1522" s="3"/>
      <c r="R1522" s="5"/>
    </row>
    <row r="1523" spans="2:18" x14ac:dyDescent="0.2">
      <c r="B1523" s="22" t="s">
        <v>23</v>
      </c>
      <c r="C1523" s="22">
        <v>1128299</v>
      </c>
      <c r="D1523" s="23">
        <v>44220</v>
      </c>
      <c r="E1523" s="22" t="s">
        <v>24</v>
      </c>
      <c r="F1523" s="22" t="s">
        <v>66</v>
      </c>
      <c r="G1523" s="22" t="s">
        <v>65</v>
      </c>
      <c r="H1523" s="22" t="s">
        <v>17</v>
      </c>
      <c r="I1523" s="24">
        <v>0.4</v>
      </c>
      <c r="J1523" s="25">
        <v>4000</v>
      </c>
      <c r="K1523" s="26">
        <f t="shared" si="498"/>
        <v>1600</v>
      </c>
      <c r="L1523" s="26">
        <f t="shared" si="499"/>
        <v>480</v>
      </c>
      <c r="M1523" s="27">
        <v>0.3</v>
      </c>
      <c r="O1523" s="1"/>
      <c r="P1523" s="4"/>
      <c r="Q1523" s="3"/>
      <c r="R1523" s="5"/>
    </row>
    <row r="1524" spans="2:18" x14ac:dyDescent="0.2">
      <c r="B1524" s="22" t="s">
        <v>23</v>
      </c>
      <c r="C1524" s="22">
        <v>1128299</v>
      </c>
      <c r="D1524" s="23">
        <v>44251</v>
      </c>
      <c r="E1524" s="22" t="s">
        <v>24</v>
      </c>
      <c r="F1524" s="22" t="s">
        <v>66</v>
      </c>
      <c r="G1524" s="22" t="s">
        <v>65</v>
      </c>
      <c r="H1524" s="22" t="s">
        <v>12</v>
      </c>
      <c r="I1524" s="24">
        <v>0.30000000000000004</v>
      </c>
      <c r="J1524" s="25">
        <v>4500</v>
      </c>
      <c r="K1524" s="26">
        <f>I1524*J1524</f>
        <v>1350.0000000000002</v>
      </c>
      <c r="L1524" s="26">
        <f>K1524*M1524</f>
        <v>472.50000000000006</v>
      </c>
      <c r="M1524" s="27">
        <v>0.35</v>
      </c>
      <c r="O1524" s="1"/>
      <c r="P1524" s="4"/>
      <c r="Q1524" s="3"/>
      <c r="R1524" s="5"/>
    </row>
    <row r="1525" spans="2:18" x14ac:dyDescent="0.2">
      <c r="B1525" s="22" t="s">
        <v>23</v>
      </c>
      <c r="C1525" s="22">
        <v>1128299</v>
      </c>
      <c r="D1525" s="23">
        <v>44251</v>
      </c>
      <c r="E1525" s="22" t="s">
        <v>24</v>
      </c>
      <c r="F1525" s="22" t="s">
        <v>66</v>
      </c>
      <c r="G1525" s="22" t="s">
        <v>65</v>
      </c>
      <c r="H1525" s="22" t="s">
        <v>15</v>
      </c>
      <c r="I1525" s="24">
        <v>0.4</v>
      </c>
      <c r="J1525" s="25">
        <v>3500</v>
      </c>
      <c r="K1525" s="26">
        <f>I1525*J1525</f>
        <v>1400</v>
      </c>
      <c r="L1525" s="26">
        <f>K1525*M1525</f>
        <v>489.99999999999994</v>
      </c>
      <c r="M1525" s="27">
        <v>0.35</v>
      </c>
      <c r="O1525" s="1"/>
      <c r="P1525" s="4"/>
      <c r="Q1525" s="3"/>
      <c r="R1525" s="5"/>
    </row>
    <row r="1526" spans="2:18" x14ac:dyDescent="0.2">
      <c r="B1526" s="22" t="s">
        <v>23</v>
      </c>
      <c r="C1526" s="22">
        <v>1128299</v>
      </c>
      <c r="D1526" s="23">
        <v>44251</v>
      </c>
      <c r="E1526" s="22" t="s">
        <v>24</v>
      </c>
      <c r="F1526" s="22" t="s">
        <v>66</v>
      </c>
      <c r="G1526" s="22" t="s">
        <v>65</v>
      </c>
      <c r="H1526" s="22" t="s">
        <v>13</v>
      </c>
      <c r="I1526" s="24">
        <v>0.4</v>
      </c>
      <c r="J1526" s="25">
        <v>3500</v>
      </c>
      <c r="K1526" s="26">
        <f t="shared" ref="K1526:K1529" si="500">I1526*J1526</f>
        <v>1400</v>
      </c>
      <c r="L1526" s="26">
        <f t="shared" ref="L1526:L1529" si="501">K1526*M1526</f>
        <v>489.99999999999994</v>
      </c>
      <c r="M1526" s="27">
        <v>0.35</v>
      </c>
      <c r="O1526" s="1"/>
      <c r="P1526" s="4"/>
      <c r="Q1526" s="3"/>
      <c r="R1526" s="5"/>
    </row>
    <row r="1527" spans="2:18" x14ac:dyDescent="0.2">
      <c r="B1527" s="22" t="s">
        <v>23</v>
      </c>
      <c r="C1527" s="22">
        <v>1128299</v>
      </c>
      <c r="D1527" s="23">
        <v>44251</v>
      </c>
      <c r="E1527" s="22" t="s">
        <v>24</v>
      </c>
      <c r="F1527" s="22" t="s">
        <v>66</v>
      </c>
      <c r="G1527" s="22" t="s">
        <v>65</v>
      </c>
      <c r="H1527" s="22" t="s">
        <v>14</v>
      </c>
      <c r="I1527" s="24">
        <v>0.4</v>
      </c>
      <c r="J1527" s="25">
        <v>2000</v>
      </c>
      <c r="K1527" s="26">
        <f t="shared" si="500"/>
        <v>800</v>
      </c>
      <c r="L1527" s="26">
        <f t="shared" si="501"/>
        <v>280</v>
      </c>
      <c r="M1527" s="27">
        <v>0.35</v>
      </c>
      <c r="O1527" s="1"/>
      <c r="P1527" s="4"/>
      <c r="Q1527" s="3"/>
      <c r="R1527" s="5"/>
    </row>
    <row r="1528" spans="2:18" x14ac:dyDescent="0.2">
      <c r="B1528" s="22" t="s">
        <v>23</v>
      </c>
      <c r="C1528" s="22">
        <v>1128299</v>
      </c>
      <c r="D1528" s="23">
        <v>44251</v>
      </c>
      <c r="E1528" s="22" t="s">
        <v>24</v>
      </c>
      <c r="F1528" s="22" t="s">
        <v>66</v>
      </c>
      <c r="G1528" s="22" t="s">
        <v>65</v>
      </c>
      <c r="H1528" s="22" t="s">
        <v>16</v>
      </c>
      <c r="I1528" s="24">
        <v>0.45000000000000007</v>
      </c>
      <c r="J1528" s="25">
        <v>1250</v>
      </c>
      <c r="K1528" s="26">
        <f t="shared" si="500"/>
        <v>562.50000000000011</v>
      </c>
      <c r="L1528" s="26">
        <f t="shared" si="501"/>
        <v>225.00000000000006</v>
      </c>
      <c r="M1528" s="27">
        <v>0.4</v>
      </c>
      <c r="O1528" s="1"/>
      <c r="P1528" s="4"/>
      <c r="Q1528" s="3"/>
      <c r="R1528" s="5"/>
    </row>
    <row r="1529" spans="2:18" x14ac:dyDescent="0.2">
      <c r="B1529" s="22" t="s">
        <v>23</v>
      </c>
      <c r="C1529" s="22">
        <v>1128299</v>
      </c>
      <c r="D1529" s="23">
        <v>44251</v>
      </c>
      <c r="E1529" s="22" t="s">
        <v>24</v>
      </c>
      <c r="F1529" s="22" t="s">
        <v>66</v>
      </c>
      <c r="G1529" s="22" t="s">
        <v>65</v>
      </c>
      <c r="H1529" s="22" t="s">
        <v>17</v>
      </c>
      <c r="I1529" s="24">
        <v>0.4</v>
      </c>
      <c r="J1529" s="25">
        <v>3250</v>
      </c>
      <c r="K1529" s="26">
        <f t="shared" si="500"/>
        <v>1300</v>
      </c>
      <c r="L1529" s="26">
        <f t="shared" si="501"/>
        <v>390</v>
      </c>
      <c r="M1529" s="27">
        <v>0.3</v>
      </c>
      <c r="O1529" s="1"/>
      <c r="P1529" s="4"/>
      <c r="Q1529" s="3"/>
      <c r="R1529" s="5"/>
    </row>
    <row r="1530" spans="2:18" x14ac:dyDescent="0.2">
      <c r="B1530" s="22" t="s">
        <v>23</v>
      </c>
      <c r="C1530" s="22">
        <v>1128299</v>
      </c>
      <c r="D1530" s="23">
        <v>44278</v>
      </c>
      <c r="E1530" s="22" t="s">
        <v>24</v>
      </c>
      <c r="F1530" s="22" t="s">
        <v>66</v>
      </c>
      <c r="G1530" s="22" t="s">
        <v>65</v>
      </c>
      <c r="H1530" s="22" t="s">
        <v>12</v>
      </c>
      <c r="I1530" s="24">
        <v>0.4</v>
      </c>
      <c r="J1530" s="25">
        <v>4750</v>
      </c>
      <c r="K1530" s="26">
        <f>I1530*J1530</f>
        <v>1900</v>
      </c>
      <c r="L1530" s="26">
        <f>K1530*M1530</f>
        <v>665</v>
      </c>
      <c r="M1530" s="27">
        <v>0.35</v>
      </c>
      <c r="O1530" s="1"/>
      <c r="P1530" s="4"/>
      <c r="Q1530" s="3"/>
      <c r="R1530" s="5"/>
    </row>
    <row r="1531" spans="2:18" x14ac:dyDescent="0.2">
      <c r="B1531" s="22" t="s">
        <v>23</v>
      </c>
      <c r="C1531" s="22">
        <v>1128299</v>
      </c>
      <c r="D1531" s="23">
        <v>44278</v>
      </c>
      <c r="E1531" s="22" t="s">
        <v>24</v>
      </c>
      <c r="F1531" s="22" t="s">
        <v>66</v>
      </c>
      <c r="G1531" s="22" t="s">
        <v>65</v>
      </c>
      <c r="H1531" s="22" t="s">
        <v>15</v>
      </c>
      <c r="I1531" s="24">
        <v>0.5</v>
      </c>
      <c r="J1531" s="25">
        <v>3250</v>
      </c>
      <c r="K1531" s="26">
        <f>I1531*J1531</f>
        <v>1625</v>
      </c>
      <c r="L1531" s="26">
        <f>K1531*M1531</f>
        <v>568.75</v>
      </c>
      <c r="M1531" s="27">
        <v>0.35</v>
      </c>
      <c r="O1531" s="1"/>
      <c r="P1531" s="4"/>
      <c r="Q1531" s="3"/>
      <c r="R1531" s="5"/>
    </row>
    <row r="1532" spans="2:18" x14ac:dyDescent="0.2">
      <c r="B1532" s="22" t="s">
        <v>23</v>
      </c>
      <c r="C1532" s="22">
        <v>1128299</v>
      </c>
      <c r="D1532" s="23">
        <v>44278</v>
      </c>
      <c r="E1532" s="22" t="s">
        <v>24</v>
      </c>
      <c r="F1532" s="22" t="s">
        <v>66</v>
      </c>
      <c r="G1532" s="22" t="s">
        <v>65</v>
      </c>
      <c r="H1532" s="22" t="s">
        <v>13</v>
      </c>
      <c r="I1532" s="24">
        <v>0.54999999999999993</v>
      </c>
      <c r="J1532" s="25">
        <v>3500</v>
      </c>
      <c r="K1532" s="26">
        <f t="shared" ref="K1532:K1535" si="502">I1532*J1532</f>
        <v>1924.9999999999998</v>
      </c>
      <c r="L1532" s="26">
        <f t="shared" ref="L1532:L1535" si="503">K1532*M1532</f>
        <v>673.74999999999989</v>
      </c>
      <c r="M1532" s="27">
        <v>0.35</v>
      </c>
      <c r="O1532" s="1"/>
      <c r="P1532" s="4"/>
      <c r="Q1532" s="3"/>
      <c r="R1532" s="5"/>
    </row>
    <row r="1533" spans="2:18" x14ac:dyDescent="0.2">
      <c r="B1533" s="22" t="s">
        <v>23</v>
      </c>
      <c r="C1533" s="22">
        <v>1128299</v>
      </c>
      <c r="D1533" s="23">
        <v>44278</v>
      </c>
      <c r="E1533" s="22" t="s">
        <v>24</v>
      </c>
      <c r="F1533" s="22" t="s">
        <v>66</v>
      </c>
      <c r="G1533" s="22" t="s">
        <v>65</v>
      </c>
      <c r="H1533" s="22" t="s">
        <v>14</v>
      </c>
      <c r="I1533" s="24">
        <v>0.5</v>
      </c>
      <c r="J1533" s="25">
        <v>2500</v>
      </c>
      <c r="K1533" s="26">
        <f t="shared" si="502"/>
        <v>1250</v>
      </c>
      <c r="L1533" s="26">
        <f t="shared" si="503"/>
        <v>437.5</v>
      </c>
      <c r="M1533" s="27">
        <v>0.35</v>
      </c>
      <c r="O1533" s="1"/>
      <c r="P1533" s="4"/>
      <c r="Q1533" s="3"/>
      <c r="R1533" s="5"/>
    </row>
    <row r="1534" spans="2:18" x14ac:dyDescent="0.2">
      <c r="B1534" s="22" t="s">
        <v>23</v>
      </c>
      <c r="C1534" s="22">
        <v>1128299</v>
      </c>
      <c r="D1534" s="23">
        <v>44278</v>
      </c>
      <c r="E1534" s="22" t="s">
        <v>24</v>
      </c>
      <c r="F1534" s="22" t="s">
        <v>66</v>
      </c>
      <c r="G1534" s="22" t="s">
        <v>65</v>
      </c>
      <c r="H1534" s="22" t="s">
        <v>16</v>
      </c>
      <c r="I1534" s="24">
        <v>0.55000000000000004</v>
      </c>
      <c r="J1534" s="25">
        <v>1000</v>
      </c>
      <c r="K1534" s="26">
        <f t="shared" si="502"/>
        <v>550</v>
      </c>
      <c r="L1534" s="26">
        <f t="shared" si="503"/>
        <v>220</v>
      </c>
      <c r="M1534" s="27">
        <v>0.4</v>
      </c>
      <c r="O1534" s="1"/>
      <c r="P1534" s="4"/>
      <c r="Q1534" s="3"/>
      <c r="R1534" s="5"/>
    </row>
    <row r="1535" spans="2:18" x14ac:dyDescent="0.2">
      <c r="B1535" s="22" t="s">
        <v>23</v>
      </c>
      <c r="C1535" s="22">
        <v>1128299</v>
      </c>
      <c r="D1535" s="23">
        <v>44278</v>
      </c>
      <c r="E1535" s="22" t="s">
        <v>24</v>
      </c>
      <c r="F1535" s="22" t="s">
        <v>66</v>
      </c>
      <c r="G1535" s="22" t="s">
        <v>65</v>
      </c>
      <c r="H1535" s="22" t="s">
        <v>17</v>
      </c>
      <c r="I1535" s="24">
        <v>0.5</v>
      </c>
      <c r="J1535" s="25">
        <v>3000</v>
      </c>
      <c r="K1535" s="26">
        <f t="shared" si="502"/>
        <v>1500</v>
      </c>
      <c r="L1535" s="26">
        <f t="shared" si="503"/>
        <v>450</v>
      </c>
      <c r="M1535" s="27">
        <v>0.3</v>
      </c>
      <c r="O1535" s="1"/>
      <c r="P1535" s="4"/>
      <c r="Q1535" s="3"/>
      <c r="R1535" s="5"/>
    </row>
    <row r="1536" spans="2:18" x14ac:dyDescent="0.2">
      <c r="B1536" s="22" t="s">
        <v>23</v>
      </c>
      <c r="C1536" s="22">
        <v>1128299</v>
      </c>
      <c r="D1536" s="23">
        <v>44310</v>
      </c>
      <c r="E1536" s="22" t="s">
        <v>24</v>
      </c>
      <c r="F1536" s="22" t="s">
        <v>66</v>
      </c>
      <c r="G1536" s="22" t="s">
        <v>65</v>
      </c>
      <c r="H1536" s="22" t="s">
        <v>12</v>
      </c>
      <c r="I1536" s="24">
        <v>0.55000000000000004</v>
      </c>
      <c r="J1536" s="25">
        <v>4750</v>
      </c>
      <c r="K1536" s="26">
        <f>I1536*J1536</f>
        <v>2612.5</v>
      </c>
      <c r="L1536" s="26">
        <f>K1536*M1536</f>
        <v>914.37499999999989</v>
      </c>
      <c r="M1536" s="27">
        <v>0.35</v>
      </c>
      <c r="O1536" s="1"/>
      <c r="P1536" s="4"/>
      <c r="Q1536" s="3"/>
      <c r="R1536" s="5"/>
    </row>
    <row r="1537" spans="2:18" x14ac:dyDescent="0.2">
      <c r="B1537" s="22" t="s">
        <v>23</v>
      </c>
      <c r="C1537" s="22">
        <v>1128299</v>
      </c>
      <c r="D1537" s="23">
        <v>44310</v>
      </c>
      <c r="E1537" s="22" t="s">
        <v>24</v>
      </c>
      <c r="F1537" s="22" t="s">
        <v>66</v>
      </c>
      <c r="G1537" s="22" t="s">
        <v>65</v>
      </c>
      <c r="H1537" s="22" t="s">
        <v>15</v>
      </c>
      <c r="I1537" s="24">
        <v>0.60000000000000009</v>
      </c>
      <c r="J1537" s="25">
        <v>2750</v>
      </c>
      <c r="K1537" s="26">
        <f>I1537*J1537</f>
        <v>1650.0000000000002</v>
      </c>
      <c r="L1537" s="26">
        <f>K1537*M1537</f>
        <v>577.5</v>
      </c>
      <c r="M1537" s="27">
        <v>0.35</v>
      </c>
      <c r="O1537" s="1"/>
      <c r="P1537" s="4"/>
      <c r="Q1537" s="3"/>
      <c r="R1537" s="5"/>
    </row>
    <row r="1538" spans="2:18" x14ac:dyDescent="0.2">
      <c r="B1538" s="22" t="s">
        <v>23</v>
      </c>
      <c r="C1538" s="22">
        <v>1128299</v>
      </c>
      <c r="D1538" s="23">
        <v>44310</v>
      </c>
      <c r="E1538" s="22" t="s">
        <v>24</v>
      </c>
      <c r="F1538" s="22" t="s">
        <v>66</v>
      </c>
      <c r="G1538" s="22" t="s">
        <v>65</v>
      </c>
      <c r="H1538" s="22" t="s">
        <v>13</v>
      </c>
      <c r="I1538" s="24">
        <v>0.60000000000000009</v>
      </c>
      <c r="J1538" s="25">
        <v>3250</v>
      </c>
      <c r="K1538" s="26">
        <f t="shared" ref="K1538:K1541" si="504">I1538*J1538</f>
        <v>1950.0000000000002</v>
      </c>
      <c r="L1538" s="26">
        <f t="shared" ref="L1538:L1541" si="505">K1538*M1538</f>
        <v>682.5</v>
      </c>
      <c r="M1538" s="27">
        <v>0.35</v>
      </c>
      <c r="O1538" s="1"/>
      <c r="P1538" s="4"/>
      <c r="Q1538" s="3"/>
      <c r="R1538" s="5"/>
    </row>
    <row r="1539" spans="2:18" x14ac:dyDescent="0.2">
      <c r="B1539" s="22" t="s">
        <v>23</v>
      </c>
      <c r="C1539" s="22">
        <v>1128299</v>
      </c>
      <c r="D1539" s="23">
        <v>44310</v>
      </c>
      <c r="E1539" s="22" t="s">
        <v>24</v>
      </c>
      <c r="F1539" s="22" t="s">
        <v>66</v>
      </c>
      <c r="G1539" s="22" t="s">
        <v>65</v>
      </c>
      <c r="H1539" s="22" t="s">
        <v>14</v>
      </c>
      <c r="I1539" s="24">
        <v>0.45000000000000007</v>
      </c>
      <c r="J1539" s="25">
        <v>2250</v>
      </c>
      <c r="K1539" s="26">
        <f t="shared" si="504"/>
        <v>1012.5000000000001</v>
      </c>
      <c r="L1539" s="26">
        <f t="shared" si="505"/>
        <v>354.375</v>
      </c>
      <c r="M1539" s="27">
        <v>0.35</v>
      </c>
      <c r="O1539" s="1"/>
      <c r="P1539" s="4"/>
      <c r="Q1539" s="3"/>
      <c r="R1539" s="5"/>
    </row>
    <row r="1540" spans="2:18" x14ac:dyDescent="0.2">
      <c r="B1540" s="22" t="s">
        <v>23</v>
      </c>
      <c r="C1540" s="22">
        <v>1128299</v>
      </c>
      <c r="D1540" s="23">
        <v>44310</v>
      </c>
      <c r="E1540" s="22" t="s">
        <v>24</v>
      </c>
      <c r="F1540" s="22" t="s">
        <v>66</v>
      </c>
      <c r="G1540" s="22" t="s">
        <v>65</v>
      </c>
      <c r="H1540" s="22" t="s">
        <v>16</v>
      </c>
      <c r="I1540" s="24">
        <v>0.50000000000000011</v>
      </c>
      <c r="J1540" s="25">
        <v>1250</v>
      </c>
      <c r="K1540" s="26">
        <f t="shared" si="504"/>
        <v>625.00000000000011</v>
      </c>
      <c r="L1540" s="26">
        <f t="shared" si="505"/>
        <v>250.00000000000006</v>
      </c>
      <c r="M1540" s="27">
        <v>0.4</v>
      </c>
      <c r="O1540" s="1"/>
      <c r="P1540" s="4"/>
      <c r="Q1540" s="3"/>
      <c r="R1540" s="5"/>
    </row>
    <row r="1541" spans="2:18" x14ac:dyDescent="0.2">
      <c r="B1541" s="22" t="s">
        <v>23</v>
      </c>
      <c r="C1541" s="22">
        <v>1128299</v>
      </c>
      <c r="D1541" s="23">
        <v>44310</v>
      </c>
      <c r="E1541" s="22" t="s">
        <v>24</v>
      </c>
      <c r="F1541" s="22" t="s">
        <v>66</v>
      </c>
      <c r="G1541" s="22" t="s">
        <v>65</v>
      </c>
      <c r="H1541" s="22" t="s">
        <v>17</v>
      </c>
      <c r="I1541" s="24">
        <v>0.65000000000000013</v>
      </c>
      <c r="J1541" s="25">
        <v>3000</v>
      </c>
      <c r="K1541" s="26">
        <f t="shared" si="504"/>
        <v>1950.0000000000005</v>
      </c>
      <c r="L1541" s="26">
        <f t="shared" si="505"/>
        <v>585.00000000000011</v>
      </c>
      <c r="M1541" s="27">
        <v>0.3</v>
      </c>
      <c r="O1541" s="1"/>
      <c r="P1541" s="4"/>
      <c r="Q1541" s="3"/>
      <c r="R1541" s="5"/>
    </row>
    <row r="1542" spans="2:18" x14ac:dyDescent="0.2">
      <c r="B1542" s="22" t="s">
        <v>23</v>
      </c>
      <c r="C1542" s="22">
        <v>1128299</v>
      </c>
      <c r="D1542" s="23">
        <v>44341</v>
      </c>
      <c r="E1542" s="22" t="s">
        <v>24</v>
      </c>
      <c r="F1542" s="22" t="s">
        <v>66</v>
      </c>
      <c r="G1542" s="22" t="s">
        <v>65</v>
      </c>
      <c r="H1542" s="22" t="s">
        <v>12</v>
      </c>
      <c r="I1542" s="24">
        <v>0.5</v>
      </c>
      <c r="J1542" s="25">
        <v>5000</v>
      </c>
      <c r="K1542" s="26">
        <f>I1542*J1542</f>
        <v>2500</v>
      </c>
      <c r="L1542" s="26">
        <f>K1542*M1542</f>
        <v>875</v>
      </c>
      <c r="M1542" s="27">
        <v>0.35</v>
      </c>
      <c r="O1542" s="1"/>
      <c r="P1542" s="4"/>
      <c r="Q1542" s="3"/>
      <c r="R1542" s="5"/>
    </row>
    <row r="1543" spans="2:18" x14ac:dyDescent="0.2">
      <c r="B1543" s="22" t="s">
        <v>23</v>
      </c>
      <c r="C1543" s="22">
        <v>1128299</v>
      </c>
      <c r="D1543" s="23">
        <v>44341</v>
      </c>
      <c r="E1543" s="22" t="s">
        <v>24</v>
      </c>
      <c r="F1543" s="22" t="s">
        <v>66</v>
      </c>
      <c r="G1543" s="22" t="s">
        <v>65</v>
      </c>
      <c r="H1543" s="22" t="s">
        <v>15</v>
      </c>
      <c r="I1543" s="24">
        <v>0.55000000000000004</v>
      </c>
      <c r="J1543" s="25">
        <v>3500</v>
      </c>
      <c r="K1543" s="26">
        <f>I1543*J1543</f>
        <v>1925.0000000000002</v>
      </c>
      <c r="L1543" s="26">
        <f>K1543*M1543</f>
        <v>673.75</v>
      </c>
      <c r="M1543" s="27">
        <v>0.35</v>
      </c>
      <c r="O1543" s="1"/>
      <c r="P1543" s="4"/>
      <c r="Q1543" s="3"/>
      <c r="R1543" s="5"/>
    </row>
    <row r="1544" spans="2:18" x14ac:dyDescent="0.2">
      <c r="B1544" s="22" t="s">
        <v>23</v>
      </c>
      <c r="C1544" s="22">
        <v>1128299</v>
      </c>
      <c r="D1544" s="23">
        <v>44341</v>
      </c>
      <c r="E1544" s="22" t="s">
        <v>24</v>
      </c>
      <c r="F1544" s="22" t="s">
        <v>66</v>
      </c>
      <c r="G1544" s="22" t="s">
        <v>65</v>
      </c>
      <c r="H1544" s="22" t="s">
        <v>13</v>
      </c>
      <c r="I1544" s="24">
        <v>0.55000000000000004</v>
      </c>
      <c r="J1544" s="25">
        <v>3500</v>
      </c>
      <c r="K1544" s="26">
        <f t="shared" ref="K1544:K1547" si="506">I1544*J1544</f>
        <v>1925.0000000000002</v>
      </c>
      <c r="L1544" s="26">
        <f t="shared" ref="L1544:L1547" si="507">K1544*M1544</f>
        <v>673.75</v>
      </c>
      <c r="M1544" s="27">
        <v>0.35</v>
      </c>
      <c r="O1544" s="1"/>
      <c r="P1544" s="4"/>
      <c r="Q1544" s="3"/>
      <c r="R1544" s="5"/>
    </row>
    <row r="1545" spans="2:18" x14ac:dyDescent="0.2">
      <c r="B1545" s="22" t="s">
        <v>23</v>
      </c>
      <c r="C1545" s="22">
        <v>1128299</v>
      </c>
      <c r="D1545" s="23">
        <v>44341</v>
      </c>
      <c r="E1545" s="22" t="s">
        <v>24</v>
      </c>
      <c r="F1545" s="22" t="s">
        <v>66</v>
      </c>
      <c r="G1545" s="22" t="s">
        <v>65</v>
      </c>
      <c r="H1545" s="22" t="s">
        <v>14</v>
      </c>
      <c r="I1545" s="24">
        <v>0.5</v>
      </c>
      <c r="J1545" s="25">
        <v>2750</v>
      </c>
      <c r="K1545" s="26">
        <f t="shared" si="506"/>
        <v>1375</v>
      </c>
      <c r="L1545" s="26">
        <f t="shared" si="507"/>
        <v>481.24999999999994</v>
      </c>
      <c r="M1545" s="27">
        <v>0.35</v>
      </c>
      <c r="O1545" s="1"/>
      <c r="P1545" s="4"/>
      <c r="Q1545" s="3"/>
      <c r="R1545" s="5"/>
    </row>
    <row r="1546" spans="2:18" x14ac:dyDescent="0.2">
      <c r="B1546" s="22" t="s">
        <v>23</v>
      </c>
      <c r="C1546" s="22">
        <v>1128299</v>
      </c>
      <c r="D1546" s="23">
        <v>44341</v>
      </c>
      <c r="E1546" s="22" t="s">
        <v>24</v>
      </c>
      <c r="F1546" s="22" t="s">
        <v>66</v>
      </c>
      <c r="G1546" s="22" t="s">
        <v>65</v>
      </c>
      <c r="H1546" s="22" t="s">
        <v>16</v>
      </c>
      <c r="I1546" s="24">
        <v>0.44999999999999996</v>
      </c>
      <c r="J1546" s="25">
        <v>1750</v>
      </c>
      <c r="K1546" s="26">
        <f t="shared" si="506"/>
        <v>787.49999999999989</v>
      </c>
      <c r="L1546" s="26">
        <f t="shared" si="507"/>
        <v>315</v>
      </c>
      <c r="M1546" s="27">
        <v>0.4</v>
      </c>
      <c r="O1546" s="1"/>
      <c r="P1546" s="4"/>
      <c r="Q1546" s="3"/>
      <c r="R1546" s="5"/>
    </row>
    <row r="1547" spans="2:18" x14ac:dyDescent="0.2">
      <c r="B1547" s="22" t="s">
        <v>23</v>
      </c>
      <c r="C1547" s="22">
        <v>1128299</v>
      </c>
      <c r="D1547" s="23">
        <v>44341</v>
      </c>
      <c r="E1547" s="22" t="s">
        <v>24</v>
      </c>
      <c r="F1547" s="22" t="s">
        <v>66</v>
      </c>
      <c r="G1547" s="22" t="s">
        <v>65</v>
      </c>
      <c r="H1547" s="22" t="s">
        <v>17</v>
      </c>
      <c r="I1547" s="24">
        <v>0.6</v>
      </c>
      <c r="J1547" s="25">
        <v>5250</v>
      </c>
      <c r="K1547" s="26">
        <f t="shared" si="506"/>
        <v>3150</v>
      </c>
      <c r="L1547" s="26">
        <f t="shared" si="507"/>
        <v>945</v>
      </c>
      <c r="M1547" s="27">
        <v>0.3</v>
      </c>
      <c r="O1547" s="1"/>
      <c r="P1547" s="4"/>
      <c r="Q1547" s="3"/>
      <c r="R1547" s="5"/>
    </row>
    <row r="1548" spans="2:18" x14ac:dyDescent="0.2">
      <c r="B1548" s="22" t="s">
        <v>23</v>
      </c>
      <c r="C1548" s="22">
        <v>1128299</v>
      </c>
      <c r="D1548" s="23">
        <v>44371</v>
      </c>
      <c r="E1548" s="22" t="s">
        <v>24</v>
      </c>
      <c r="F1548" s="22" t="s">
        <v>66</v>
      </c>
      <c r="G1548" s="22" t="s">
        <v>65</v>
      </c>
      <c r="H1548" s="22" t="s">
        <v>12</v>
      </c>
      <c r="I1548" s="24">
        <v>0.54999999999999993</v>
      </c>
      <c r="J1548" s="25">
        <v>7750</v>
      </c>
      <c r="K1548" s="26">
        <f>I1548*J1548</f>
        <v>4262.4999999999991</v>
      </c>
      <c r="L1548" s="26">
        <f>K1548*M1548</f>
        <v>1491.8749999999995</v>
      </c>
      <c r="M1548" s="27">
        <v>0.35</v>
      </c>
      <c r="O1548" s="1"/>
      <c r="P1548" s="4"/>
      <c r="Q1548" s="3"/>
      <c r="R1548" s="5"/>
    </row>
    <row r="1549" spans="2:18" x14ac:dyDescent="0.2">
      <c r="B1549" s="22" t="s">
        <v>23</v>
      </c>
      <c r="C1549" s="22">
        <v>1128299</v>
      </c>
      <c r="D1549" s="23">
        <v>44371</v>
      </c>
      <c r="E1549" s="22" t="s">
        <v>24</v>
      </c>
      <c r="F1549" s="22" t="s">
        <v>66</v>
      </c>
      <c r="G1549" s="22" t="s">
        <v>65</v>
      </c>
      <c r="H1549" s="22" t="s">
        <v>15</v>
      </c>
      <c r="I1549" s="24">
        <v>0.64999999999999991</v>
      </c>
      <c r="J1549" s="25">
        <v>6500</v>
      </c>
      <c r="K1549" s="26">
        <f>I1549*J1549</f>
        <v>4224.9999999999991</v>
      </c>
      <c r="L1549" s="26">
        <f>K1549*M1549</f>
        <v>1478.7499999999995</v>
      </c>
      <c r="M1549" s="27">
        <v>0.35</v>
      </c>
      <c r="O1549" s="1"/>
      <c r="P1549" s="4"/>
      <c r="Q1549" s="3"/>
      <c r="R1549" s="5"/>
    </row>
    <row r="1550" spans="2:18" x14ac:dyDescent="0.2">
      <c r="B1550" s="22" t="s">
        <v>23</v>
      </c>
      <c r="C1550" s="22">
        <v>1128299</v>
      </c>
      <c r="D1550" s="23">
        <v>44371</v>
      </c>
      <c r="E1550" s="22" t="s">
        <v>24</v>
      </c>
      <c r="F1550" s="22" t="s">
        <v>66</v>
      </c>
      <c r="G1550" s="22" t="s">
        <v>65</v>
      </c>
      <c r="H1550" s="22" t="s">
        <v>13</v>
      </c>
      <c r="I1550" s="24">
        <v>0.79999999999999993</v>
      </c>
      <c r="J1550" s="25">
        <v>6500</v>
      </c>
      <c r="K1550" s="26">
        <f t="shared" ref="K1550:K1553" si="508">I1550*J1550</f>
        <v>5200</v>
      </c>
      <c r="L1550" s="26">
        <f t="shared" ref="L1550:L1553" si="509">K1550*M1550</f>
        <v>1819.9999999999998</v>
      </c>
      <c r="M1550" s="27">
        <v>0.35</v>
      </c>
      <c r="O1550" s="1"/>
      <c r="P1550" s="4"/>
      <c r="Q1550" s="3"/>
      <c r="R1550" s="5"/>
    </row>
    <row r="1551" spans="2:18" x14ac:dyDescent="0.2">
      <c r="B1551" s="22" t="s">
        <v>23</v>
      </c>
      <c r="C1551" s="22">
        <v>1128299</v>
      </c>
      <c r="D1551" s="23">
        <v>44371</v>
      </c>
      <c r="E1551" s="22" t="s">
        <v>24</v>
      </c>
      <c r="F1551" s="22" t="s">
        <v>66</v>
      </c>
      <c r="G1551" s="22" t="s">
        <v>65</v>
      </c>
      <c r="H1551" s="22" t="s">
        <v>14</v>
      </c>
      <c r="I1551" s="24">
        <v>0.79999999999999993</v>
      </c>
      <c r="J1551" s="25">
        <v>5250</v>
      </c>
      <c r="K1551" s="26">
        <f t="shared" si="508"/>
        <v>4200</v>
      </c>
      <c r="L1551" s="26">
        <f t="shared" si="509"/>
        <v>1470</v>
      </c>
      <c r="M1551" s="27">
        <v>0.35</v>
      </c>
      <c r="O1551" s="1"/>
      <c r="P1551" s="4"/>
      <c r="Q1551" s="3"/>
      <c r="R1551" s="5"/>
    </row>
    <row r="1552" spans="2:18" x14ac:dyDescent="0.2">
      <c r="B1552" s="22" t="s">
        <v>23</v>
      </c>
      <c r="C1552" s="22">
        <v>1128299</v>
      </c>
      <c r="D1552" s="23">
        <v>44371</v>
      </c>
      <c r="E1552" s="22" t="s">
        <v>24</v>
      </c>
      <c r="F1552" s="22" t="s">
        <v>66</v>
      </c>
      <c r="G1552" s="22" t="s">
        <v>65</v>
      </c>
      <c r="H1552" s="22" t="s">
        <v>16</v>
      </c>
      <c r="I1552" s="24">
        <v>0.9</v>
      </c>
      <c r="J1552" s="25">
        <v>4000</v>
      </c>
      <c r="K1552" s="26">
        <f t="shared" si="508"/>
        <v>3600</v>
      </c>
      <c r="L1552" s="26">
        <f t="shared" si="509"/>
        <v>1440</v>
      </c>
      <c r="M1552" s="27">
        <v>0.4</v>
      </c>
      <c r="O1552" s="1"/>
      <c r="P1552" s="4"/>
      <c r="Q1552" s="3"/>
      <c r="R1552" s="5"/>
    </row>
    <row r="1553" spans="2:18" x14ac:dyDescent="0.2">
      <c r="B1553" s="22" t="s">
        <v>23</v>
      </c>
      <c r="C1553" s="22">
        <v>1128299</v>
      </c>
      <c r="D1553" s="23">
        <v>44371</v>
      </c>
      <c r="E1553" s="22" t="s">
        <v>24</v>
      </c>
      <c r="F1553" s="22" t="s">
        <v>66</v>
      </c>
      <c r="G1553" s="22" t="s">
        <v>65</v>
      </c>
      <c r="H1553" s="22" t="s">
        <v>17</v>
      </c>
      <c r="I1553" s="24">
        <v>1.05</v>
      </c>
      <c r="J1553" s="25">
        <v>7000</v>
      </c>
      <c r="K1553" s="26">
        <f t="shared" si="508"/>
        <v>7350</v>
      </c>
      <c r="L1553" s="26">
        <f t="shared" si="509"/>
        <v>2205</v>
      </c>
      <c r="M1553" s="27">
        <v>0.3</v>
      </c>
      <c r="O1553" s="1"/>
      <c r="P1553" s="4"/>
      <c r="Q1553" s="3"/>
      <c r="R1553" s="5"/>
    </row>
    <row r="1554" spans="2:18" x14ac:dyDescent="0.2">
      <c r="B1554" s="22" t="s">
        <v>23</v>
      </c>
      <c r="C1554" s="22">
        <v>1128299</v>
      </c>
      <c r="D1554" s="23">
        <v>44400</v>
      </c>
      <c r="E1554" s="22" t="s">
        <v>24</v>
      </c>
      <c r="F1554" s="22" t="s">
        <v>66</v>
      </c>
      <c r="G1554" s="22" t="s">
        <v>65</v>
      </c>
      <c r="H1554" s="22" t="s">
        <v>12</v>
      </c>
      <c r="I1554" s="24">
        <v>0.85</v>
      </c>
      <c r="J1554" s="25">
        <v>8500</v>
      </c>
      <c r="K1554" s="26">
        <f>I1554*J1554</f>
        <v>7225</v>
      </c>
      <c r="L1554" s="26">
        <f>K1554*M1554</f>
        <v>2528.75</v>
      </c>
      <c r="M1554" s="27">
        <v>0.35</v>
      </c>
      <c r="O1554" s="1"/>
      <c r="P1554" s="4"/>
      <c r="Q1554" s="3"/>
      <c r="R1554" s="5"/>
    </row>
    <row r="1555" spans="2:18" x14ac:dyDescent="0.2">
      <c r="B1555" s="22" t="s">
        <v>23</v>
      </c>
      <c r="C1555" s="22">
        <v>1128299</v>
      </c>
      <c r="D1555" s="23">
        <v>44400</v>
      </c>
      <c r="E1555" s="22" t="s">
        <v>24</v>
      </c>
      <c r="F1555" s="22" t="s">
        <v>66</v>
      </c>
      <c r="G1555" s="22" t="s">
        <v>65</v>
      </c>
      <c r="H1555" s="22" t="s">
        <v>15</v>
      </c>
      <c r="I1555" s="24">
        <v>0.9</v>
      </c>
      <c r="J1555" s="25">
        <v>7000</v>
      </c>
      <c r="K1555" s="26">
        <f>I1555*J1555</f>
        <v>6300</v>
      </c>
      <c r="L1555" s="26">
        <f>K1555*M1555</f>
        <v>2205</v>
      </c>
      <c r="M1555" s="27">
        <v>0.35</v>
      </c>
      <c r="O1555" s="1"/>
      <c r="P1555" s="4"/>
      <c r="Q1555" s="3"/>
      <c r="R1555" s="5"/>
    </row>
    <row r="1556" spans="2:18" x14ac:dyDescent="0.2">
      <c r="B1556" s="22" t="s">
        <v>23</v>
      </c>
      <c r="C1556" s="22">
        <v>1128299</v>
      </c>
      <c r="D1556" s="23">
        <v>44400</v>
      </c>
      <c r="E1556" s="22" t="s">
        <v>24</v>
      </c>
      <c r="F1556" s="22" t="s">
        <v>66</v>
      </c>
      <c r="G1556" s="22" t="s">
        <v>65</v>
      </c>
      <c r="H1556" s="22" t="s">
        <v>13</v>
      </c>
      <c r="I1556" s="24">
        <v>0.9</v>
      </c>
      <c r="J1556" s="25">
        <v>6500</v>
      </c>
      <c r="K1556" s="26">
        <f t="shared" ref="K1556:K1559" si="510">I1556*J1556</f>
        <v>5850</v>
      </c>
      <c r="L1556" s="26">
        <f t="shared" ref="L1556:L1559" si="511">K1556*M1556</f>
        <v>2047.4999999999998</v>
      </c>
      <c r="M1556" s="27">
        <v>0.35</v>
      </c>
      <c r="O1556" s="1"/>
      <c r="P1556" s="4"/>
      <c r="Q1556" s="3"/>
      <c r="R1556" s="5"/>
    </row>
    <row r="1557" spans="2:18" x14ac:dyDescent="0.2">
      <c r="B1557" s="22" t="s">
        <v>23</v>
      </c>
      <c r="C1557" s="22">
        <v>1128299</v>
      </c>
      <c r="D1557" s="23">
        <v>44400</v>
      </c>
      <c r="E1557" s="22" t="s">
        <v>24</v>
      </c>
      <c r="F1557" s="22" t="s">
        <v>66</v>
      </c>
      <c r="G1557" s="22" t="s">
        <v>65</v>
      </c>
      <c r="H1557" s="22" t="s">
        <v>14</v>
      </c>
      <c r="I1557" s="24">
        <v>0.85</v>
      </c>
      <c r="J1557" s="25">
        <v>5500</v>
      </c>
      <c r="K1557" s="26">
        <f t="shared" si="510"/>
        <v>4675</v>
      </c>
      <c r="L1557" s="26">
        <f t="shared" si="511"/>
        <v>1636.25</v>
      </c>
      <c r="M1557" s="27">
        <v>0.35</v>
      </c>
      <c r="O1557" s="1"/>
      <c r="P1557" s="4"/>
      <c r="Q1557" s="3"/>
      <c r="R1557" s="5"/>
    </row>
    <row r="1558" spans="2:18" x14ac:dyDescent="0.2">
      <c r="B1558" s="22" t="s">
        <v>23</v>
      </c>
      <c r="C1558" s="22">
        <v>1128299</v>
      </c>
      <c r="D1558" s="23">
        <v>44400</v>
      </c>
      <c r="E1558" s="22" t="s">
        <v>24</v>
      </c>
      <c r="F1558" s="22" t="s">
        <v>66</v>
      </c>
      <c r="G1558" s="22" t="s">
        <v>65</v>
      </c>
      <c r="H1558" s="22" t="s">
        <v>16</v>
      </c>
      <c r="I1558" s="24">
        <v>0.9</v>
      </c>
      <c r="J1558" s="25">
        <v>6000</v>
      </c>
      <c r="K1558" s="26">
        <f t="shared" si="510"/>
        <v>5400</v>
      </c>
      <c r="L1558" s="26">
        <f t="shared" si="511"/>
        <v>2160</v>
      </c>
      <c r="M1558" s="27">
        <v>0.4</v>
      </c>
      <c r="O1558" s="1"/>
      <c r="P1558" s="4"/>
      <c r="Q1558" s="3"/>
      <c r="R1558" s="5"/>
    </row>
    <row r="1559" spans="2:18" x14ac:dyDescent="0.2">
      <c r="B1559" s="22" t="s">
        <v>23</v>
      </c>
      <c r="C1559" s="22">
        <v>1128299</v>
      </c>
      <c r="D1559" s="23">
        <v>44400</v>
      </c>
      <c r="E1559" s="22" t="s">
        <v>24</v>
      </c>
      <c r="F1559" s="22" t="s">
        <v>66</v>
      </c>
      <c r="G1559" s="22" t="s">
        <v>65</v>
      </c>
      <c r="H1559" s="22" t="s">
        <v>17</v>
      </c>
      <c r="I1559" s="24">
        <v>1.05</v>
      </c>
      <c r="J1559" s="25">
        <v>6000</v>
      </c>
      <c r="K1559" s="26">
        <f t="shared" si="510"/>
        <v>6300</v>
      </c>
      <c r="L1559" s="26">
        <f t="shared" si="511"/>
        <v>1890</v>
      </c>
      <c r="M1559" s="27">
        <v>0.3</v>
      </c>
      <c r="O1559" s="1"/>
      <c r="P1559" s="4"/>
      <c r="Q1559" s="3"/>
      <c r="R1559" s="5"/>
    </row>
    <row r="1560" spans="2:18" x14ac:dyDescent="0.2">
      <c r="B1560" s="22" t="s">
        <v>23</v>
      </c>
      <c r="C1560" s="22">
        <v>1128299</v>
      </c>
      <c r="D1560" s="23">
        <v>44432</v>
      </c>
      <c r="E1560" s="22" t="s">
        <v>24</v>
      </c>
      <c r="F1560" s="22" t="s">
        <v>66</v>
      </c>
      <c r="G1560" s="22" t="s">
        <v>65</v>
      </c>
      <c r="H1560" s="22" t="s">
        <v>12</v>
      </c>
      <c r="I1560" s="24">
        <v>0.9</v>
      </c>
      <c r="J1560" s="25">
        <v>8000</v>
      </c>
      <c r="K1560" s="26">
        <f>I1560*J1560</f>
        <v>7200</v>
      </c>
      <c r="L1560" s="26">
        <f>K1560*M1560</f>
        <v>2520</v>
      </c>
      <c r="M1560" s="27">
        <v>0.35</v>
      </c>
      <c r="O1560" s="1"/>
      <c r="P1560" s="4"/>
      <c r="Q1560" s="3"/>
      <c r="R1560" s="5"/>
    </row>
    <row r="1561" spans="2:18" x14ac:dyDescent="0.2">
      <c r="B1561" s="22" t="s">
        <v>23</v>
      </c>
      <c r="C1561" s="22">
        <v>1128299</v>
      </c>
      <c r="D1561" s="23">
        <v>44432</v>
      </c>
      <c r="E1561" s="22" t="s">
        <v>24</v>
      </c>
      <c r="F1561" s="22" t="s">
        <v>66</v>
      </c>
      <c r="G1561" s="22" t="s">
        <v>65</v>
      </c>
      <c r="H1561" s="22" t="s">
        <v>15</v>
      </c>
      <c r="I1561" s="24">
        <v>0.8</v>
      </c>
      <c r="J1561" s="25">
        <v>7750</v>
      </c>
      <c r="K1561" s="26">
        <f>I1561*J1561</f>
        <v>6200</v>
      </c>
      <c r="L1561" s="26">
        <f>K1561*M1561</f>
        <v>2170</v>
      </c>
      <c r="M1561" s="27">
        <v>0.35</v>
      </c>
      <c r="O1561" s="1"/>
      <c r="P1561" s="4"/>
      <c r="Q1561" s="3"/>
      <c r="R1561" s="5"/>
    </row>
    <row r="1562" spans="2:18" x14ac:dyDescent="0.2">
      <c r="B1562" s="22" t="s">
        <v>23</v>
      </c>
      <c r="C1562" s="22">
        <v>1128299</v>
      </c>
      <c r="D1562" s="23">
        <v>44432</v>
      </c>
      <c r="E1562" s="22" t="s">
        <v>24</v>
      </c>
      <c r="F1562" s="22" t="s">
        <v>66</v>
      </c>
      <c r="G1562" s="22" t="s">
        <v>65</v>
      </c>
      <c r="H1562" s="22" t="s">
        <v>13</v>
      </c>
      <c r="I1562" s="24">
        <v>0.70000000000000007</v>
      </c>
      <c r="J1562" s="25">
        <v>6500</v>
      </c>
      <c r="K1562" s="26">
        <f t="shared" ref="K1562:K1565" si="512">I1562*J1562</f>
        <v>4550</v>
      </c>
      <c r="L1562" s="26">
        <f t="shared" ref="L1562:L1565" si="513">K1562*M1562</f>
        <v>1592.5</v>
      </c>
      <c r="M1562" s="27">
        <v>0.35</v>
      </c>
      <c r="O1562" s="1"/>
      <c r="P1562" s="4"/>
      <c r="Q1562" s="3"/>
      <c r="R1562" s="5"/>
    </row>
    <row r="1563" spans="2:18" x14ac:dyDescent="0.2">
      <c r="B1563" s="22" t="s">
        <v>23</v>
      </c>
      <c r="C1563" s="22">
        <v>1128299</v>
      </c>
      <c r="D1563" s="23">
        <v>44432</v>
      </c>
      <c r="E1563" s="22" t="s">
        <v>24</v>
      </c>
      <c r="F1563" s="22" t="s">
        <v>66</v>
      </c>
      <c r="G1563" s="22" t="s">
        <v>65</v>
      </c>
      <c r="H1563" s="22" t="s">
        <v>14</v>
      </c>
      <c r="I1563" s="24">
        <v>0.70000000000000007</v>
      </c>
      <c r="J1563" s="25">
        <v>4250</v>
      </c>
      <c r="K1563" s="26">
        <f t="shared" si="512"/>
        <v>2975.0000000000005</v>
      </c>
      <c r="L1563" s="26">
        <f t="shared" si="513"/>
        <v>1041.25</v>
      </c>
      <c r="M1563" s="27">
        <v>0.35</v>
      </c>
      <c r="O1563" s="1"/>
      <c r="P1563" s="4"/>
      <c r="Q1563" s="3"/>
      <c r="R1563" s="5"/>
    </row>
    <row r="1564" spans="2:18" x14ac:dyDescent="0.2">
      <c r="B1564" s="22" t="s">
        <v>23</v>
      </c>
      <c r="C1564" s="22">
        <v>1128299</v>
      </c>
      <c r="D1564" s="23">
        <v>44432</v>
      </c>
      <c r="E1564" s="22" t="s">
        <v>24</v>
      </c>
      <c r="F1564" s="22" t="s">
        <v>66</v>
      </c>
      <c r="G1564" s="22" t="s">
        <v>65</v>
      </c>
      <c r="H1564" s="22" t="s">
        <v>16</v>
      </c>
      <c r="I1564" s="24">
        <v>0.7</v>
      </c>
      <c r="J1564" s="25">
        <v>4250</v>
      </c>
      <c r="K1564" s="26">
        <f t="shared" si="512"/>
        <v>2975</v>
      </c>
      <c r="L1564" s="26">
        <f t="shared" si="513"/>
        <v>1190</v>
      </c>
      <c r="M1564" s="27">
        <v>0.4</v>
      </c>
      <c r="O1564" s="1"/>
      <c r="P1564" s="4"/>
      <c r="Q1564" s="3"/>
      <c r="R1564" s="5"/>
    </row>
    <row r="1565" spans="2:18" x14ac:dyDescent="0.2">
      <c r="B1565" s="22" t="s">
        <v>23</v>
      </c>
      <c r="C1565" s="22">
        <v>1128299</v>
      </c>
      <c r="D1565" s="23">
        <v>44432</v>
      </c>
      <c r="E1565" s="22" t="s">
        <v>24</v>
      </c>
      <c r="F1565" s="22" t="s">
        <v>66</v>
      </c>
      <c r="G1565" s="22" t="s">
        <v>65</v>
      </c>
      <c r="H1565" s="22" t="s">
        <v>17</v>
      </c>
      <c r="I1565" s="24">
        <v>0.75</v>
      </c>
      <c r="J1565" s="25">
        <v>2500</v>
      </c>
      <c r="K1565" s="26">
        <f t="shared" si="512"/>
        <v>1875</v>
      </c>
      <c r="L1565" s="26">
        <f t="shared" si="513"/>
        <v>562.5</v>
      </c>
      <c r="M1565" s="27">
        <v>0.3</v>
      </c>
      <c r="O1565" s="1"/>
      <c r="P1565" s="4"/>
      <c r="Q1565" s="3"/>
      <c r="R1565" s="5"/>
    </row>
    <row r="1566" spans="2:18" x14ac:dyDescent="0.2">
      <c r="B1566" s="22" t="s">
        <v>23</v>
      </c>
      <c r="C1566" s="22">
        <v>1128299</v>
      </c>
      <c r="D1566" s="23">
        <v>44464</v>
      </c>
      <c r="E1566" s="22" t="s">
        <v>24</v>
      </c>
      <c r="F1566" s="22" t="s">
        <v>66</v>
      </c>
      <c r="G1566" s="22" t="s">
        <v>65</v>
      </c>
      <c r="H1566" s="22" t="s">
        <v>12</v>
      </c>
      <c r="I1566" s="24">
        <v>0.50000000000000011</v>
      </c>
      <c r="J1566" s="25">
        <v>4500</v>
      </c>
      <c r="K1566" s="26">
        <f>I1566*J1566</f>
        <v>2250.0000000000005</v>
      </c>
      <c r="L1566" s="26">
        <f>K1566*M1566</f>
        <v>787.50000000000011</v>
      </c>
      <c r="M1566" s="27">
        <v>0.35</v>
      </c>
      <c r="O1566" s="1"/>
      <c r="P1566" s="4"/>
      <c r="Q1566" s="3"/>
      <c r="R1566" s="5"/>
    </row>
    <row r="1567" spans="2:18" x14ac:dyDescent="0.2">
      <c r="B1567" s="22" t="s">
        <v>23</v>
      </c>
      <c r="C1567" s="22">
        <v>1128299</v>
      </c>
      <c r="D1567" s="23">
        <v>44464</v>
      </c>
      <c r="E1567" s="22" t="s">
        <v>24</v>
      </c>
      <c r="F1567" s="22" t="s">
        <v>66</v>
      </c>
      <c r="G1567" s="22" t="s">
        <v>65</v>
      </c>
      <c r="H1567" s="22" t="s">
        <v>15</v>
      </c>
      <c r="I1567" s="24">
        <v>0.55000000000000016</v>
      </c>
      <c r="J1567" s="25">
        <v>4500</v>
      </c>
      <c r="K1567" s="26">
        <f>I1567*J1567</f>
        <v>2475.0000000000009</v>
      </c>
      <c r="L1567" s="26">
        <f>K1567*M1567</f>
        <v>866.25000000000023</v>
      </c>
      <c r="M1567" s="27">
        <v>0.35</v>
      </c>
      <c r="O1567" s="1"/>
      <c r="P1567" s="4"/>
      <c r="Q1567" s="3"/>
      <c r="R1567" s="5"/>
    </row>
    <row r="1568" spans="2:18" x14ac:dyDescent="0.2">
      <c r="B1568" s="22" t="s">
        <v>23</v>
      </c>
      <c r="C1568" s="22">
        <v>1128299</v>
      </c>
      <c r="D1568" s="23">
        <v>44464</v>
      </c>
      <c r="E1568" s="22" t="s">
        <v>24</v>
      </c>
      <c r="F1568" s="22" t="s">
        <v>66</v>
      </c>
      <c r="G1568" s="22" t="s">
        <v>65</v>
      </c>
      <c r="H1568" s="22" t="s">
        <v>13</v>
      </c>
      <c r="I1568" s="24">
        <v>0.50000000000000011</v>
      </c>
      <c r="J1568" s="25">
        <v>2500</v>
      </c>
      <c r="K1568" s="26">
        <f t="shared" ref="K1568:K1571" si="514">I1568*J1568</f>
        <v>1250.0000000000002</v>
      </c>
      <c r="L1568" s="26">
        <f t="shared" ref="L1568:L1571" si="515">K1568*M1568</f>
        <v>437.50000000000006</v>
      </c>
      <c r="M1568" s="27">
        <v>0.35</v>
      </c>
      <c r="O1568" s="1"/>
      <c r="P1568" s="4"/>
      <c r="Q1568" s="3"/>
      <c r="R1568" s="5"/>
    </row>
    <row r="1569" spans="2:18" x14ac:dyDescent="0.2">
      <c r="B1569" s="22" t="s">
        <v>23</v>
      </c>
      <c r="C1569" s="22">
        <v>1128299</v>
      </c>
      <c r="D1569" s="23">
        <v>44464</v>
      </c>
      <c r="E1569" s="22" t="s">
        <v>24</v>
      </c>
      <c r="F1569" s="22" t="s">
        <v>66</v>
      </c>
      <c r="G1569" s="22" t="s">
        <v>65</v>
      </c>
      <c r="H1569" s="22" t="s">
        <v>14</v>
      </c>
      <c r="I1569" s="24">
        <v>0.50000000000000011</v>
      </c>
      <c r="J1569" s="25">
        <v>2000</v>
      </c>
      <c r="K1569" s="26">
        <f t="shared" si="514"/>
        <v>1000.0000000000002</v>
      </c>
      <c r="L1569" s="26">
        <f t="shared" si="515"/>
        <v>350.00000000000006</v>
      </c>
      <c r="M1569" s="27">
        <v>0.35</v>
      </c>
      <c r="O1569" s="1"/>
      <c r="P1569" s="4"/>
      <c r="Q1569" s="3"/>
      <c r="R1569" s="5"/>
    </row>
    <row r="1570" spans="2:18" x14ac:dyDescent="0.2">
      <c r="B1570" s="22" t="s">
        <v>23</v>
      </c>
      <c r="C1570" s="22">
        <v>1128299</v>
      </c>
      <c r="D1570" s="23">
        <v>44464</v>
      </c>
      <c r="E1570" s="22" t="s">
        <v>24</v>
      </c>
      <c r="F1570" s="22" t="s">
        <v>66</v>
      </c>
      <c r="G1570" s="22" t="s">
        <v>65</v>
      </c>
      <c r="H1570" s="22" t="s">
        <v>16</v>
      </c>
      <c r="I1570" s="24">
        <v>0.60000000000000009</v>
      </c>
      <c r="J1570" s="25">
        <v>2250</v>
      </c>
      <c r="K1570" s="26">
        <f t="shared" si="514"/>
        <v>1350.0000000000002</v>
      </c>
      <c r="L1570" s="26">
        <f t="shared" si="515"/>
        <v>540.00000000000011</v>
      </c>
      <c r="M1570" s="27">
        <v>0.4</v>
      </c>
      <c r="O1570" s="1"/>
      <c r="P1570" s="4"/>
      <c r="Q1570" s="3"/>
      <c r="R1570" s="5"/>
    </row>
    <row r="1571" spans="2:18" x14ac:dyDescent="0.2">
      <c r="B1571" s="22" t="s">
        <v>23</v>
      </c>
      <c r="C1571" s="22">
        <v>1128299</v>
      </c>
      <c r="D1571" s="23">
        <v>44464</v>
      </c>
      <c r="E1571" s="22" t="s">
        <v>24</v>
      </c>
      <c r="F1571" s="22" t="s">
        <v>66</v>
      </c>
      <c r="G1571" s="22" t="s">
        <v>65</v>
      </c>
      <c r="H1571" s="22" t="s">
        <v>17</v>
      </c>
      <c r="I1571" s="24">
        <v>0.44999999999999996</v>
      </c>
      <c r="J1571" s="25">
        <v>2500</v>
      </c>
      <c r="K1571" s="26">
        <f t="shared" si="514"/>
        <v>1125</v>
      </c>
      <c r="L1571" s="26">
        <f t="shared" si="515"/>
        <v>337.5</v>
      </c>
      <c r="M1571" s="27">
        <v>0.3</v>
      </c>
      <c r="O1571" s="1"/>
      <c r="P1571" s="4"/>
      <c r="Q1571" s="3"/>
      <c r="R1571" s="5"/>
    </row>
    <row r="1572" spans="2:18" x14ac:dyDescent="0.2">
      <c r="B1572" s="22" t="s">
        <v>23</v>
      </c>
      <c r="C1572" s="22">
        <v>1128299</v>
      </c>
      <c r="D1572" s="23">
        <v>44493</v>
      </c>
      <c r="E1572" s="22" t="s">
        <v>24</v>
      </c>
      <c r="F1572" s="22" t="s">
        <v>66</v>
      </c>
      <c r="G1572" s="22" t="s">
        <v>65</v>
      </c>
      <c r="H1572" s="22" t="s">
        <v>12</v>
      </c>
      <c r="I1572" s="24">
        <v>0.4</v>
      </c>
      <c r="J1572" s="25">
        <v>3500</v>
      </c>
      <c r="K1572" s="26">
        <f>I1572*J1572</f>
        <v>1400</v>
      </c>
      <c r="L1572" s="26">
        <f>K1572*M1572</f>
        <v>489.99999999999994</v>
      </c>
      <c r="M1572" s="27">
        <v>0.35</v>
      </c>
      <c r="O1572" s="1"/>
      <c r="P1572" s="4"/>
      <c r="Q1572" s="3"/>
      <c r="R1572" s="5"/>
    </row>
    <row r="1573" spans="2:18" x14ac:dyDescent="0.2">
      <c r="B1573" s="22" t="s">
        <v>23</v>
      </c>
      <c r="C1573" s="22">
        <v>1128299</v>
      </c>
      <c r="D1573" s="23">
        <v>44493</v>
      </c>
      <c r="E1573" s="22" t="s">
        <v>24</v>
      </c>
      <c r="F1573" s="22" t="s">
        <v>66</v>
      </c>
      <c r="G1573" s="22" t="s">
        <v>65</v>
      </c>
      <c r="H1573" s="22" t="s">
        <v>15</v>
      </c>
      <c r="I1573" s="24">
        <v>0.55000000000000016</v>
      </c>
      <c r="J1573" s="25">
        <v>5250</v>
      </c>
      <c r="K1573" s="26">
        <f>I1573*J1573</f>
        <v>2887.5000000000009</v>
      </c>
      <c r="L1573" s="26">
        <f>K1573*M1573</f>
        <v>1010.6250000000002</v>
      </c>
      <c r="M1573" s="27">
        <v>0.35</v>
      </c>
      <c r="O1573" s="1"/>
      <c r="P1573" s="4"/>
      <c r="Q1573" s="3"/>
      <c r="R1573" s="5"/>
    </row>
    <row r="1574" spans="2:18" x14ac:dyDescent="0.2">
      <c r="B1574" s="22" t="s">
        <v>23</v>
      </c>
      <c r="C1574" s="22">
        <v>1128299</v>
      </c>
      <c r="D1574" s="23">
        <v>44493</v>
      </c>
      <c r="E1574" s="22" t="s">
        <v>24</v>
      </c>
      <c r="F1574" s="22" t="s">
        <v>66</v>
      </c>
      <c r="G1574" s="22" t="s">
        <v>65</v>
      </c>
      <c r="H1574" s="22" t="s">
        <v>13</v>
      </c>
      <c r="I1574" s="24">
        <v>0.50000000000000011</v>
      </c>
      <c r="J1574" s="25">
        <v>3500</v>
      </c>
      <c r="K1574" s="26">
        <f t="shared" ref="K1574:K1577" si="516">I1574*J1574</f>
        <v>1750.0000000000005</v>
      </c>
      <c r="L1574" s="26">
        <f t="shared" ref="L1574:L1577" si="517">K1574*M1574</f>
        <v>612.50000000000011</v>
      </c>
      <c r="M1574" s="27">
        <v>0.35</v>
      </c>
      <c r="O1574" s="1"/>
      <c r="P1574" s="4"/>
      <c r="Q1574" s="3"/>
      <c r="R1574" s="5"/>
    </row>
    <row r="1575" spans="2:18" x14ac:dyDescent="0.2">
      <c r="B1575" s="22" t="s">
        <v>23</v>
      </c>
      <c r="C1575" s="22">
        <v>1128299</v>
      </c>
      <c r="D1575" s="23">
        <v>44493</v>
      </c>
      <c r="E1575" s="22" t="s">
        <v>24</v>
      </c>
      <c r="F1575" s="22" t="s">
        <v>66</v>
      </c>
      <c r="G1575" s="22" t="s">
        <v>65</v>
      </c>
      <c r="H1575" s="22" t="s">
        <v>14</v>
      </c>
      <c r="I1575" s="24">
        <v>0.45000000000000007</v>
      </c>
      <c r="J1575" s="25">
        <v>3250</v>
      </c>
      <c r="K1575" s="26">
        <f t="shared" si="516"/>
        <v>1462.5000000000002</v>
      </c>
      <c r="L1575" s="26">
        <f t="shared" si="517"/>
        <v>511.87500000000006</v>
      </c>
      <c r="M1575" s="27">
        <v>0.35</v>
      </c>
      <c r="O1575" s="1"/>
      <c r="P1575" s="4"/>
      <c r="Q1575" s="3"/>
      <c r="R1575" s="5"/>
    </row>
    <row r="1576" spans="2:18" x14ac:dyDescent="0.2">
      <c r="B1576" s="22" t="s">
        <v>23</v>
      </c>
      <c r="C1576" s="22">
        <v>1128299</v>
      </c>
      <c r="D1576" s="23">
        <v>44493</v>
      </c>
      <c r="E1576" s="22" t="s">
        <v>24</v>
      </c>
      <c r="F1576" s="22" t="s">
        <v>66</v>
      </c>
      <c r="G1576" s="22" t="s">
        <v>65</v>
      </c>
      <c r="H1576" s="22" t="s">
        <v>16</v>
      </c>
      <c r="I1576" s="24">
        <v>0.55000000000000004</v>
      </c>
      <c r="J1576" s="25">
        <v>3000</v>
      </c>
      <c r="K1576" s="26">
        <f t="shared" si="516"/>
        <v>1650.0000000000002</v>
      </c>
      <c r="L1576" s="26">
        <f t="shared" si="517"/>
        <v>660.00000000000011</v>
      </c>
      <c r="M1576" s="27">
        <v>0.4</v>
      </c>
      <c r="O1576" s="1"/>
      <c r="P1576" s="4"/>
      <c r="Q1576" s="3"/>
      <c r="R1576" s="5"/>
    </row>
    <row r="1577" spans="2:18" x14ac:dyDescent="0.2">
      <c r="B1577" s="22" t="s">
        <v>23</v>
      </c>
      <c r="C1577" s="22">
        <v>1128299</v>
      </c>
      <c r="D1577" s="23">
        <v>44493</v>
      </c>
      <c r="E1577" s="22" t="s">
        <v>24</v>
      </c>
      <c r="F1577" s="22" t="s">
        <v>66</v>
      </c>
      <c r="G1577" s="22" t="s">
        <v>65</v>
      </c>
      <c r="H1577" s="22" t="s">
        <v>17</v>
      </c>
      <c r="I1577" s="24">
        <v>0.60000000000000009</v>
      </c>
      <c r="J1577" s="25">
        <v>3500</v>
      </c>
      <c r="K1577" s="26">
        <f t="shared" si="516"/>
        <v>2100.0000000000005</v>
      </c>
      <c r="L1577" s="26">
        <f t="shared" si="517"/>
        <v>630.00000000000011</v>
      </c>
      <c r="M1577" s="27">
        <v>0.3</v>
      </c>
      <c r="O1577" s="1"/>
      <c r="P1577" s="4"/>
      <c r="Q1577" s="3"/>
      <c r="R1577" s="5"/>
    </row>
    <row r="1578" spans="2:18" x14ac:dyDescent="0.2">
      <c r="B1578" s="22" t="s">
        <v>23</v>
      </c>
      <c r="C1578" s="22">
        <v>1128299</v>
      </c>
      <c r="D1578" s="23">
        <v>44524</v>
      </c>
      <c r="E1578" s="22" t="s">
        <v>24</v>
      </c>
      <c r="F1578" s="22" t="s">
        <v>66</v>
      </c>
      <c r="G1578" s="22" t="s">
        <v>65</v>
      </c>
      <c r="H1578" s="22" t="s">
        <v>12</v>
      </c>
      <c r="I1578" s="24">
        <v>0.45000000000000007</v>
      </c>
      <c r="J1578" s="25">
        <v>5750</v>
      </c>
      <c r="K1578" s="26">
        <f>I1578*J1578</f>
        <v>2587.5000000000005</v>
      </c>
      <c r="L1578" s="26">
        <f>K1578*M1578</f>
        <v>905.62500000000011</v>
      </c>
      <c r="M1578" s="27">
        <v>0.35</v>
      </c>
      <c r="O1578" s="1"/>
      <c r="P1578" s="4"/>
      <c r="Q1578" s="3"/>
      <c r="R1578" s="5"/>
    </row>
    <row r="1579" spans="2:18" x14ac:dyDescent="0.2">
      <c r="B1579" s="22" t="s">
        <v>23</v>
      </c>
      <c r="C1579" s="22">
        <v>1128299</v>
      </c>
      <c r="D1579" s="23">
        <v>44524</v>
      </c>
      <c r="E1579" s="22" t="s">
        <v>24</v>
      </c>
      <c r="F1579" s="22" t="s">
        <v>66</v>
      </c>
      <c r="G1579" s="22" t="s">
        <v>65</v>
      </c>
      <c r="H1579" s="22" t="s">
        <v>15</v>
      </c>
      <c r="I1579" s="24">
        <v>0.50000000000000011</v>
      </c>
      <c r="J1579" s="25">
        <v>6500</v>
      </c>
      <c r="K1579" s="26">
        <f>I1579*J1579</f>
        <v>3250.0000000000009</v>
      </c>
      <c r="L1579" s="26">
        <f>K1579*M1579</f>
        <v>1137.5000000000002</v>
      </c>
      <c r="M1579" s="27">
        <v>0.35</v>
      </c>
      <c r="O1579" s="1"/>
      <c r="P1579" s="4"/>
      <c r="Q1579" s="3"/>
      <c r="R1579" s="5"/>
    </row>
    <row r="1580" spans="2:18" x14ac:dyDescent="0.2">
      <c r="B1580" s="22" t="s">
        <v>23</v>
      </c>
      <c r="C1580" s="22">
        <v>1128299</v>
      </c>
      <c r="D1580" s="23">
        <v>44524</v>
      </c>
      <c r="E1580" s="22" t="s">
        <v>24</v>
      </c>
      <c r="F1580" s="22" t="s">
        <v>66</v>
      </c>
      <c r="G1580" s="22" t="s">
        <v>65</v>
      </c>
      <c r="H1580" s="22" t="s">
        <v>13</v>
      </c>
      <c r="I1580" s="24">
        <v>0.45000000000000007</v>
      </c>
      <c r="J1580" s="25">
        <v>4750</v>
      </c>
      <c r="K1580" s="26">
        <f t="shared" ref="K1580:K1583" si="518">I1580*J1580</f>
        <v>2137.5000000000005</v>
      </c>
      <c r="L1580" s="26">
        <f t="shared" ref="L1580:L1583" si="519">K1580*M1580</f>
        <v>748.12500000000011</v>
      </c>
      <c r="M1580" s="27">
        <v>0.35</v>
      </c>
      <c r="O1580" s="1"/>
      <c r="P1580" s="4"/>
      <c r="Q1580" s="3"/>
      <c r="R1580" s="5"/>
    </row>
    <row r="1581" spans="2:18" x14ac:dyDescent="0.2">
      <c r="B1581" s="22" t="s">
        <v>23</v>
      </c>
      <c r="C1581" s="22">
        <v>1128299</v>
      </c>
      <c r="D1581" s="23">
        <v>44524</v>
      </c>
      <c r="E1581" s="22" t="s">
        <v>24</v>
      </c>
      <c r="F1581" s="22" t="s">
        <v>66</v>
      </c>
      <c r="G1581" s="22" t="s">
        <v>65</v>
      </c>
      <c r="H1581" s="22" t="s">
        <v>14</v>
      </c>
      <c r="I1581" s="24">
        <v>0.55000000000000016</v>
      </c>
      <c r="J1581" s="25">
        <v>4500</v>
      </c>
      <c r="K1581" s="26">
        <f t="shared" si="518"/>
        <v>2475.0000000000009</v>
      </c>
      <c r="L1581" s="26">
        <f t="shared" si="519"/>
        <v>866.25000000000023</v>
      </c>
      <c r="M1581" s="27">
        <v>0.35</v>
      </c>
      <c r="O1581" s="1"/>
      <c r="P1581" s="4"/>
      <c r="Q1581" s="3"/>
      <c r="R1581" s="5"/>
    </row>
    <row r="1582" spans="2:18" x14ac:dyDescent="0.2">
      <c r="B1582" s="22" t="s">
        <v>23</v>
      </c>
      <c r="C1582" s="22">
        <v>1128299</v>
      </c>
      <c r="D1582" s="23">
        <v>44524</v>
      </c>
      <c r="E1582" s="22" t="s">
        <v>24</v>
      </c>
      <c r="F1582" s="22" t="s">
        <v>66</v>
      </c>
      <c r="G1582" s="22" t="s">
        <v>65</v>
      </c>
      <c r="H1582" s="22" t="s">
        <v>16</v>
      </c>
      <c r="I1582" s="24">
        <v>0.75000000000000011</v>
      </c>
      <c r="J1582" s="25">
        <v>4250</v>
      </c>
      <c r="K1582" s="26">
        <f t="shared" si="518"/>
        <v>3187.5000000000005</v>
      </c>
      <c r="L1582" s="26">
        <f t="shared" si="519"/>
        <v>1275.0000000000002</v>
      </c>
      <c r="M1582" s="27">
        <v>0.4</v>
      </c>
      <c r="O1582" s="1"/>
      <c r="P1582" s="4"/>
      <c r="Q1582" s="3"/>
      <c r="R1582" s="5"/>
    </row>
    <row r="1583" spans="2:18" x14ac:dyDescent="0.2">
      <c r="B1583" s="22" t="s">
        <v>23</v>
      </c>
      <c r="C1583" s="22">
        <v>1128299</v>
      </c>
      <c r="D1583" s="23">
        <v>44524</v>
      </c>
      <c r="E1583" s="22" t="s">
        <v>24</v>
      </c>
      <c r="F1583" s="22" t="s">
        <v>66</v>
      </c>
      <c r="G1583" s="22" t="s">
        <v>65</v>
      </c>
      <c r="H1583" s="22" t="s">
        <v>17</v>
      </c>
      <c r="I1583" s="24">
        <v>0.80000000000000016</v>
      </c>
      <c r="J1583" s="25">
        <v>5500</v>
      </c>
      <c r="K1583" s="26">
        <f t="shared" si="518"/>
        <v>4400.0000000000009</v>
      </c>
      <c r="L1583" s="26">
        <f t="shared" si="519"/>
        <v>1320.0000000000002</v>
      </c>
      <c r="M1583" s="27">
        <v>0.3</v>
      </c>
      <c r="O1583" s="1"/>
      <c r="P1583" s="4"/>
      <c r="Q1583" s="3"/>
      <c r="R1583" s="5"/>
    </row>
    <row r="1584" spans="2:18" x14ac:dyDescent="0.2">
      <c r="B1584" s="22" t="s">
        <v>23</v>
      </c>
      <c r="C1584" s="22">
        <v>1128299</v>
      </c>
      <c r="D1584" s="23">
        <v>44553</v>
      </c>
      <c r="E1584" s="22" t="s">
        <v>24</v>
      </c>
      <c r="F1584" s="22" t="s">
        <v>66</v>
      </c>
      <c r="G1584" s="22" t="s">
        <v>65</v>
      </c>
      <c r="H1584" s="22" t="s">
        <v>12</v>
      </c>
      <c r="I1584" s="24">
        <v>0.65000000000000013</v>
      </c>
      <c r="J1584" s="25">
        <v>7500</v>
      </c>
      <c r="K1584" s="26">
        <f>I1584*J1584</f>
        <v>4875.0000000000009</v>
      </c>
      <c r="L1584" s="26">
        <f>K1584*M1584</f>
        <v>1706.2500000000002</v>
      </c>
      <c r="M1584" s="27">
        <v>0.35</v>
      </c>
      <c r="O1584" s="1"/>
      <c r="P1584" s="4"/>
      <c r="Q1584" s="3"/>
      <c r="R1584" s="5"/>
    </row>
    <row r="1585" spans="1:18" x14ac:dyDescent="0.2">
      <c r="B1585" s="22" t="s">
        <v>23</v>
      </c>
      <c r="C1585" s="22">
        <v>1128299</v>
      </c>
      <c r="D1585" s="23">
        <v>44553</v>
      </c>
      <c r="E1585" s="22" t="s">
        <v>24</v>
      </c>
      <c r="F1585" s="22" t="s">
        <v>66</v>
      </c>
      <c r="G1585" s="22" t="s">
        <v>65</v>
      </c>
      <c r="H1585" s="22" t="s">
        <v>15</v>
      </c>
      <c r="I1585" s="24">
        <v>0.75000000000000022</v>
      </c>
      <c r="J1585" s="25">
        <v>7500</v>
      </c>
      <c r="K1585" s="26">
        <f>I1585*J1585</f>
        <v>5625.0000000000018</v>
      </c>
      <c r="L1585" s="26">
        <f>K1585*M1585</f>
        <v>1968.7500000000005</v>
      </c>
      <c r="M1585" s="27">
        <v>0.35</v>
      </c>
      <c r="O1585" s="1"/>
      <c r="P1585" s="4"/>
      <c r="Q1585" s="3"/>
      <c r="R1585" s="5"/>
    </row>
    <row r="1586" spans="1:18" x14ac:dyDescent="0.2">
      <c r="B1586" s="22" t="s">
        <v>23</v>
      </c>
      <c r="C1586" s="22">
        <v>1128299</v>
      </c>
      <c r="D1586" s="23">
        <v>44553</v>
      </c>
      <c r="E1586" s="22" t="s">
        <v>24</v>
      </c>
      <c r="F1586" s="22" t="s">
        <v>66</v>
      </c>
      <c r="G1586" s="22" t="s">
        <v>65</v>
      </c>
      <c r="H1586" s="22" t="s">
        <v>13</v>
      </c>
      <c r="I1586" s="24">
        <v>0.70000000000000018</v>
      </c>
      <c r="J1586" s="25">
        <v>5500</v>
      </c>
      <c r="K1586" s="26">
        <f t="shared" ref="K1586:K1589" si="520">I1586*J1586</f>
        <v>3850.0000000000009</v>
      </c>
      <c r="L1586" s="26">
        <f t="shared" ref="L1586:L1589" si="521">K1586*M1586</f>
        <v>1347.5000000000002</v>
      </c>
      <c r="M1586" s="27">
        <v>0.35</v>
      </c>
      <c r="O1586" s="1"/>
      <c r="P1586" s="4"/>
      <c r="Q1586" s="3"/>
      <c r="R1586" s="5"/>
    </row>
    <row r="1587" spans="1:18" x14ac:dyDescent="0.2">
      <c r="B1587" s="22" t="s">
        <v>23</v>
      </c>
      <c r="C1587" s="22">
        <v>1128299</v>
      </c>
      <c r="D1587" s="23">
        <v>44553</v>
      </c>
      <c r="E1587" s="22" t="s">
        <v>24</v>
      </c>
      <c r="F1587" s="22" t="s">
        <v>66</v>
      </c>
      <c r="G1587" s="22" t="s">
        <v>65</v>
      </c>
      <c r="H1587" s="22" t="s">
        <v>14</v>
      </c>
      <c r="I1587" s="24">
        <v>0.70000000000000018</v>
      </c>
      <c r="J1587" s="25">
        <v>5500</v>
      </c>
      <c r="K1587" s="26">
        <f t="shared" si="520"/>
        <v>3850.0000000000009</v>
      </c>
      <c r="L1587" s="26">
        <f t="shared" si="521"/>
        <v>1347.5000000000002</v>
      </c>
      <c r="M1587" s="27">
        <v>0.35</v>
      </c>
      <c r="O1587" s="1"/>
      <c r="P1587" s="4"/>
      <c r="Q1587" s="3"/>
      <c r="R1587" s="5"/>
    </row>
    <row r="1588" spans="1:18" x14ac:dyDescent="0.2">
      <c r="B1588" s="22" t="s">
        <v>23</v>
      </c>
      <c r="C1588" s="22">
        <v>1128299</v>
      </c>
      <c r="D1588" s="23">
        <v>44553</v>
      </c>
      <c r="E1588" s="22" t="s">
        <v>24</v>
      </c>
      <c r="F1588" s="22" t="s">
        <v>66</v>
      </c>
      <c r="G1588" s="22" t="s">
        <v>65</v>
      </c>
      <c r="H1588" s="22" t="s">
        <v>16</v>
      </c>
      <c r="I1588" s="24">
        <v>0.80000000000000016</v>
      </c>
      <c r="J1588" s="25">
        <v>4750</v>
      </c>
      <c r="K1588" s="26">
        <f t="shared" si="520"/>
        <v>3800.0000000000009</v>
      </c>
      <c r="L1588" s="26">
        <f t="shared" si="521"/>
        <v>1520.0000000000005</v>
      </c>
      <c r="M1588" s="27">
        <v>0.4</v>
      </c>
      <c r="O1588" s="1"/>
      <c r="P1588" s="4"/>
      <c r="Q1588" s="3"/>
      <c r="R1588" s="5"/>
    </row>
    <row r="1589" spans="1:18" x14ac:dyDescent="0.2">
      <c r="B1589" s="22" t="s">
        <v>23</v>
      </c>
      <c r="C1589" s="22">
        <v>1128299</v>
      </c>
      <c r="D1589" s="23">
        <v>44553</v>
      </c>
      <c r="E1589" s="22" t="s">
        <v>24</v>
      </c>
      <c r="F1589" s="22" t="s">
        <v>66</v>
      </c>
      <c r="G1589" s="22" t="s">
        <v>65</v>
      </c>
      <c r="H1589" s="22" t="s">
        <v>17</v>
      </c>
      <c r="I1589" s="24">
        <v>0.8500000000000002</v>
      </c>
      <c r="J1589" s="25">
        <v>5750</v>
      </c>
      <c r="K1589" s="26">
        <f t="shared" si="520"/>
        <v>4887.5000000000009</v>
      </c>
      <c r="L1589" s="26">
        <f t="shared" si="521"/>
        <v>1466.2500000000002</v>
      </c>
      <c r="M1589" s="27">
        <v>0.3</v>
      </c>
      <c r="O1589" s="1"/>
      <c r="P1589" s="4"/>
      <c r="Q1589" s="3"/>
      <c r="R1589" s="5"/>
    </row>
    <row r="1590" spans="1:18" x14ac:dyDescent="0.2">
      <c r="A1590" s="8" t="s">
        <v>40</v>
      </c>
      <c r="B1590" s="22" t="s">
        <v>10</v>
      </c>
      <c r="C1590" s="22">
        <v>1185732</v>
      </c>
      <c r="D1590" s="23">
        <v>44215</v>
      </c>
      <c r="E1590" s="22" t="s">
        <v>131</v>
      </c>
      <c r="F1590" s="22" t="s">
        <v>67</v>
      </c>
      <c r="G1590" s="22" t="s">
        <v>68</v>
      </c>
      <c r="H1590" s="22" t="s">
        <v>12</v>
      </c>
      <c r="I1590" s="24">
        <v>0.35</v>
      </c>
      <c r="J1590" s="25">
        <v>7500</v>
      </c>
      <c r="K1590" s="26">
        <f>I1590*J1590</f>
        <v>2625</v>
      </c>
      <c r="L1590" s="26">
        <f>K1590*M1590</f>
        <v>1312.5</v>
      </c>
      <c r="M1590" s="27">
        <v>0.5</v>
      </c>
      <c r="O1590" s="1"/>
      <c r="P1590" s="4"/>
      <c r="Q1590" s="3"/>
      <c r="R1590" s="5"/>
    </row>
    <row r="1591" spans="1:18" x14ac:dyDescent="0.2">
      <c r="B1591" s="22" t="s">
        <v>10</v>
      </c>
      <c r="C1591" s="22">
        <v>1185732</v>
      </c>
      <c r="D1591" s="23">
        <v>44215</v>
      </c>
      <c r="E1591" s="22" t="s">
        <v>131</v>
      </c>
      <c r="F1591" s="22" t="s">
        <v>67</v>
      </c>
      <c r="G1591" s="22" t="s">
        <v>68</v>
      </c>
      <c r="H1591" s="22" t="s">
        <v>15</v>
      </c>
      <c r="I1591" s="24">
        <v>0.35</v>
      </c>
      <c r="J1591" s="25">
        <v>5500</v>
      </c>
      <c r="K1591" s="26">
        <f>I1591*J1591</f>
        <v>1924.9999999999998</v>
      </c>
      <c r="L1591" s="26">
        <f>K1591*M1591</f>
        <v>769.99999999999989</v>
      </c>
      <c r="M1591" s="27">
        <v>0.39999999999999997</v>
      </c>
      <c r="O1591" s="1"/>
      <c r="P1591" s="4"/>
      <c r="Q1591" s="3"/>
      <c r="R1591" s="5"/>
    </row>
    <row r="1592" spans="1:18" x14ac:dyDescent="0.2">
      <c r="B1592" s="22" t="s">
        <v>10</v>
      </c>
      <c r="C1592" s="22">
        <v>1185732</v>
      </c>
      <c r="D1592" s="23">
        <v>44215</v>
      </c>
      <c r="E1592" s="22" t="s">
        <v>131</v>
      </c>
      <c r="F1592" s="22" t="s">
        <v>67</v>
      </c>
      <c r="G1592" s="22" t="s">
        <v>68</v>
      </c>
      <c r="H1592" s="22" t="s">
        <v>13</v>
      </c>
      <c r="I1592" s="24">
        <v>0.25</v>
      </c>
      <c r="J1592" s="25">
        <v>5500</v>
      </c>
      <c r="K1592" s="26">
        <f t="shared" ref="K1592:K1595" si="522">I1592*J1592</f>
        <v>1375</v>
      </c>
      <c r="L1592" s="26">
        <f t="shared" ref="L1592:L1601" si="523">K1592*M1592</f>
        <v>412.5</v>
      </c>
      <c r="M1592" s="27">
        <v>0.3</v>
      </c>
      <c r="O1592" s="1"/>
      <c r="P1592" s="4"/>
      <c r="Q1592" s="3"/>
      <c r="R1592" s="5"/>
    </row>
    <row r="1593" spans="1:18" x14ac:dyDescent="0.2">
      <c r="B1593" s="22" t="s">
        <v>10</v>
      </c>
      <c r="C1593" s="22">
        <v>1185732</v>
      </c>
      <c r="D1593" s="23">
        <v>44215</v>
      </c>
      <c r="E1593" s="22" t="s">
        <v>131</v>
      </c>
      <c r="F1593" s="22" t="s">
        <v>67</v>
      </c>
      <c r="G1593" s="22" t="s">
        <v>68</v>
      </c>
      <c r="H1593" s="22" t="s">
        <v>14</v>
      </c>
      <c r="I1593" s="24">
        <v>0.29999999999999993</v>
      </c>
      <c r="J1593" s="25">
        <v>4000</v>
      </c>
      <c r="K1593" s="26">
        <f t="shared" si="522"/>
        <v>1199.9999999999998</v>
      </c>
      <c r="L1593" s="26">
        <f t="shared" si="523"/>
        <v>419.99999999999989</v>
      </c>
      <c r="M1593" s="27">
        <v>0.35</v>
      </c>
      <c r="O1593" s="1"/>
      <c r="P1593" s="4"/>
      <c r="Q1593" s="3"/>
      <c r="R1593" s="5"/>
    </row>
    <row r="1594" spans="1:18" x14ac:dyDescent="0.2">
      <c r="B1594" s="22" t="s">
        <v>10</v>
      </c>
      <c r="C1594" s="22">
        <v>1185732</v>
      </c>
      <c r="D1594" s="23">
        <v>44215</v>
      </c>
      <c r="E1594" s="22" t="s">
        <v>131</v>
      </c>
      <c r="F1594" s="22" t="s">
        <v>67</v>
      </c>
      <c r="G1594" s="22" t="s">
        <v>68</v>
      </c>
      <c r="H1594" s="22" t="s">
        <v>16</v>
      </c>
      <c r="I1594" s="24">
        <v>0.45000000000000007</v>
      </c>
      <c r="J1594" s="25">
        <v>4500</v>
      </c>
      <c r="K1594" s="26">
        <f t="shared" si="522"/>
        <v>2025.0000000000002</v>
      </c>
      <c r="L1594" s="26">
        <f t="shared" si="523"/>
        <v>810</v>
      </c>
      <c r="M1594" s="27">
        <v>0.39999999999999997</v>
      </c>
      <c r="O1594" s="1"/>
      <c r="P1594" s="4"/>
      <c r="Q1594" s="3"/>
      <c r="R1594" s="5"/>
    </row>
    <row r="1595" spans="1:18" x14ac:dyDescent="0.2">
      <c r="B1595" s="22" t="s">
        <v>10</v>
      </c>
      <c r="C1595" s="22">
        <v>1185732</v>
      </c>
      <c r="D1595" s="23">
        <v>44215</v>
      </c>
      <c r="E1595" s="22" t="s">
        <v>131</v>
      </c>
      <c r="F1595" s="22" t="s">
        <v>67</v>
      </c>
      <c r="G1595" s="22" t="s">
        <v>68</v>
      </c>
      <c r="H1595" s="22" t="s">
        <v>17</v>
      </c>
      <c r="I1595" s="24">
        <v>0.35</v>
      </c>
      <c r="J1595" s="25">
        <v>5500</v>
      </c>
      <c r="K1595" s="26">
        <f t="shared" si="522"/>
        <v>1924.9999999999998</v>
      </c>
      <c r="L1595" s="26">
        <f t="shared" si="523"/>
        <v>1058.75</v>
      </c>
      <c r="M1595" s="27">
        <v>0.55000000000000004</v>
      </c>
      <c r="O1595" s="1"/>
      <c r="P1595" s="4"/>
      <c r="Q1595" s="3"/>
      <c r="R1595" s="5"/>
    </row>
    <row r="1596" spans="1:18" x14ac:dyDescent="0.2">
      <c r="B1596" s="22" t="s">
        <v>10</v>
      </c>
      <c r="C1596" s="22">
        <v>1185732</v>
      </c>
      <c r="D1596" s="23">
        <v>44244</v>
      </c>
      <c r="E1596" s="22" t="s">
        <v>131</v>
      </c>
      <c r="F1596" s="22" t="s">
        <v>67</v>
      </c>
      <c r="G1596" s="22" t="s">
        <v>68</v>
      </c>
      <c r="H1596" s="22" t="s">
        <v>12</v>
      </c>
      <c r="I1596" s="24">
        <v>0.35</v>
      </c>
      <c r="J1596" s="25">
        <v>8000</v>
      </c>
      <c r="K1596" s="26">
        <f>I1596*J1596</f>
        <v>2800</v>
      </c>
      <c r="L1596" s="26">
        <f>K1596*M1596</f>
        <v>1400</v>
      </c>
      <c r="M1596" s="27">
        <v>0.5</v>
      </c>
      <c r="O1596" s="1"/>
      <c r="P1596" s="4"/>
      <c r="Q1596" s="3"/>
      <c r="R1596" s="5"/>
    </row>
    <row r="1597" spans="1:18" x14ac:dyDescent="0.2">
      <c r="B1597" s="22" t="s">
        <v>10</v>
      </c>
      <c r="C1597" s="22">
        <v>1185732</v>
      </c>
      <c r="D1597" s="23">
        <v>44244</v>
      </c>
      <c r="E1597" s="22" t="s">
        <v>131</v>
      </c>
      <c r="F1597" s="22" t="s">
        <v>67</v>
      </c>
      <c r="G1597" s="22" t="s">
        <v>68</v>
      </c>
      <c r="H1597" s="22" t="s">
        <v>15</v>
      </c>
      <c r="I1597" s="24">
        <v>0.35</v>
      </c>
      <c r="J1597" s="25">
        <v>4500</v>
      </c>
      <c r="K1597" s="26">
        <f>I1597*J1597</f>
        <v>1575</v>
      </c>
      <c r="L1597" s="26">
        <f>K1597*M1597</f>
        <v>630</v>
      </c>
      <c r="M1597" s="27">
        <v>0.39999999999999997</v>
      </c>
      <c r="O1597" s="1"/>
      <c r="P1597" s="4"/>
      <c r="Q1597" s="3"/>
      <c r="R1597" s="5"/>
    </row>
    <row r="1598" spans="1:18" x14ac:dyDescent="0.2">
      <c r="B1598" s="22" t="s">
        <v>10</v>
      </c>
      <c r="C1598" s="22">
        <v>1185732</v>
      </c>
      <c r="D1598" s="23">
        <v>44244</v>
      </c>
      <c r="E1598" s="22" t="s">
        <v>131</v>
      </c>
      <c r="F1598" s="22" t="s">
        <v>67</v>
      </c>
      <c r="G1598" s="22" t="s">
        <v>68</v>
      </c>
      <c r="H1598" s="22" t="s">
        <v>13</v>
      </c>
      <c r="I1598" s="24">
        <v>0.25</v>
      </c>
      <c r="J1598" s="25">
        <v>5000</v>
      </c>
      <c r="K1598" s="26">
        <f t="shared" ref="K1598:K1601" si="524">I1598*J1598</f>
        <v>1250</v>
      </c>
      <c r="L1598" s="26">
        <f t="shared" si="523"/>
        <v>375</v>
      </c>
      <c r="M1598" s="27">
        <v>0.3</v>
      </c>
      <c r="O1598" s="1"/>
      <c r="P1598" s="4"/>
      <c r="Q1598" s="3"/>
      <c r="R1598" s="5"/>
    </row>
    <row r="1599" spans="1:18" x14ac:dyDescent="0.2">
      <c r="B1599" s="22" t="s">
        <v>10</v>
      </c>
      <c r="C1599" s="22">
        <v>1185732</v>
      </c>
      <c r="D1599" s="23">
        <v>44244</v>
      </c>
      <c r="E1599" s="22" t="s">
        <v>131</v>
      </c>
      <c r="F1599" s="22" t="s">
        <v>67</v>
      </c>
      <c r="G1599" s="22" t="s">
        <v>68</v>
      </c>
      <c r="H1599" s="22" t="s">
        <v>14</v>
      </c>
      <c r="I1599" s="24">
        <v>0.29999999999999993</v>
      </c>
      <c r="J1599" s="25">
        <v>3750</v>
      </c>
      <c r="K1599" s="26">
        <f t="shared" si="524"/>
        <v>1124.9999999999998</v>
      </c>
      <c r="L1599" s="26">
        <f t="shared" si="523"/>
        <v>393.74999999999989</v>
      </c>
      <c r="M1599" s="27">
        <v>0.35</v>
      </c>
      <c r="O1599" s="1"/>
      <c r="P1599" s="4"/>
      <c r="Q1599" s="3"/>
      <c r="R1599" s="5"/>
    </row>
    <row r="1600" spans="1:18" x14ac:dyDescent="0.2">
      <c r="B1600" s="22" t="s">
        <v>10</v>
      </c>
      <c r="C1600" s="22">
        <v>1185732</v>
      </c>
      <c r="D1600" s="23">
        <v>44244</v>
      </c>
      <c r="E1600" s="22" t="s">
        <v>131</v>
      </c>
      <c r="F1600" s="22" t="s">
        <v>67</v>
      </c>
      <c r="G1600" s="22" t="s">
        <v>68</v>
      </c>
      <c r="H1600" s="22" t="s">
        <v>16</v>
      </c>
      <c r="I1600" s="24">
        <v>0.45000000000000007</v>
      </c>
      <c r="J1600" s="25">
        <v>4500</v>
      </c>
      <c r="K1600" s="26">
        <f t="shared" si="524"/>
        <v>2025.0000000000002</v>
      </c>
      <c r="L1600" s="26">
        <f t="shared" si="523"/>
        <v>810</v>
      </c>
      <c r="M1600" s="27">
        <v>0.39999999999999997</v>
      </c>
      <c r="O1600" s="1"/>
      <c r="P1600" s="4"/>
      <c r="Q1600" s="3"/>
      <c r="R1600" s="5"/>
    </row>
    <row r="1601" spans="2:18" x14ac:dyDescent="0.2">
      <c r="B1601" s="22" t="s">
        <v>10</v>
      </c>
      <c r="C1601" s="22">
        <v>1185732</v>
      </c>
      <c r="D1601" s="23">
        <v>44244</v>
      </c>
      <c r="E1601" s="22" t="s">
        <v>131</v>
      </c>
      <c r="F1601" s="22" t="s">
        <v>67</v>
      </c>
      <c r="G1601" s="22" t="s">
        <v>68</v>
      </c>
      <c r="H1601" s="22" t="s">
        <v>17</v>
      </c>
      <c r="I1601" s="24">
        <v>0.35</v>
      </c>
      <c r="J1601" s="25">
        <v>5500</v>
      </c>
      <c r="K1601" s="26">
        <f t="shared" si="524"/>
        <v>1924.9999999999998</v>
      </c>
      <c r="L1601" s="26">
        <f t="shared" si="523"/>
        <v>1058.75</v>
      </c>
      <c r="M1601" s="27">
        <v>0.55000000000000004</v>
      </c>
      <c r="O1601" s="1"/>
      <c r="P1601" s="4"/>
      <c r="Q1601" s="3"/>
      <c r="R1601" s="5"/>
    </row>
    <row r="1602" spans="2:18" x14ac:dyDescent="0.2">
      <c r="B1602" s="22" t="s">
        <v>10</v>
      </c>
      <c r="C1602" s="22">
        <v>1185732</v>
      </c>
      <c r="D1602" s="23">
        <v>44270</v>
      </c>
      <c r="E1602" s="22" t="s">
        <v>131</v>
      </c>
      <c r="F1602" s="22" t="s">
        <v>67</v>
      </c>
      <c r="G1602" s="22" t="s">
        <v>68</v>
      </c>
      <c r="H1602" s="22" t="s">
        <v>12</v>
      </c>
      <c r="I1602" s="24">
        <v>0.35</v>
      </c>
      <c r="J1602" s="25">
        <v>7700</v>
      </c>
      <c r="K1602" s="26">
        <f>I1602*J1602</f>
        <v>2695</v>
      </c>
      <c r="L1602" s="26">
        <f>K1602*M1602</f>
        <v>1347.5</v>
      </c>
      <c r="M1602" s="27">
        <v>0.5</v>
      </c>
      <c r="O1602" s="1"/>
      <c r="P1602" s="4"/>
      <c r="Q1602" s="3"/>
      <c r="R1602" s="5"/>
    </row>
    <row r="1603" spans="2:18" x14ac:dyDescent="0.2">
      <c r="B1603" s="22" t="s">
        <v>10</v>
      </c>
      <c r="C1603" s="22">
        <v>1185732</v>
      </c>
      <c r="D1603" s="23">
        <v>44270</v>
      </c>
      <c r="E1603" s="22" t="s">
        <v>131</v>
      </c>
      <c r="F1603" s="22" t="s">
        <v>67</v>
      </c>
      <c r="G1603" s="22" t="s">
        <v>68</v>
      </c>
      <c r="H1603" s="22" t="s">
        <v>15</v>
      </c>
      <c r="I1603" s="24">
        <v>0.35</v>
      </c>
      <c r="J1603" s="25">
        <v>4500</v>
      </c>
      <c r="K1603" s="26">
        <f>I1603*J1603</f>
        <v>1575</v>
      </c>
      <c r="L1603" s="26">
        <f>K1603*M1603</f>
        <v>630</v>
      </c>
      <c r="M1603" s="27">
        <v>0.39999999999999997</v>
      </c>
      <c r="O1603" s="1"/>
      <c r="P1603" s="4"/>
      <c r="Q1603" s="3"/>
      <c r="R1603" s="5"/>
    </row>
    <row r="1604" spans="2:18" x14ac:dyDescent="0.2">
      <c r="B1604" s="22" t="s">
        <v>10</v>
      </c>
      <c r="C1604" s="22">
        <v>1185732</v>
      </c>
      <c r="D1604" s="23">
        <v>44270</v>
      </c>
      <c r="E1604" s="22" t="s">
        <v>131</v>
      </c>
      <c r="F1604" s="22" t="s">
        <v>67</v>
      </c>
      <c r="G1604" s="22" t="s">
        <v>68</v>
      </c>
      <c r="H1604" s="22" t="s">
        <v>13</v>
      </c>
      <c r="I1604" s="24">
        <v>0.25</v>
      </c>
      <c r="J1604" s="25">
        <v>4750</v>
      </c>
      <c r="K1604" s="26">
        <f t="shared" ref="K1604:K1607" si="525">I1604*J1604</f>
        <v>1187.5</v>
      </c>
      <c r="L1604" s="26">
        <f t="shared" ref="L1604:L1607" si="526">K1604*M1604</f>
        <v>356.25</v>
      </c>
      <c r="M1604" s="27">
        <v>0.3</v>
      </c>
      <c r="O1604" s="1"/>
      <c r="P1604" s="4"/>
      <c r="Q1604" s="3"/>
      <c r="R1604" s="5"/>
    </row>
    <row r="1605" spans="2:18" x14ac:dyDescent="0.2">
      <c r="B1605" s="22" t="s">
        <v>10</v>
      </c>
      <c r="C1605" s="22">
        <v>1185732</v>
      </c>
      <c r="D1605" s="23">
        <v>44270</v>
      </c>
      <c r="E1605" s="22" t="s">
        <v>131</v>
      </c>
      <c r="F1605" s="22" t="s">
        <v>67</v>
      </c>
      <c r="G1605" s="22" t="s">
        <v>68</v>
      </c>
      <c r="H1605" s="22" t="s">
        <v>14</v>
      </c>
      <c r="I1605" s="24">
        <v>0.29999999999999993</v>
      </c>
      <c r="J1605" s="25">
        <v>3250</v>
      </c>
      <c r="K1605" s="26">
        <f t="shared" si="525"/>
        <v>974.99999999999977</v>
      </c>
      <c r="L1605" s="26">
        <f t="shared" si="526"/>
        <v>341.24999999999989</v>
      </c>
      <c r="M1605" s="27">
        <v>0.35</v>
      </c>
      <c r="O1605" s="1"/>
      <c r="P1605" s="4"/>
      <c r="Q1605" s="3"/>
      <c r="R1605" s="5"/>
    </row>
    <row r="1606" spans="2:18" x14ac:dyDescent="0.2">
      <c r="B1606" s="22" t="s">
        <v>10</v>
      </c>
      <c r="C1606" s="22">
        <v>1185732</v>
      </c>
      <c r="D1606" s="23">
        <v>44270</v>
      </c>
      <c r="E1606" s="22" t="s">
        <v>131</v>
      </c>
      <c r="F1606" s="22" t="s">
        <v>67</v>
      </c>
      <c r="G1606" s="22" t="s">
        <v>68</v>
      </c>
      <c r="H1606" s="22" t="s">
        <v>16</v>
      </c>
      <c r="I1606" s="24">
        <v>0.45000000000000007</v>
      </c>
      <c r="J1606" s="25">
        <v>3750</v>
      </c>
      <c r="K1606" s="26">
        <f t="shared" si="525"/>
        <v>1687.5000000000002</v>
      </c>
      <c r="L1606" s="26">
        <f t="shared" si="526"/>
        <v>675</v>
      </c>
      <c r="M1606" s="27">
        <v>0.39999999999999997</v>
      </c>
      <c r="O1606" s="1"/>
      <c r="P1606" s="4"/>
      <c r="Q1606" s="3"/>
      <c r="R1606" s="5"/>
    </row>
    <row r="1607" spans="2:18" x14ac:dyDescent="0.2">
      <c r="B1607" s="22" t="s">
        <v>10</v>
      </c>
      <c r="C1607" s="22">
        <v>1185732</v>
      </c>
      <c r="D1607" s="23">
        <v>44270</v>
      </c>
      <c r="E1607" s="22" t="s">
        <v>131</v>
      </c>
      <c r="F1607" s="22" t="s">
        <v>67</v>
      </c>
      <c r="G1607" s="22" t="s">
        <v>68</v>
      </c>
      <c r="H1607" s="22" t="s">
        <v>17</v>
      </c>
      <c r="I1607" s="24">
        <v>0.35</v>
      </c>
      <c r="J1607" s="25">
        <v>4750</v>
      </c>
      <c r="K1607" s="26">
        <f t="shared" si="525"/>
        <v>1662.5</v>
      </c>
      <c r="L1607" s="26">
        <f t="shared" si="526"/>
        <v>914.37500000000011</v>
      </c>
      <c r="M1607" s="27">
        <v>0.55000000000000004</v>
      </c>
      <c r="O1607" s="1"/>
      <c r="P1607" s="4"/>
      <c r="Q1607" s="3"/>
      <c r="R1607" s="5"/>
    </row>
    <row r="1608" spans="2:18" x14ac:dyDescent="0.2">
      <c r="B1608" s="22" t="s">
        <v>10</v>
      </c>
      <c r="C1608" s="22">
        <v>1185732</v>
      </c>
      <c r="D1608" s="23">
        <v>44302</v>
      </c>
      <c r="E1608" s="22" t="s">
        <v>131</v>
      </c>
      <c r="F1608" s="22" t="s">
        <v>67</v>
      </c>
      <c r="G1608" s="22" t="s">
        <v>68</v>
      </c>
      <c r="H1608" s="22" t="s">
        <v>12</v>
      </c>
      <c r="I1608" s="24">
        <v>0.35</v>
      </c>
      <c r="J1608" s="25">
        <v>7250</v>
      </c>
      <c r="K1608" s="26">
        <f>I1608*J1608</f>
        <v>2537.5</v>
      </c>
      <c r="L1608" s="26">
        <f>K1608*M1608</f>
        <v>1268.75</v>
      </c>
      <c r="M1608" s="27">
        <v>0.5</v>
      </c>
      <c r="O1608" s="1"/>
      <c r="P1608" s="4"/>
      <c r="Q1608" s="3"/>
      <c r="R1608" s="5"/>
    </row>
    <row r="1609" spans="2:18" x14ac:dyDescent="0.2">
      <c r="B1609" s="22" t="s">
        <v>10</v>
      </c>
      <c r="C1609" s="22">
        <v>1185732</v>
      </c>
      <c r="D1609" s="23">
        <v>44302</v>
      </c>
      <c r="E1609" s="22" t="s">
        <v>131</v>
      </c>
      <c r="F1609" s="22" t="s">
        <v>67</v>
      </c>
      <c r="G1609" s="22" t="s">
        <v>68</v>
      </c>
      <c r="H1609" s="22" t="s">
        <v>15</v>
      </c>
      <c r="I1609" s="24">
        <v>0.4</v>
      </c>
      <c r="J1609" s="25">
        <v>4250</v>
      </c>
      <c r="K1609" s="26">
        <f>I1609*J1609</f>
        <v>1700</v>
      </c>
      <c r="L1609" s="26">
        <f>K1609*M1609</f>
        <v>680</v>
      </c>
      <c r="M1609" s="27">
        <v>0.39999999999999997</v>
      </c>
      <c r="O1609" s="1"/>
      <c r="P1609" s="4"/>
      <c r="Q1609" s="3"/>
      <c r="R1609" s="5"/>
    </row>
    <row r="1610" spans="2:18" x14ac:dyDescent="0.2">
      <c r="B1610" s="22" t="s">
        <v>10</v>
      </c>
      <c r="C1610" s="22">
        <v>1185732</v>
      </c>
      <c r="D1610" s="23">
        <v>44302</v>
      </c>
      <c r="E1610" s="22" t="s">
        <v>131</v>
      </c>
      <c r="F1610" s="22" t="s">
        <v>67</v>
      </c>
      <c r="G1610" s="22" t="s">
        <v>68</v>
      </c>
      <c r="H1610" s="22" t="s">
        <v>13</v>
      </c>
      <c r="I1610" s="24">
        <v>0.30000000000000004</v>
      </c>
      <c r="J1610" s="25">
        <v>4500</v>
      </c>
      <c r="K1610" s="26">
        <f t="shared" ref="K1610:K1613" si="527">I1610*J1610</f>
        <v>1350.0000000000002</v>
      </c>
      <c r="L1610" s="26">
        <f t="shared" ref="L1610:L1613" si="528">K1610*M1610</f>
        <v>405.00000000000006</v>
      </c>
      <c r="M1610" s="27">
        <v>0.3</v>
      </c>
      <c r="O1610" s="1"/>
      <c r="P1610" s="4"/>
      <c r="Q1610" s="3"/>
      <c r="R1610" s="5"/>
    </row>
    <row r="1611" spans="2:18" x14ac:dyDescent="0.2">
      <c r="B1611" s="22" t="s">
        <v>10</v>
      </c>
      <c r="C1611" s="22">
        <v>1185732</v>
      </c>
      <c r="D1611" s="23">
        <v>44302</v>
      </c>
      <c r="E1611" s="22" t="s">
        <v>131</v>
      </c>
      <c r="F1611" s="22" t="s">
        <v>67</v>
      </c>
      <c r="G1611" s="22" t="s">
        <v>68</v>
      </c>
      <c r="H1611" s="22" t="s">
        <v>14</v>
      </c>
      <c r="I1611" s="24">
        <v>0.35</v>
      </c>
      <c r="J1611" s="25">
        <v>3750</v>
      </c>
      <c r="K1611" s="26">
        <f t="shared" si="527"/>
        <v>1312.5</v>
      </c>
      <c r="L1611" s="26">
        <f t="shared" si="528"/>
        <v>459.37499999999994</v>
      </c>
      <c r="M1611" s="27">
        <v>0.35</v>
      </c>
      <c r="O1611" s="1"/>
      <c r="P1611" s="4"/>
      <c r="Q1611" s="3"/>
      <c r="R1611" s="5"/>
    </row>
    <row r="1612" spans="2:18" x14ac:dyDescent="0.2">
      <c r="B1612" s="22" t="s">
        <v>10</v>
      </c>
      <c r="C1612" s="22">
        <v>1185732</v>
      </c>
      <c r="D1612" s="23">
        <v>44302</v>
      </c>
      <c r="E1612" s="22" t="s">
        <v>131</v>
      </c>
      <c r="F1612" s="22" t="s">
        <v>67</v>
      </c>
      <c r="G1612" s="22" t="s">
        <v>68</v>
      </c>
      <c r="H1612" s="22" t="s">
        <v>16</v>
      </c>
      <c r="I1612" s="24">
        <v>0.5</v>
      </c>
      <c r="J1612" s="25">
        <v>4000</v>
      </c>
      <c r="K1612" s="26">
        <f t="shared" si="527"/>
        <v>2000</v>
      </c>
      <c r="L1612" s="26">
        <f t="shared" si="528"/>
        <v>799.99999999999989</v>
      </c>
      <c r="M1612" s="27">
        <v>0.39999999999999997</v>
      </c>
      <c r="O1612" s="1"/>
      <c r="P1612" s="4"/>
      <c r="Q1612" s="3"/>
      <c r="R1612" s="5"/>
    </row>
    <row r="1613" spans="2:18" x14ac:dyDescent="0.2">
      <c r="B1613" s="22" t="s">
        <v>10</v>
      </c>
      <c r="C1613" s="22">
        <v>1185732</v>
      </c>
      <c r="D1613" s="23">
        <v>44302</v>
      </c>
      <c r="E1613" s="22" t="s">
        <v>131</v>
      </c>
      <c r="F1613" s="22" t="s">
        <v>67</v>
      </c>
      <c r="G1613" s="22" t="s">
        <v>68</v>
      </c>
      <c r="H1613" s="22" t="s">
        <v>17</v>
      </c>
      <c r="I1613" s="24">
        <v>0.4</v>
      </c>
      <c r="J1613" s="25">
        <v>5250</v>
      </c>
      <c r="K1613" s="26">
        <f t="shared" si="527"/>
        <v>2100</v>
      </c>
      <c r="L1613" s="26">
        <f t="shared" si="528"/>
        <v>1155</v>
      </c>
      <c r="M1613" s="27">
        <v>0.55000000000000004</v>
      </c>
      <c r="O1613" s="1"/>
      <c r="P1613" s="4"/>
      <c r="Q1613" s="3"/>
      <c r="R1613" s="5"/>
    </row>
    <row r="1614" spans="2:18" x14ac:dyDescent="0.2">
      <c r="B1614" s="22" t="s">
        <v>10</v>
      </c>
      <c r="C1614" s="22">
        <v>1185732</v>
      </c>
      <c r="D1614" s="23">
        <v>44331</v>
      </c>
      <c r="E1614" s="22" t="s">
        <v>131</v>
      </c>
      <c r="F1614" s="22" t="s">
        <v>67</v>
      </c>
      <c r="G1614" s="22" t="s">
        <v>68</v>
      </c>
      <c r="H1614" s="22" t="s">
        <v>12</v>
      </c>
      <c r="I1614" s="24">
        <v>0.5</v>
      </c>
      <c r="J1614" s="25">
        <v>7950</v>
      </c>
      <c r="K1614" s="26">
        <f>I1614*J1614</f>
        <v>3975</v>
      </c>
      <c r="L1614" s="26">
        <f>K1614*M1614</f>
        <v>1987.5</v>
      </c>
      <c r="M1614" s="27">
        <v>0.5</v>
      </c>
      <c r="O1614" s="1"/>
      <c r="P1614" s="4"/>
      <c r="Q1614" s="3"/>
      <c r="R1614" s="5"/>
    </row>
    <row r="1615" spans="2:18" x14ac:dyDescent="0.2">
      <c r="B1615" s="22" t="s">
        <v>10</v>
      </c>
      <c r="C1615" s="22">
        <v>1185732</v>
      </c>
      <c r="D1615" s="23">
        <v>44331</v>
      </c>
      <c r="E1615" s="22" t="s">
        <v>131</v>
      </c>
      <c r="F1615" s="22" t="s">
        <v>67</v>
      </c>
      <c r="G1615" s="22" t="s">
        <v>68</v>
      </c>
      <c r="H1615" s="22" t="s">
        <v>15</v>
      </c>
      <c r="I1615" s="24">
        <v>0.5</v>
      </c>
      <c r="J1615" s="25">
        <v>5000</v>
      </c>
      <c r="K1615" s="26">
        <f>I1615*J1615</f>
        <v>2500</v>
      </c>
      <c r="L1615" s="26">
        <f>K1615*M1615</f>
        <v>999.99999999999989</v>
      </c>
      <c r="M1615" s="27">
        <v>0.39999999999999997</v>
      </c>
      <c r="O1615" s="1"/>
      <c r="P1615" s="4"/>
      <c r="Q1615" s="3"/>
      <c r="R1615" s="5"/>
    </row>
    <row r="1616" spans="2:18" x14ac:dyDescent="0.2">
      <c r="B1616" s="22" t="s">
        <v>10</v>
      </c>
      <c r="C1616" s="22">
        <v>1185732</v>
      </c>
      <c r="D1616" s="23">
        <v>44331</v>
      </c>
      <c r="E1616" s="22" t="s">
        <v>131</v>
      </c>
      <c r="F1616" s="22" t="s">
        <v>67</v>
      </c>
      <c r="G1616" s="22" t="s">
        <v>68</v>
      </c>
      <c r="H1616" s="22" t="s">
        <v>13</v>
      </c>
      <c r="I1616" s="24">
        <v>0.45</v>
      </c>
      <c r="J1616" s="25">
        <v>4750</v>
      </c>
      <c r="K1616" s="26">
        <f t="shared" ref="K1616:K1619" si="529">I1616*J1616</f>
        <v>2137.5</v>
      </c>
      <c r="L1616" s="26">
        <f t="shared" ref="L1616:L1619" si="530">K1616*M1616</f>
        <v>641.25</v>
      </c>
      <c r="M1616" s="27">
        <v>0.3</v>
      </c>
      <c r="O1616" s="1"/>
      <c r="P1616" s="4"/>
      <c r="Q1616" s="3"/>
      <c r="R1616" s="5"/>
    </row>
    <row r="1617" spans="2:18" x14ac:dyDescent="0.2">
      <c r="B1617" s="22" t="s">
        <v>10</v>
      </c>
      <c r="C1617" s="22">
        <v>1185732</v>
      </c>
      <c r="D1617" s="23">
        <v>44331</v>
      </c>
      <c r="E1617" s="22" t="s">
        <v>131</v>
      </c>
      <c r="F1617" s="22" t="s">
        <v>67</v>
      </c>
      <c r="G1617" s="22" t="s">
        <v>68</v>
      </c>
      <c r="H1617" s="22" t="s">
        <v>14</v>
      </c>
      <c r="I1617" s="24">
        <v>0.45</v>
      </c>
      <c r="J1617" s="25">
        <v>4500</v>
      </c>
      <c r="K1617" s="26">
        <f t="shared" si="529"/>
        <v>2025</v>
      </c>
      <c r="L1617" s="26">
        <f t="shared" si="530"/>
        <v>708.75</v>
      </c>
      <c r="M1617" s="27">
        <v>0.35</v>
      </c>
      <c r="O1617" s="1"/>
      <c r="P1617" s="4"/>
      <c r="Q1617" s="3"/>
      <c r="R1617" s="5"/>
    </row>
    <row r="1618" spans="2:18" x14ac:dyDescent="0.2">
      <c r="B1618" s="22" t="s">
        <v>10</v>
      </c>
      <c r="C1618" s="22">
        <v>1185732</v>
      </c>
      <c r="D1618" s="23">
        <v>44331</v>
      </c>
      <c r="E1618" s="22" t="s">
        <v>131</v>
      </c>
      <c r="F1618" s="22" t="s">
        <v>67</v>
      </c>
      <c r="G1618" s="22" t="s">
        <v>68</v>
      </c>
      <c r="H1618" s="22" t="s">
        <v>16</v>
      </c>
      <c r="I1618" s="24">
        <v>0.54999999999999993</v>
      </c>
      <c r="J1618" s="25">
        <v>4750</v>
      </c>
      <c r="K1618" s="26">
        <f t="shared" si="529"/>
        <v>2612.4999999999995</v>
      </c>
      <c r="L1618" s="26">
        <f t="shared" si="530"/>
        <v>1044.9999999999998</v>
      </c>
      <c r="M1618" s="27">
        <v>0.39999999999999997</v>
      </c>
      <c r="O1618" s="1"/>
      <c r="P1618" s="4"/>
      <c r="Q1618" s="3"/>
      <c r="R1618" s="5"/>
    </row>
    <row r="1619" spans="2:18" x14ac:dyDescent="0.2">
      <c r="B1619" s="22" t="s">
        <v>10</v>
      </c>
      <c r="C1619" s="22">
        <v>1185732</v>
      </c>
      <c r="D1619" s="23">
        <v>44331</v>
      </c>
      <c r="E1619" s="22" t="s">
        <v>131</v>
      </c>
      <c r="F1619" s="22" t="s">
        <v>67</v>
      </c>
      <c r="G1619" s="22" t="s">
        <v>68</v>
      </c>
      <c r="H1619" s="22" t="s">
        <v>17</v>
      </c>
      <c r="I1619" s="24">
        <v>0.6</v>
      </c>
      <c r="J1619" s="25">
        <v>5750</v>
      </c>
      <c r="K1619" s="26">
        <f t="shared" si="529"/>
        <v>3450</v>
      </c>
      <c r="L1619" s="26">
        <f t="shared" si="530"/>
        <v>1897.5000000000002</v>
      </c>
      <c r="M1619" s="27">
        <v>0.55000000000000004</v>
      </c>
      <c r="O1619" s="1"/>
      <c r="P1619" s="4"/>
      <c r="Q1619" s="3"/>
      <c r="R1619" s="5"/>
    </row>
    <row r="1620" spans="2:18" x14ac:dyDescent="0.2">
      <c r="B1620" s="22" t="s">
        <v>10</v>
      </c>
      <c r="C1620" s="22">
        <v>1185732</v>
      </c>
      <c r="D1620" s="23">
        <v>44364</v>
      </c>
      <c r="E1620" s="22" t="s">
        <v>131</v>
      </c>
      <c r="F1620" s="22" t="s">
        <v>67</v>
      </c>
      <c r="G1620" s="22" t="s">
        <v>68</v>
      </c>
      <c r="H1620" s="22" t="s">
        <v>12</v>
      </c>
      <c r="I1620" s="24">
        <v>0.54999999999999993</v>
      </c>
      <c r="J1620" s="25">
        <v>8250</v>
      </c>
      <c r="K1620" s="26">
        <f>I1620*J1620</f>
        <v>4537.4999999999991</v>
      </c>
      <c r="L1620" s="26">
        <f>K1620*M1620</f>
        <v>2268.7499999999995</v>
      </c>
      <c r="M1620" s="27">
        <v>0.5</v>
      </c>
      <c r="O1620" s="1"/>
      <c r="P1620" s="4"/>
      <c r="Q1620" s="3"/>
      <c r="R1620" s="5"/>
    </row>
    <row r="1621" spans="2:18" x14ac:dyDescent="0.2">
      <c r="B1621" s="22" t="s">
        <v>10</v>
      </c>
      <c r="C1621" s="22">
        <v>1185732</v>
      </c>
      <c r="D1621" s="23">
        <v>44364</v>
      </c>
      <c r="E1621" s="22" t="s">
        <v>131</v>
      </c>
      <c r="F1621" s="22" t="s">
        <v>67</v>
      </c>
      <c r="G1621" s="22" t="s">
        <v>68</v>
      </c>
      <c r="H1621" s="22" t="s">
        <v>15</v>
      </c>
      <c r="I1621" s="24">
        <v>0.5</v>
      </c>
      <c r="J1621" s="25">
        <v>5750</v>
      </c>
      <c r="K1621" s="26">
        <f>I1621*J1621</f>
        <v>2875</v>
      </c>
      <c r="L1621" s="26">
        <f>K1621*M1621</f>
        <v>1150</v>
      </c>
      <c r="M1621" s="27">
        <v>0.39999999999999997</v>
      </c>
      <c r="O1621" s="1"/>
      <c r="P1621" s="4"/>
      <c r="Q1621" s="3"/>
      <c r="R1621" s="5"/>
    </row>
    <row r="1622" spans="2:18" x14ac:dyDescent="0.2">
      <c r="B1622" s="22" t="s">
        <v>10</v>
      </c>
      <c r="C1622" s="22">
        <v>1185732</v>
      </c>
      <c r="D1622" s="23">
        <v>44364</v>
      </c>
      <c r="E1622" s="22" t="s">
        <v>131</v>
      </c>
      <c r="F1622" s="22" t="s">
        <v>67</v>
      </c>
      <c r="G1622" s="22" t="s">
        <v>68</v>
      </c>
      <c r="H1622" s="22" t="s">
        <v>13</v>
      </c>
      <c r="I1622" s="24">
        <v>0.45</v>
      </c>
      <c r="J1622" s="25">
        <v>5500</v>
      </c>
      <c r="K1622" s="26">
        <f t="shared" ref="K1622:K1625" si="531">I1622*J1622</f>
        <v>2475</v>
      </c>
      <c r="L1622" s="26">
        <f t="shared" ref="L1622:L1625" si="532">K1622*M1622</f>
        <v>742.5</v>
      </c>
      <c r="M1622" s="27">
        <v>0.3</v>
      </c>
      <c r="O1622" s="1"/>
      <c r="P1622" s="4"/>
      <c r="Q1622" s="3"/>
      <c r="R1622" s="5"/>
    </row>
    <row r="1623" spans="2:18" x14ac:dyDescent="0.2">
      <c r="B1623" s="22" t="s">
        <v>10</v>
      </c>
      <c r="C1623" s="22">
        <v>1185732</v>
      </c>
      <c r="D1623" s="23">
        <v>44364</v>
      </c>
      <c r="E1623" s="22" t="s">
        <v>131</v>
      </c>
      <c r="F1623" s="22" t="s">
        <v>67</v>
      </c>
      <c r="G1623" s="22" t="s">
        <v>68</v>
      </c>
      <c r="H1623" s="22" t="s">
        <v>14</v>
      </c>
      <c r="I1623" s="24">
        <v>0.45</v>
      </c>
      <c r="J1623" s="25">
        <v>5250</v>
      </c>
      <c r="K1623" s="26">
        <f t="shared" si="531"/>
        <v>2362.5</v>
      </c>
      <c r="L1623" s="26">
        <f t="shared" si="532"/>
        <v>826.875</v>
      </c>
      <c r="M1623" s="27">
        <v>0.35</v>
      </c>
      <c r="O1623" s="1"/>
      <c r="P1623" s="4"/>
      <c r="Q1623" s="3"/>
      <c r="R1623" s="5"/>
    </row>
    <row r="1624" spans="2:18" x14ac:dyDescent="0.2">
      <c r="B1624" s="22" t="s">
        <v>10</v>
      </c>
      <c r="C1624" s="22">
        <v>1185732</v>
      </c>
      <c r="D1624" s="23">
        <v>44364</v>
      </c>
      <c r="E1624" s="22" t="s">
        <v>131</v>
      </c>
      <c r="F1624" s="22" t="s">
        <v>67</v>
      </c>
      <c r="G1624" s="22" t="s">
        <v>68</v>
      </c>
      <c r="H1624" s="22" t="s">
        <v>16</v>
      </c>
      <c r="I1624" s="24">
        <v>0.6</v>
      </c>
      <c r="J1624" s="25">
        <v>5250</v>
      </c>
      <c r="K1624" s="26">
        <f t="shared" si="531"/>
        <v>3150</v>
      </c>
      <c r="L1624" s="26">
        <f t="shared" si="532"/>
        <v>1260</v>
      </c>
      <c r="M1624" s="27">
        <v>0.39999999999999997</v>
      </c>
      <c r="O1624" s="1"/>
      <c r="P1624" s="4"/>
      <c r="Q1624" s="3"/>
      <c r="R1624" s="5"/>
    </row>
    <row r="1625" spans="2:18" x14ac:dyDescent="0.2">
      <c r="B1625" s="22" t="s">
        <v>10</v>
      </c>
      <c r="C1625" s="22">
        <v>1185732</v>
      </c>
      <c r="D1625" s="23">
        <v>44364</v>
      </c>
      <c r="E1625" s="22" t="s">
        <v>131</v>
      </c>
      <c r="F1625" s="22" t="s">
        <v>67</v>
      </c>
      <c r="G1625" s="22" t="s">
        <v>68</v>
      </c>
      <c r="H1625" s="22" t="s">
        <v>17</v>
      </c>
      <c r="I1625" s="24">
        <v>0.65</v>
      </c>
      <c r="J1625" s="25">
        <v>6750</v>
      </c>
      <c r="K1625" s="26">
        <f t="shared" si="531"/>
        <v>4387.5</v>
      </c>
      <c r="L1625" s="26">
        <f t="shared" si="532"/>
        <v>2413.125</v>
      </c>
      <c r="M1625" s="27">
        <v>0.55000000000000004</v>
      </c>
      <c r="O1625" s="1"/>
      <c r="P1625" s="4"/>
      <c r="Q1625" s="3"/>
      <c r="R1625" s="5"/>
    </row>
    <row r="1626" spans="2:18" x14ac:dyDescent="0.2">
      <c r="B1626" s="22" t="s">
        <v>10</v>
      </c>
      <c r="C1626" s="22">
        <v>1185732</v>
      </c>
      <c r="D1626" s="23">
        <v>44392</v>
      </c>
      <c r="E1626" s="22" t="s">
        <v>131</v>
      </c>
      <c r="F1626" s="22" t="s">
        <v>67</v>
      </c>
      <c r="G1626" s="22" t="s">
        <v>68</v>
      </c>
      <c r="H1626" s="22" t="s">
        <v>12</v>
      </c>
      <c r="I1626" s="24">
        <v>0.6</v>
      </c>
      <c r="J1626" s="25">
        <v>9000</v>
      </c>
      <c r="K1626" s="26">
        <f>I1626*J1626</f>
        <v>5400</v>
      </c>
      <c r="L1626" s="26">
        <f>K1626*M1626</f>
        <v>2700</v>
      </c>
      <c r="M1626" s="27">
        <v>0.5</v>
      </c>
      <c r="O1626" s="1"/>
      <c r="P1626" s="4"/>
      <c r="Q1626" s="3"/>
      <c r="R1626" s="5"/>
    </row>
    <row r="1627" spans="2:18" x14ac:dyDescent="0.2">
      <c r="B1627" s="22" t="s">
        <v>10</v>
      </c>
      <c r="C1627" s="22">
        <v>1185732</v>
      </c>
      <c r="D1627" s="23">
        <v>44392</v>
      </c>
      <c r="E1627" s="22" t="s">
        <v>131</v>
      </c>
      <c r="F1627" s="22" t="s">
        <v>67</v>
      </c>
      <c r="G1627" s="22" t="s">
        <v>68</v>
      </c>
      <c r="H1627" s="22" t="s">
        <v>15</v>
      </c>
      <c r="I1627" s="24">
        <v>0.55000000000000004</v>
      </c>
      <c r="J1627" s="25">
        <v>6500</v>
      </c>
      <c r="K1627" s="26">
        <f>I1627*J1627</f>
        <v>3575.0000000000005</v>
      </c>
      <c r="L1627" s="26">
        <f>K1627*M1627</f>
        <v>1430</v>
      </c>
      <c r="M1627" s="27">
        <v>0.39999999999999997</v>
      </c>
      <c r="O1627" s="1"/>
      <c r="P1627" s="4"/>
      <c r="Q1627" s="3"/>
      <c r="R1627" s="5"/>
    </row>
    <row r="1628" spans="2:18" x14ac:dyDescent="0.2">
      <c r="B1628" s="22" t="s">
        <v>10</v>
      </c>
      <c r="C1628" s="22">
        <v>1185732</v>
      </c>
      <c r="D1628" s="23">
        <v>44392</v>
      </c>
      <c r="E1628" s="22" t="s">
        <v>131</v>
      </c>
      <c r="F1628" s="22" t="s">
        <v>67</v>
      </c>
      <c r="G1628" s="22" t="s">
        <v>68</v>
      </c>
      <c r="H1628" s="22" t="s">
        <v>13</v>
      </c>
      <c r="I1628" s="24">
        <v>0.5</v>
      </c>
      <c r="J1628" s="25">
        <v>5750</v>
      </c>
      <c r="K1628" s="26">
        <f t="shared" ref="K1628:K1631" si="533">I1628*J1628</f>
        <v>2875</v>
      </c>
      <c r="L1628" s="26">
        <f t="shared" ref="L1628:L1631" si="534">K1628*M1628</f>
        <v>862.5</v>
      </c>
      <c r="M1628" s="27">
        <v>0.3</v>
      </c>
      <c r="O1628" s="1"/>
      <c r="P1628" s="4"/>
      <c r="Q1628" s="3"/>
      <c r="R1628" s="5"/>
    </row>
    <row r="1629" spans="2:18" x14ac:dyDescent="0.2">
      <c r="B1629" s="22" t="s">
        <v>10</v>
      </c>
      <c r="C1629" s="22">
        <v>1185732</v>
      </c>
      <c r="D1629" s="23">
        <v>44392</v>
      </c>
      <c r="E1629" s="22" t="s">
        <v>131</v>
      </c>
      <c r="F1629" s="22" t="s">
        <v>67</v>
      </c>
      <c r="G1629" s="22" t="s">
        <v>68</v>
      </c>
      <c r="H1629" s="22" t="s">
        <v>14</v>
      </c>
      <c r="I1629" s="24">
        <v>0.5</v>
      </c>
      <c r="J1629" s="25">
        <v>5250</v>
      </c>
      <c r="K1629" s="26">
        <f t="shared" si="533"/>
        <v>2625</v>
      </c>
      <c r="L1629" s="26">
        <f t="shared" si="534"/>
        <v>918.74999999999989</v>
      </c>
      <c r="M1629" s="27">
        <v>0.35</v>
      </c>
      <c r="O1629" s="1"/>
      <c r="P1629" s="4"/>
      <c r="Q1629" s="3"/>
      <c r="R1629" s="5"/>
    </row>
    <row r="1630" spans="2:18" x14ac:dyDescent="0.2">
      <c r="B1630" s="22" t="s">
        <v>10</v>
      </c>
      <c r="C1630" s="22">
        <v>1185732</v>
      </c>
      <c r="D1630" s="23">
        <v>44392</v>
      </c>
      <c r="E1630" s="22" t="s">
        <v>131</v>
      </c>
      <c r="F1630" s="22" t="s">
        <v>67</v>
      </c>
      <c r="G1630" s="22" t="s">
        <v>68</v>
      </c>
      <c r="H1630" s="22" t="s">
        <v>16</v>
      </c>
      <c r="I1630" s="24">
        <v>0.6</v>
      </c>
      <c r="J1630" s="25">
        <v>5500</v>
      </c>
      <c r="K1630" s="26">
        <f t="shared" si="533"/>
        <v>3300</v>
      </c>
      <c r="L1630" s="26">
        <f t="shared" si="534"/>
        <v>1320</v>
      </c>
      <c r="M1630" s="27">
        <v>0.39999999999999997</v>
      </c>
      <c r="O1630" s="1"/>
      <c r="P1630" s="4"/>
      <c r="Q1630" s="3"/>
      <c r="R1630" s="5"/>
    </row>
    <row r="1631" spans="2:18" x14ac:dyDescent="0.2">
      <c r="B1631" s="22" t="s">
        <v>10</v>
      </c>
      <c r="C1631" s="22">
        <v>1185732</v>
      </c>
      <c r="D1631" s="23">
        <v>44392</v>
      </c>
      <c r="E1631" s="22" t="s">
        <v>131</v>
      </c>
      <c r="F1631" s="22" t="s">
        <v>67</v>
      </c>
      <c r="G1631" s="22" t="s">
        <v>68</v>
      </c>
      <c r="H1631" s="22" t="s">
        <v>17</v>
      </c>
      <c r="I1631" s="24">
        <v>0.65</v>
      </c>
      <c r="J1631" s="25">
        <v>7250</v>
      </c>
      <c r="K1631" s="26">
        <f t="shared" si="533"/>
        <v>4712.5</v>
      </c>
      <c r="L1631" s="26">
        <f t="shared" si="534"/>
        <v>2591.875</v>
      </c>
      <c r="M1631" s="27">
        <v>0.55000000000000004</v>
      </c>
      <c r="O1631" s="1"/>
      <c r="P1631" s="4"/>
      <c r="Q1631" s="3"/>
      <c r="R1631" s="5"/>
    </row>
    <row r="1632" spans="2:18" x14ac:dyDescent="0.2">
      <c r="B1632" s="22" t="s">
        <v>10</v>
      </c>
      <c r="C1632" s="22">
        <v>1185732</v>
      </c>
      <c r="D1632" s="23">
        <v>44424</v>
      </c>
      <c r="E1632" s="22" t="s">
        <v>131</v>
      </c>
      <c r="F1632" s="22" t="s">
        <v>67</v>
      </c>
      <c r="G1632" s="22" t="s">
        <v>68</v>
      </c>
      <c r="H1632" s="22" t="s">
        <v>12</v>
      </c>
      <c r="I1632" s="24">
        <v>0.6</v>
      </c>
      <c r="J1632" s="25">
        <v>8750</v>
      </c>
      <c r="K1632" s="26">
        <f>I1632*J1632</f>
        <v>5250</v>
      </c>
      <c r="L1632" s="26">
        <f>K1632*M1632</f>
        <v>2625</v>
      </c>
      <c r="M1632" s="27">
        <v>0.5</v>
      </c>
      <c r="O1632" s="1"/>
      <c r="P1632" s="4"/>
      <c r="Q1632" s="3"/>
      <c r="R1632" s="5"/>
    </row>
    <row r="1633" spans="2:18" x14ac:dyDescent="0.2">
      <c r="B1633" s="22" t="s">
        <v>10</v>
      </c>
      <c r="C1633" s="22">
        <v>1185732</v>
      </c>
      <c r="D1633" s="23">
        <v>44424</v>
      </c>
      <c r="E1633" s="22" t="s">
        <v>131</v>
      </c>
      <c r="F1633" s="22" t="s">
        <v>67</v>
      </c>
      <c r="G1633" s="22" t="s">
        <v>68</v>
      </c>
      <c r="H1633" s="22" t="s">
        <v>15</v>
      </c>
      <c r="I1633" s="24">
        <v>0.55000000000000004</v>
      </c>
      <c r="J1633" s="25">
        <v>6500</v>
      </c>
      <c r="K1633" s="26">
        <f>I1633*J1633</f>
        <v>3575.0000000000005</v>
      </c>
      <c r="L1633" s="26">
        <f>K1633*M1633</f>
        <v>1430</v>
      </c>
      <c r="M1633" s="27">
        <v>0.39999999999999997</v>
      </c>
      <c r="O1633" s="1"/>
      <c r="P1633" s="4"/>
      <c r="Q1633" s="3"/>
      <c r="R1633" s="5"/>
    </row>
    <row r="1634" spans="2:18" x14ac:dyDescent="0.2">
      <c r="B1634" s="22" t="s">
        <v>10</v>
      </c>
      <c r="C1634" s="22">
        <v>1185732</v>
      </c>
      <c r="D1634" s="23">
        <v>44424</v>
      </c>
      <c r="E1634" s="22" t="s">
        <v>131</v>
      </c>
      <c r="F1634" s="22" t="s">
        <v>67</v>
      </c>
      <c r="G1634" s="22" t="s">
        <v>68</v>
      </c>
      <c r="H1634" s="22" t="s">
        <v>13</v>
      </c>
      <c r="I1634" s="24">
        <v>0.45000000000000007</v>
      </c>
      <c r="J1634" s="25">
        <v>5750</v>
      </c>
      <c r="K1634" s="26">
        <f t="shared" ref="K1634:K1637" si="535">I1634*J1634</f>
        <v>2587.5000000000005</v>
      </c>
      <c r="L1634" s="26">
        <f t="shared" ref="L1634:L1637" si="536">K1634*M1634</f>
        <v>776.25000000000011</v>
      </c>
      <c r="M1634" s="27">
        <v>0.3</v>
      </c>
      <c r="O1634" s="1"/>
      <c r="P1634" s="4"/>
      <c r="Q1634" s="3"/>
      <c r="R1634" s="5"/>
    </row>
    <row r="1635" spans="2:18" x14ac:dyDescent="0.2">
      <c r="B1635" s="22" t="s">
        <v>10</v>
      </c>
      <c r="C1635" s="22">
        <v>1185732</v>
      </c>
      <c r="D1635" s="23">
        <v>44424</v>
      </c>
      <c r="E1635" s="22" t="s">
        <v>131</v>
      </c>
      <c r="F1635" s="22" t="s">
        <v>67</v>
      </c>
      <c r="G1635" s="22" t="s">
        <v>68</v>
      </c>
      <c r="H1635" s="22" t="s">
        <v>14</v>
      </c>
      <c r="I1635" s="24">
        <v>0.35</v>
      </c>
      <c r="J1635" s="25">
        <v>5250</v>
      </c>
      <c r="K1635" s="26">
        <f t="shared" si="535"/>
        <v>1837.4999999999998</v>
      </c>
      <c r="L1635" s="26">
        <f t="shared" si="536"/>
        <v>643.12499999999989</v>
      </c>
      <c r="M1635" s="27">
        <v>0.35</v>
      </c>
      <c r="O1635" s="1"/>
      <c r="P1635" s="4"/>
      <c r="Q1635" s="3"/>
      <c r="R1635" s="5"/>
    </row>
    <row r="1636" spans="2:18" x14ac:dyDescent="0.2">
      <c r="B1636" s="22" t="s">
        <v>10</v>
      </c>
      <c r="C1636" s="22">
        <v>1185732</v>
      </c>
      <c r="D1636" s="23">
        <v>44424</v>
      </c>
      <c r="E1636" s="22" t="s">
        <v>131</v>
      </c>
      <c r="F1636" s="22" t="s">
        <v>67</v>
      </c>
      <c r="G1636" s="22" t="s">
        <v>68</v>
      </c>
      <c r="H1636" s="22" t="s">
        <v>16</v>
      </c>
      <c r="I1636" s="24">
        <v>0.45000000000000007</v>
      </c>
      <c r="J1636" s="25">
        <v>5000</v>
      </c>
      <c r="K1636" s="26">
        <f t="shared" si="535"/>
        <v>2250.0000000000005</v>
      </c>
      <c r="L1636" s="26">
        <f t="shared" si="536"/>
        <v>900.00000000000011</v>
      </c>
      <c r="M1636" s="27">
        <v>0.39999999999999997</v>
      </c>
      <c r="O1636" s="1"/>
      <c r="P1636" s="4"/>
      <c r="Q1636" s="3"/>
      <c r="R1636" s="5"/>
    </row>
    <row r="1637" spans="2:18" x14ac:dyDescent="0.2">
      <c r="B1637" s="22" t="s">
        <v>10</v>
      </c>
      <c r="C1637" s="22">
        <v>1185732</v>
      </c>
      <c r="D1637" s="23">
        <v>44424</v>
      </c>
      <c r="E1637" s="22" t="s">
        <v>131</v>
      </c>
      <c r="F1637" s="22" t="s">
        <v>67</v>
      </c>
      <c r="G1637" s="22" t="s">
        <v>68</v>
      </c>
      <c r="H1637" s="22" t="s">
        <v>17</v>
      </c>
      <c r="I1637" s="24">
        <v>0.50000000000000011</v>
      </c>
      <c r="J1637" s="25">
        <v>6750</v>
      </c>
      <c r="K1637" s="26">
        <f t="shared" si="535"/>
        <v>3375.0000000000009</v>
      </c>
      <c r="L1637" s="26">
        <f t="shared" si="536"/>
        <v>1856.2500000000007</v>
      </c>
      <c r="M1637" s="27">
        <v>0.55000000000000004</v>
      </c>
      <c r="O1637" s="1"/>
      <c r="P1637" s="4"/>
      <c r="Q1637" s="3"/>
      <c r="R1637" s="5"/>
    </row>
    <row r="1638" spans="2:18" x14ac:dyDescent="0.2">
      <c r="B1638" s="22" t="s">
        <v>10</v>
      </c>
      <c r="C1638" s="22">
        <v>1185732</v>
      </c>
      <c r="D1638" s="23">
        <v>44454</v>
      </c>
      <c r="E1638" s="22" t="s">
        <v>131</v>
      </c>
      <c r="F1638" s="22" t="s">
        <v>67</v>
      </c>
      <c r="G1638" s="22" t="s">
        <v>68</v>
      </c>
      <c r="H1638" s="22" t="s">
        <v>12</v>
      </c>
      <c r="I1638" s="24">
        <v>0.45000000000000007</v>
      </c>
      <c r="J1638" s="25">
        <v>8000</v>
      </c>
      <c r="K1638" s="26">
        <f>I1638*J1638</f>
        <v>3600.0000000000005</v>
      </c>
      <c r="L1638" s="26">
        <f>K1638*M1638</f>
        <v>1800.0000000000002</v>
      </c>
      <c r="M1638" s="27">
        <v>0.5</v>
      </c>
      <c r="O1638" s="1"/>
      <c r="P1638" s="4"/>
      <c r="Q1638" s="3"/>
      <c r="R1638" s="5"/>
    </row>
    <row r="1639" spans="2:18" x14ac:dyDescent="0.2">
      <c r="B1639" s="22" t="s">
        <v>10</v>
      </c>
      <c r="C1639" s="22">
        <v>1185732</v>
      </c>
      <c r="D1639" s="23">
        <v>44454</v>
      </c>
      <c r="E1639" s="22" t="s">
        <v>131</v>
      </c>
      <c r="F1639" s="22" t="s">
        <v>67</v>
      </c>
      <c r="G1639" s="22" t="s">
        <v>68</v>
      </c>
      <c r="H1639" s="22" t="s">
        <v>15</v>
      </c>
      <c r="I1639" s="24">
        <v>0.40000000000000013</v>
      </c>
      <c r="J1639" s="25">
        <v>6000</v>
      </c>
      <c r="K1639" s="26">
        <f>I1639*J1639</f>
        <v>2400.0000000000009</v>
      </c>
      <c r="L1639" s="26">
        <f>K1639*M1639</f>
        <v>960.00000000000023</v>
      </c>
      <c r="M1639" s="27">
        <v>0.39999999999999997</v>
      </c>
      <c r="O1639" s="1"/>
      <c r="P1639" s="4"/>
      <c r="Q1639" s="3"/>
      <c r="R1639" s="5"/>
    </row>
    <row r="1640" spans="2:18" x14ac:dyDescent="0.2">
      <c r="B1640" s="22" t="s">
        <v>10</v>
      </c>
      <c r="C1640" s="22">
        <v>1185732</v>
      </c>
      <c r="D1640" s="23">
        <v>44454</v>
      </c>
      <c r="E1640" s="22" t="s">
        <v>131</v>
      </c>
      <c r="F1640" s="22" t="s">
        <v>67</v>
      </c>
      <c r="G1640" s="22" t="s">
        <v>68</v>
      </c>
      <c r="H1640" s="22" t="s">
        <v>13</v>
      </c>
      <c r="I1640" s="24">
        <v>0.35</v>
      </c>
      <c r="J1640" s="25">
        <v>5000</v>
      </c>
      <c r="K1640" s="26">
        <f t="shared" ref="K1640:K1643" si="537">I1640*J1640</f>
        <v>1750</v>
      </c>
      <c r="L1640" s="26">
        <f t="shared" ref="L1640:L1643" si="538">K1640*M1640</f>
        <v>525</v>
      </c>
      <c r="M1640" s="27">
        <v>0.3</v>
      </c>
      <c r="O1640" s="1"/>
      <c r="P1640" s="4"/>
      <c r="Q1640" s="3"/>
      <c r="R1640" s="5"/>
    </row>
    <row r="1641" spans="2:18" x14ac:dyDescent="0.2">
      <c r="B1641" s="22" t="s">
        <v>10</v>
      </c>
      <c r="C1641" s="22">
        <v>1185732</v>
      </c>
      <c r="D1641" s="23">
        <v>44454</v>
      </c>
      <c r="E1641" s="22" t="s">
        <v>131</v>
      </c>
      <c r="F1641" s="22" t="s">
        <v>67</v>
      </c>
      <c r="G1641" s="22" t="s">
        <v>68</v>
      </c>
      <c r="H1641" s="22" t="s">
        <v>14</v>
      </c>
      <c r="I1641" s="24">
        <v>0.35</v>
      </c>
      <c r="J1641" s="25">
        <v>4750</v>
      </c>
      <c r="K1641" s="26">
        <f t="shared" si="537"/>
        <v>1662.5</v>
      </c>
      <c r="L1641" s="26">
        <f t="shared" si="538"/>
        <v>581.875</v>
      </c>
      <c r="M1641" s="27">
        <v>0.35</v>
      </c>
      <c r="O1641" s="1"/>
      <c r="P1641" s="4"/>
      <c r="Q1641" s="3"/>
      <c r="R1641" s="5"/>
    </row>
    <row r="1642" spans="2:18" x14ac:dyDescent="0.2">
      <c r="B1642" s="22" t="s">
        <v>10</v>
      </c>
      <c r="C1642" s="22">
        <v>1185732</v>
      </c>
      <c r="D1642" s="23">
        <v>44454</v>
      </c>
      <c r="E1642" s="22" t="s">
        <v>131</v>
      </c>
      <c r="F1642" s="22" t="s">
        <v>67</v>
      </c>
      <c r="G1642" s="22" t="s">
        <v>68</v>
      </c>
      <c r="H1642" s="22" t="s">
        <v>16</v>
      </c>
      <c r="I1642" s="24">
        <v>0.45000000000000007</v>
      </c>
      <c r="J1642" s="25">
        <v>4750</v>
      </c>
      <c r="K1642" s="26">
        <f t="shared" si="537"/>
        <v>2137.5000000000005</v>
      </c>
      <c r="L1642" s="26">
        <f t="shared" si="538"/>
        <v>855.00000000000011</v>
      </c>
      <c r="M1642" s="27">
        <v>0.39999999999999997</v>
      </c>
      <c r="O1642" s="1"/>
      <c r="P1642" s="4"/>
      <c r="Q1642" s="3"/>
      <c r="R1642" s="5"/>
    </row>
    <row r="1643" spans="2:18" x14ac:dyDescent="0.2">
      <c r="B1643" s="22" t="s">
        <v>10</v>
      </c>
      <c r="C1643" s="22">
        <v>1185732</v>
      </c>
      <c r="D1643" s="23">
        <v>44454</v>
      </c>
      <c r="E1643" s="22" t="s">
        <v>131</v>
      </c>
      <c r="F1643" s="22" t="s">
        <v>67</v>
      </c>
      <c r="G1643" s="22" t="s">
        <v>68</v>
      </c>
      <c r="H1643" s="22" t="s">
        <v>17</v>
      </c>
      <c r="I1643" s="24">
        <v>0.50000000000000011</v>
      </c>
      <c r="J1643" s="25">
        <v>5750</v>
      </c>
      <c r="K1643" s="26">
        <f t="shared" si="537"/>
        <v>2875.0000000000005</v>
      </c>
      <c r="L1643" s="26">
        <f t="shared" si="538"/>
        <v>1581.2500000000005</v>
      </c>
      <c r="M1643" s="27">
        <v>0.55000000000000004</v>
      </c>
      <c r="O1643" s="1"/>
      <c r="P1643" s="4"/>
      <c r="Q1643" s="3"/>
      <c r="R1643" s="5"/>
    </row>
    <row r="1644" spans="2:18" x14ac:dyDescent="0.2">
      <c r="B1644" s="22" t="s">
        <v>10</v>
      </c>
      <c r="C1644" s="22">
        <v>1185732</v>
      </c>
      <c r="D1644" s="23">
        <v>44486</v>
      </c>
      <c r="E1644" s="22" t="s">
        <v>131</v>
      </c>
      <c r="F1644" s="22" t="s">
        <v>67</v>
      </c>
      <c r="G1644" s="22" t="s">
        <v>68</v>
      </c>
      <c r="H1644" s="22" t="s">
        <v>12</v>
      </c>
      <c r="I1644" s="24">
        <v>0.50000000000000011</v>
      </c>
      <c r="J1644" s="25">
        <v>7500</v>
      </c>
      <c r="K1644" s="26">
        <f>I1644*J1644</f>
        <v>3750.0000000000009</v>
      </c>
      <c r="L1644" s="26">
        <f>K1644*M1644</f>
        <v>1875.0000000000005</v>
      </c>
      <c r="M1644" s="27">
        <v>0.5</v>
      </c>
      <c r="O1644" s="1"/>
      <c r="P1644" s="4"/>
      <c r="Q1644" s="3"/>
      <c r="R1644" s="5"/>
    </row>
    <row r="1645" spans="2:18" x14ac:dyDescent="0.2">
      <c r="B1645" s="22" t="s">
        <v>10</v>
      </c>
      <c r="C1645" s="22">
        <v>1185732</v>
      </c>
      <c r="D1645" s="23">
        <v>44486</v>
      </c>
      <c r="E1645" s="22" t="s">
        <v>131</v>
      </c>
      <c r="F1645" s="22" t="s">
        <v>67</v>
      </c>
      <c r="G1645" s="22" t="s">
        <v>68</v>
      </c>
      <c r="H1645" s="22" t="s">
        <v>15</v>
      </c>
      <c r="I1645" s="24">
        <v>0.40000000000000013</v>
      </c>
      <c r="J1645" s="25">
        <v>5750</v>
      </c>
      <c r="K1645" s="26">
        <f>I1645*J1645</f>
        <v>2300.0000000000009</v>
      </c>
      <c r="L1645" s="26">
        <f>K1645*M1645</f>
        <v>920.00000000000034</v>
      </c>
      <c r="M1645" s="27">
        <v>0.39999999999999997</v>
      </c>
      <c r="O1645" s="1"/>
      <c r="P1645" s="4"/>
      <c r="Q1645" s="3"/>
      <c r="R1645" s="5"/>
    </row>
    <row r="1646" spans="2:18" x14ac:dyDescent="0.2">
      <c r="B1646" s="22" t="s">
        <v>10</v>
      </c>
      <c r="C1646" s="22">
        <v>1185732</v>
      </c>
      <c r="D1646" s="23">
        <v>44486</v>
      </c>
      <c r="E1646" s="22" t="s">
        <v>131</v>
      </c>
      <c r="F1646" s="22" t="s">
        <v>67</v>
      </c>
      <c r="G1646" s="22" t="s">
        <v>68</v>
      </c>
      <c r="H1646" s="22" t="s">
        <v>13</v>
      </c>
      <c r="I1646" s="24">
        <v>0.40000000000000013</v>
      </c>
      <c r="J1646" s="25">
        <v>4250</v>
      </c>
      <c r="K1646" s="26">
        <f t="shared" ref="K1646:K1649" si="539">I1646*J1646</f>
        <v>1700.0000000000005</v>
      </c>
      <c r="L1646" s="26">
        <f t="shared" ref="L1646:L1649" si="540">K1646*M1646</f>
        <v>510.00000000000011</v>
      </c>
      <c r="M1646" s="27">
        <v>0.3</v>
      </c>
      <c r="O1646" s="1"/>
      <c r="P1646" s="4"/>
      <c r="Q1646" s="3"/>
      <c r="R1646" s="5"/>
    </row>
    <row r="1647" spans="2:18" x14ac:dyDescent="0.2">
      <c r="B1647" s="22" t="s">
        <v>10</v>
      </c>
      <c r="C1647" s="22">
        <v>1185732</v>
      </c>
      <c r="D1647" s="23">
        <v>44486</v>
      </c>
      <c r="E1647" s="22" t="s">
        <v>131</v>
      </c>
      <c r="F1647" s="22" t="s">
        <v>67</v>
      </c>
      <c r="G1647" s="22" t="s">
        <v>68</v>
      </c>
      <c r="H1647" s="22" t="s">
        <v>14</v>
      </c>
      <c r="I1647" s="24">
        <v>0.40000000000000013</v>
      </c>
      <c r="J1647" s="25">
        <v>4000</v>
      </c>
      <c r="K1647" s="26">
        <f t="shared" si="539"/>
        <v>1600.0000000000005</v>
      </c>
      <c r="L1647" s="26">
        <f t="shared" si="540"/>
        <v>560.00000000000011</v>
      </c>
      <c r="M1647" s="27">
        <v>0.35</v>
      </c>
      <c r="O1647" s="1"/>
      <c r="P1647" s="4"/>
      <c r="Q1647" s="3"/>
      <c r="R1647" s="5"/>
    </row>
    <row r="1648" spans="2:18" x14ac:dyDescent="0.2">
      <c r="B1648" s="22" t="s">
        <v>10</v>
      </c>
      <c r="C1648" s="22">
        <v>1185732</v>
      </c>
      <c r="D1648" s="23">
        <v>44486</v>
      </c>
      <c r="E1648" s="22" t="s">
        <v>131</v>
      </c>
      <c r="F1648" s="22" t="s">
        <v>67</v>
      </c>
      <c r="G1648" s="22" t="s">
        <v>68</v>
      </c>
      <c r="H1648" s="22" t="s">
        <v>16</v>
      </c>
      <c r="I1648" s="24">
        <v>0.50000000000000011</v>
      </c>
      <c r="J1648" s="25">
        <v>4000</v>
      </c>
      <c r="K1648" s="26">
        <f t="shared" si="539"/>
        <v>2000.0000000000005</v>
      </c>
      <c r="L1648" s="26">
        <f t="shared" si="540"/>
        <v>800.00000000000011</v>
      </c>
      <c r="M1648" s="27">
        <v>0.39999999999999997</v>
      </c>
      <c r="O1648" s="1"/>
      <c r="P1648" s="4"/>
      <c r="Q1648" s="3"/>
      <c r="R1648" s="5"/>
    </row>
    <row r="1649" spans="1:18" x14ac:dyDescent="0.2">
      <c r="B1649" s="22" t="s">
        <v>10</v>
      </c>
      <c r="C1649" s="22">
        <v>1185732</v>
      </c>
      <c r="D1649" s="23">
        <v>44486</v>
      </c>
      <c r="E1649" s="22" t="s">
        <v>131</v>
      </c>
      <c r="F1649" s="22" t="s">
        <v>67</v>
      </c>
      <c r="G1649" s="22" t="s">
        <v>68</v>
      </c>
      <c r="H1649" s="22" t="s">
        <v>17</v>
      </c>
      <c r="I1649" s="24">
        <v>0.55000000000000004</v>
      </c>
      <c r="J1649" s="25">
        <v>5250</v>
      </c>
      <c r="K1649" s="26">
        <f t="shared" si="539"/>
        <v>2887.5000000000005</v>
      </c>
      <c r="L1649" s="26">
        <f t="shared" si="540"/>
        <v>1588.1250000000005</v>
      </c>
      <c r="M1649" s="27">
        <v>0.55000000000000004</v>
      </c>
      <c r="O1649" s="1"/>
      <c r="P1649" s="4"/>
      <c r="Q1649" s="3"/>
      <c r="R1649" s="5"/>
    </row>
    <row r="1650" spans="1:18" x14ac:dyDescent="0.2">
      <c r="B1650" s="22" t="s">
        <v>10</v>
      </c>
      <c r="C1650" s="22">
        <v>1185732</v>
      </c>
      <c r="D1650" s="23">
        <v>44516</v>
      </c>
      <c r="E1650" s="22" t="s">
        <v>131</v>
      </c>
      <c r="F1650" s="22" t="s">
        <v>67</v>
      </c>
      <c r="G1650" s="22" t="s">
        <v>68</v>
      </c>
      <c r="H1650" s="22" t="s">
        <v>12</v>
      </c>
      <c r="I1650" s="24">
        <v>0.50000000000000011</v>
      </c>
      <c r="J1650" s="25">
        <v>6750</v>
      </c>
      <c r="K1650" s="26">
        <f>I1650*J1650</f>
        <v>3375.0000000000009</v>
      </c>
      <c r="L1650" s="26">
        <f>K1650*M1650</f>
        <v>1687.5000000000005</v>
      </c>
      <c r="M1650" s="27">
        <v>0.5</v>
      </c>
      <c r="O1650" s="1"/>
      <c r="P1650" s="4"/>
      <c r="Q1650" s="3"/>
      <c r="R1650" s="5"/>
    </row>
    <row r="1651" spans="1:18" x14ac:dyDescent="0.2">
      <c r="B1651" s="22" t="s">
        <v>10</v>
      </c>
      <c r="C1651" s="22">
        <v>1185732</v>
      </c>
      <c r="D1651" s="23">
        <v>44516</v>
      </c>
      <c r="E1651" s="22" t="s">
        <v>131</v>
      </c>
      <c r="F1651" s="22" t="s">
        <v>67</v>
      </c>
      <c r="G1651" s="22" t="s">
        <v>68</v>
      </c>
      <c r="H1651" s="22" t="s">
        <v>15</v>
      </c>
      <c r="I1651" s="24">
        <v>0.45000000000000012</v>
      </c>
      <c r="J1651" s="25">
        <v>5000</v>
      </c>
      <c r="K1651" s="26">
        <f>I1651*J1651</f>
        <v>2250.0000000000005</v>
      </c>
      <c r="L1651" s="26">
        <f>K1651*M1651</f>
        <v>900.00000000000011</v>
      </c>
      <c r="M1651" s="27">
        <v>0.39999999999999997</v>
      </c>
      <c r="O1651" s="1"/>
      <c r="P1651" s="4"/>
      <c r="Q1651" s="3"/>
      <c r="R1651" s="5"/>
    </row>
    <row r="1652" spans="1:18" x14ac:dyDescent="0.2">
      <c r="B1652" s="22" t="s">
        <v>10</v>
      </c>
      <c r="C1652" s="22">
        <v>1185732</v>
      </c>
      <c r="D1652" s="23">
        <v>44516</v>
      </c>
      <c r="E1652" s="22" t="s">
        <v>131</v>
      </c>
      <c r="F1652" s="22" t="s">
        <v>67</v>
      </c>
      <c r="G1652" s="22" t="s">
        <v>68</v>
      </c>
      <c r="H1652" s="22" t="s">
        <v>13</v>
      </c>
      <c r="I1652" s="24">
        <v>0.45000000000000012</v>
      </c>
      <c r="J1652" s="25">
        <v>4450</v>
      </c>
      <c r="K1652" s="26">
        <f t="shared" ref="K1652:K1655" si="541">I1652*J1652</f>
        <v>2002.5000000000005</v>
      </c>
      <c r="L1652" s="26">
        <f t="shared" ref="L1652:L1655" si="542">K1652*M1652</f>
        <v>600.75000000000011</v>
      </c>
      <c r="M1652" s="27">
        <v>0.3</v>
      </c>
      <c r="O1652" s="1"/>
      <c r="P1652" s="4"/>
      <c r="Q1652" s="3"/>
      <c r="R1652" s="5"/>
    </row>
    <row r="1653" spans="1:18" x14ac:dyDescent="0.2">
      <c r="B1653" s="22" t="s">
        <v>10</v>
      </c>
      <c r="C1653" s="22">
        <v>1185732</v>
      </c>
      <c r="D1653" s="23">
        <v>44516</v>
      </c>
      <c r="E1653" s="22" t="s">
        <v>131</v>
      </c>
      <c r="F1653" s="22" t="s">
        <v>67</v>
      </c>
      <c r="G1653" s="22" t="s">
        <v>68</v>
      </c>
      <c r="H1653" s="22" t="s">
        <v>14</v>
      </c>
      <c r="I1653" s="24">
        <v>0.45000000000000012</v>
      </c>
      <c r="J1653" s="25">
        <v>4750</v>
      </c>
      <c r="K1653" s="26">
        <f t="shared" si="541"/>
        <v>2137.5000000000005</v>
      </c>
      <c r="L1653" s="26">
        <f t="shared" si="542"/>
        <v>748.12500000000011</v>
      </c>
      <c r="M1653" s="27">
        <v>0.35</v>
      </c>
      <c r="O1653" s="1"/>
      <c r="P1653" s="4"/>
      <c r="Q1653" s="3"/>
      <c r="R1653" s="5"/>
    </row>
    <row r="1654" spans="1:18" x14ac:dyDescent="0.2">
      <c r="B1654" s="22" t="s">
        <v>10</v>
      </c>
      <c r="C1654" s="22">
        <v>1185732</v>
      </c>
      <c r="D1654" s="23">
        <v>44516</v>
      </c>
      <c r="E1654" s="22" t="s">
        <v>131</v>
      </c>
      <c r="F1654" s="22" t="s">
        <v>67</v>
      </c>
      <c r="G1654" s="22" t="s">
        <v>68</v>
      </c>
      <c r="H1654" s="22" t="s">
        <v>16</v>
      </c>
      <c r="I1654" s="24">
        <v>0.6</v>
      </c>
      <c r="J1654" s="25">
        <v>4500</v>
      </c>
      <c r="K1654" s="26">
        <f t="shared" si="541"/>
        <v>2700</v>
      </c>
      <c r="L1654" s="26">
        <f t="shared" si="542"/>
        <v>1080</v>
      </c>
      <c r="M1654" s="27">
        <v>0.39999999999999997</v>
      </c>
      <c r="O1654" s="1"/>
      <c r="P1654" s="4"/>
      <c r="Q1654" s="3"/>
      <c r="R1654" s="5"/>
    </row>
    <row r="1655" spans="1:18" x14ac:dyDescent="0.2">
      <c r="B1655" s="22" t="s">
        <v>10</v>
      </c>
      <c r="C1655" s="22">
        <v>1185732</v>
      </c>
      <c r="D1655" s="23">
        <v>44516</v>
      </c>
      <c r="E1655" s="22" t="s">
        <v>131</v>
      </c>
      <c r="F1655" s="22" t="s">
        <v>67</v>
      </c>
      <c r="G1655" s="22" t="s">
        <v>68</v>
      </c>
      <c r="H1655" s="22" t="s">
        <v>17</v>
      </c>
      <c r="I1655" s="24">
        <v>0.64999999999999991</v>
      </c>
      <c r="J1655" s="25">
        <v>6250</v>
      </c>
      <c r="K1655" s="26">
        <f t="shared" si="541"/>
        <v>4062.4999999999995</v>
      </c>
      <c r="L1655" s="26">
        <f t="shared" si="542"/>
        <v>2234.375</v>
      </c>
      <c r="M1655" s="27">
        <v>0.55000000000000004</v>
      </c>
      <c r="O1655" s="1"/>
      <c r="P1655" s="4"/>
      <c r="Q1655" s="3"/>
      <c r="R1655" s="5"/>
    </row>
    <row r="1656" spans="1:18" x14ac:dyDescent="0.2">
      <c r="B1656" s="22" t="s">
        <v>10</v>
      </c>
      <c r="C1656" s="22">
        <v>1185732</v>
      </c>
      <c r="D1656" s="23">
        <v>44545</v>
      </c>
      <c r="E1656" s="22" t="s">
        <v>131</v>
      </c>
      <c r="F1656" s="22" t="s">
        <v>67</v>
      </c>
      <c r="G1656" s="22" t="s">
        <v>68</v>
      </c>
      <c r="H1656" s="22" t="s">
        <v>12</v>
      </c>
      <c r="I1656" s="24">
        <v>0.6</v>
      </c>
      <c r="J1656" s="25">
        <v>8500</v>
      </c>
      <c r="K1656" s="26">
        <f>I1656*J1656</f>
        <v>5100</v>
      </c>
      <c r="L1656" s="26">
        <f>K1656*M1656</f>
        <v>2550</v>
      </c>
      <c r="M1656" s="27">
        <v>0.5</v>
      </c>
      <c r="O1656" s="1"/>
      <c r="P1656" s="4"/>
      <c r="Q1656" s="3"/>
      <c r="R1656" s="5"/>
    </row>
    <row r="1657" spans="1:18" x14ac:dyDescent="0.2">
      <c r="B1657" s="22" t="s">
        <v>10</v>
      </c>
      <c r="C1657" s="22">
        <v>1185732</v>
      </c>
      <c r="D1657" s="23">
        <v>44545</v>
      </c>
      <c r="E1657" s="22" t="s">
        <v>131</v>
      </c>
      <c r="F1657" s="22" t="s">
        <v>67</v>
      </c>
      <c r="G1657" s="22" t="s">
        <v>68</v>
      </c>
      <c r="H1657" s="22" t="s">
        <v>15</v>
      </c>
      <c r="I1657" s="24">
        <v>0.5</v>
      </c>
      <c r="J1657" s="25">
        <v>6500</v>
      </c>
      <c r="K1657" s="26">
        <f>I1657*J1657</f>
        <v>3250</v>
      </c>
      <c r="L1657" s="26">
        <f>K1657*M1657</f>
        <v>1300</v>
      </c>
      <c r="M1657" s="27">
        <v>0.39999999999999997</v>
      </c>
      <c r="O1657" s="1"/>
      <c r="P1657" s="4"/>
      <c r="Q1657" s="3"/>
      <c r="R1657" s="5"/>
    </row>
    <row r="1658" spans="1:18" x14ac:dyDescent="0.2">
      <c r="B1658" s="22" t="s">
        <v>10</v>
      </c>
      <c r="C1658" s="22">
        <v>1185732</v>
      </c>
      <c r="D1658" s="23">
        <v>44545</v>
      </c>
      <c r="E1658" s="22" t="s">
        <v>131</v>
      </c>
      <c r="F1658" s="22" t="s">
        <v>67</v>
      </c>
      <c r="G1658" s="22" t="s">
        <v>68</v>
      </c>
      <c r="H1658" s="22" t="s">
        <v>13</v>
      </c>
      <c r="I1658" s="24">
        <v>0.5</v>
      </c>
      <c r="J1658" s="25">
        <v>6000</v>
      </c>
      <c r="K1658" s="26">
        <f t="shared" ref="K1658:K1661" si="543">I1658*J1658</f>
        <v>3000</v>
      </c>
      <c r="L1658" s="26">
        <f t="shared" ref="L1658:L1661" si="544">K1658*M1658</f>
        <v>900</v>
      </c>
      <c r="M1658" s="27">
        <v>0.3</v>
      </c>
      <c r="O1658" s="1"/>
      <c r="P1658" s="4"/>
      <c r="Q1658" s="3"/>
      <c r="R1658" s="5"/>
    </row>
    <row r="1659" spans="1:18" x14ac:dyDescent="0.2">
      <c r="B1659" s="22" t="s">
        <v>10</v>
      </c>
      <c r="C1659" s="22">
        <v>1185732</v>
      </c>
      <c r="D1659" s="23">
        <v>44545</v>
      </c>
      <c r="E1659" s="22" t="s">
        <v>131</v>
      </c>
      <c r="F1659" s="22" t="s">
        <v>67</v>
      </c>
      <c r="G1659" s="22" t="s">
        <v>68</v>
      </c>
      <c r="H1659" s="22" t="s">
        <v>14</v>
      </c>
      <c r="I1659" s="24">
        <v>0.5</v>
      </c>
      <c r="J1659" s="25">
        <v>5500</v>
      </c>
      <c r="K1659" s="26">
        <f t="shared" si="543"/>
        <v>2750</v>
      </c>
      <c r="L1659" s="26">
        <f t="shared" si="544"/>
        <v>962.49999999999989</v>
      </c>
      <c r="M1659" s="27">
        <v>0.35</v>
      </c>
      <c r="O1659" s="1"/>
      <c r="P1659" s="4"/>
      <c r="Q1659" s="3"/>
      <c r="R1659" s="5"/>
    </row>
    <row r="1660" spans="1:18" x14ac:dyDescent="0.2">
      <c r="B1660" s="22" t="s">
        <v>10</v>
      </c>
      <c r="C1660" s="22">
        <v>1185732</v>
      </c>
      <c r="D1660" s="23">
        <v>44545</v>
      </c>
      <c r="E1660" s="22" t="s">
        <v>131</v>
      </c>
      <c r="F1660" s="22" t="s">
        <v>67</v>
      </c>
      <c r="G1660" s="22" t="s">
        <v>68</v>
      </c>
      <c r="H1660" s="22" t="s">
        <v>16</v>
      </c>
      <c r="I1660" s="24">
        <v>0.6</v>
      </c>
      <c r="J1660" s="25">
        <v>5500</v>
      </c>
      <c r="K1660" s="26">
        <f t="shared" si="543"/>
        <v>3300</v>
      </c>
      <c r="L1660" s="26">
        <f t="shared" si="544"/>
        <v>1320</v>
      </c>
      <c r="M1660" s="27">
        <v>0.39999999999999997</v>
      </c>
      <c r="O1660" s="1"/>
      <c r="P1660" s="4"/>
      <c r="Q1660" s="3"/>
      <c r="R1660" s="5"/>
    </row>
    <row r="1661" spans="1:18" x14ac:dyDescent="0.2">
      <c r="B1661" s="22" t="s">
        <v>10</v>
      </c>
      <c r="C1661" s="22">
        <v>1185732</v>
      </c>
      <c r="D1661" s="23">
        <v>44545</v>
      </c>
      <c r="E1661" s="22" t="s">
        <v>131</v>
      </c>
      <c r="F1661" s="22" t="s">
        <v>67</v>
      </c>
      <c r="G1661" s="22" t="s">
        <v>68</v>
      </c>
      <c r="H1661" s="22" t="s">
        <v>17</v>
      </c>
      <c r="I1661" s="24">
        <v>0.64999999999999991</v>
      </c>
      <c r="J1661" s="25">
        <v>6500</v>
      </c>
      <c r="K1661" s="26">
        <f t="shared" si="543"/>
        <v>4224.9999999999991</v>
      </c>
      <c r="L1661" s="26">
        <f t="shared" si="544"/>
        <v>2323.7499999999995</v>
      </c>
      <c r="M1661" s="27">
        <v>0.55000000000000004</v>
      </c>
      <c r="O1661" s="1"/>
      <c r="P1661" s="4"/>
      <c r="Q1661" s="3"/>
      <c r="R1661" s="5"/>
    </row>
    <row r="1662" spans="1:18" x14ac:dyDescent="0.2">
      <c r="A1662" s="8" t="s">
        <v>40</v>
      </c>
      <c r="B1662" s="22" t="s">
        <v>10</v>
      </c>
      <c r="C1662" s="22">
        <v>1185732</v>
      </c>
      <c r="D1662" s="23">
        <v>44214</v>
      </c>
      <c r="E1662" s="22" t="s">
        <v>30</v>
      </c>
      <c r="F1662" s="22" t="s">
        <v>69</v>
      </c>
      <c r="G1662" s="22" t="s">
        <v>70</v>
      </c>
      <c r="H1662" s="22" t="s">
        <v>12</v>
      </c>
      <c r="I1662" s="24">
        <v>0.3</v>
      </c>
      <c r="J1662" s="25">
        <v>6250</v>
      </c>
      <c r="K1662" s="26">
        <f>I1662*J1662</f>
        <v>1875</v>
      </c>
      <c r="L1662" s="26">
        <f>K1662*M1662</f>
        <v>750</v>
      </c>
      <c r="M1662" s="27">
        <v>0.4</v>
      </c>
      <c r="O1662" s="1"/>
      <c r="P1662" s="2"/>
      <c r="Q1662" s="3"/>
      <c r="R1662" s="5"/>
    </row>
    <row r="1663" spans="1:18" x14ac:dyDescent="0.2">
      <c r="B1663" s="22" t="s">
        <v>10</v>
      </c>
      <c r="C1663" s="22">
        <v>1185732</v>
      </c>
      <c r="D1663" s="23">
        <v>44214</v>
      </c>
      <c r="E1663" s="22" t="s">
        <v>30</v>
      </c>
      <c r="F1663" s="22" t="s">
        <v>69</v>
      </c>
      <c r="G1663" s="22" t="s">
        <v>70</v>
      </c>
      <c r="H1663" s="22" t="s">
        <v>15</v>
      </c>
      <c r="I1663" s="24">
        <v>0.3</v>
      </c>
      <c r="J1663" s="25">
        <v>4250</v>
      </c>
      <c r="K1663" s="26">
        <f>I1663*J1663</f>
        <v>1275</v>
      </c>
      <c r="L1663" s="26">
        <f>K1663*M1663</f>
        <v>446.25</v>
      </c>
      <c r="M1663" s="27">
        <v>0.35</v>
      </c>
      <c r="O1663" s="1"/>
      <c r="P1663" s="2"/>
      <c r="Q1663" s="3"/>
      <c r="R1663" s="5"/>
    </row>
    <row r="1664" spans="1:18" x14ac:dyDescent="0.2">
      <c r="B1664" s="22" t="s">
        <v>10</v>
      </c>
      <c r="C1664" s="22">
        <v>1185732</v>
      </c>
      <c r="D1664" s="23">
        <v>44214</v>
      </c>
      <c r="E1664" s="22" t="s">
        <v>30</v>
      </c>
      <c r="F1664" s="22" t="s">
        <v>69</v>
      </c>
      <c r="G1664" s="22" t="s">
        <v>70</v>
      </c>
      <c r="H1664" s="22" t="s">
        <v>13</v>
      </c>
      <c r="I1664" s="24">
        <v>0.2</v>
      </c>
      <c r="J1664" s="25">
        <v>4250</v>
      </c>
      <c r="K1664" s="26">
        <f t="shared" ref="K1664:K1667" si="545">I1664*J1664</f>
        <v>850</v>
      </c>
      <c r="L1664" s="26">
        <f t="shared" ref="L1664:L1667" si="546">K1664*M1664</f>
        <v>297.5</v>
      </c>
      <c r="M1664" s="27">
        <v>0.35</v>
      </c>
      <c r="O1664" s="1"/>
      <c r="P1664" s="2"/>
      <c r="Q1664" s="3"/>
      <c r="R1664" s="5"/>
    </row>
    <row r="1665" spans="2:18" x14ac:dyDescent="0.2">
      <c r="B1665" s="22" t="s">
        <v>10</v>
      </c>
      <c r="C1665" s="22">
        <v>1185732</v>
      </c>
      <c r="D1665" s="23">
        <v>44214</v>
      </c>
      <c r="E1665" s="22" t="s">
        <v>30</v>
      </c>
      <c r="F1665" s="22" t="s">
        <v>69</v>
      </c>
      <c r="G1665" s="22" t="s">
        <v>70</v>
      </c>
      <c r="H1665" s="22" t="s">
        <v>14</v>
      </c>
      <c r="I1665" s="24">
        <v>0.25000000000000006</v>
      </c>
      <c r="J1665" s="25">
        <v>2750</v>
      </c>
      <c r="K1665" s="26">
        <f t="shared" si="545"/>
        <v>687.50000000000011</v>
      </c>
      <c r="L1665" s="26">
        <f t="shared" si="546"/>
        <v>275.00000000000006</v>
      </c>
      <c r="M1665" s="27">
        <v>0.4</v>
      </c>
      <c r="O1665" s="1"/>
      <c r="P1665" s="2"/>
      <c r="Q1665" s="3"/>
      <c r="R1665" s="5"/>
    </row>
    <row r="1666" spans="2:18" x14ac:dyDescent="0.2">
      <c r="B1666" s="22" t="s">
        <v>10</v>
      </c>
      <c r="C1666" s="22">
        <v>1185732</v>
      </c>
      <c r="D1666" s="23">
        <v>44214</v>
      </c>
      <c r="E1666" s="22" t="s">
        <v>30</v>
      </c>
      <c r="F1666" s="22" t="s">
        <v>69</v>
      </c>
      <c r="G1666" s="22" t="s">
        <v>70</v>
      </c>
      <c r="H1666" s="22" t="s">
        <v>16</v>
      </c>
      <c r="I1666" s="24">
        <v>0.39999999999999997</v>
      </c>
      <c r="J1666" s="25">
        <v>3250</v>
      </c>
      <c r="K1666" s="26">
        <f t="shared" si="545"/>
        <v>1300</v>
      </c>
      <c r="L1666" s="26">
        <f t="shared" si="546"/>
        <v>454.99999999999994</v>
      </c>
      <c r="M1666" s="27">
        <v>0.35</v>
      </c>
      <c r="O1666" s="1"/>
      <c r="P1666" s="2"/>
      <c r="Q1666" s="3"/>
      <c r="R1666" s="5"/>
    </row>
    <row r="1667" spans="2:18" x14ac:dyDescent="0.2">
      <c r="B1667" s="22" t="s">
        <v>10</v>
      </c>
      <c r="C1667" s="22">
        <v>1185732</v>
      </c>
      <c r="D1667" s="23">
        <v>44214</v>
      </c>
      <c r="E1667" s="22" t="s">
        <v>30</v>
      </c>
      <c r="F1667" s="22" t="s">
        <v>69</v>
      </c>
      <c r="G1667" s="22" t="s">
        <v>70</v>
      </c>
      <c r="H1667" s="22" t="s">
        <v>17</v>
      </c>
      <c r="I1667" s="24">
        <v>0.3</v>
      </c>
      <c r="J1667" s="25">
        <v>4250</v>
      </c>
      <c r="K1667" s="26">
        <f t="shared" si="545"/>
        <v>1275</v>
      </c>
      <c r="L1667" s="26">
        <f t="shared" si="546"/>
        <v>637.5</v>
      </c>
      <c r="M1667" s="27">
        <v>0.5</v>
      </c>
      <c r="O1667" s="1"/>
      <c r="P1667" s="2"/>
      <c r="Q1667" s="3"/>
      <c r="R1667" s="5"/>
    </row>
    <row r="1668" spans="2:18" x14ac:dyDescent="0.2">
      <c r="B1668" s="22" t="s">
        <v>10</v>
      </c>
      <c r="C1668" s="22">
        <v>1185732</v>
      </c>
      <c r="D1668" s="23">
        <v>44245</v>
      </c>
      <c r="E1668" s="22" t="s">
        <v>30</v>
      </c>
      <c r="F1668" s="22" t="s">
        <v>69</v>
      </c>
      <c r="G1668" s="22" t="s">
        <v>70</v>
      </c>
      <c r="H1668" s="22" t="s">
        <v>12</v>
      </c>
      <c r="I1668" s="24">
        <v>0.3</v>
      </c>
      <c r="J1668" s="25">
        <v>6750</v>
      </c>
      <c r="K1668" s="26">
        <f>I1668*J1668</f>
        <v>2025</v>
      </c>
      <c r="L1668" s="26">
        <f>K1668*M1668</f>
        <v>810</v>
      </c>
      <c r="M1668" s="27">
        <v>0.4</v>
      </c>
      <c r="O1668" s="1"/>
      <c r="P1668" s="2"/>
      <c r="Q1668" s="3"/>
      <c r="R1668" s="5"/>
    </row>
    <row r="1669" spans="2:18" x14ac:dyDescent="0.2">
      <c r="B1669" s="22" t="s">
        <v>10</v>
      </c>
      <c r="C1669" s="22">
        <v>1185732</v>
      </c>
      <c r="D1669" s="23">
        <v>44245</v>
      </c>
      <c r="E1669" s="22" t="s">
        <v>30</v>
      </c>
      <c r="F1669" s="22" t="s">
        <v>69</v>
      </c>
      <c r="G1669" s="22" t="s">
        <v>70</v>
      </c>
      <c r="H1669" s="22" t="s">
        <v>15</v>
      </c>
      <c r="I1669" s="24">
        <v>0.3</v>
      </c>
      <c r="J1669" s="25">
        <v>3250</v>
      </c>
      <c r="K1669" s="26">
        <f>I1669*J1669</f>
        <v>975</v>
      </c>
      <c r="L1669" s="26">
        <f>K1669*M1669</f>
        <v>341.25</v>
      </c>
      <c r="M1669" s="27">
        <v>0.35</v>
      </c>
      <c r="O1669" s="1"/>
      <c r="P1669" s="2"/>
      <c r="Q1669" s="3"/>
      <c r="R1669" s="5"/>
    </row>
    <row r="1670" spans="2:18" x14ac:dyDescent="0.2">
      <c r="B1670" s="22" t="s">
        <v>10</v>
      </c>
      <c r="C1670" s="22">
        <v>1185732</v>
      </c>
      <c r="D1670" s="23">
        <v>44245</v>
      </c>
      <c r="E1670" s="22" t="s">
        <v>30</v>
      </c>
      <c r="F1670" s="22" t="s">
        <v>69</v>
      </c>
      <c r="G1670" s="22" t="s">
        <v>70</v>
      </c>
      <c r="H1670" s="22" t="s">
        <v>13</v>
      </c>
      <c r="I1670" s="24">
        <v>0.2</v>
      </c>
      <c r="J1670" s="25">
        <v>3750</v>
      </c>
      <c r="K1670" s="26">
        <f t="shared" ref="K1670:K1673" si="547">I1670*J1670</f>
        <v>750</v>
      </c>
      <c r="L1670" s="26">
        <f t="shared" ref="L1670:L1673" si="548">K1670*M1670</f>
        <v>262.5</v>
      </c>
      <c r="M1670" s="27">
        <v>0.35</v>
      </c>
      <c r="O1670" s="1"/>
      <c r="P1670" s="2"/>
      <c r="Q1670" s="3"/>
      <c r="R1670" s="5"/>
    </row>
    <row r="1671" spans="2:18" x14ac:dyDescent="0.2">
      <c r="B1671" s="22" t="s">
        <v>10</v>
      </c>
      <c r="C1671" s="22">
        <v>1185732</v>
      </c>
      <c r="D1671" s="23">
        <v>44245</v>
      </c>
      <c r="E1671" s="22" t="s">
        <v>30</v>
      </c>
      <c r="F1671" s="22" t="s">
        <v>69</v>
      </c>
      <c r="G1671" s="22" t="s">
        <v>70</v>
      </c>
      <c r="H1671" s="22" t="s">
        <v>14</v>
      </c>
      <c r="I1671" s="24">
        <v>0.25000000000000006</v>
      </c>
      <c r="J1671" s="25">
        <v>2500</v>
      </c>
      <c r="K1671" s="26">
        <f t="shared" si="547"/>
        <v>625.00000000000011</v>
      </c>
      <c r="L1671" s="26">
        <f t="shared" si="548"/>
        <v>250.00000000000006</v>
      </c>
      <c r="M1671" s="27">
        <v>0.4</v>
      </c>
      <c r="O1671" s="1"/>
      <c r="P1671" s="2"/>
      <c r="Q1671" s="3"/>
      <c r="R1671" s="5"/>
    </row>
    <row r="1672" spans="2:18" x14ac:dyDescent="0.2">
      <c r="B1672" s="22" t="s">
        <v>10</v>
      </c>
      <c r="C1672" s="22">
        <v>1185732</v>
      </c>
      <c r="D1672" s="23">
        <v>44245</v>
      </c>
      <c r="E1672" s="22" t="s">
        <v>30</v>
      </c>
      <c r="F1672" s="22" t="s">
        <v>69</v>
      </c>
      <c r="G1672" s="22" t="s">
        <v>70</v>
      </c>
      <c r="H1672" s="22" t="s">
        <v>16</v>
      </c>
      <c r="I1672" s="24">
        <v>0.39999999999999997</v>
      </c>
      <c r="J1672" s="25">
        <v>3250</v>
      </c>
      <c r="K1672" s="26">
        <f t="shared" si="547"/>
        <v>1300</v>
      </c>
      <c r="L1672" s="26">
        <f t="shared" si="548"/>
        <v>454.99999999999994</v>
      </c>
      <c r="M1672" s="27">
        <v>0.35</v>
      </c>
      <c r="O1672" s="1"/>
      <c r="P1672" s="2"/>
      <c r="Q1672" s="3"/>
      <c r="R1672" s="5"/>
    </row>
    <row r="1673" spans="2:18" x14ac:dyDescent="0.2">
      <c r="B1673" s="22" t="s">
        <v>10</v>
      </c>
      <c r="C1673" s="22">
        <v>1185732</v>
      </c>
      <c r="D1673" s="23">
        <v>44245</v>
      </c>
      <c r="E1673" s="22" t="s">
        <v>30</v>
      </c>
      <c r="F1673" s="22" t="s">
        <v>69</v>
      </c>
      <c r="G1673" s="22" t="s">
        <v>70</v>
      </c>
      <c r="H1673" s="22" t="s">
        <v>17</v>
      </c>
      <c r="I1673" s="24">
        <v>0.3</v>
      </c>
      <c r="J1673" s="25">
        <v>4000</v>
      </c>
      <c r="K1673" s="26">
        <f t="shared" si="547"/>
        <v>1200</v>
      </c>
      <c r="L1673" s="26">
        <f t="shared" si="548"/>
        <v>600</v>
      </c>
      <c r="M1673" s="27">
        <v>0.5</v>
      </c>
      <c r="O1673" s="1"/>
      <c r="P1673" s="2"/>
      <c r="Q1673" s="3"/>
      <c r="R1673" s="5"/>
    </row>
    <row r="1674" spans="2:18" x14ac:dyDescent="0.2">
      <c r="B1674" s="22" t="s">
        <v>10</v>
      </c>
      <c r="C1674" s="22">
        <v>1185732</v>
      </c>
      <c r="D1674" s="23">
        <v>44272</v>
      </c>
      <c r="E1674" s="22" t="s">
        <v>30</v>
      </c>
      <c r="F1674" s="22" t="s">
        <v>69</v>
      </c>
      <c r="G1674" s="22" t="s">
        <v>70</v>
      </c>
      <c r="H1674" s="22" t="s">
        <v>12</v>
      </c>
      <c r="I1674" s="24">
        <v>0.35000000000000003</v>
      </c>
      <c r="J1674" s="25">
        <v>6200</v>
      </c>
      <c r="K1674" s="26">
        <f>I1674*J1674</f>
        <v>2170</v>
      </c>
      <c r="L1674" s="26">
        <f>K1674*M1674</f>
        <v>868</v>
      </c>
      <c r="M1674" s="27">
        <v>0.4</v>
      </c>
      <c r="O1674" s="1"/>
      <c r="P1674" s="2"/>
      <c r="Q1674" s="3"/>
      <c r="R1674" s="5"/>
    </row>
    <row r="1675" spans="2:18" x14ac:dyDescent="0.2">
      <c r="B1675" s="22" t="s">
        <v>10</v>
      </c>
      <c r="C1675" s="22">
        <v>1185732</v>
      </c>
      <c r="D1675" s="23">
        <v>44272</v>
      </c>
      <c r="E1675" s="22" t="s">
        <v>30</v>
      </c>
      <c r="F1675" s="22" t="s">
        <v>69</v>
      </c>
      <c r="G1675" s="22" t="s">
        <v>70</v>
      </c>
      <c r="H1675" s="22" t="s">
        <v>15</v>
      </c>
      <c r="I1675" s="24">
        <v>0.35000000000000003</v>
      </c>
      <c r="J1675" s="25">
        <v>3000</v>
      </c>
      <c r="K1675" s="26">
        <f>I1675*J1675</f>
        <v>1050</v>
      </c>
      <c r="L1675" s="26">
        <f>K1675*M1675</f>
        <v>367.5</v>
      </c>
      <c r="M1675" s="27">
        <v>0.35</v>
      </c>
      <c r="O1675" s="1"/>
      <c r="P1675" s="2"/>
      <c r="Q1675" s="3"/>
      <c r="R1675" s="5"/>
    </row>
    <row r="1676" spans="2:18" x14ac:dyDescent="0.2">
      <c r="B1676" s="22" t="s">
        <v>10</v>
      </c>
      <c r="C1676" s="22">
        <v>1185732</v>
      </c>
      <c r="D1676" s="23">
        <v>44272</v>
      </c>
      <c r="E1676" s="22" t="s">
        <v>30</v>
      </c>
      <c r="F1676" s="22" t="s">
        <v>69</v>
      </c>
      <c r="G1676" s="22" t="s">
        <v>70</v>
      </c>
      <c r="H1676" s="22" t="s">
        <v>13</v>
      </c>
      <c r="I1676" s="24">
        <v>0.25000000000000006</v>
      </c>
      <c r="J1676" s="25">
        <v>3500</v>
      </c>
      <c r="K1676" s="26">
        <f t="shared" ref="K1676:K1679" si="549">I1676*J1676</f>
        <v>875.00000000000023</v>
      </c>
      <c r="L1676" s="26">
        <f t="shared" ref="L1676:L1679" si="550">K1676*M1676</f>
        <v>306.25000000000006</v>
      </c>
      <c r="M1676" s="27">
        <v>0.35</v>
      </c>
      <c r="O1676" s="1"/>
      <c r="P1676" s="2"/>
      <c r="Q1676" s="3"/>
      <c r="R1676" s="5"/>
    </row>
    <row r="1677" spans="2:18" x14ac:dyDescent="0.2">
      <c r="B1677" s="22" t="s">
        <v>10</v>
      </c>
      <c r="C1677" s="22">
        <v>1185732</v>
      </c>
      <c r="D1677" s="23">
        <v>44272</v>
      </c>
      <c r="E1677" s="22" t="s">
        <v>30</v>
      </c>
      <c r="F1677" s="22" t="s">
        <v>69</v>
      </c>
      <c r="G1677" s="22" t="s">
        <v>70</v>
      </c>
      <c r="H1677" s="22" t="s">
        <v>14</v>
      </c>
      <c r="I1677" s="24">
        <v>0.3</v>
      </c>
      <c r="J1677" s="25">
        <v>2000</v>
      </c>
      <c r="K1677" s="26">
        <f t="shared" si="549"/>
        <v>600</v>
      </c>
      <c r="L1677" s="26">
        <f t="shared" si="550"/>
        <v>240</v>
      </c>
      <c r="M1677" s="27">
        <v>0.4</v>
      </c>
      <c r="O1677" s="1"/>
      <c r="P1677" s="2"/>
      <c r="Q1677" s="3"/>
      <c r="R1677" s="5"/>
    </row>
    <row r="1678" spans="2:18" x14ac:dyDescent="0.2">
      <c r="B1678" s="22" t="s">
        <v>10</v>
      </c>
      <c r="C1678" s="22">
        <v>1185732</v>
      </c>
      <c r="D1678" s="23">
        <v>44272</v>
      </c>
      <c r="E1678" s="22" t="s">
        <v>30</v>
      </c>
      <c r="F1678" s="22" t="s">
        <v>69</v>
      </c>
      <c r="G1678" s="22" t="s">
        <v>70</v>
      </c>
      <c r="H1678" s="22" t="s">
        <v>16</v>
      </c>
      <c r="I1678" s="24">
        <v>0.45</v>
      </c>
      <c r="J1678" s="25">
        <v>2500</v>
      </c>
      <c r="K1678" s="26">
        <f t="shared" si="549"/>
        <v>1125</v>
      </c>
      <c r="L1678" s="26">
        <f t="shared" si="550"/>
        <v>393.75</v>
      </c>
      <c r="M1678" s="27">
        <v>0.35</v>
      </c>
      <c r="O1678" s="1"/>
      <c r="P1678" s="2"/>
      <c r="Q1678" s="3"/>
      <c r="R1678" s="5"/>
    </row>
    <row r="1679" spans="2:18" x14ac:dyDescent="0.2">
      <c r="B1679" s="22" t="s">
        <v>10</v>
      </c>
      <c r="C1679" s="22">
        <v>1185732</v>
      </c>
      <c r="D1679" s="23">
        <v>44272</v>
      </c>
      <c r="E1679" s="22" t="s">
        <v>30</v>
      </c>
      <c r="F1679" s="22" t="s">
        <v>69</v>
      </c>
      <c r="G1679" s="22" t="s">
        <v>70</v>
      </c>
      <c r="H1679" s="22" t="s">
        <v>17</v>
      </c>
      <c r="I1679" s="24">
        <v>0.35000000000000003</v>
      </c>
      <c r="J1679" s="25">
        <v>3500</v>
      </c>
      <c r="K1679" s="26">
        <f t="shared" si="549"/>
        <v>1225.0000000000002</v>
      </c>
      <c r="L1679" s="26">
        <f t="shared" si="550"/>
        <v>612.50000000000011</v>
      </c>
      <c r="M1679" s="27">
        <v>0.5</v>
      </c>
      <c r="O1679" s="1"/>
      <c r="P1679" s="2"/>
      <c r="Q1679" s="3"/>
      <c r="R1679" s="5"/>
    </row>
    <row r="1680" spans="2:18" x14ac:dyDescent="0.2">
      <c r="B1680" s="22" t="s">
        <v>10</v>
      </c>
      <c r="C1680" s="22">
        <v>1185732</v>
      </c>
      <c r="D1680" s="23">
        <v>44304</v>
      </c>
      <c r="E1680" s="22" t="s">
        <v>30</v>
      </c>
      <c r="F1680" s="22" t="s">
        <v>69</v>
      </c>
      <c r="G1680" s="22" t="s">
        <v>70</v>
      </c>
      <c r="H1680" s="22" t="s">
        <v>12</v>
      </c>
      <c r="I1680" s="24">
        <v>0.35000000000000003</v>
      </c>
      <c r="J1680" s="25">
        <v>5750</v>
      </c>
      <c r="K1680" s="26">
        <f>I1680*J1680</f>
        <v>2012.5000000000002</v>
      </c>
      <c r="L1680" s="26">
        <f>K1680*M1680</f>
        <v>805.00000000000011</v>
      </c>
      <c r="M1680" s="27">
        <v>0.4</v>
      </c>
      <c r="O1680" s="1"/>
      <c r="P1680" s="2"/>
      <c r="Q1680" s="3"/>
      <c r="R1680" s="5"/>
    </row>
    <row r="1681" spans="2:18" x14ac:dyDescent="0.2">
      <c r="B1681" s="22" t="s">
        <v>10</v>
      </c>
      <c r="C1681" s="22">
        <v>1185732</v>
      </c>
      <c r="D1681" s="23">
        <v>44304</v>
      </c>
      <c r="E1681" s="22" t="s">
        <v>30</v>
      </c>
      <c r="F1681" s="22" t="s">
        <v>69</v>
      </c>
      <c r="G1681" s="22" t="s">
        <v>70</v>
      </c>
      <c r="H1681" s="22" t="s">
        <v>15</v>
      </c>
      <c r="I1681" s="24">
        <v>0.30000000000000004</v>
      </c>
      <c r="J1681" s="25">
        <v>2750</v>
      </c>
      <c r="K1681" s="26">
        <f>I1681*J1681</f>
        <v>825.00000000000011</v>
      </c>
      <c r="L1681" s="26">
        <f>K1681*M1681</f>
        <v>288.75</v>
      </c>
      <c r="M1681" s="27">
        <v>0.35</v>
      </c>
      <c r="O1681" s="1"/>
      <c r="P1681" s="2"/>
      <c r="Q1681" s="3"/>
      <c r="R1681" s="5"/>
    </row>
    <row r="1682" spans="2:18" x14ac:dyDescent="0.2">
      <c r="B1682" s="22" t="s">
        <v>10</v>
      </c>
      <c r="C1682" s="22">
        <v>1185732</v>
      </c>
      <c r="D1682" s="23">
        <v>44304</v>
      </c>
      <c r="E1682" s="22" t="s">
        <v>30</v>
      </c>
      <c r="F1682" s="22" t="s">
        <v>69</v>
      </c>
      <c r="G1682" s="22" t="s">
        <v>70</v>
      </c>
      <c r="H1682" s="22" t="s">
        <v>13</v>
      </c>
      <c r="I1682" s="24">
        <v>0.20000000000000007</v>
      </c>
      <c r="J1682" s="25">
        <v>2750</v>
      </c>
      <c r="K1682" s="26">
        <f t="shared" ref="K1682:K1685" si="551">I1682*J1682</f>
        <v>550.00000000000023</v>
      </c>
      <c r="L1682" s="26">
        <f t="shared" ref="L1682:L1685" si="552">K1682*M1682</f>
        <v>192.50000000000006</v>
      </c>
      <c r="M1682" s="27">
        <v>0.35</v>
      </c>
      <c r="O1682" s="1"/>
      <c r="P1682" s="2"/>
      <c r="Q1682" s="3"/>
      <c r="R1682" s="5"/>
    </row>
    <row r="1683" spans="2:18" x14ac:dyDescent="0.2">
      <c r="B1683" s="22" t="s">
        <v>10</v>
      </c>
      <c r="C1683" s="22">
        <v>1185732</v>
      </c>
      <c r="D1683" s="23">
        <v>44304</v>
      </c>
      <c r="E1683" s="22" t="s">
        <v>30</v>
      </c>
      <c r="F1683" s="22" t="s">
        <v>69</v>
      </c>
      <c r="G1683" s="22" t="s">
        <v>70</v>
      </c>
      <c r="H1683" s="22" t="s">
        <v>14</v>
      </c>
      <c r="I1683" s="24">
        <v>0.25</v>
      </c>
      <c r="J1683" s="25">
        <v>2000</v>
      </c>
      <c r="K1683" s="26">
        <f t="shared" si="551"/>
        <v>500</v>
      </c>
      <c r="L1683" s="26">
        <f t="shared" si="552"/>
        <v>200</v>
      </c>
      <c r="M1683" s="27">
        <v>0.4</v>
      </c>
      <c r="O1683" s="1"/>
      <c r="P1683" s="2"/>
      <c r="Q1683" s="3"/>
      <c r="R1683" s="5"/>
    </row>
    <row r="1684" spans="2:18" x14ac:dyDescent="0.2">
      <c r="B1684" s="22" t="s">
        <v>10</v>
      </c>
      <c r="C1684" s="22">
        <v>1185732</v>
      </c>
      <c r="D1684" s="23">
        <v>44304</v>
      </c>
      <c r="E1684" s="22" t="s">
        <v>30</v>
      </c>
      <c r="F1684" s="22" t="s">
        <v>69</v>
      </c>
      <c r="G1684" s="22" t="s">
        <v>70</v>
      </c>
      <c r="H1684" s="22" t="s">
        <v>16</v>
      </c>
      <c r="I1684" s="24">
        <v>0.4</v>
      </c>
      <c r="J1684" s="25">
        <v>2250</v>
      </c>
      <c r="K1684" s="26">
        <f t="shared" si="551"/>
        <v>900</v>
      </c>
      <c r="L1684" s="26">
        <f t="shared" si="552"/>
        <v>315</v>
      </c>
      <c r="M1684" s="27">
        <v>0.35</v>
      </c>
      <c r="O1684" s="1"/>
      <c r="P1684" s="2"/>
      <c r="Q1684" s="3"/>
      <c r="R1684" s="5"/>
    </row>
    <row r="1685" spans="2:18" x14ac:dyDescent="0.2">
      <c r="B1685" s="22" t="s">
        <v>10</v>
      </c>
      <c r="C1685" s="22">
        <v>1185732</v>
      </c>
      <c r="D1685" s="23">
        <v>44304</v>
      </c>
      <c r="E1685" s="22" t="s">
        <v>30</v>
      </c>
      <c r="F1685" s="22" t="s">
        <v>69</v>
      </c>
      <c r="G1685" s="22" t="s">
        <v>70</v>
      </c>
      <c r="H1685" s="22" t="s">
        <v>17</v>
      </c>
      <c r="I1685" s="24">
        <v>0.30000000000000004</v>
      </c>
      <c r="J1685" s="25">
        <v>3500</v>
      </c>
      <c r="K1685" s="26">
        <f t="shared" si="551"/>
        <v>1050.0000000000002</v>
      </c>
      <c r="L1685" s="26">
        <f t="shared" si="552"/>
        <v>525.00000000000011</v>
      </c>
      <c r="M1685" s="27">
        <v>0.5</v>
      </c>
      <c r="O1685" s="1"/>
      <c r="P1685" s="2"/>
      <c r="Q1685" s="3"/>
      <c r="R1685" s="5"/>
    </row>
    <row r="1686" spans="2:18" x14ac:dyDescent="0.2">
      <c r="B1686" s="22" t="s">
        <v>10</v>
      </c>
      <c r="C1686" s="22">
        <v>1185732</v>
      </c>
      <c r="D1686" s="23">
        <v>44335</v>
      </c>
      <c r="E1686" s="22" t="s">
        <v>30</v>
      </c>
      <c r="F1686" s="22" t="s">
        <v>69</v>
      </c>
      <c r="G1686" s="22" t="s">
        <v>70</v>
      </c>
      <c r="H1686" s="22" t="s">
        <v>12</v>
      </c>
      <c r="I1686" s="24">
        <v>0.4</v>
      </c>
      <c r="J1686" s="25">
        <v>6200</v>
      </c>
      <c r="K1686" s="26">
        <f>I1686*J1686</f>
        <v>2480</v>
      </c>
      <c r="L1686" s="26">
        <f>K1686*M1686</f>
        <v>992</v>
      </c>
      <c r="M1686" s="27">
        <v>0.4</v>
      </c>
      <c r="O1686" s="1"/>
      <c r="P1686" s="2"/>
      <c r="Q1686" s="3"/>
      <c r="R1686" s="5"/>
    </row>
    <row r="1687" spans="2:18" x14ac:dyDescent="0.2">
      <c r="B1687" s="22" t="s">
        <v>10</v>
      </c>
      <c r="C1687" s="22">
        <v>1185732</v>
      </c>
      <c r="D1687" s="23">
        <v>44335</v>
      </c>
      <c r="E1687" s="22" t="s">
        <v>30</v>
      </c>
      <c r="F1687" s="22" t="s">
        <v>69</v>
      </c>
      <c r="G1687" s="22" t="s">
        <v>70</v>
      </c>
      <c r="H1687" s="22" t="s">
        <v>15</v>
      </c>
      <c r="I1687" s="24">
        <v>0.35000000000000009</v>
      </c>
      <c r="J1687" s="25">
        <v>3250</v>
      </c>
      <c r="K1687" s="26">
        <f>I1687*J1687</f>
        <v>1137.5000000000002</v>
      </c>
      <c r="L1687" s="26">
        <f>K1687*M1687</f>
        <v>398.12500000000006</v>
      </c>
      <c r="M1687" s="27">
        <v>0.35</v>
      </c>
      <c r="O1687" s="1"/>
      <c r="P1687" s="2"/>
      <c r="Q1687" s="3"/>
      <c r="R1687" s="5"/>
    </row>
    <row r="1688" spans="2:18" x14ac:dyDescent="0.2">
      <c r="B1688" s="22" t="s">
        <v>10</v>
      </c>
      <c r="C1688" s="22">
        <v>1185732</v>
      </c>
      <c r="D1688" s="23">
        <v>44335</v>
      </c>
      <c r="E1688" s="22" t="s">
        <v>30</v>
      </c>
      <c r="F1688" s="22" t="s">
        <v>69</v>
      </c>
      <c r="G1688" s="22" t="s">
        <v>70</v>
      </c>
      <c r="H1688" s="22" t="s">
        <v>13</v>
      </c>
      <c r="I1688" s="24">
        <v>0.30000000000000004</v>
      </c>
      <c r="J1688" s="25">
        <v>3000</v>
      </c>
      <c r="K1688" s="26">
        <f t="shared" ref="K1688:K1691" si="553">I1688*J1688</f>
        <v>900.00000000000011</v>
      </c>
      <c r="L1688" s="26">
        <f t="shared" ref="L1688:L1691" si="554">K1688*M1688</f>
        <v>315</v>
      </c>
      <c r="M1688" s="27">
        <v>0.35</v>
      </c>
      <c r="O1688" s="1"/>
      <c r="P1688" s="2"/>
      <c r="Q1688" s="3"/>
      <c r="R1688" s="5"/>
    </row>
    <row r="1689" spans="2:18" x14ac:dyDescent="0.2">
      <c r="B1689" s="22" t="s">
        <v>10</v>
      </c>
      <c r="C1689" s="22">
        <v>1185732</v>
      </c>
      <c r="D1689" s="23">
        <v>44335</v>
      </c>
      <c r="E1689" s="22" t="s">
        <v>30</v>
      </c>
      <c r="F1689" s="22" t="s">
        <v>69</v>
      </c>
      <c r="G1689" s="22" t="s">
        <v>70</v>
      </c>
      <c r="H1689" s="22" t="s">
        <v>14</v>
      </c>
      <c r="I1689" s="24">
        <v>0.30000000000000004</v>
      </c>
      <c r="J1689" s="25">
        <v>2250</v>
      </c>
      <c r="K1689" s="26">
        <f t="shared" si="553"/>
        <v>675.00000000000011</v>
      </c>
      <c r="L1689" s="26">
        <f t="shared" si="554"/>
        <v>270.00000000000006</v>
      </c>
      <c r="M1689" s="27">
        <v>0.4</v>
      </c>
      <c r="O1689" s="1"/>
      <c r="P1689" s="2"/>
      <c r="Q1689" s="3"/>
      <c r="R1689" s="5"/>
    </row>
    <row r="1690" spans="2:18" x14ac:dyDescent="0.2">
      <c r="B1690" s="22" t="s">
        <v>10</v>
      </c>
      <c r="C1690" s="22">
        <v>1185732</v>
      </c>
      <c r="D1690" s="23">
        <v>44335</v>
      </c>
      <c r="E1690" s="22" t="s">
        <v>30</v>
      </c>
      <c r="F1690" s="22" t="s">
        <v>69</v>
      </c>
      <c r="G1690" s="22" t="s">
        <v>70</v>
      </c>
      <c r="H1690" s="22" t="s">
        <v>16</v>
      </c>
      <c r="I1690" s="24">
        <v>0.44999999999999996</v>
      </c>
      <c r="J1690" s="25">
        <v>2500</v>
      </c>
      <c r="K1690" s="26">
        <f t="shared" si="553"/>
        <v>1125</v>
      </c>
      <c r="L1690" s="26">
        <f t="shared" si="554"/>
        <v>393.75</v>
      </c>
      <c r="M1690" s="27">
        <v>0.35</v>
      </c>
      <c r="O1690" s="1"/>
      <c r="P1690" s="2"/>
      <c r="Q1690" s="3"/>
      <c r="R1690" s="5"/>
    </row>
    <row r="1691" spans="2:18" x14ac:dyDescent="0.2">
      <c r="B1691" s="22" t="s">
        <v>10</v>
      </c>
      <c r="C1691" s="22">
        <v>1185732</v>
      </c>
      <c r="D1691" s="23">
        <v>44335</v>
      </c>
      <c r="E1691" s="22" t="s">
        <v>30</v>
      </c>
      <c r="F1691" s="22" t="s">
        <v>69</v>
      </c>
      <c r="G1691" s="22" t="s">
        <v>70</v>
      </c>
      <c r="H1691" s="22" t="s">
        <v>17</v>
      </c>
      <c r="I1691" s="24">
        <v>0.49999999999999994</v>
      </c>
      <c r="J1691" s="25">
        <v>3500</v>
      </c>
      <c r="K1691" s="26">
        <f t="shared" si="553"/>
        <v>1749.9999999999998</v>
      </c>
      <c r="L1691" s="26">
        <f t="shared" si="554"/>
        <v>874.99999999999989</v>
      </c>
      <c r="M1691" s="27">
        <v>0.5</v>
      </c>
      <c r="O1691" s="1"/>
      <c r="P1691" s="2"/>
      <c r="Q1691" s="3"/>
      <c r="R1691" s="5"/>
    </row>
    <row r="1692" spans="2:18" x14ac:dyDescent="0.2">
      <c r="B1692" s="22" t="s">
        <v>10</v>
      </c>
      <c r="C1692" s="22">
        <v>1185732</v>
      </c>
      <c r="D1692" s="23">
        <v>44365</v>
      </c>
      <c r="E1692" s="22" t="s">
        <v>30</v>
      </c>
      <c r="F1692" s="22" t="s">
        <v>69</v>
      </c>
      <c r="G1692" s="22" t="s">
        <v>70</v>
      </c>
      <c r="H1692" s="22" t="s">
        <v>12</v>
      </c>
      <c r="I1692" s="24">
        <v>0.35000000000000003</v>
      </c>
      <c r="J1692" s="25">
        <v>6000</v>
      </c>
      <c r="K1692" s="26">
        <f>I1692*J1692</f>
        <v>2100</v>
      </c>
      <c r="L1692" s="26">
        <f>K1692*M1692</f>
        <v>840</v>
      </c>
      <c r="M1692" s="27">
        <v>0.4</v>
      </c>
      <c r="O1692" s="1"/>
      <c r="P1692" s="2"/>
      <c r="Q1692" s="3"/>
      <c r="R1692" s="5"/>
    </row>
    <row r="1693" spans="2:18" x14ac:dyDescent="0.2">
      <c r="B1693" s="22" t="s">
        <v>10</v>
      </c>
      <c r="C1693" s="22">
        <v>1185732</v>
      </c>
      <c r="D1693" s="23">
        <v>44365</v>
      </c>
      <c r="E1693" s="22" t="s">
        <v>30</v>
      </c>
      <c r="F1693" s="22" t="s">
        <v>69</v>
      </c>
      <c r="G1693" s="22" t="s">
        <v>70</v>
      </c>
      <c r="H1693" s="22" t="s">
        <v>15</v>
      </c>
      <c r="I1693" s="24">
        <v>0.3000000000000001</v>
      </c>
      <c r="J1693" s="25">
        <v>3500</v>
      </c>
      <c r="K1693" s="26">
        <f>I1693*J1693</f>
        <v>1050.0000000000005</v>
      </c>
      <c r="L1693" s="26">
        <f>K1693*M1693</f>
        <v>367.50000000000011</v>
      </c>
      <c r="M1693" s="27">
        <v>0.35</v>
      </c>
      <c r="O1693" s="1"/>
      <c r="P1693" s="2"/>
      <c r="Q1693" s="3"/>
      <c r="R1693" s="5"/>
    </row>
    <row r="1694" spans="2:18" x14ac:dyDescent="0.2">
      <c r="B1694" s="22" t="s">
        <v>10</v>
      </c>
      <c r="C1694" s="22">
        <v>1185732</v>
      </c>
      <c r="D1694" s="23">
        <v>44365</v>
      </c>
      <c r="E1694" s="22" t="s">
        <v>30</v>
      </c>
      <c r="F1694" s="22" t="s">
        <v>69</v>
      </c>
      <c r="G1694" s="22" t="s">
        <v>70</v>
      </c>
      <c r="H1694" s="22" t="s">
        <v>13</v>
      </c>
      <c r="I1694" s="24">
        <v>0.25000000000000006</v>
      </c>
      <c r="J1694" s="25">
        <v>3750</v>
      </c>
      <c r="K1694" s="26">
        <f t="shared" ref="K1694:K1697" si="555">I1694*J1694</f>
        <v>937.50000000000023</v>
      </c>
      <c r="L1694" s="26">
        <f t="shared" ref="L1694:L1697" si="556">K1694*M1694</f>
        <v>328.12500000000006</v>
      </c>
      <c r="M1694" s="27">
        <v>0.35</v>
      </c>
      <c r="O1694" s="1"/>
      <c r="P1694" s="2"/>
      <c r="Q1694" s="3"/>
      <c r="R1694" s="5"/>
    </row>
    <row r="1695" spans="2:18" x14ac:dyDescent="0.2">
      <c r="B1695" s="22" t="s">
        <v>10</v>
      </c>
      <c r="C1695" s="22">
        <v>1185732</v>
      </c>
      <c r="D1695" s="23">
        <v>44365</v>
      </c>
      <c r="E1695" s="22" t="s">
        <v>30</v>
      </c>
      <c r="F1695" s="22" t="s">
        <v>69</v>
      </c>
      <c r="G1695" s="22" t="s">
        <v>70</v>
      </c>
      <c r="H1695" s="22" t="s">
        <v>14</v>
      </c>
      <c r="I1695" s="24">
        <v>0.25000000000000006</v>
      </c>
      <c r="J1695" s="25">
        <v>3500</v>
      </c>
      <c r="K1695" s="26">
        <f t="shared" si="555"/>
        <v>875.00000000000023</v>
      </c>
      <c r="L1695" s="26">
        <f t="shared" si="556"/>
        <v>350.00000000000011</v>
      </c>
      <c r="M1695" s="27">
        <v>0.4</v>
      </c>
      <c r="O1695" s="1"/>
      <c r="P1695" s="2"/>
      <c r="Q1695" s="3"/>
      <c r="R1695" s="5"/>
    </row>
    <row r="1696" spans="2:18" x14ac:dyDescent="0.2">
      <c r="B1696" s="22" t="s">
        <v>10</v>
      </c>
      <c r="C1696" s="22">
        <v>1185732</v>
      </c>
      <c r="D1696" s="23">
        <v>44365</v>
      </c>
      <c r="E1696" s="22" t="s">
        <v>30</v>
      </c>
      <c r="F1696" s="22" t="s">
        <v>69</v>
      </c>
      <c r="G1696" s="22" t="s">
        <v>70</v>
      </c>
      <c r="H1696" s="22" t="s">
        <v>16</v>
      </c>
      <c r="I1696" s="24">
        <v>0.4</v>
      </c>
      <c r="J1696" s="25">
        <v>3500</v>
      </c>
      <c r="K1696" s="26">
        <f t="shared" si="555"/>
        <v>1400</v>
      </c>
      <c r="L1696" s="26">
        <f t="shared" si="556"/>
        <v>489.99999999999994</v>
      </c>
      <c r="M1696" s="27">
        <v>0.35</v>
      </c>
      <c r="O1696" s="1"/>
      <c r="P1696" s="2"/>
      <c r="Q1696" s="3"/>
      <c r="R1696" s="5"/>
    </row>
    <row r="1697" spans="2:18" x14ac:dyDescent="0.2">
      <c r="B1697" s="22" t="s">
        <v>10</v>
      </c>
      <c r="C1697" s="22">
        <v>1185732</v>
      </c>
      <c r="D1697" s="23">
        <v>44365</v>
      </c>
      <c r="E1697" s="22" t="s">
        <v>30</v>
      </c>
      <c r="F1697" s="22" t="s">
        <v>69</v>
      </c>
      <c r="G1697" s="22" t="s">
        <v>70</v>
      </c>
      <c r="H1697" s="22" t="s">
        <v>17</v>
      </c>
      <c r="I1697" s="24">
        <v>0.45</v>
      </c>
      <c r="J1697" s="25">
        <v>5250</v>
      </c>
      <c r="K1697" s="26">
        <f t="shared" si="555"/>
        <v>2362.5</v>
      </c>
      <c r="L1697" s="26">
        <f t="shared" si="556"/>
        <v>1181.25</v>
      </c>
      <c r="M1697" s="27">
        <v>0.5</v>
      </c>
      <c r="O1697" s="1"/>
      <c r="P1697" s="2"/>
      <c r="Q1697" s="3"/>
      <c r="R1697" s="5"/>
    </row>
    <row r="1698" spans="2:18" x14ac:dyDescent="0.2">
      <c r="B1698" s="22" t="s">
        <v>10</v>
      </c>
      <c r="C1698" s="22">
        <v>1185732</v>
      </c>
      <c r="D1698" s="23">
        <v>44394</v>
      </c>
      <c r="E1698" s="22" t="s">
        <v>30</v>
      </c>
      <c r="F1698" s="22" t="s">
        <v>69</v>
      </c>
      <c r="G1698" s="22" t="s">
        <v>70</v>
      </c>
      <c r="H1698" s="22" t="s">
        <v>12</v>
      </c>
      <c r="I1698" s="24">
        <v>0.4</v>
      </c>
      <c r="J1698" s="25">
        <v>7500</v>
      </c>
      <c r="K1698" s="26">
        <f>I1698*J1698</f>
        <v>3000</v>
      </c>
      <c r="L1698" s="26">
        <f>K1698*M1698</f>
        <v>1200</v>
      </c>
      <c r="M1698" s="27">
        <v>0.4</v>
      </c>
      <c r="O1698" s="1"/>
      <c r="P1698" s="2"/>
      <c r="Q1698" s="3"/>
      <c r="R1698" s="5"/>
    </row>
    <row r="1699" spans="2:18" x14ac:dyDescent="0.2">
      <c r="B1699" s="22" t="s">
        <v>10</v>
      </c>
      <c r="C1699" s="22">
        <v>1185732</v>
      </c>
      <c r="D1699" s="23">
        <v>44394</v>
      </c>
      <c r="E1699" s="22" t="s">
        <v>30</v>
      </c>
      <c r="F1699" s="22" t="s">
        <v>69</v>
      </c>
      <c r="G1699" s="22" t="s">
        <v>70</v>
      </c>
      <c r="H1699" s="22" t="s">
        <v>15</v>
      </c>
      <c r="I1699" s="24">
        <v>0.35000000000000009</v>
      </c>
      <c r="J1699" s="25">
        <v>5000</v>
      </c>
      <c r="K1699" s="26">
        <f>I1699*J1699</f>
        <v>1750.0000000000005</v>
      </c>
      <c r="L1699" s="26">
        <f>K1699*M1699</f>
        <v>612.50000000000011</v>
      </c>
      <c r="M1699" s="27">
        <v>0.35</v>
      </c>
      <c r="O1699" s="1"/>
      <c r="P1699" s="2"/>
      <c r="Q1699" s="3"/>
      <c r="R1699" s="5"/>
    </row>
    <row r="1700" spans="2:18" x14ac:dyDescent="0.2">
      <c r="B1700" s="22" t="s">
        <v>10</v>
      </c>
      <c r="C1700" s="22">
        <v>1185732</v>
      </c>
      <c r="D1700" s="23">
        <v>44394</v>
      </c>
      <c r="E1700" s="22" t="s">
        <v>30</v>
      </c>
      <c r="F1700" s="22" t="s">
        <v>69</v>
      </c>
      <c r="G1700" s="22" t="s">
        <v>70</v>
      </c>
      <c r="H1700" s="22" t="s">
        <v>13</v>
      </c>
      <c r="I1700" s="24">
        <v>0.30000000000000004</v>
      </c>
      <c r="J1700" s="25">
        <v>4250</v>
      </c>
      <c r="K1700" s="26">
        <f t="shared" ref="K1700:K1703" si="557">I1700*J1700</f>
        <v>1275.0000000000002</v>
      </c>
      <c r="L1700" s="26">
        <f t="shared" ref="L1700:L1703" si="558">K1700*M1700</f>
        <v>446.25000000000006</v>
      </c>
      <c r="M1700" s="27">
        <v>0.35</v>
      </c>
      <c r="O1700" s="1"/>
      <c r="P1700" s="2"/>
      <c r="Q1700" s="3"/>
      <c r="R1700" s="5"/>
    </row>
    <row r="1701" spans="2:18" x14ac:dyDescent="0.2">
      <c r="B1701" s="22" t="s">
        <v>10</v>
      </c>
      <c r="C1701" s="22">
        <v>1185732</v>
      </c>
      <c r="D1701" s="23">
        <v>44394</v>
      </c>
      <c r="E1701" s="22" t="s">
        <v>30</v>
      </c>
      <c r="F1701" s="22" t="s">
        <v>69</v>
      </c>
      <c r="G1701" s="22" t="s">
        <v>70</v>
      </c>
      <c r="H1701" s="22" t="s">
        <v>14</v>
      </c>
      <c r="I1701" s="24">
        <v>0.30000000000000004</v>
      </c>
      <c r="J1701" s="25">
        <v>3750</v>
      </c>
      <c r="K1701" s="26">
        <f t="shared" si="557"/>
        <v>1125.0000000000002</v>
      </c>
      <c r="L1701" s="26">
        <f t="shared" si="558"/>
        <v>450.00000000000011</v>
      </c>
      <c r="M1701" s="27">
        <v>0.4</v>
      </c>
      <c r="O1701" s="1"/>
      <c r="P1701" s="2"/>
      <c r="Q1701" s="3"/>
      <c r="R1701" s="5"/>
    </row>
    <row r="1702" spans="2:18" x14ac:dyDescent="0.2">
      <c r="B1702" s="22" t="s">
        <v>10</v>
      </c>
      <c r="C1702" s="22">
        <v>1185732</v>
      </c>
      <c r="D1702" s="23">
        <v>44394</v>
      </c>
      <c r="E1702" s="22" t="s">
        <v>30</v>
      </c>
      <c r="F1702" s="22" t="s">
        <v>69</v>
      </c>
      <c r="G1702" s="22" t="s">
        <v>70</v>
      </c>
      <c r="H1702" s="22" t="s">
        <v>16</v>
      </c>
      <c r="I1702" s="24">
        <v>0.4</v>
      </c>
      <c r="J1702" s="25">
        <v>3750</v>
      </c>
      <c r="K1702" s="26">
        <f t="shared" si="557"/>
        <v>1500</v>
      </c>
      <c r="L1702" s="26">
        <f t="shared" si="558"/>
        <v>525</v>
      </c>
      <c r="M1702" s="27">
        <v>0.35</v>
      </c>
      <c r="O1702" s="1"/>
      <c r="P1702" s="2"/>
      <c r="Q1702" s="3"/>
      <c r="R1702" s="5"/>
    </row>
    <row r="1703" spans="2:18" x14ac:dyDescent="0.2">
      <c r="B1703" s="22" t="s">
        <v>10</v>
      </c>
      <c r="C1703" s="22">
        <v>1185732</v>
      </c>
      <c r="D1703" s="23">
        <v>44394</v>
      </c>
      <c r="E1703" s="22" t="s">
        <v>30</v>
      </c>
      <c r="F1703" s="22" t="s">
        <v>69</v>
      </c>
      <c r="G1703" s="22" t="s">
        <v>70</v>
      </c>
      <c r="H1703" s="22" t="s">
        <v>17</v>
      </c>
      <c r="I1703" s="24">
        <v>0.45</v>
      </c>
      <c r="J1703" s="25">
        <v>5500</v>
      </c>
      <c r="K1703" s="26">
        <f t="shared" si="557"/>
        <v>2475</v>
      </c>
      <c r="L1703" s="26">
        <f t="shared" si="558"/>
        <v>1237.5</v>
      </c>
      <c r="M1703" s="27">
        <v>0.5</v>
      </c>
      <c r="O1703" s="1"/>
      <c r="P1703" s="2"/>
      <c r="Q1703" s="3"/>
      <c r="R1703" s="5"/>
    </row>
    <row r="1704" spans="2:18" x14ac:dyDescent="0.2">
      <c r="B1704" s="22" t="s">
        <v>10</v>
      </c>
      <c r="C1704" s="22">
        <v>1185732</v>
      </c>
      <c r="D1704" s="23">
        <v>44426</v>
      </c>
      <c r="E1704" s="22" t="s">
        <v>30</v>
      </c>
      <c r="F1704" s="22" t="s">
        <v>69</v>
      </c>
      <c r="G1704" s="22" t="s">
        <v>70</v>
      </c>
      <c r="H1704" s="22" t="s">
        <v>12</v>
      </c>
      <c r="I1704" s="24">
        <v>0.4</v>
      </c>
      <c r="J1704" s="25">
        <v>7000</v>
      </c>
      <c r="K1704" s="26">
        <f>I1704*J1704</f>
        <v>2800</v>
      </c>
      <c r="L1704" s="26">
        <f>K1704*M1704</f>
        <v>1120</v>
      </c>
      <c r="M1704" s="27">
        <v>0.4</v>
      </c>
      <c r="O1704" s="1"/>
      <c r="P1704" s="2"/>
      <c r="Q1704" s="3"/>
      <c r="R1704" s="5"/>
    </row>
    <row r="1705" spans="2:18" x14ac:dyDescent="0.2">
      <c r="B1705" s="22" t="s">
        <v>10</v>
      </c>
      <c r="C1705" s="22">
        <v>1185732</v>
      </c>
      <c r="D1705" s="23">
        <v>44426</v>
      </c>
      <c r="E1705" s="22" t="s">
        <v>30</v>
      </c>
      <c r="F1705" s="22" t="s">
        <v>69</v>
      </c>
      <c r="G1705" s="22" t="s">
        <v>70</v>
      </c>
      <c r="H1705" s="22" t="s">
        <v>15</v>
      </c>
      <c r="I1705" s="24">
        <v>0.40000000000000008</v>
      </c>
      <c r="J1705" s="25">
        <v>4750</v>
      </c>
      <c r="K1705" s="26">
        <f>I1705*J1705</f>
        <v>1900.0000000000005</v>
      </c>
      <c r="L1705" s="26">
        <f>K1705*M1705</f>
        <v>665.00000000000011</v>
      </c>
      <c r="M1705" s="27">
        <v>0.35</v>
      </c>
      <c r="O1705" s="1"/>
      <c r="P1705" s="2"/>
      <c r="Q1705" s="3"/>
      <c r="R1705" s="5"/>
    </row>
    <row r="1706" spans="2:18" x14ac:dyDescent="0.2">
      <c r="B1706" s="22" t="s">
        <v>10</v>
      </c>
      <c r="C1706" s="22">
        <v>1185732</v>
      </c>
      <c r="D1706" s="23">
        <v>44426</v>
      </c>
      <c r="E1706" s="22" t="s">
        <v>30</v>
      </c>
      <c r="F1706" s="22" t="s">
        <v>69</v>
      </c>
      <c r="G1706" s="22" t="s">
        <v>70</v>
      </c>
      <c r="H1706" s="22" t="s">
        <v>13</v>
      </c>
      <c r="I1706" s="24">
        <v>0.35000000000000003</v>
      </c>
      <c r="J1706" s="25">
        <v>4000</v>
      </c>
      <c r="K1706" s="26">
        <f t="shared" ref="K1706:K1709" si="559">I1706*J1706</f>
        <v>1400.0000000000002</v>
      </c>
      <c r="L1706" s="26">
        <f t="shared" ref="L1706:L1709" si="560">K1706*M1706</f>
        <v>490.00000000000006</v>
      </c>
      <c r="M1706" s="27">
        <v>0.35</v>
      </c>
      <c r="O1706" s="1"/>
      <c r="P1706" s="2"/>
      <c r="Q1706" s="3"/>
      <c r="R1706" s="5"/>
    </row>
    <row r="1707" spans="2:18" x14ac:dyDescent="0.2">
      <c r="B1707" s="22" t="s">
        <v>10</v>
      </c>
      <c r="C1707" s="22">
        <v>1185732</v>
      </c>
      <c r="D1707" s="23">
        <v>44426</v>
      </c>
      <c r="E1707" s="22" t="s">
        <v>30</v>
      </c>
      <c r="F1707" s="22" t="s">
        <v>69</v>
      </c>
      <c r="G1707" s="22" t="s">
        <v>70</v>
      </c>
      <c r="H1707" s="22" t="s">
        <v>14</v>
      </c>
      <c r="I1707" s="24">
        <v>0.25000000000000006</v>
      </c>
      <c r="J1707" s="25">
        <v>3250</v>
      </c>
      <c r="K1707" s="26">
        <f t="shared" si="559"/>
        <v>812.50000000000023</v>
      </c>
      <c r="L1707" s="26">
        <f t="shared" si="560"/>
        <v>325.00000000000011</v>
      </c>
      <c r="M1707" s="27">
        <v>0.4</v>
      </c>
      <c r="O1707" s="1"/>
      <c r="P1707" s="2"/>
      <c r="Q1707" s="3"/>
      <c r="R1707" s="5"/>
    </row>
    <row r="1708" spans="2:18" x14ac:dyDescent="0.2">
      <c r="B1708" s="22" t="s">
        <v>10</v>
      </c>
      <c r="C1708" s="22">
        <v>1185732</v>
      </c>
      <c r="D1708" s="23">
        <v>44426</v>
      </c>
      <c r="E1708" s="22" t="s">
        <v>30</v>
      </c>
      <c r="F1708" s="22" t="s">
        <v>69</v>
      </c>
      <c r="G1708" s="22" t="s">
        <v>70</v>
      </c>
      <c r="H1708" s="22" t="s">
        <v>16</v>
      </c>
      <c r="I1708" s="24">
        <v>0.35000000000000003</v>
      </c>
      <c r="J1708" s="25">
        <v>3000</v>
      </c>
      <c r="K1708" s="26">
        <f t="shared" si="559"/>
        <v>1050</v>
      </c>
      <c r="L1708" s="26">
        <f t="shared" si="560"/>
        <v>367.5</v>
      </c>
      <c r="M1708" s="27">
        <v>0.35</v>
      </c>
      <c r="O1708" s="1"/>
      <c r="P1708" s="2"/>
      <c r="Q1708" s="3"/>
      <c r="R1708" s="5"/>
    </row>
    <row r="1709" spans="2:18" x14ac:dyDescent="0.2">
      <c r="B1709" s="22" t="s">
        <v>10</v>
      </c>
      <c r="C1709" s="22">
        <v>1185732</v>
      </c>
      <c r="D1709" s="23">
        <v>44426</v>
      </c>
      <c r="E1709" s="22" t="s">
        <v>30</v>
      </c>
      <c r="F1709" s="22" t="s">
        <v>69</v>
      </c>
      <c r="G1709" s="22" t="s">
        <v>70</v>
      </c>
      <c r="H1709" s="22" t="s">
        <v>17</v>
      </c>
      <c r="I1709" s="24">
        <v>0.4</v>
      </c>
      <c r="J1709" s="25">
        <v>4750</v>
      </c>
      <c r="K1709" s="26">
        <f t="shared" si="559"/>
        <v>1900</v>
      </c>
      <c r="L1709" s="26">
        <f t="shared" si="560"/>
        <v>950</v>
      </c>
      <c r="M1709" s="27">
        <v>0.5</v>
      </c>
      <c r="O1709" s="1"/>
      <c r="P1709" s="2"/>
      <c r="Q1709" s="3"/>
      <c r="R1709" s="5"/>
    </row>
    <row r="1710" spans="2:18" x14ac:dyDescent="0.2">
      <c r="B1710" s="22" t="s">
        <v>10</v>
      </c>
      <c r="C1710" s="22">
        <v>1185732</v>
      </c>
      <c r="D1710" s="23">
        <v>44458</v>
      </c>
      <c r="E1710" s="22" t="s">
        <v>30</v>
      </c>
      <c r="F1710" s="22" t="s">
        <v>69</v>
      </c>
      <c r="G1710" s="22" t="s">
        <v>70</v>
      </c>
      <c r="H1710" s="22" t="s">
        <v>12</v>
      </c>
      <c r="I1710" s="24">
        <v>0.35000000000000003</v>
      </c>
      <c r="J1710" s="25">
        <v>6000</v>
      </c>
      <c r="K1710" s="26">
        <f>I1710*J1710</f>
        <v>2100</v>
      </c>
      <c r="L1710" s="26">
        <f>K1710*M1710</f>
        <v>840</v>
      </c>
      <c r="M1710" s="27">
        <v>0.4</v>
      </c>
      <c r="O1710" s="1"/>
      <c r="P1710" s="2"/>
      <c r="Q1710" s="3"/>
      <c r="R1710" s="5"/>
    </row>
    <row r="1711" spans="2:18" x14ac:dyDescent="0.2">
      <c r="B1711" s="22" t="s">
        <v>10</v>
      </c>
      <c r="C1711" s="22">
        <v>1185732</v>
      </c>
      <c r="D1711" s="23">
        <v>44458</v>
      </c>
      <c r="E1711" s="22" t="s">
        <v>30</v>
      </c>
      <c r="F1711" s="22" t="s">
        <v>69</v>
      </c>
      <c r="G1711" s="22" t="s">
        <v>70</v>
      </c>
      <c r="H1711" s="22" t="s">
        <v>15</v>
      </c>
      <c r="I1711" s="24">
        <v>0.3000000000000001</v>
      </c>
      <c r="J1711" s="25">
        <v>4000</v>
      </c>
      <c r="K1711" s="26">
        <f>I1711*J1711</f>
        <v>1200.0000000000005</v>
      </c>
      <c r="L1711" s="26">
        <f>K1711*M1711</f>
        <v>420.00000000000011</v>
      </c>
      <c r="M1711" s="27">
        <v>0.35</v>
      </c>
      <c r="O1711" s="1"/>
      <c r="P1711" s="2"/>
      <c r="Q1711" s="3"/>
      <c r="R1711" s="5"/>
    </row>
    <row r="1712" spans="2:18" x14ac:dyDescent="0.2">
      <c r="B1712" s="22" t="s">
        <v>10</v>
      </c>
      <c r="C1712" s="22">
        <v>1185732</v>
      </c>
      <c r="D1712" s="23">
        <v>44458</v>
      </c>
      <c r="E1712" s="22" t="s">
        <v>30</v>
      </c>
      <c r="F1712" s="22" t="s">
        <v>69</v>
      </c>
      <c r="G1712" s="22" t="s">
        <v>70</v>
      </c>
      <c r="H1712" s="22" t="s">
        <v>13</v>
      </c>
      <c r="I1712" s="24">
        <v>0.15000000000000002</v>
      </c>
      <c r="J1712" s="25">
        <v>3000</v>
      </c>
      <c r="K1712" s="26">
        <f t="shared" ref="K1712:K1715" si="561">I1712*J1712</f>
        <v>450.00000000000006</v>
      </c>
      <c r="L1712" s="26">
        <f t="shared" ref="L1712:L1715" si="562">K1712*M1712</f>
        <v>157.5</v>
      </c>
      <c r="M1712" s="27">
        <v>0.35</v>
      </c>
      <c r="O1712" s="1"/>
      <c r="P1712" s="2"/>
      <c r="Q1712" s="3"/>
      <c r="R1712" s="5"/>
    </row>
    <row r="1713" spans="2:18" x14ac:dyDescent="0.2">
      <c r="B1713" s="22" t="s">
        <v>10</v>
      </c>
      <c r="C1713" s="22">
        <v>1185732</v>
      </c>
      <c r="D1713" s="23">
        <v>44458</v>
      </c>
      <c r="E1713" s="22" t="s">
        <v>30</v>
      </c>
      <c r="F1713" s="22" t="s">
        <v>69</v>
      </c>
      <c r="G1713" s="22" t="s">
        <v>70</v>
      </c>
      <c r="H1713" s="22" t="s">
        <v>14</v>
      </c>
      <c r="I1713" s="24">
        <v>0.15000000000000002</v>
      </c>
      <c r="J1713" s="25">
        <v>2750</v>
      </c>
      <c r="K1713" s="26">
        <f t="shared" si="561"/>
        <v>412.50000000000006</v>
      </c>
      <c r="L1713" s="26">
        <f t="shared" si="562"/>
        <v>165.00000000000003</v>
      </c>
      <c r="M1713" s="27">
        <v>0.4</v>
      </c>
      <c r="O1713" s="1"/>
      <c r="P1713" s="2"/>
      <c r="Q1713" s="3"/>
      <c r="R1713" s="5"/>
    </row>
    <row r="1714" spans="2:18" x14ac:dyDescent="0.2">
      <c r="B1714" s="22" t="s">
        <v>10</v>
      </c>
      <c r="C1714" s="22">
        <v>1185732</v>
      </c>
      <c r="D1714" s="23">
        <v>44458</v>
      </c>
      <c r="E1714" s="22" t="s">
        <v>30</v>
      </c>
      <c r="F1714" s="22" t="s">
        <v>69</v>
      </c>
      <c r="G1714" s="22" t="s">
        <v>70</v>
      </c>
      <c r="H1714" s="22" t="s">
        <v>16</v>
      </c>
      <c r="I1714" s="24">
        <v>0.25</v>
      </c>
      <c r="J1714" s="25">
        <v>2750</v>
      </c>
      <c r="K1714" s="26">
        <f t="shared" si="561"/>
        <v>687.5</v>
      </c>
      <c r="L1714" s="26">
        <f t="shared" si="562"/>
        <v>240.62499999999997</v>
      </c>
      <c r="M1714" s="27">
        <v>0.35</v>
      </c>
      <c r="O1714" s="1"/>
      <c r="P1714" s="2"/>
      <c r="Q1714" s="3"/>
      <c r="R1714" s="5"/>
    </row>
    <row r="1715" spans="2:18" x14ac:dyDescent="0.2">
      <c r="B1715" s="22" t="s">
        <v>10</v>
      </c>
      <c r="C1715" s="22">
        <v>1185732</v>
      </c>
      <c r="D1715" s="23">
        <v>44458</v>
      </c>
      <c r="E1715" s="22" t="s">
        <v>30</v>
      </c>
      <c r="F1715" s="22" t="s">
        <v>69</v>
      </c>
      <c r="G1715" s="22" t="s">
        <v>70</v>
      </c>
      <c r="H1715" s="22" t="s">
        <v>17</v>
      </c>
      <c r="I1715" s="24">
        <v>0.30000000000000004</v>
      </c>
      <c r="J1715" s="25">
        <v>3500</v>
      </c>
      <c r="K1715" s="26">
        <f t="shared" si="561"/>
        <v>1050.0000000000002</v>
      </c>
      <c r="L1715" s="26">
        <f t="shared" si="562"/>
        <v>525.00000000000011</v>
      </c>
      <c r="M1715" s="27">
        <v>0.5</v>
      </c>
      <c r="O1715" s="1"/>
      <c r="P1715" s="2"/>
      <c r="Q1715" s="3"/>
      <c r="R1715" s="5"/>
    </row>
    <row r="1716" spans="2:18" x14ac:dyDescent="0.2">
      <c r="B1716" s="22" t="s">
        <v>10</v>
      </c>
      <c r="C1716" s="22">
        <v>1185732</v>
      </c>
      <c r="D1716" s="23">
        <v>44487</v>
      </c>
      <c r="E1716" s="22" t="s">
        <v>30</v>
      </c>
      <c r="F1716" s="22" t="s">
        <v>69</v>
      </c>
      <c r="G1716" s="22" t="s">
        <v>70</v>
      </c>
      <c r="H1716" s="22" t="s">
        <v>12</v>
      </c>
      <c r="I1716" s="24">
        <v>0.35</v>
      </c>
      <c r="J1716" s="25">
        <v>5250</v>
      </c>
      <c r="K1716" s="26">
        <f>I1716*J1716</f>
        <v>1837.4999999999998</v>
      </c>
      <c r="L1716" s="26">
        <f>K1716*M1716</f>
        <v>735</v>
      </c>
      <c r="M1716" s="27">
        <v>0.4</v>
      </c>
      <c r="O1716" s="1"/>
      <c r="P1716" s="2"/>
      <c r="Q1716" s="3"/>
      <c r="R1716" s="5"/>
    </row>
    <row r="1717" spans="2:18" x14ac:dyDescent="0.2">
      <c r="B1717" s="22" t="s">
        <v>10</v>
      </c>
      <c r="C1717" s="22">
        <v>1185732</v>
      </c>
      <c r="D1717" s="23">
        <v>44487</v>
      </c>
      <c r="E1717" s="22" t="s">
        <v>30</v>
      </c>
      <c r="F1717" s="22" t="s">
        <v>69</v>
      </c>
      <c r="G1717" s="22" t="s">
        <v>70</v>
      </c>
      <c r="H1717" s="22" t="s">
        <v>15</v>
      </c>
      <c r="I1717" s="24">
        <v>0.25</v>
      </c>
      <c r="J1717" s="25">
        <v>3500</v>
      </c>
      <c r="K1717" s="26">
        <f>I1717*J1717</f>
        <v>875</v>
      </c>
      <c r="L1717" s="26">
        <f>K1717*M1717</f>
        <v>306.25</v>
      </c>
      <c r="M1717" s="27">
        <v>0.35</v>
      </c>
      <c r="O1717" s="1"/>
      <c r="P1717" s="2"/>
      <c r="Q1717" s="3"/>
      <c r="R1717" s="5"/>
    </row>
    <row r="1718" spans="2:18" x14ac:dyDescent="0.2">
      <c r="B1718" s="22" t="s">
        <v>10</v>
      </c>
      <c r="C1718" s="22">
        <v>1185732</v>
      </c>
      <c r="D1718" s="23">
        <v>44487</v>
      </c>
      <c r="E1718" s="22" t="s">
        <v>30</v>
      </c>
      <c r="F1718" s="22" t="s">
        <v>69</v>
      </c>
      <c r="G1718" s="22" t="s">
        <v>70</v>
      </c>
      <c r="H1718" s="22" t="s">
        <v>13</v>
      </c>
      <c r="I1718" s="24">
        <v>0.25</v>
      </c>
      <c r="J1718" s="25">
        <v>2500</v>
      </c>
      <c r="K1718" s="26">
        <f t="shared" ref="K1718:K1721" si="563">I1718*J1718</f>
        <v>625</v>
      </c>
      <c r="L1718" s="26">
        <f t="shared" ref="L1718:L1721" si="564">K1718*M1718</f>
        <v>218.75</v>
      </c>
      <c r="M1718" s="27">
        <v>0.35</v>
      </c>
      <c r="O1718" s="1"/>
      <c r="P1718" s="2"/>
      <c r="Q1718" s="3"/>
      <c r="R1718" s="5"/>
    </row>
    <row r="1719" spans="2:18" x14ac:dyDescent="0.2">
      <c r="B1719" s="22" t="s">
        <v>10</v>
      </c>
      <c r="C1719" s="22">
        <v>1185732</v>
      </c>
      <c r="D1719" s="23">
        <v>44487</v>
      </c>
      <c r="E1719" s="22" t="s">
        <v>30</v>
      </c>
      <c r="F1719" s="22" t="s">
        <v>69</v>
      </c>
      <c r="G1719" s="22" t="s">
        <v>70</v>
      </c>
      <c r="H1719" s="22" t="s">
        <v>14</v>
      </c>
      <c r="I1719" s="24">
        <v>0.25</v>
      </c>
      <c r="J1719" s="25">
        <v>2250</v>
      </c>
      <c r="K1719" s="26">
        <f t="shared" si="563"/>
        <v>562.5</v>
      </c>
      <c r="L1719" s="26">
        <f t="shared" si="564"/>
        <v>225</v>
      </c>
      <c r="M1719" s="27">
        <v>0.4</v>
      </c>
      <c r="O1719" s="1"/>
      <c r="P1719" s="2"/>
      <c r="Q1719" s="3"/>
      <c r="R1719" s="5"/>
    </row>
    <row r="1720" spans="2:18" x14ac:dyDescent="0.2">
      <c r="B1720" s="22" t="s">
        <v>10</v>
      </c>
      <c r="C1720" s="22">
        <v>1185732</v>
      </c>
      <c r="D1720" s="23">
        <v>44487</v>
      </c>
      <c r="E1720" s="22" t="s">
        <v>30</v>
      </c>
      <c r="F1720" s="22" t="s">
        <v>69</v>
      </c>
      <c r="G1720" s="22" t="s">
        <v>70</v>
      </c>
      <c r="H1720" s="22" t="s">
        <v>16</v>
      </c>
      <c r="I1720" s="24">
        <v>0.35</v>
      </c>
      <c r="J1720" s="25">
        <v>2250</v>
      </c>
      <c r="K1720" s="26">
        <f t="shared" si="563"/>
        <v>787.5</v>
      </c>
      <c r="L1720" s="26">
        <f t="shared" si="564"/>
        <v>275.625</v>
      </c>
      <c r="M1720" s="27">
        <v>0.35</v>
      </c>
      <c r="O1720" s="1"/>
      <c r="P1720" s="2"/>
      <c r="Q1720" s="3"/>
      <c r="R1720" s="5"/>
    </row>
    <row r="1721" spans="2:18" x14ac:dyDescent="0.2">
      <c r="B1721" s="22" t="s">
        <v>10</v>
      </c>
      <c r="C1721" s="22">
        <v>1185732</v>
      </c>
      <c r="D1721" s="23">
        <v>44487</v>
      </c>
      <c r="E1721" s="22" t="s">
        <v>30</v>
      </c>
      <c r="F1721" s="22" t="s">
        <v>69</v>
      </c>
      <c r="G1721" s="22" t="s">
        <v>70</v>
      </c>
      <c r="H1721" s="22" t="s">
        <v>17</v>
      </c>
      <c r="I1721" s="24">
        <v>0.39999999999999991</v>
      </c>
      <c r="J1721" s="25">
        <v>3500</v>
      </c>
      <c r="K1721" s="26">
        <f t="shared" si="563"/>
        <v>1399.9999999999998</v>
      </c>
      <c r="L1721" s="26">
        <f t="shared" si="564"/>
        <v>699.99999999999989</v>
      </c>
      <c r="M1721" s="27">
        <v>0.5</v>
      </c>
      <c r="O1721" s="1"/>
      <c r="P1721" s="2"/>
      <c r="Q1721" s="3"/>
      <c r="R1721" s="5"/>
    </row>
    <row r="1722" spans="2:18" x14ac:dyDescent="0.2">
      <c r="B1722" s="22" t="s">
        <v>10</v>
      </c>
      <c r="C1722" s="22">
        <v>1185732</v>
      </c>
      <c r="D1722" s="23">
        <v>44518</v>
      </c>
      <c r="E1722" s="22" t="s">
        <v>30</v>
      </c>
      <c r="F1722" s="22" t="s">
        <v>69</v>
      </c>
      <c r="G1722" s="22" t="s">
        <v>70</v>
      </c>
      <c r="H1722" s="22" t="s">
        <v>12</v>
      </c>
      <c r="I1722" s="24">
        <v>0.35000000000000003</v>
      </c>
      <c r="J1722" s="25">
        <v>5000</v>
      </c>
      <c r="K1722" s="26">
        <f>I1722*J1722</f>
        <v>1750.0000000000002</v>
      </c>
      <c r="L1722" s="26">
        <f>K1722*M1722</f>
        <v>700.00000000000011</v>
      </c>
      <c r="M1722" s="27">
        <v>0.4</v>
      </c>
      <c r="O1722" s="1"/>
      <c r="P1722" s="2"/>
      <c r="Q1722" s="3"/>
      <c r="R1722" s="5"/>
    </row>
    <row r="1723" spans="2:18" x14ac:dyDescent="0.2">
      <c r="B1723" s="22" t="s">
        <v>10</v>
      </c>
      <c r="C1723" s="22">
        <v>1185732</v>
      </c>
      <c r="D1723" s="23">
        <v>44518</v>
      </c>
      <c r="E1723" s="22" t="s">
        <v>30</v>
      </c>
      <c r="F1723" s="22" t="s">
        <v>69</v>
      </c>
      <c r="G1723" s="22" t="s">
        <v>70</v>
      </c>
      <c r="H1723" s="22" t="s">
        <v>15</v>
      </c>
      <c r="I1723" s="24">
        <v>0.25000000000000006</v>
      </c>
      <c r="J1723" s="25">
        <v>3500</v>
      </c>
      <c r="K1723" s="26">
        <f>I1723*J1723</f>
        <v>875.00000000000023</v>
      </c>
      <c r="L1723" s="26">
        <f>K1723*M1723</f>
        <v>306.25000000000006</v>
      </c>
      <c r="M1723" s="27">
        <v>0.35</v>
      </c>
      <c r="O1723" s="1"/>
      <c r="P1723" s="2"/>
      <c r="Q1723" s="3"/>
      <c r="R1723" s="5"/>
    </row>
    <row r="1724" spans="2:18" x14ac:dyDescent="0.2">
      <c r="B1724" s="22" t="s">
        <v>10</v>
      </c>
      <c r="C1724" s="22">
        <v>1185732</v>
      </c>
      <c r="D1724" s="23">
        <v>44518</v>
      </c>
      <c r="E1724" s="22" t="s">
        <v>30</v>
      </c>
      <c r="F1724" s="22" t="s">
        <v>69</v>
      </c>
      <c r="G1724" s="22" t="s">
        <v>70</v>
      </c>
      <c r="H1724" s="22" t="s">
        <v>13</v>
      </c>
      <c r="I1724" s="24">
        <v>0.25000000000000006</v>
      </c>
      <c r="J1724" s="25">
        <v>2950</v>
      </c>
      <c r="K1724" s="26">
        <f t="shared" ref="K1724:K1727" si="565">I1724*J1724</f>
        <v>737.50000000000011</v>
      </c>
      <c r="L1724" s="26">
        <f t="shared" ref="L1724:L1727" si="566">K1724*M1724</f>
        <v>258.125</v>
      </c>
      <c r="M1724" s="27">
        <v>0.35</v>
      </c>
      <c r="O1724" s="1"/>
      <c r="P1724" s="2"/>
      <c r="Q1724" s="3"/>
      <c r="R1724" s="5"/>
    </row>
    <row r="1725" spans="2:18" x14ac:dyDescent="0.2">
      <c r="B1725" s="22" t="s">
        <v>10</v>
      </c>
      <c r="C1725" s="22">
        <v>1185732</v>
      </c>
      <c r="D1725" s="23">
        <v>44518</v>
      </c>
      <c r="E1725" s="22" t="s">
        <v>30</v>
      </c>
      <c r="F1725" s="22" t="s">
        <v>69</v>
      </c>
      <c r="G1725" s="22" t="s">
        <v>70</v>
      </c>
      <c r="H1725" s="22" t="s">
        <v>14</v>
      </c>
      <c r="I1725" s="24">
        <v>0.25000000000000006</v>
      </c>
      <c r="J1725" s="25">
        <v>3250</v>
      </c>
      <c r="K1725" s="26">
        <f t="shared" si="565"/>
        <v>812.50000000000023</v>
      </c>
      <c r="L1725" s="26">
        <f t="shared" si="566"/>
        <v>325.00000000000011</v>
      </c>
      <c r="M1725" s="27">
        <v>0.4</v>
      </c>
      <c r="O1725" s="1"/>
      <c r="P1725" s="2"/>
      <c r="Q1725" s="3"/>
      <c r="R1725" s="5"/>
    </row>
    <row r="1726" spans="2:18" x14ac:dyDescent="0.2">
      <c r="B1726" s="22" t="s">
        <v>10</v>
      </c>
      <c r="C1726" s="22">
        <v>1185732</v>
      </c>
      <c r="D1726" s="23">
        <v>44518</v>
      </c>
      <c r="E1726" s="22" t="s">
        <v>30</v>
      </c>
      <c r="F1726" s="22" t="s">
        <v>69</v>
      </c>
      <c r="G1726" s="22" t="s">
        <v>70</v>
      </c>
      <c r="H1726" s="22" t="s">
        <v>16</v>
      </c>
      <c r="I1726" s="24">
        <v>0.44999999999999996</v>
      </c>
      <c r="J1726" s="25">
        <v>3000</v>
      </c>
      <c r="K1726" s="26">
        <f t="shared" si="565"/>
        <v>1349.9999999999998</v>
      </c>
      <c r="L1726" s="26">
        <f t="shared" si="566"/>
        <v>472.49999999999989</v>
      </c>
      <c r="M1726" s="27">
        <v>0.35</v>
      </c>
      <c r="O1726" s="1"/>
      <c r="P1726" s="2"/>
      <c r="Q1726" s="3"/>
      <c r="R1726" s="5"/>
    </row>
    <row r="1727" spans="2:18" x14ac:dyDescent="0.2">
      <c r="B1727" s="22" t="s">
        <v>10</v>
      </c>
      <c r="C1727" s="22">
        <v>1185732</v>
      </c>
      <c r="D1727" s="23">
        <v>44518</v>
      </c>
      <c r="E1727" s="22" t="s">
        <v>30</v>
      </c>
      <c r="F1727" s="22" t="s">
        <v>69</v>
      </c>
      <c r="G1727" s="22" t="s">
        <v>70</v>
      </c>
      <c r="H1727" s="22" t="s">
        <v>17</v>
      </c>
      <c r="I1727" s="24">
        <v>0.49999999999999983</v>
      </c>
      <c r="J1727" s="25">
        <v>4000</v>
      </c>
      <c r="K1727" s="26">
        <f t="shared" si="565"/>
        <v>1999.9999999999993</v>
      </c>
      <c r="L1727" s="26">
        <f t="shared" si="566"/>
        <v>999.99999999999966</v>
      </c>
      <c r="M1727" s="27">
        <v>0.5</v>
      </c>
      <c r="O1727" s="1"/>
      <c r="P1727" s="2"/>
      <c r="Q1727" s="3"/>
      <c r="R1727" s="5"/>
    </row>
    <row r="1728" spans="2:18" x14ac:dyDescent="0.2">
      <c r="B1728" s="22" t="s">
        <v>10</v>
      </c>
      <c r="C1728" s="22">
        <v>1185732</v>
      </c>
      <c r="D1728" s="23">
        <v>44547</v>
      </c>
      <c r="E1728" s="22" t="s">
        <v>30</v>
      </c>
      <c r="F1728" s="22" t="s">
        <v>69</v>
      </c>
      <c r="G1728" s="22" t="s">
        <v>70</v>
      </c>
      <c r="H1728" s="22" t="s">
        <v>12</v>
      </c>
      <c r="I1728" s="24">
        <v>0.44999999999999996</v>
      </c>
      <c r="J1728" s="25">
        <v>6500</v>
      </c>
      <c r="K1728" s="26">
        <f>I1728*J1728</f>
        <v>2924.9999999999995</v>
      </c>
      <c r="L1728" s="26">
        <f>K1728*M1728</f>
        <v>1169.9999999999998</v>
      </c>
      <c r="M1728" s="27">
        <v>0.4</v>
      </c>
      <c r="O1728" s="1"/>
      <c r="P1728" s="2"/>
      <c r="Q1728" s="3"/>
      <c r="R1728" s="5"/>
    </row>
    <row r="1729" spans="1:18" x14ac:dyDescent="0.2">
      <c r="B1729" s="22" t="s">
        <v>10</v>
      </c>
      <c r="C1729" s="22">
        <v>1185732</v>
      </c>
      <c r="D1729" s="23">
        <v>44547</v>
      </c>
      <c r="E1729" s="22" t="s">
        <v>30</v>
      </c>
      <c r="F1729" s="22" t="s">
        <v>69</v>
      </c>
      <c r="G1729" s="22" t="s">
        <v>70</v>
      </c>
      <c r="H1729" s="22" t="s">
        <v>15</v>
      </c>
      <c r="I1729" s="24">
        <v>0.35000000000000003</v>
      </c>
      <c r="J1729" s="25">
        <v>4500</v>
      </c>
      <c r="K1729" s="26">
        <f>I1729*J1729</f>
        <v>1575.0000000000002</v>
      </c>
      <c r="L1729" s="26">
        <f>K1729*M1729</f>
        <v>551.25</v>
      </c>
      <c r="M1729" s="27">
        <v>0.35</v>
      </c>
      <c r="O1729" s="1"/>
      <c r="P1729" s="2"/>
      <c r="Q1729" s="3"/>
      <c r="R1729" s="5"/>
    </row>
    <row r="1730" spans="1:18" x14ac:dyDescent="0.2">
      <c r="B1730" s="22" t="s">
        <v>10</v>
      </c>
      <c r="C1730" s="22">
        <v>1185732</v>
      </c>
      <c r="D1730" s="23">
        <v>44547</v>
      </c>
      <c r="E1730" s="22" t="s">
        <v>30</v>
      </c>
      <c r="F1730" s="22" t="s">
        <v>69</v>
      </c>
      <c r="G1730" s="22" t="s">
        <v>70</v>
      </c>
      <c r="H1730" s="22" t="s">
        <v>13</v>
      </c>
      <c r="I1730" s="24">
        <v>0.35000000000000003</v>
      </c>
      <c r="J1730" s="25">
        <v>4000</v>
      </c>
      <c r="K1730" s="26">
        <f t="shared" ref="K1730:K1733" si="567">I1730*J1730</f>
        <v>1400.0000000000002</v>
      </c>
      <c r="L1730" s="26">
        <f t="shared" ref="L1730:L1733" si="568">K1730*M1730</f>
        <v>490.00000000000006</v>
      </c>
      <c r="M1730" s="27">
        <v>0.35</v>
      </c>
      <c r="O1730" s="1"/>
      <c r="P1730" s="2"/>
      <c r="Q1730" s="3"/>
      <c r="R1730" s="5"/>
    </row>
    <row r="1731" spans="1:18" x14ac:dyDescent="0.2">
      <c r="B1731" s="22" t="s">
        <v>10</v>
      </c>
      <c r="C1731" s="22">
        <v>1185732</v>
      </c>
      <c r="D1731" s="23">
        <v>44547</v>
      </c>
      <c r="E1731" s="22" t="s">
        <v>30</v>
      </c>
      <c r="F1731" s="22" t="s">
        <v>69</v>
      </c>
      <c r="G1731" s="22" t="s">
        <v>70</v>
      </c>
      <c r="H1731" s="22" t="s">
        <v>14</v>
      </c>
      <c r="I1731" s="24">
        <v>0.35000000000000003</v>
      </c>
      <c r="J1731" s="25">
        <v>3500</v>
      </c>
      <c r="K1731" s="26">
        <f t="shared" si="567"/>
        <v>1225.0000000000002</v>
      </c>
      <c r="L1731" s="26">
        <f t="shared" si="568"/>
        <v>490.00000000000011</v>
      </c>
      <c r="M1731" s="27">
        <v>0.4</v>
      </c>
      <c r="O1731" s="1"/>
      <c r="P1731" s="2"/>
      <c r="Q1731" s="3"/>
      <c r="R1731" s="5"/>
    </row>
    <row r="1732" spans="1:18" x14ac:dyDescent="0.2">
      <c r="B1732" s="22" t="s">
        <v>10</v>
      </c>
      <c r="C1732" s="22">
        <v>1185732</v>
      </c>
      <c r="D1732" s="23">
        <v>44547</v>
      </c>
      <c r="E1732" s="22" t="s">
        <v>30</v>
      </c>
      <c r="F1732" s="22" t="s">
        <v>69</v>
      </c>
      <c r="G1732" s="22" t="s">
        <v>70</v>
      </c>
      <c r="H1732" s="22" t="s">
        <v>16</v>
      </c>
      <c r="I1732" s="24">
        <v>0.44999999999999996</v>
      </c>
      <c r="J1732" s="25">
        <v>3500</v>
      </c>
      <c r="K1732" s="26">
        <f t="shared" si="567"/>
        <v>1574.9999999999998</v>
      </c>
      <c r="L1732" s="26">
        <f t="shared" si="568"/>
        <v>551.24999999999989</v>
      </c>
      <c r="M1732" s="27">
        <v>0.35</v>
      </c>
      <c r="O1732" s="1"/>
      <c r="P1732" s="2"/>
      <c r="Q1732" s="3"/>
      <c r="R1732" s="5"/>
    </row>
    <row r="1733" spans="1:18" x14ac:dyDescent="0.2">
      <c r="B1733" s="22" t="s">
        <v>10</v>
      </c>
      <c r="C1733" s="22">
        <v>1185732</v>
      </c>
      <c r="D1733" s="23">
        <v>44547</v>
      </c>
      <c r="E1733" s="22" t="s">
        <v>30</v>
      </c>
      <c r="F1733" s="22" t="s">
        <v>69</v>
      </c>
      <c r="G1733" s="22" t="s">
        <v>70</v>
      </c>
      <c r="H1733" s="22" t="s">
        <v>17</v>
      </c>
      <c r="I1733" s="24">
        <v>0.49999999999999983</v>
      </c>
      <c r="J1733" s="25">
        <v>4500</v>
      </c>
      <c r="K1733" s="26">
        <f t="shared" si="567"/>
        <v>2249.9999999999991</v>
      </c>
      <c r="L1733" s="26">
        <f t="shared" si="568"/>
        <v>1124.9999999999995</v>
      </c>
      <c r="M1733" s="27">
        <v>0.5</v>
      </c>
      <c r="O1733" s="1"/>
      <c r="P1733" s="2"/>
      <c r="Q1733" s="3"/>
      <c r="R1733" s="5"/>
    </row>
    <row r="1734" spans="1:18" x14ac:dyDescent="0.2">
      <c r="A1734" s="8" t="s">
        <v>40</v>
      </c>
      <c r="B1734" s="22" t="s">
        <v>10</v>
      </c>
      <c r="C1734" s="22">
        <v>1185732</v>
      </c>
      <c r="D1734" s="23">
        <v>44207</v>
      </c>
      <c r="E1734" s="22" t="s">
        <v>30</v>
      </c>
      <c r="F1734" s="22" t="s">
        <v>72</v>
      </c>
      <c r="G1734" s="22" t="s">
        <v>71</v>
      </c>
      <c r="H1734" s="22" t="s">
        <v>12</v>
      </c>
      <c r="I1734" s="24">
        <v>0.25</v>
      </c>
      <c r="J1734" s="25">
        <v>6750</v>
      </c>
      <c r="K1734" s="26">
        <f>I1734*J1734</f>
        <v>1687.5</v>
      </c>
      <c r="L1734" s="26">
        <f>K1734*M1734</f>
        <v>675</v>
      </c>
      <c r="M1734" s="27">
        <v>0.4</v>
      </c>
      <c r="O1734" s="1"/>
      <c r="P1734" s="2"/>
      <c r="Q1734" s="3"/>
      <c r="R1734" s="5"/>
    </row>
    <row r="1735" spans="1:18" x14ac:dyDescent="0.2">
      <c r="B1735" s="22" t="s">
        <v>10</v>
      </c>
      <c r="C1735" s="22">
        <v>1185732</v>
      </c>
      <c r="D1735" s="23">
        <v>44207</v>
      </c>
      <c r="E1735" s="22" t="s">
        <v>30</v>
      </c>
      <c r="F1735" s="22" t="s">
        <v>72</v>
      </c>
      <c r="G1735" s="22" t="s">
        <v>71</v>
      </c>
      <c r="H1735" s="22" t="s">
        <v>15</v>
      </c>
      <c r="I1735" s="24">
        <v>0.25</v>
      </c>
      <c r="J1735" s="25">
        <v>4750</v>
      </c>
      <c r="K1735" s="26">
        <f>I1735*J1735</f>
        <v>1187.5</v>
      </c>
      <c r="L1735" s="26">
        <f>K1735*M1735</f>
        <v>415.625</v>
      </c>
      <c r="M1735" s="27">
        <v>0.35</v>
      </c>
      <c r="O1735" s="1"/>
      <c r="P1735" s="2"/>
      <c r="Q1735" s="3"/>
      <c r="R1735" s="5"/>
    </row>
    <row r="1736" spans="1:18" x14ac:dyDescent="0.2">
      <c r="B1736" s="22" t="s">
        <v>10</v>
      </c>
      <c r="C1736" s="22">
        <v>1185732</v>
      </c>
      <c r="D1736" s="23">
        <v>44207</v>
      </c>
      <c r="E1736" s="22" t="s">
        <v>30</v>
      </c>
      <c r="F1736" s="22" t="s">
        <v>72</v>
      </c>
      <c r="G1736" s="22" t="s">
        <v>71</v>
      </c>
      <c r="H1736" s="22" t="s">
        <v>13</v>
      </c>
      <c r="I1736" s="24">
        <v>0.15000000000000002</v>
      </c>
      <c r="J1736" s="25">
        <v>4750</v>
      </c>
      <c r="K1736" s="26">
        <f t="shared" ref="K1736:K1739" si="569">I1736*J1736</f>
        <v>712.50000000000011</v>
      </c>
      <c r="L1736" s="26">
        <f t="shared" ref="L1736:L1739" si="570">K1736*M1736</f>
        <v>249.37500000000003</v>
      </c>
      <c r="M1736" s="27">
        <v>0.35</v>
      </c>
      <c r="O1736" s="1"/>
      <c r="P1736" s="2"/>
      <c r="Q1736" s="3"/>
      <c r="R1736" s="5"/>
    </row>
    <row r="1737" spans="1:18" x14ac:dyDescent="0.2">
      <c r="B1737" s="22" t="s">
        <v>10</v>
      </c>
      <c r="C1737" s="22">
        <v>1185732</v>
      </c>
      <c r="D1737" s="23">
        <v>44207</v>
      </c>
      <c r="E1737" s="22" t="s">
        <v>30</v>
      </c>
      <c r="F1737" s="22" t="s">
        <v>72</v>
      </c>
      <c r="G1737" s="22" t="s">
        <v>71</v>
      </c>
      <c r="H1737" s="22" t="s">
        <v>14</v>
      </c>
      <c r="I1737" s="24">
        <v>0.20000000000000007</v>
      </c>
      <c r="J1737" s="25">
        <v>3250</v>
      </c>
      <c r="K1737" s="26">
        <f t="shared" si="569"/>
        <v>650.00000000000023</v>
      </c>
      <c r="L1737" s="26">
        <f t="shared" si="570"/>
        <v>260.00000000000011</v>
      </c>
      <c r="M1737" s="27">
        <v>0.4</v>
      </c>
      <c r="O1737" s="1"/>
      <c r="P1737" s="2"/>
      <c r="Q1737" s="3"/>
      <c r="R1737" s="5"/>
    </row>
    <row r="1738" spans="1:18" x14ac:dyDescent="0.2">
      <c r="B1738" s="22" t="s">
        <v>10</v>
      </c>
      <c r="C1738" s="22">
        <v>1185732</v>
      </c>
      <c r="D1738" s="23">
        <v>44207</v>
      </c>
      <c r="E1738" s="22" t="s">
        <v>30</v>
      </c>
      <c r="F1738" s="22" t="s">
        <v>72</v>
      </c>
      <c r="G1738" s="22" t="s">
        <v>71</v>
      </c>
      <c r="H1738" s="22" t="s">
        <v>16</v>
      </c>
      <c r="I1738" s="24">
        <v>0.35</v>
      </c>
      <c r="J1738" s="25">
        <v>3750</v>
      </c>
      <c r="K1738" s="26">
        <f t="shared" si="569"/>
        <v>1312.5</v>
      </c>
      <c r="L1738" s="26">
        <f t="shared" si="570"/>
        <v>459.37499999999994</v>
      </c>
      <c r="M1738" s="27">
        <v>0.35</v>
      </c>
      <c r="O1738" s="1"/>
      <c r="P1738" s="2"/>
      <c r="Q1738" s="3"/>
      <c r="R1738" s="5"/>
    </row>
    <row r="1739" spans="1:18" x14ac:dyDescent="0.2">
      <c r="B1739" s="22" t="s">
        <v>10</v>
      </c>
      <c r="C1739" s="22">
        <v>1185732</v>
      </c>
      <c r="D1739" s="23">
        <v>44207</v>
      </c>
      <c r="E1739" s="22" t="s">
        <v>30</v>
      </c>
      <c r="F1739" s="22" t="s">
        <v>72</v>
      </c>
      <c r="G1739" s="22" t="s">
        <v>71</v>
      </c>
      <c r="H1739" s="22" t="s">
        <v>17</v>
      </c>
      <c r="I1739" s="24">
        <v>0.25</v>
      </c>
      <c r="J1739" s="25">
        <v>4750</v>
      </c>
      <c r="K1739" s="26">
        <f t="shared" si="569"/>
        <v>1187.5</v>
      </c>
      <c r="L1739" s="26">
        <f t="shared" si="570"/>
        <v>593.75</v>
      </c>
      <c r="M1739" s="27">
        <v>0.5</v>
      </c>
      <c r="O1739" s="1"/>
      <c r="P1739" s="2"/>
      <c r="Q1739" s="3"/>
      <c r="R1739" s="5"/>
    </row>
    <row r="1740" spans="1:18" x14ac:dyDescent="0.2">
      <c r="B1740" s="22" t="s">
        <v>10</v>
      </c>
      <c r="C1740" s="22">
        <v>1185732</v>
      </c>
      <c r="D1740" s="23">
        <v>44238</v>
      </c>
      <c r="E1740" s="22" t="s">
        <v>30</v>
      </c>
      <c r="F1740" s="22" t="s">
        <v>72</v>
      </c>
      <c r="G1740" s="22" t="s">
        <v>71</v>
      </c>
      <c r="H1740" s="22" t="s">
        <v>12</v>
      </c>
      <c r="I1740" s="24">
        <v>0.25</v>
      </c>
      <c r="J1740" s="25">
        <v>7250</v>
      </c>
      <c r="K1740" s="26">
        <f>I1740*J1740</f>
        <v>1812.5</v>
      </c>
      <c r="L1740" s="26">
        <f>K1740*M1740</f>
        <v>725</v>
      </c>
      <c r="M1740" s="27">
        <v>0.4</v>
      </c>
      <c r="O1740" s="1"/>
      <c r="P1740" s="2"/>
      <c r="Q1740" s="3"/>
      <c r="R1740" s="5"/>
    </row>
    <row r="1741" spans="1:18" x14ac:dyDescent="0.2">
      <c r="B1741" s="22" t="s">
        <v>10</v>
      </c>
      <c r="C1741" s="22">
        <v>1185732</v>
      </c>
      <c r="D1741" s="23">
        <v>44238</v>
      </c>
      <c r="E1741" s="22" t="s">
        <v>30</v>
      </c>
      <c r="F1741" s="22" t="s">
        <v>72</v>
      </c>
      <c r="G1741" s="22" t="s">
        <v>71</v>
      </c>
      <c r="H1741" s="22" t="s">
        <v>15</v>
      </c>
      <c r="I1741" s="24">
        <v>0.25</v>
      </c>
      <c r="J1741" s="25">
        <v>3750</v>
      </c>
      <c r="K1741" s="26">
        <f>I1741*J1741</f>
        <v>937.5</v>
      </c>
      <c r="L1741" s="26">
        <f>K1741*M1741</f>
        <v>328.125</v>
      </c>
      <c r="M1741" s="27">
        <v>0.35</v>
      </c>
      <c r="O1741" s="1"/>
      <c r="P1741" s="2"/>
      <c r="Q1741" s="3"/>
      <c r="R1741" s="5"/>
    </row>
    <row r="1742" spans="1:18" x14ac:dyDescent="0.2">
      <c r="B1742" s="22" t="s">
        <v>10</v>
      </c>
      <c r="C1742" s="22">
        <v>1185732</v>
      </c>
      <c r="D1742" s="23">
        <v>44238</v>
      </c>
      <c r="E1742" s="22" t="s">
        <v>30</v>
      </c>
      <c r="F1742" s="22" t="s">
        <v>72</v>
      </c>
      <c r="G1742" s="22" t="s">
        <v>71</v>
      </c>
      <c r="H1742" s="22" t="s">
        <v>13</v>
      </c>
      <c r="I1742" s="24">
        <v>0.15000000000000002</v>
      </c>
      <c r="J1742" s="25">
        <v>4250</v>
      </c>
      <c r="K1742" s="26">
        <f t="shared" ref="K1742:K1745" si="571">I1742*J1742</f>
        <v>637.50000000000011</v>
      </c>
      <c r="L1742" s="26">
        <f t="shared" ref="L1742:L1745" si="572">K1742*M1742</f>
        <v>223.12500000000003</v>
      </c>
      <c r="M1742" s="27">
        <v>0.35</v>
      </c>
      <c r="O1742" s="1"/>
      <c r="P1742" s="2"/>
      <c r="Q1742" s="3"/>
      <c r="R1742" s="5"/>
    </row>
    <row r="1743" spans="1:18" x14ac:dyDescent="0.2">
      <c r="B1743" s="22" t="s">
        <v>10</v>
      </c>
      <c r="C1743" s="22">
        <v>1185732</v>
      </c>
      <c r="D1743" s="23">
        <v>44238</v>
      </c>
      <c r="E1743" s="22" t="s">
        <v>30</v>
      </c>
      <c r="F1743" s="22" t="s">
        <v>72</v>
      </c>
      <c r="G1743" s="22" t="s">
        <v>71</v>
      </c>
      <c r="H1743" s="22" t="s">
        <v>14</v>
      </c>
      <c r="I1743" s="24">
        <v>0.20000000000000007</v>
      </c>
      <c r="J1743" s="25">
        <v>3000</v>
      </c>
      <c r="K1743" s="26">
        <f t="shared" si="571"/>
        <v>600.00000000000023</v>
      </c>
      <c r="L1743" s="26">
        <f t="shared" si="572"/>
        <v>240.00000000000011</v>
      </c>
      <c r="M1743" s="27">
        <v>0.4</v>
      </c>
      <c r="O1743" s="1"/>
      <c r="P1743" s="2"/>
      <c r="Q1743" s="3"/>
      <c r="R1743" s="5"/>
    </row>
    <row r="1744" spans="1:18" x14ac:dyDescent="0.2">
      <c r="B1744" s="22" t="s">
        <v>10</v>
      </c>
      <c r="C1744" s="22">
        <v>1185732</v>
      </c>
      <c r="D1744" s="23">
        <v>44238</v>
      </c>
      <c r="E1744" s="22" t="s">
        <v>30</v>
      </c>
      <c r="F1744" s="22" t="s">
        <v>72</v>
      </c>
      <c r="G1744" s="22" t="s">
        <v>71</v>
      </c>
      <c r="H1744" s="22" t="s">
        <v>16</v>
      </c>
      <c r="I1744" s="24">
        <v>0.35</v>
      </c>
      <c r="J1744" s="25">
        <v>3750</v>
      </c>
      <c r="K1744" s="26">
        <f t="shared" si="571"/>
        <v>1312.5</v>
      </c>
      <c r="L1744" s="26">
        <f t="shared" si="572"/>
        <v>459.37499999999994</v>
      </c>
      <c r="M1744" s="27">
        <v>0.35</v>
      </c>
      <c r="O1744" s="1"/>
      <c r="P1744" s="2"/>
      <c r="Q1744" s="3"/>
      <c r="R1744" s="5"/>
    </row>
    <row r="1745" spans="2:18" x14ac:dyDescent="0.2">
      <c r="B1745" s="22" t="s">
        <v>10</v>
      </c>
      <c r="C1745" s="22">
        <v>1185732</v>
      </c>
      <c r="D1745" s="23">
        <v>44238</v>
      </c>
      <c r="E1745" s="22" t="s">
        <v>30</v>
      </c>
      <c r="F1745" s="22" t="s">
        <v>72</v>
      </c>
      <c r="G1745" s="22" t="s">
        <v>71</v>
      </c>
      <c r="H1745" s="22" t="s">
        <v>17</v>
      </c>
      <c r="I1745" s="24">
        <v>0.25</v>
      </c>
      <c r="J1745" s="25">
        <v>4500</v>
      </c>
      <c r="K1745" s="26">
        <f t="shared" si="571"/>
        <v>1125</v>
      </c>
      <c r="L1745" s="26">
        <f t="shared" si="572"/>
        <v>562.5</v>
      </c>
      <c r="M1745" s="27">
        <v>0.5</v>
      </c>
      <c r="O1745" s="1"/>
      <c r="P1745" s="2"/>
      <c r="Q1745" s="3"/>
      <c r="R1745" s="5"/>
    </row>
    <row r="1746" spans="2:18" x14ac:dyDescent="0.2">
      <c r="B1746" s="22" t="s">
        <v>10</v>
      </c>
      <c r="C1746" s="22">
        <v>1185732</v>
      </c>
      <c r="D1746" s="23">
        <v>44265</v>
      </c>
      <c r="E1746" s="22" t="s">
        <v>30</v>
      </c>
      <c r="F1746" s="22" t="s">
        <v>72</v>
      </c>
      <c r="G1746" s="22" t="s">
        <v>71</v>
      </c>
      <c r="H1746" s="22" t="s">
        <v>12</v>
      </c>
      <c r="I1746" s="24">
        <v>0.30000000000000004</v>
      </c>
      <c r="J1746" s="25">
        <v>6700</v>
      </c>
      <c r="K1746" s="26">
        <f>I1746*J1746</f>
        <v>2010.0000000000002</v>
      </c>
      <c r="L1746" s="26">
        <f>K1746*M1746</f>
        <v>804.00000000000011</v>
      </c>
      <c r="M1746" s="27">
        <v>0.4</v>
      </c>
      <c r="O1746" s="1"/>
      <c r="P1746" s="2"/>
      <c r="Q1746" s="3"/>
      <c r="R1746" s="5"/>
    </row>
    <row r="1747" spans="2:18" x14ac:dyDescent="0.2">
      <c r="B1747" s="22" t="s">
        <v>10</v>
      </c>
      <c r="C1747" s="22">
        <v>1185732</v>
      </c>
      <c r="D1747" s="23">
        <v>44265</v>
      </c>
      <c r="E1747" s="22" t="s">
        <v>30</v>
      </c>
      <c r="F1747" s="22" t="s">
        <v>72</v>
      </c>
      <c r="G1747" s="22" t="s">
        <v>71</v>
      </c>
      <c r="H1747" s="22" t="s">
        <v>15</v>
      </c>
      <c r="I1747" s="24">
        <v>0.30000000000000004</v>
      </c>
      <c r="J1747" s="25">
        <v>3500</v>
      </c>
      <c r="K1747" s="26">
        <f>I1747*J1747</f>
        <v>1050.0000000000002</v>
      </c>
      <c r="L1747" s="26">
        <f>K1747*M1747</f>
        <v>367.50000000000006</v>
      </c>
      <c r="M1747" s="27">
        <v>0.35</v>
      </c>
      <c r="O1747" s="1"/>
      <c r="P1747" s="2"/>
      <c r="Q1747" s="3"/>
      <c r="R1747" s="5"/>
    </row>
    <row r="1748" spans="2:18" x14ac:dyDescent="0.2">
      <c r="B1748" s="22" t="s">
        <v>10</v>
      </c>
      <c r="C1748" s="22">
        <v>1185732</v>
      </c>
      <c r="D1748" s="23">
        <v>44265</v>
      </c>
      <c r="E1748" s="22" t="s">
        <v>30</v>
      </c>
      <c r="F1748" s="22" t="s">
        <v>72</v>
      </c>
      <c r="G1748" s="22" t="s">
        <v>71</v>
      </c>
      <c r="H1748" s="22" t="s">
        <v>13</v>
      </c>
      <c r="I1748" s="24">
        <v>0.20000000000000007</v>
      </c>
      <c r="J1748" s="25">
        <v>4000</v>
      </c>
      <c r="K1748" s="26">
        <f t="shared" ref="K1748:K1751" si="573">I1748*J1748</f>
        <v>800.00000000000023</v>
      </c>
      <c r="L1748" s="26">
        <f t="shared" ref="L1748:L1751" si="574">K1748*M1748</f>
        <v>280.00000000000006</v>
      </c>
      <c r="M1748" s="27">
        <v>0.35</v>
      </c>
      <c r="O1748" s="1"/>
      <c r="P1748" s="2"/>
      <c r="Q1748" s="3"/>
      <c r="R1748" s="5"/>
    </row>
    <row r="1749" spans="2:18" x14ac:dyDescent="0.2">
      <c r="B1749" s="22" t="s">
        <v>10</v>
      </c>
      <c r="C1749" s="22">
        <v>1185732</v>
      </c>
      <c r="D1749" s="23">
        <v>44265</v>
      </c>
      <c r="E1749" s="22" t="s">
        <v>30</v>
      </c>
      <c r="F1749" s="22" t="s">
        <v>72</v>
      </c>
      <c r="G1749" s="22" t="s">
        <v>71</v>
      </c>
      <c r="H1749" s="22" t="s">
        <v>14</v>
      </c>
      <c r="I1749" s="24">
        <v>0.25</v>
      </c>
      <c r="J1749" s="25">
        <v>2500</v>
      </c>
      <c r="K1749" s="26">
        <f t="shared" si="573"/>
        <v>625</v>
      </c>
      <c r="L1749" s="26">
        <f t="shared" si="574"/>
        <v>250</v>
      </c>
      <c r="M1749" s="27">
        <v>0.4</v>
      </c>
      <c r="O1749" s="1"/>
      <c r="P1749" s="2"/>
      <c r="Q1749" s="3"/>
      <c r="R1749" s="5"/>
    </row>
    <row r="1750" spans="2:18" x14ac:dyDescent="0.2">
      <c r="B1750" s="22" t="s">
        <v>10</v>
      </c>
      <c r="C1750" s="22">
        <v>1185732</v>
      </c>
      <c r="D1750" s="23">
        <v>44265</v>
      </c>
      <c r="E1750" s="22" t="s">
        <v>30</v>
      </c>
      <c r="F1750" s="22" t="s">
        <v>72</v>
      </c>
      <c r="G1750" s="22" t="s">
        <v>71</v>
      </c>
      <c r="H1750" s="22" t="s">
        <v>16</v>
      </c>
      <c r="I1750" s="24">
        <v>0.4</v>
      </c>
      <c r="J1750" s="25">
        <v>3000</v>
      </c>
      <c r="K1750" s="26">
        <f t="shared" si="573"/>
        <v>1200</v>
      </c>
      <c r="L1750" s="26">
        <f t="shared" si="574"/>
        <v>420</v>
      </c>
      <c r="M1750" s="27">
        <v>0.35</v>
      </c>
      <c r="O1750" s="1"/>
      <c r="P1750" s="2"/>
      <c r="Q1750" s="3"/>
      <c r="R1750" s="5"/>
    </row>
    <row r="1751" spans="2:18" x14ac:dyDescent="0.2">
      <c r="B1751" s="22" t="s">
        <v>10</v>
      </c>
      <c r="C1751" s="22">
        <v>1185732</v>
      </c>
      <c r="D1751" s="23">
        <v>44265</v>
      </c>
      <c r="E1751" s="22" t="s">
        <v>30</v>
      </c>
      <c r="F1751" s="22" t="s">
        <v>72</v>
      </c>
      <c r="G1751" s="22" t="s">
        <v>71</v>
      </c>
      <c r="H1751" s="22" t="s">
        <v>17</v>
      </c>
      <c r="I1751" s="24">
        <v>0.30000000000000004</v>
      </c>
      <c r="J1751" s="25">
        <v>4000</v>
      </c>
      <c r="K1751" s="26">
        <f t="shared" si="573"/>
        <v>1200.0000000000002</v>
      </c>
      <c r="L1751" s="26">
        <f t="shared" si="574"/>
        <v>600.00000000000011</v>
      </c>
      <c r="M1751" s="27">
        <v>0.5</v>
      </c>
      <c r="O1751" s="1"/>
      <c r="P1751" s="2"/>
      <c r="Q1751" s="3"/>
      <c r="R1751" s="5"/>
    </row>
    <row r="1752" spans="2:18" x14ac:dyDescent="0.2">
      <c r="B1752" s="22" t="s">
        <v>10</v>
      </c>
      <c r="C1752" s="22">
        <v>1185732</v>
      </c>
      <c r="D1752" s="23">
        <v>44297</v>
      </c>
      <c r="E1752" s="22" t="s">
        <v>30</v>
      </c>
      <c r="F1752" s="22" t="s">
        <v>72</v>
      </c>
      <c r="G1752" s="22" t="s">
        <v>71</v>
      </c>
      <c r="H1752" s="22" t="s">
        <v>12</v>
      </c>
      <c r="I1752" s="24">
        <v>0.30000000000000004</v>
      </c>
      <c r="J1752" s="25">
        <v>6250</v>
      </c>
      <c r="K1752" s="26">
        <f>I1752*J1752</f>
        <v>1875.0000000000002</v>
      </c>
      <c r="L1752" s="26">
        <f>K1752*M1752</f>
        <v>750.00000000000011</v>
      </c>
      <c r="M1752" s="27">
        <v>0.4</v>
      </c>
      <c r="O1752" s="1"/>
      <c r="P1752" s="2"/>
      <c r="Q1752" s="3"/>
      <c r="R1752" s="5"/>
    </row>
    <row r="1753" spans="2:18" x14ac:dyDescent="0.2">
      <c r="B1753" s="22" t="s">
        <v>10</v>
      </c>
      <c r="C1753" s="22">
        <v>1185732</v>
      </c>
      <c r="D1753" s="23">
        <v>44297</v>
      </c>
      <c r="E1753" s="22" t="s">
        <v>30</v>
      </c>
      <c r="F1753" s="22" t="s">
        <v>72</v>
      </c>
      <c r="G1753" s="22" t="s">
        <v>71</v>
      </c>
      <c r="H1753" s="22" t="s">
        <v>15</v>
      </c>
      <c r="I1753" s="24">
        <v>0.25000000000000006</v>
      </c>
      <c r="J1753" s="25">
        <v>3250</v>
      </c>
      <c r="K1753" s="26">
        <f>I1753*J1753</f>
        <v>812.50000000000023</v>
      </c>
      <c r="L1753" s="26">
        <f>K1753*M1753</f>
        <v>284.37500000000006</v>
      </c>
      <c r="M1753" s="27">
        <v>0.35</v>
      </c>
      <c r="O1753" s="1"/>
      <c r="P1753" s="2"/>
      <c r="Q1753" s="3"/>
      <c r="R1753" s="5"/>
    </row>
    <row r="1754" spans="2:18" x14ac:dyDescent="0.2">
      <c r="B1754" s="22" t="s">
        <v>10</v>
      </c>
      <c r="C1754" s="22">
        <v>1185732</v>
      </c>
      <c r="D1754" s="23">
        <v>44297</v>
      </c>
      <c r="E1754" s="22" t="s">
        <v>30</v>
      </c>
      <c r="F1754" s="22" t="s">
        <v>72</v>
      </c>
      <c r="G1754" s="22" t="s">
        <v>71</v>
      </c>
      <c r="H1754" s="22" t="s">
        <v>13</v>
      </c>
      <c r="I1754" s="24">
        <v>0.15000000000000008</v>
      </c>
      <c r="J1754" s="25">
        <v>3250</v>
      </c>
      <c r="K1754" s="26">
        <f t="shared" ref="K1754:K1757" si="575">I1754*J1754</f>
        <v>487.50000000000023</v>
      </c>
      <c r="L1754" s="26">
        <f t="shared" ref="L1754:L1757" si="576">K1754*M1754</f>
        <v>170.62500000000006</v>
      </c>
      <c r="M1754" s="27">
        <v>0.35</v>
      </c>
      <c r="O1754" s="1"/>
      <c r="P1754" s="2"/>
      <c r="Q1754" s="3"/>
      <c r="R1754" s="5"/>
    </row>
    <row r="1755" spans="2:18" x14ac:dyDescent="0.2">
      <c r="B1755" s="22" t="s">
        <v>10</v>
      </c>
      <c r="C1755" s="22">
        <v>1185732</v>
      </c>
      <c r="D1755" s="23">
        <v>44297</v>
      </c>
      <c r="E1755" s="22" t="s">
        <v>30</v>
      </c>
      <c r="F1755" s="22" t="s">
        <v>72</v>
      </c>
      <c r="G1755" s="22" t="s">
        <v>71</v>
      </c>
      <c r="H1755" s="22" t="s">
        <v>14</v>
      </c>
      <c r="I1755" s="24">
        <v>0.2</v>
      </c>
      <c r="J1755" s="25">
        <v>2500</v>
      </c>
      <c r="K1755" s="26">
        <f t="shared" si="575"/>
        <v>500</v>
      </c>
      <c r="L1755" s="26">
        <f t="shared" si="576"/>
        <v>200</v>
      </c>
      <c r="M1755" s="27">
        <v>0.4</v>
      </c>
      <c r="O1755" s="1"/>
      <c r="P1755" s="2"/>
      <c r="Q1755" s="3"/>
      <c r="R1755" s="5"/>
    </row>
    <row r="1756" spans="2:18" x14ac:dyDescent="0.2">
      <c r="B1756" s="22" t="s">
        <v>10</v>
      </c>
      <c r="C1756" s="22">
        <v>1185732</v>
      </c>
      <c r="D1756" s="23">
        <v>44297</v>
      </c>
      <c r="E1756" s="22" t="s">
        <v>30</v>
      </c>
      <c r="F1756" s="22" t="s">
        <v>72</v>
      </c>
      <c r="G1756" s="22" t="s">
        <v>71</v>
      </c>
      <c r="H1756" s="22" t="s">
        <v>16</v>
      </c>
      <c r="I1756" s="24">
        <v>0.35000000000000003</v>
      </c>
      <c r="J1756" s="25">
        <v>2750</v>
      </c>
      <c r="K1756" s="26">
        <f t="shared" si="575"/>
        <v>962.50000000000011</v>
      </c>
      <c r="L1756" s="26">
        <f t="shared" si="576"/>
        <v>336.875</v>
      </c>
      <c r="M1756" s="27">
        <v>0.35</v>
      </c>
      <c r="O1756" s="1"/>
      <c r="P1756" s="2"/>
      <c r="Q1756" s="3"/>
      <c r="R1756" s="5"/>
    </row>
    <row r="1757" spans="2:18" x14ac:dyDescent="0.2">
      <c r="B1757" s="22" t="s">
        <v>10</v>
      </c>
      <c r="C1757" s="22">
        <v>1185732</v>
      </c>
      <c r="D1757" s="23">
        <v>44297</v>
      </c>
      <c r="E1757" s="22" t="s">
        <v>30</v>
      </c>
      <c r="F1757" s="22" t="s">
        <v>72</v>
      </c>
      <c r="G1757" s="22" t="s">
        <v>71</v>
      </c>
      <c r="H1757" s="22" t="s">
        <v>17</v>
      </c>
      <c r="I1757" s="24">
        <v>0.25000000000000006</v>
      </c>
      <c r="J1757" s="25">
        <v>4000</v>
      </c>
      <c r="K1757" s="26">
        <f t="shared" si="575"/>
        <v>1000.0000000000002</v>
      </c>
      <c r="L1757" s="26">
        <f t="shared" si="576"/>
        <v>500.00000000000011</v>
      </c>
      <c r="M1757" s="27">
        <v>0.5</v>
      </c>
      <c r="O1757" s="1"/>
      <c r="P1757" s="2"/>
      <c r="Q1757" s="3"/>
      <c r="R1757" s="5"/>
    </row>
    <row r="1758" spans="2:18" x14ac:dyDescent="0.2">
      <c r="B1758" s="22" t="s">
        <v>10</v>
      </c>
      <c r="C1758" s="22">
        <v>1185732</v>
      </c>
      <c r="D1758" s="23">
        <v>44328</v>
      </c>
      <c r="E1758" s="22" t="s">
        <v>30</v>
      </c>
      <c r="F1758" s="22" t="s">
        <v>72</v>
      </c>
      <c r="G1758" s="22" t="s">
        <v>71</v>
      </c>
      <c r="H1758" s="22" t="s">
        <v>12</v>
      </c>
      <c r="I1758" s="24">
        <v>0.35000000000000003</v>
      </c>
      <c r="J1758" s="25">
        <v>6700</v>
      </c>
      <c r="K1758" s="26">
        <f>I1758*J1758</f>
        <v>2345</v>
      </c>
      <c r="L1758" s="26">
        <f>K1758*M1758</f>
        <v>938</v>
      </c>
      <c r="M1758" s="27">
        <v>0.4</v>
      </c>
      <c r="O1758" s="1"/>
      <c r="P1758" s="2"/>
      <c r="Q1758" s="3"/>
      <c r="R1758" s="5"/>
    </row>
    <row r="1759" spans="2:18" x14ac:dyDescent="0.2">
      <c r="B1759" s="22" t="s">
        <v>10</v>
      </c>
      <c r="C1759" s="22">
        <v>1185732</v>
      </c>
      <c r="D1759" s="23">
        <v>44328</v>
      </c>
      <c r="E1759" s="22" t="s">
        <v>30</v>
      </c>
      <c r="F1759" s="22" t="s">
        <v>72</v>
      </c>
      <c r="G1759" s="22" t="s">
        <v>71</v>
      </c>
      <c r="H1759" s="22" t="s">
        <v>15</v>
      </c>
      <c r="I1759" s="24">
        <v>0.3000000000000001</v>
      </c>
      <c r="J1759" s="25">
        <v>3750</v>
      </c>
      <c r="K1759" s="26">
        <f>I1759*J1759</f>
        <v>1125.0000000000005</v>
      </c>
      <c r="L1759" s="26">
        <f>K1759*M1759</f>
        <v>393.75000000000011</v>
      </c>
      <c r="M1759" s="27">
        <v>0.35</v>
      </c>
      <c r="O1759" s="1"/>
      <c r="P1759" s="2"/>
      <c r="Q1759" s="3"/>
      <c r="R1759" s="5"/>
    </row>
    <row r="1760" spans="2:18" x14ac:dyDescent="0.2">
      <c r="B1760" s="22" t="s">
        <v>10</v>
      </c>
      <c r="C1760" s="22">
        <v>1185732</v>
      </c>
      <c r="D1760" s="23">
        <v>44328</v>
      </c>
      <c r="E1760" s="22" t="s">
        <v>30</v>
      </c>
      <c r="F1760" s="22" t="s">
        <v>72</v>
      </c>
      <c r="G1760" s="22" t="s">
        <v>71</v>
      </c>
      <c r="H1760" s="22" t="s">
        <v>13</v>
      </c>
      <c r="I1760" s="24">
        <v>0.25000000000000006</v>
      </c>
      <c r="J1760" s="25">
        <v>3500</v>
      </c>
      <c r="K1760" s="26">
        <f t="shared" ref="K1760:K1763" si="577">I1760*J1760</f>
        <v>875.00000000000023</v>
      </c>
      <c r="L1760" s="26">
        <f t="shared" ref="L1760:L1763" si="578">K1760*M1760</f>
        <v>306.25000000000006</v>
      </c>
      <c r="M1760" s="27">
        <v>0.35</v>
      </c>
      <c r="O1760" s="1"/>
      <c r="P1760" s="2"/>
      <c r="Q1760" s="3"/>
      <c r="R1760" s="5"/>
    </row>
    <row r="1761" spans="2:18" x14ac:dyDescent="0.2">
      <c r="B1761" s="22" t="s">
        <v>10</v>
      </c>
      <c r="C1761" s="22">
        <v>1185732</v>
      </c>
      <c r="D1761" s="23">
        <v>44328</v>
      </c>
      <c r="E1761" s="22" t="s">
        <v>30</v>
      </c>
      <c r="F1761" s="22" t="s">
        <v>72</v>
      </c>
      <c r="G1761" s="22" t="s">
        <v>71</v>
      </c>
      <c r="H1761" s="22" t="s">
        <v>14</v>
      </c>
      <c r="I1761" s="24">
        <v>0.25000000000000006</v>
      </c>
      <c r="J1761" s="25">
        <v>2750</v>
      </c>
      <c r="K1761" s="26">
        <f t="shared" si="577"/>
        <v>687.50000000000011</v>
      </c>
      <c r="L1761" s="26">
        <f t="shared" si="578"/>
        <v>275.00000000000006</v>
      </c>
      <c r="M1761" s="27">
        <v>0.4</v>
      </c>
      <c r="O1761" s="1"/>
      <c r="P1761" s="2"/>
      <c r="Q1761" s="3"/>
      <c r="R1761" s="5"/>
    </row>
    <row r="1762" spans="2:18" x14ac:dyDescent="0.2">
      <c r="B1762" s="22" t="s">
        <v>10</v>
      </c>
      <c r="C1762" s="22">
        <v>1185732</v>
      </c>
      <c r="D1762" s="23">
        <v>44328</v>
      </c>
      <c r="E1762" s="22" t="s">
        <v>30</v>
      </c>
      <c r="F1762" s="22" t="s">
        <v>72</v>
      </c>
      <c r="G1762" s="22" t="s">
        <v>71</v>
      </c>
      <c r="H1762" s="22" t="s">
        <v>16</v>
      </c>
      <c r="I1762" s="24">
        <v>0.39999999999999997</v>
      </c>
      <c r="J1762" s="25">
        <v>3000</v>
      </c>
      <c r="K1762" s="26">
        <f t="shared" si="577"/>
        <v>1200</v>
      </c>
      <c r="L1762" s="26">
        <f t="shared" si="578"/>
        <v>420</v>
      </c>
      <c r="M1762" s="27">
        <v>0.35</v>
      </c>
      <c r="O1762" s="1"/>
      <c r="P1762" s="2"/>
      <c r="Q1762" s="3"/>
      <c r="R1762" s="5"/>
    </row>
    <row r="1763" spans="2:18" x14ac:dyDescent="0.2">
      <c r="B1763" s="22" t="s">
        <v>10</v>
      </c>
      <c r="C1763" s="22">
        <v>1185732</v>
      </c>
      <c r="D1763" s="23">
        <v>44328</v>
      </c>
      <c r="E1763" s="22" t="s">
        <v>30</v>
      </c>
      <c r="F1763" s="22" t="s">
        <v>72</v>
      </c>
      <c r="G1763" s="22" t="s">
        <v>71</v>
      </c>
      <c r="H1763" s="22" t="s">
        <v>17</v>
      </c>
      <c r="I1763" s="24">
        <v>0.44999999999999996</v>
      </c>
      <c r="J1763" s="25">
        <v>4000</v>
      </c>
      <c r="K1763" s="26">
        <f t="shared" si="577"/>
        <v>1799.9999999999998</v>
      </c>
      <c r="L1763" s="26">
        <f t="shared" si="578"/>
        <v>899.99999999999989</v>
      </c>
      <c r="M1763" s="27">
        <v>0.5</v>
      </c>
      <c r="O1763" s="1"/>
      <c r="P1763" s="2"/>
      <c r="Q1763" s="3"/>
      <c r="R1763" s="5"/>
    </row>
    <row r="1764" spans="2:18" x14ac:dyDescent="0.2">
      <c r="B1764" s="22" t="s">
        <v>10</v>
      </c>
      <c r="C1764" s="22">
        <v>1185732</v>
      </c>
      <c r="D1764" s="23">
        <v>44358</v>
      </c>
      <c r="E1764" s="22" t="s">
        <v>30</v>
      </c>
      <c r="F1764" s="22" t="s">
        <v>72</v>
      </c>
      <c r="G1764" s="22" t="s">
        <v>71</v>
      </c>
      <c r="H1764" s="22" t="s">
        <v>12</v>
      </c>
      <c r="I1764" s="24">
        <v>0.30000000000000004</v>
      </c>
      <c r="J1764" s="25">
        <v>6500</v>
      </c>
      <c r="K1764" s="26">
        <f>I1764*J1764</f>
        <v>1950.0000000000002</v>
      </c>
      <c r="L1764" s="26">
        <f>K1764*M1764</f>
        <v>780.00000000000011</v>
      </c>
      <c r="M1764" s="27">
        <v>0.4</v>
      </c>
      <c r="O1764" s="1"/>
      <c r="P1764" s="2"/>
      <c r="Q1764" s="3"/>
      <c r="R1764" s="5"/>
    </row>
    <row r="1765" spans="2:18" x14ac:dyDescent="0.2">
      <c r="B1765" s="22" t="s">
        <v>10</v>
      </c>
      <c r="C1765" s="22">
        <v>1185732</v>
      </c>
      <c r="D1765" s="23">
        <v>44358</v>
      </c>
      <c r="E1765" s="22" t="s">
        <v>30</v>
      </c>
      <c r="F1765" s="22" t="s">
        <v>72</v>
      </c>
      <c r="G1765" s="22" t="s">
        <v>71</v>
      </c>
      <c r="H1765" s="22" t="s">
        <v>15</v>
      </c>
      <c r="I1765" s="24">
        <v>0.25000000000000011</v>
      </c>
      <c r="J1765" s="25">
        <v>4000</v>
      </c>
      <c r="K1765" s="26">
        <f>I1765*J1765</f>
        <v>1000.0000000000005</v>
      </c>
      <c r="L1765" s="26">
        <f>K1765*M1765</f>
        <v>350.00000000000011</v>
      </c>
      <c r="M1765" s="27">
        <v>0.35</v>
      </c>
      <c r="O1765" s="1"/>
      <c r="P1765" s="2"/>
      <c r="Q1765" s="3"/>
      <c r="R1765" s="5"/>
    </row>
    <row r="1766" spans="2:18" x14ac:dyDescent="0.2">
      <c r="B1766" s="22" t="s">
        <v>10</v>
      </c>
      <c r="C1766" s="22">
        <v>1185732</v>
      </c>
      <c r="D1766" s="23">
        <v>44358</v>
      </c>
      <c r="E1766" s="22" t="s">
        <v>30</v>
      </c>
      <c r="F1766" s="22" t="s">
        <v>72</v>
      </c>
      <c r="G1766" s="22" t="s">
        <v>71</v>
      </c>
      <c r="H1766" s="22" t="s">
        <v>13</v>
      </c>
      <c r="I1766" s="24">
        <v>0.20000000000000007</v>
      </c>
      <c r="J1766" s="25">
        <v>4250</v>
      </c>
      <c r="K1766" s="26">
        <f t="shared" ref="K1766:K1769" si="579">I1766*J1766</f>
        <v>850.00000000000023</v>
      </c>
      <c r="L1766" s="26">
        <f t="shared" ref="L1766:L1769" si="580">K1766*M1766</f>
        <v>297.50000000000006</v>
      </c>
      <c r="M1766" s="27">
        <v>0.35</v>
      </c>
      <c r="O1766" s="1"/>
      <c r="P1766" s="2"/>
      <c r="Q1766" s="3"/>
      <c r="R1766" s="5"/>
    </row>
    <row r="1767" spans="2:18" x14ac:dyDescent="0.2">
      <c r="B1767" s="22" t="s">
        <v>10</v>
      </c>
      <c r="C1767" s="22">
        <v>1185732</v>
      </c>
      <c r="D1767" s="23">
        <v>44358</v>
      </c>
      <c r="E1767" s="22" t="s">
        <v>30</v>
      </c>
      <c r="F1767" s="22" t="s">
        <v>72</v>
      </c>
      <c r="G1767" s="22" t="s">
        <v>71</v>
      </c>
      <c r="H1767" s="22" t="s">
        <v>14</v>
      </c>
      <c r="I1767" s="24">
        <v>0.20000000000000007</v>
      </c>
      <c r="J1767" s="25">
        <v>4000</v>
      </c>
      <c r="K1767" s="26">
        <f t="shared" si="579"/>
        <v>800.00000000000023</v>
      </c>
      <c r="L1767" s="26">
        <f t="shared" si="580"/>
        <v>320.00000000000011</v>
      </c>
      <c r="M1767" s="27">
        <v>0.4</v>
      </c>
      <c r="O1767" s="1"/>
      <c r="P1767" s="2"/>
      <c r="Q1767" s="3"/>
      <c r="R1767" s="5"/>
    </row>
    <row r="1768" spans="2:18" x14ac:dyDescent="0.2">
      <c r="B1768" s="22" t="s">
        <v>10</v>
      </c>
      <c r="C1768" s="22">
        <v>1185732</v>
      </c>
      <c r="D1768" s="23">
        <v>44358</v>
      </c>
      <c r="E1768" s="22" t="s">
        <v>30</v>
      </c>
      <c r="F1768" s="22" t="s">
        <v>72</v>
      </c>
      <c r="G1768" s="22" t="s">
        <v>71</v>
      </c>
      <c r="H1768" s="22" t="s">
        <v>16</v>
      </c>
      <c r="I1768" s="24">
        <v>0.35000000000000003</v>
      </c>
      <c r="J1768" s="25">
        <v>4000</v>
      </c>
      <c r="K1768" s="26">
        <f t="shared" si="579"/>
        <v>1400.0000000000002</v>
      </c>
      <c r="L1768" s="26">
        <f t="shared" si="580"/>
        <v>490.00000000000006</v>
      </c>
      <c r="M1768" s="27">
        <v>0.35</v>
      </c>
      <c r="O1768" s="1"/>
      <c r="P1768" s="2"/>
      <c r="Q1768" s="3"/>
      <c r="R1768" s="5"/>
    </row>
    <row r="1769" spans="2:18" x14ac:dyDescent="0.2">
      <c r="B1769" s="22" t="s">
        <v>10</v>
      </c>
      <c r="C1769" s="22">
        <v>1185732</v>
      </c>
      <c r="D1769" s="23">
        <v>44358</v>
      </c>
      <c r="E1769" s="22" t="s">
        <v>30</v>
      </c>
      <c r="F1769" s="22" t="s">
        <v>72</v>
      </c>
      <c r="G1769" s="22" t="s">
        <v>71</v>
      </c>
      <c r="H1769" s="22" t="s">
        <v>17</v>
      </c>
      <c r="I1769" s="24">
        <v>0.4</v>
      </c>
      <c r="J1769" s="25">
        <v>5750</v>
      </c>
      <c r="K1769" s="26">
        <f t="shared" si="579"/>
        <v>2300</v>
      </c>
      <c r="L1769" s="26">
        <f t="shared" si="580"/>
        <v>1150</v>
      </c>
      <c r="M1769" s="27">
        <v>0.5</v>
      </c>
      <c r="O1769" s="1"/>
      <c r="P1769" s="2"/>
      <c r="Q1769" s="3"/>
      <c r="R1769" s="5"/>
    </row>
    <row r="1770" spans="2:18" x14ac:dyDescent="0.2">
      <c r="B1770" s="22" t="s">
        <v>10</v>
      </c>
      <c r="C1770" s="22">
        <v>1185732</v>
      </c>
      <c r="D1770" s="23">
        <v>44387</v>
      </c>
      <c r="E1770" s="22" t="s">
        <v>30</v>
      </c>
      <c r="F1770" s="22" t="s">
        <v>72</v>
      </c>
      <c r="G1770" s="22" t="s">
        <v>71</v>
      </c>
      <c r="H1770" s="22" t="s">
        <v>12</v>
      </c>
      <c r="I1770" s="24">
        <v>0.35000000000000003</v>
      </c>
      <c r="J1770" s="25">
        <v>8000</v>
      </c>
      <c r="K1770" s="26">
        <f>I1770*J1770</f>
        <v>2800.0000000000005</v>
      </c>
      <c r="L1770" s="26">
        <f>K1770*M1770</f>
        <v>1120.0000000000002</v>
      </c>
      <c r="M1770" s="27">
        <v>0.4</v>
      </c>
      <c r="O1770" s="1"/>
      <c r="P1770" s="2"/>
      <c r="Q1770" s="3"/>
      <c r="R1770" s="5"/>
    </row>
    <row r="1771" spans="2:18" x14ac:dyDescent="0.2">
      <c r="B1771" s="22" t="s">
        <v>10</v>
      </c>
      <c r="C1771" s="22">
        <v>1185732</v>
      </c>
      <c r="D1771" s="23">
        <v>44387</v>
      </c>
      <c r="E1771" s="22" t="s">
        <v>30</v>
      </c>
      <c r="F1771" s="22" t="s">
        <v>72</v>
      </c>
      <c r="G1771" s="22" t="s">
        <v>71</v>
      </c>
      <c r="H1771" s="22" t="s">
        <v>15</v>
      </c>
      <c r="I1771" s="24">
        <v>0.3000000000000001</v>
      </c>
      <c r="J1771" s="25">
        <v>5500</v>
      </c>
      <c r="K1771" s="26">
        <f>I1771*J1771</f>
        <v>1650.0000000000005</v>
      </c>
      <c r="L1771" s="26">
        <f>K1771*M1771</f>
        <v>577.50000000000011</v>
      </c>
      <c r="M1771" s="27">
        <v>0.35</v>
      </c>
      <c r="O1771" s="1"/>
      <c r="P1771" s="2"/>
      <c r="Q1771" s="3"/>
      <c r="R1771" s="5"/>
    </row>
    <row r="1772" spans="2:18" x14ac:dyDescent="0.2">
      <c r="B1772" s="22" t="s">
        <v>10</v>
      </c>
      <c r="C1772" s="22">
        <v>1185732</v>
      </c>
      <c r="D1772" s="23">
        <v>44387</v>
      </c>
      <c r="E1772" s="22" t="s">
        <v>30</v>
      </c>
      <c r="F1772" s="22" t="s">
        <v>72</v>
      </c>
      <c r="G1772" s="22" t="s">
        <v>71</v>
      </c>
      <c r="H1772" s="22" t="s">
        <v>13</v>
      </c>
      <c r="I1772" s="24">
        <v>0.25000000000000006</v>
      </c>
      <c r="J1772" s="25">
        <v>4750</v>
      </c>
      <c r="K1772" s="26">
        <f t="shared" ref="K1772:K1775" si="581">I1772*J1772</f>
        <v>1187.5000000000002</v>
      </c>
      <c r="L1772" s="26">
        <f t="shared" ref="L1772:L1775" si="582">K1772*M1772</f>
        <v>415.62500000000006</v>
      </c>
      <c r="M1772" s="27">
        <v>0.35</v>
      </c>
      <c r="O1772" s="1"/>
      <c r="P1772" s="2"/>
      <c r="Q1772" s="3"/>
      <c r="R1772" s="5"/>
    </row>
    <row r="1773" spans="2:18" x14ac:dyDescent="0.2">
      <c r="B1773" s="22" t="s">
        <v>10</v>
      </c>
      <c r="C1773" s="22">
        <v>1185732</v>
      </c>
      <c r="D1773" s="23">
        <v>44387</v>
      </c>
      <c r="E1773" s="22" t="s">
        <v>30</v>
      </c>
      <c r="F1773" s="22" t="s">
        <v>72</v>
      </c>
      <c r="G1773" s="22" t="s">
        <v>71</v>
      </c>
      <c r="H1773" s="22" t="s">
        <v>14</v>
      </c>
      <c r="I1773" s="24">
        <v>0.25000000000000006</v>
      </c>
      <c r="J1773" s="25">
        <v>4250</v>
      </c>
      <c r="K1773" s="26">
        <f t="shared" si="581"/>
        <v>1062.5000000000002</v>
      </c>
      <c r="L1773" s="26">
        <f t="shared" si="582"/>
        <v>425.00000000000011</v>
      </c>
      <c r="M1773" s="27">
        <v>0.4</v>
      </c>
      <c r="O1773" s="1"/>
      <c r="P1773" s="2"/>
      <c r="Q1773" s="3"/>
      <c r="R1773" s="5"/>
    </row>
    <row r="1774" spans="2:18" x14ac:dyDescent="0.2">
      <c r="B1774" s="22" t="s">
        <v>10</v>
      </c>
      <c r="C1774" s="22">
        <v>1185732</v>
      </c>
      <c r="D1774" s="23">
        <v>44387</v>
      </c>
      <c r="E1774" s="22" t="s">
        <v>30</v>
      </c>
      <c r="F1774" s="22" t="s">
        <v>72</v>
      </c>
      <c r="G1774" s="22" t="s">
        <v>71</v>
      </c>
      <c r="H1774" s="22" t="s">
        <v>16</v>
      </c>
      <c r="I1774" s="24">
        <v>0.35000000000000003</v>
      </c>
      <c r="J1774" s="25">
        <v>4250</v>
      </c>
      <c r="K1774" s="26">
        <f t="shared" si="581"/>
        <v>1487.5000000000002</v>
      </c>
      <c r="L1774" s="26">
        <f t="shared" si="582"/>
        <v>520.625</v>
      </c>
      <c r="M1774" s="27">
        <v>0.35</v>
      </c>
      <c r="O1774" s="1"/>
      <c r="P1774" s="2"/>
      <c r="Q1774" s="3"/>
      <c r="R1774" s="5"/>
    </row>
    <row r="1775" spans="2:18" x14ac:dyDescent="0.2">
      <c r="B1775" s="22" t="s">
        <v>10</v>
      </c>
      <c r="C1775" s="22">
        <v>1185732</v>
      </c>
      <c r="D1775" s="23">
        <v>44387</v>
      </c>
      <c r="E1775" s="22" t="s">
        <v>30</v>
      </c>
      <c r="F1775" s="22" t="s">
        <v>72</v>
      </c>
      <c r="G1775" s="22" t="s">
        <v>71</v>
      </c>
      <c r="H1775" s="22" t="s">
        <v>17</v>
      </c>
      <c r="I1775" s="24">
        <v>0.4</v>
      </c>
      <c r="J1775" s="25">
        <v>6000</v>
      </c>
      <c r="K1775" s="26">
        <f t="shared" si="581"/>
        <v>2400</v>
      </c>
      <c r="L1775" s="26">
        <f t="shared" si="582"/>
        <v>1200</v>
      </c>
      <c r="M1775" s="27">
        <v>0.5</v>
      </c>
      <c r="O1775" s="1"/>
      <c r="P1775" s="2"/>
      <c r="Q1775" s="3"/>
      <c r="R1775" s="5"/>
    </row>
    <row r="1776" spans="2:18" x14ac:dyDescent="0.2">
      <c r="B1776" s="22" t="s">
        <v>10</v>
      </c>
      <c r="C1776" s="22">
        <v>1185732</v>
      </c>
      <c r="D1776" s="23">
        <v>44419</v>
      </c>
      <c r="E1776" s="22" t="s">
        <v>30</v>
      </c>
      <c r="F1776" s="22" t="s">
        <v>72</v>
      </c>
      <c r="G1776" s="22" t="s">
        <v>71</v>
      </c>
      <c r="H1776" s="22" t="s">
        <v>12</v>
      </c>
      <c r="I1776" s="24">
        <v>0.35000000000000003</v>
      </c>
      <c r="J1776" s="25">
        <v>7500</v>
      </c>
      <c r="K1776" s="26">
        <f>I1776*J1776</f>
        <v>2625.0000000000005</v>
      </c>
      <c r="L1776" s="26">
        <f>K1776*M1776</f>
        <v>1050.0000000000002</v>
      </c>
      <c r="M1776" s="27">
        <v>0.4</v>
      </c>
      <c r="O1776" s="1"/>
      <c r="P1776" s="2"/>
      <c r="Q1776" s="3"/>
      <c r="R1776" s="5"/>
    </row>
    <row r="1777" spans="2:18" x14ac:dyDescent="0.2">
      <c r="B1777" s="22" t="s">
        <v>10</v>
      </c>
      <c r="C1777" s="22">
        <v>1185732</v>
      </c>
      <c r="D1777" s="23">
        <v>44419</v>
      </c>
      <c r="E1777" s="22" t="s">
        <v>30</v>
      </c>
      <c r="F1777" s="22" t="s">
        <v>72</v>
      </c>
      <c r="G1777" s="22" t="s">
        <v>71</v>
      </c>
      <c r="H1777" s="22" t="s">
        <v>15</v>
      </c>
      <c r="I1777" s="24">
        <v>0.35000000000000009</v>
      </c>
      <c r="J1777" s="25">
        <v>5250</v>
      </c>
      <c r="K1777" s="26">
        <f>I1777*J1777</f>
        <v>1837.5000000000005</v>
      </c>
      <c r="L1777" s="26">
        <f>K1777*M1777</f>
        <v>643.12500000000011</v>
      </c>
      <c r="M1777" s="27">
        <v>0.35</v>
      </c>
      <c r="O1777" s="1"/>
      <c r="P1777" s="2"/>
      <c r="Q1777" s="3"/>
      <c r="R1777" s="5"/>
    </row>
    <row r="1778" spans="2:18" x14ac:dyDescent="0.2">
      <c r="B1778" s="22" t="s">
        <v>10</v>
      </c>
      <c r="C1778" s="22">
        <v>1185732</v>
      </c>
      <c r="D1778" s="23">
        <v>44419</v>
      </c>
      <c r="E1778" s="22" t="s">
        <v>30</v>
      </c>
      <c r="F1778" s="22" t="s">
        <v>72</v>
      </c>
      <c r="G1778" s="22" t="s">
        <v>71</v>
      </c>
      <c r="H1778" s="22" t="s">
        <v>13</v>
      </c>
      <c r="I1778" s="24">
        <v>0.30000000000000004</v>
      </c>
      <c r="J1778" s="25">
        <v>4500</v>
      </c>
      <c r="K1778" s="26">
        <f t="shared" ref="K1778:K1781" si="583">I1778*J1778</f>
        <v>1350.0000000000002</v>
      </c>
      <c r="L1778" s="26">
        <f t="shared" ref="L1778:L1781" si="584">K1778*M1778</f>
        <v>472.50000000000006</v>
      </c>
      <c r="M1778" s="27">
        <v>0.35</v>
      </c>
      <c r="O1778" s="1"/>
      <c r="P1778" s="2"/>
      <c r="Q1778" s="3"/>
      <c r="R1778" s="5"/>
    </row>
    <row r="1779" spans="2:18" x14ac:dyDescent="0.2">
      <c r="B1779" s="22" t="s">
        <v>10</v>
      </c>
      <c r="C1779" s="22">
        <v>1185732</v>
      </c>
      <c r="D1779" s="23">
        <v>44419</v>
      </c>
      <c r="E1779" s="22" t="s">
        <v>30</v>
      </c>
      <c r="F1779" s="22" t="s">
        <v>72</v>
      </c>
      <c r="G1779" s="22" t="s">
        <v>71</v>
      </c>
      <c r="H1779" s="22" t="s">
        <v>14</v>
      </c>
      <c r="I1779" s="24">
        <v>0.20000000000000007</v>
      </c>
      <c r="J1779" s="25">
        <v>3750</v>
      </c>
      <c r="K1779" s="26">
        <f t="shared" si="583"/>
        <v>750.00000000000023</v>
      </c>
      <c r="L1779" s="26">
        <f t="shared" si="584"/>
        <v>300.00000000000011</v>
      </c>
      <c r="M1779" s="27">
        <v>0.4</v>
      </c>
      <c r="O1779" s="1"/>
      <c r="P1779" s="2"/>
      <c r="Q1779" s="3"/>
      <c r="R1779" s="5"/>
    </row>
    <row r="1780" spans="2:18" x14ac:dyDescent="0.2">
      <c r="B1780" s="22" t="s">
        <v>10</v>
      </c>
      <c r="C1780" s="22">
        <v>1185732</v>
      </c>
      <c r="D1780" s="23">
        <v>44419</v>
      </c>
      <c r="E1780" s="22" t="s">
        <v>30</v>
      </c>
      <c r="F1780" s="22" t="s">
        <v>72</v>
      </c>
      <c r="G1780" s="22" t="s">
        <v>71</v>
      </c>
      <c r="H1780" s="22" t="s">
        <v>16</v>
      </c>
      <c r="I1780" s="24">
        <v>0.30000000000000004</v>
      </c>
      <c r="J1780" s="25">
        <v>3500</v>
      </c>
      <c r="K1780" s="26">
        <f t="shared" si="583"/>
        <v>1050.0000000000002</v>
      </c>
      <c r="L1780" s="26">
        <f t="shared" si="584"/>
        <v>367.50000000000006</v>
      </c>
      <c r="M1780" s="27">
        <v>0.35</v>
      </c>
      <c r="O1780" s="1"/>
      <c r="P1780" s="2"/>
      <c r="Q1780" s="3"/>
      <c r="R1780" s="5"/>
    </row>
    <row r="1781" spans="2:18" x14ac:dyDescent="0.2">
      <c r="B1781" s="22" t="s">
        <v>10</v>
      </c>
      <c r="C1781" s="22">
        <v>1185732</v>
      </c>
      <c r="D1781" s="23">
        <v>44419</v>
      </c>
      <c r="E1781" s="22" t="s">
        <v>30</v>
      </c>
      <c r="F1781" s="22" t="s">
        <v>72</v>
      </c>
      <c r="G1781" s="22" t="s">
        <v>71</v>
      </c>
      <c r="H1781" s="22" t="s">
        <v>17</v>
      </c>
      <c r="I1781" s="24">
        <v>0.35000000000000003</v>
      </c>
      <c r="J1781" s="25">
        <v>5250</v>
      </c>
      <c r="K1781" s="26">
        <f t="shared" si="583"/>
        <v>1837.5000000000002</v>
      </c>
      <c r="L1781" s="26">
        <f t="shared" si="584"/>
        <v>918.75000000000011</v>
      </c>
      <c r="M1781" s="27">
        <v>0.5</v>
      </c>
      <c r="O1781" s="1"/>
      <c r="P1781" s="2"/>
      <c r="Q1781" s="3"/>
      <c r="R1781" s="5"/>
    </row>
    <row r="1782" spans="2:18" x14ac:dyDescent="0.2">
      <c r="B1782" s="22" t="s">
        <v>10</v>
      </c>
      <c r="C1782" s="22">
        <v>1185732</v>
      </c>
      <c r="D1782" s="23">
        <v>44451</v>
      </c>
      <c r="E1782" s="22" t="s">
        <v>30</v>
      </c>
      <c r="F1782" s="22" t="s">
        <v>72</v>
      </c>
      <c r="G1782" s="22" t="s">
        <v>71</v>
      </c>
      <c r="H1782" s="22" t="s">
        <v>12</v>
      </c>
      <c r="I1782" s="24">
        <v>0.30000000000000004</v>
      </c>
      <c r="J1782" s="25">
        <v>6500</v>
      </c>
      <c r="K1782" s="26">
        <f>I1782*J1782</f>
        <v>1950.0000000000002</v>
      </c>
      <c r="L1782" s="26">
        <f>K1782*M1782</f>
        <v>780.00000000000011</v>
      </c>
      <c r="M1782" s="27">
        <v>0.4</v>
      </c>
      <c r="O1782" s="1"/>
      <c r="P1782" s="2"/>
      <c r="Q1782" s="3"/>
      <c r="R1782" s="5"/>
    </row>
    <row r="1783" spans="2:18" x14ac:dyDescent="0.2">
      <c r="B1783" s="22" t="s">
        <v>10</v>
      </c>
      <c r="C1783" s="22">
        <v>1185732</v>
      </c>
      <c r="D1783" s="23">
        <v>44451</v>
      </c>
      <c r="E1783" s="22" t="s">
        <v>30</v>
      </c>
      <c r="F1783" s="22" t="s">
        <v>72</v>
      </c>
      <c r="G1783" s="22" t="s">
        <v>71</v>
      </c>
      <c r="H1783" s="22" t="s">
        <v>15</v>
      </c>
      <c r="I1783" s="24">
        <v>0.25000000000000011</v>
      </c>
      <c r="J1783" s="25">
        <v>4500</v>
      </c>
      <c r="K1783" s="26">
        <f>I1783*J1783</f>
        <v>1125.0000000000005</v>
      </c>
      <c r="L1783" s="26">
        <f>K1783*M1783</f>
        <v>393.75000000000011</v>
      </c>
      <c r="M1783" s="27">
        <v>0.35</v>
      </c>
      <c r="O1783" s="1"/>
      <c r="P1783" s="2"/>
      <c r="Q1783" s="3"/>
      <c r="R1783" s="5"/>
    </row>
    <row r="1784" spans="2:18" x14ac:dyDescent="0.2">
      <c r="B1784" s="22" t="s">
        <v>10</v>
      </c>
      <c r="C1784" s="22">
        <v>1185732</v>
      </c>
      <c r="D1784" s="23">
        <v>44451</v>
      </c>
      <c r="E1784" s="22" t="s">
        <v>30</v>
      </c>
      <c r="F1784" s="22" t="s">
        <v>72</v>
      </c>
      <c r="G1784" s="22" t="s">
        <v>71</v>
      </c>
      <c r="H1784" s="22" t="s">
        <v>13</v>
      </c>
      <c r="I1784" s="24">
        <v>0.10000000000000002</v>
      </c>
      <c r="J1784" s="25">
        <v>3500</v>
      </c>
      <c r="K1784" s="26">
        <f t="shared" ref="K1784:K1787" si="585">I1784*J1784</f>
        <v>350.00000000000006</v>
      </c>
      <c r="L1784" s="26">
        <f t="shared" ref="L1784:L1787" si="586">K1784*M1784</f>
        <v>122.50000000000001</v>
      </c>
      <c r="M1784" s="27">
        <v>0.35</v>
      </c>
      <c r="O1784" s="1"/>
      <c r="P1784" s="2"/>
      <c r="Q1784" s="3"/>
      <c r="R1784" s="5"/>
    </row>
    <row r="1785" spans="2:18" x14ac:dyDescent="0.2">
      <c r="B1785" s="22" t="s">
        <v>10</v>
      </c>
      <c r="C1785" s="22">
        <v>1185732</v>
      </c>
      <c r="D1785" s="23">
        <v>44451</v>
      </c>
      <c r="E1785" s="22" t="s">
        <v>30</v>
      </c>
      <c r="F1785" s="22" t="s">
        <v>72</v>
      </c>
      <c r="G1785" s="22" t="s">
        <v>71</v>
      </c>
      <c r="H1785" s="22" t="s">
        <v>14</v>
      </c>
      <c r="I1785" s="24">
        <v>0.10000000000000002</v>
      </c>
      <c r="J1785" s="25">
        <v>3250</v>
      </c>
      <c r="K1785" s="26">
        <f t="shared" si="585"/>
        <v>325.00000000000006</v>
      </c>
      <c r="L1785" s="26">
        <f t="shared" si="586"/>
        <v>130.00000000000003</v>
      </c>
      <c r="M1785" s="27">
        <v>0.4</v>
      </c>
      <c r="O1785" s="1"/>
      <c r="P1785" s="2"/>
      <c r="Q1785" s="3"/>
      <c r="R1785" s="5"/>
    </row>
    <row r="1786" spans="2:18" x14ac:dyDescent="0.2">
      <c r="B1786" s="22" t="s">
        <v>10</v>
      </c>
      <c r="C1786" s="22">
        <v>1185732</v>
      </c>
      <c r="D1786" s="23">
        <v>44451</v>
      </c>
      <c r="E1786" s="22" t="s">
        <v>30</v>
      </c>
      <c r="F1786" s="22" t="s">
        <v>72</v>
      </c>
      <c r="G1786" s="22" t="s">
        <v>71</v>
      </c>
      <c r="H1786" s="22" t="s">
        <v>16</v>
      </c>
      <c r="I1786" s="24">
        <v>0.2</v>
      </c>
      <c r="J1786" s="25">
        <v>3250</v>
      </c>
      <c r="K1786" s="26">
        <f t="shared" si="585"/>
        <v>650</v>
      </c>
      <c r="L1786" s="26">
        <f t="shared" si="586"/>
        <v>227.49999999999997</v>
      </c>
      <c r="M1786" s="27">
        <v>0.35</v>
      </c>
      <c r="O1786" s="1"/>
      <c r="P1786" s="2"/>
      <c r="Q1786" s="3"/>
      <c r="R1786" s="5"/>
    </row>
    <row r="1787" spans="2:18" x14ac:dyDescent="0.2">
      <c r="B1787" s="22" t="s">
        <v>10</v>
      </c>
      <c r="C1787" s="22">
        <v>1185732</v>
      </c>
      <c r="D1787" s="23">
        <v>44451</v>
      </c>
      <c r="E1787" s="22" t="s">
        <v>30</v>
      </c>
      <c r="F1787" s="22" t="s">
        <v>72</v>
      </c>
      <c r="G1787" s="22" t="s">
        <v>71</v>
      </c>
      <c r="H1787" s="22" t="s">
        <v>17</v>
      </c>
      <c r="I1787" s="24">
        <v>0.25000000000000006</v>
      </c>
      <c r="J1787" s="25">
        <v>4000</v>
      </c>
      <c r="K1787" s="26">
        <f t="shared" si="585"/>
        <v>1000.0000000000002</v>
      </c>
      <c r="L1787" s="26">
        <f t="shared" si="586"/>
        <v>500.00000000000011</v>
      </c>
      <c r="M1787" s="27">
        <v>0.5</v>
      </c>
      <c r="O1787" s="1"/>
      <c r="P1787" s="2"/>
      <c r="Q1787" s="3"/>
      <c r="R1787" s="5"/>
    </row>
    <row r="1788" spans="2:18" x14ac:dyDescent="0.2">
      <c r="B1788" s="22" t="s">
        <v>10</v>
      </c>
      <c r="C1788" s="22">
        <v>1185732</v>
      </c>
      <c r="D1788" s="23">
        <v>44480</v>
      </c>
      <c r="E1788" s="22" t="s">
        <v>30</v>
      </c>
      <c r="F1788" s="22" t="s">
        <v>72</v>
      </c>
      <c r="G1788" s="22" t="s">
        <v>71</v>
      </c>
      <c r="H1788" s="22" t="s">
        <v>12</v>
      </c>
      <c r="I1788" s="24">
        <v>0.3</v>
      </c>
      <c r="J1788" s="25">
        <v>5750</v>
      </c>
      <c r="K1788" s="26">
        <f>I1788*J1788</f>
        <v>1725</v>
      </c>
      <c r="L1788" s="26">
        <f>K1788*M1788</f>
        <v>690</v>
      </c>
      <c r="M1788" s="27">
        <v>0.4</v>
      </c>
      <c r="O1788" s="1"/>
      <c r="P1788" s="2"/>
      <c r="Q1788" s="3"/>
      <c r="R1788" s="5"/>
    </row>
    <row r="1789" spans="2:18" x14ac:dyDescent="0.2">
      <c r="B1789" s="22" t="s">
        <v>10</v>
      </c>
      <c r="C1789" s="22">
        <v>1185732</v>
      </c>
      <c r="D1789" s="23">
        <v>44480</v>
      </c>
      <c r="E1789" s="22" t="s">
        <v>30</v>
      </c>
      <c r="F1789" s="22" t="s">
        <v>72</v>
      </c>
      <c r="G1789" s="22" t="s">
        <v>71</v>
      </c>
      <c r="H1789" s="22" t="s">
        <v>15</v>
      </c>
      <c r="I1789" s="24">
        <v>0.2</v>
      </c>
      <c r="J1789" s="25">
        <v>4000</v>
      </c>
      <c r="K1789" s="26">
        <f>I1789*J1789</f>
        <v>800</v>
      </c>
      <c r="L1789" s="26">
        <f>K1789*M1789</f>
        <v>280</v>
      </c>
      <c r="M1789" s="27">
        <v>0.35</v>
      </c>
      <c r="O1789" s="1"/>
      <c r="P1789" s="2"/>
      <c r="Q1789" s="3"/>
      <c r="R1789" s="5"/>
    </row>
    <row r="1790" spans="2:18" x14ac:dyDescent="0.2">
      <c r="B1790" s="22" t="s">
        <v>10</v>
      </c>
      <c r="C1790" s="22">
        <v>1185732</v>
      </c>
      <c r="D1790" s="23">
        <v>44480</v>
      </c>
      <c r="E1790" s="22" t="s">
        <v>30</v>
      </c>
      <c r="F1790" s="22" t="s">
        <v>72</v>
      </c>
      <c r="G1790" s="22" t="s">
        <v>71</v>
      </c>
      <c r="H1790" s="22" t="s">
        <v>13</v>
      </c>
      <c r="I1790" s="24">
        <v>0.2</v>
      </c>
      <c r="J1790" s="25">
        <v>3000</v>
      </c>
      <c r="K1790" s="26">
        <f t="shared" ref="K1790:K1793" si="587">I1790*J1790</f>
        <v>600</v>
      </c>
      <c r="L1790" s="26">
        <f t="shared" ref="L1790:L1793" si="588">K1790*M1790</f>
        <v>210</v>
      </c>
      <c r="M1790" s="27">
        <v>0.35</v>
      </c>
      <c r="O1790" s="1"/>
      <c r="P1790" s="2"/>
      <c r="Q1790" s="3"/>
      <c r="R1790" s="5"/>
    </row>
    <row r="1791" spans="2:18" x14ac:dyDescent="0.2">
      <c r="B1791" s="22" t="s">
        <v>10</v>
      </c>
      <c r="C1791" s="22">
        <v>1185732</v>
      </c>
      <c r="D1791" s="23">
        <v>44480</v>
      </c>
      <c r="E1791" s="22" t="s">
        <v>30</v>
      </c>
      <c r="F1791" s="22" t="s">
        <v>72</v>
      </c>
      <c r="G1791" s="22" t="s">
        <v>71</v>
      </c>
      <c r="H1791" s="22" t="s">
        <v>14</v>
      </c>
      <c r="I1791" s="24">
        <v>0.2</v>
      </c>
      <c r="J1791" s="25">
        <v>2750</v>
      </c>
      <c r="K1791" s="26">
        <f t="shared" si="587"/>
        <v>550</v>
      </c>
      <c r="L1791" s="26">
        <f t="shared" si="588"/>
        <v>220</v>
      </c>
      <c r="M1791" s="27">
        <v>0.4</v>
      </c>
      <c r="O1791" s="1"/>
      <c r="P1791" s="2"/>
      <c r="Q1791" s="3"/>
      <c r="R1791" s="5"/>
    </row>
    <row r="1792" spans="2:18" x14ac:dyDescent="0.2">
      <c r="B1792" s="22" t="s">
        <v>10</v>
      </c>
      <c r="C1792" s="22">
        <v>1185732</v>
      </c>
      <c r="D1792" s="23">
        <v>44480</v>
      </c>
      <c r="E1792" s="22" t="s">
        <v>30</v>
      </c>
      <c r="F1792" s="22" t="s">
        <v>72</v>
      </c>
      <c r="G1792" s="22" t="s">
        <v>71</v>
      </c>
      <c r="H1792" s="22" t="s">
        <v>16</v>
      </c>
      <c r="I1792" s="24">
        <v>0.3</v>
      </c>
      <c r="J1792" s="25">
        <v>2750</v>
      </c>
      <c r="K1792" s="26">
        <f t="shared" si="587"/>
        <v>825</v>
      </c>
      <c r="L1792" s="26">
        <f t="shared" si="588"/>
        <v>288.75</v>
      </c>
      <c r="M1792" s="27">
        <v>0.35</v>
      </c>
      <c r="O1792" s="1"/>
      <c r="P1792" s="2"/>
      <c r="Q1792" s="3"/>
      <c r="R1792" s="5"/>
    </row>
    <row r="1793" spans="1:18" x14ac:dyDescent="0.2">
      <c r="B1793" s="22" t="s">
        <v>10</v>
      </c>
      <c r="C1793" s="22">
        <v>1185732</v>
      </c>
      <c r="D1793" s="23">
        <v>44480</v>
      </c>
      <c r="E1793" s="22" t="s">
        <v>30</v>
      </c>
      <c r="F1793" s="22" t="s">
        <v>72</v>
      </c>
      <c r="G1793" s="22" t="s">
        <v>71</v>
      </c>
      <c r="H1793" s="22" t="s">
        <v>17</v>
      </c>
      <c r="I1793" s="24">
        <v>0.34999999999999992</v>
      </c>
      <c r="J1793" s="25">
        <v>4000</v>
      </c>
      <c r="K1793" s="26">
        <f t="shared" si="587"/>
        <v>1399.9999999999998</v>
      </c>
      <c r="L1793" s="26">
        <f t="shared" si="588"/>
        <v>699.99999999999989</v>
      </c>
      <c r="M1793" s="27">
        <v>0.5</v>
      </c>
      <c r="O1793" s="1"/>
      <c r="P1793" s="2"/>
      <c r="Q1793" s="3"/>
      <c r="R1793" s="5"/>
    </row>
    <row r="1794" spans="1:18" x14ac:dyDescent="0.2">
      <c r="B1794" s="22" t="s">
        <v>10</v>
      </c>
      <c r="C1794" s="22">
        <v>1185732</v>
      </c>
      <c r="D1794" s="23">
        <v>44511</v>
      </c>
      <c r="E1794" s="22" t="s">
        <v>30</v>
      </c>
      <c r="F1794" s="22" t="s">
        <v>72</v>
      </c>
      <c r="G1794" s="22" t="s">
        <v>71</v>
      </c>
      <c r="H1794" s="22" t="s">
        <v>12</v>
      </c>
      <c r="I1794" s="24">
        <v>0.30000000000000004</v>
      </c>
      <c r="J1794" s="25">
        <v>5500</v>
      </c>
      <c r="K1794" s="26">
        <f>I1794*J1794</f>
        <v>1650.0000000000002</v>
      </c>
      <c r="L1794" s="26">
        <f>K1794*M1794</f>
        <v>660.00000000000011</v>
      </c>
      <c r="M1794" s="27">
        <v>0.4</v>
      </c>
      <c r="O1794" s="1"/>
      <c r="P1794" s="2"/>
      <c r="Q1794" s="3"/>
      <c r="R1794" s="5"/>
    </row>
    <row r="1795" spans="1:18" x14ac:dyDescent="0.2">
      <c r="B1795" s="22" t="s">
        <v>10</v>
      </c>
      <c r="C1795" s="22">
        <v>1185732</v>
      </c>
      <c r="D1795" s="23">
        <v>44511</v>
      </c>
      <c r="E1795" s="22" t="s">
        <v>30</v>
      </c>
      <c r="F1795" s="22" t="s">
        <v>72</v>
      </c>
      <c r="G1795" s="22" t="s">
        <v>71</v>
      </c>
      <c r="H1795" s="22" t="s">
        <v>15</v>
      </c>
      <c r="I1795" s="24">
        <v>0.20000000000000007</v>
      </c>
      <c r="J1795" s="25">
        <v>4000</v>
      </c>
      <c r="K1795" s="26">
        <f>I1795*J1795</f>
        <v>800.00000000000023</v>
      </c>
      <c r="L1795" s="26">
        <f>K1795*M1795</f>
        <v>280.00000000000006</v>
      </c>
      <c r="M1795" s="27">
        <v>0.35</v>
      </c>
      <c r="O1795" s="1"/>
      <c r="P1795" s="2"/>
      <c r="Q1795" s="3"/>
      <c r="R1795" s="5"/>
    </row>
    <row r="1796" spans="1:18" x14ac:dyDescent="0.2">
      <c r="B1796" s="22" t="s">
        <v>10</v>
      </c>
      <c r="C1796" s="22">
        <v>1185732</v>
      </c>
      <c r="D1796" s="23">
        <v>44511</v>
      </c>
      <c r="E1796" s="22" t="s">
        <v>30</v>
      </c>
      <c r="F1796" s="22" t="s">
        <v>72</v>
      </c>
      <c r="G1796" s="22" t="s">
        <v>71</v>
      </c>
      <c r="H1796" s="22" t="s">
        <v>13</v>
      </c>
      <c r="I1796" s="24">
        <v>0.20000000000000007</v>
      </c>
      <c r="J1796" s="25">
        <v>3450</v>
      </c>
      <c r="K1796" s="26">
        <f t="shared" ref="K1796:K1799" si="589">I1796*J1796</f>
        <v>690.00000000000023</v>
      </c>
      <c r="L1796" s="26">
        <f t="shared" ref="L1796:L1799" si="590">K1796*M1796</f>
        <v>241.50000000000006</v>
      </c>
      <c r="M1796" s="27">
        <v>0.35</v>
      </c>
      <c r="O1796" s="1"/>
      <c r="P1796" s="2"/>
      <c r="Q1796" s="3"/>
      <c r="R1796" s="5"/>
    </row>
    <row r="1797" spans="1:18" x14ac:dyDescent="0.2">
      <c r="B1797" s="22" t="s">
        <v>10</v>
      </c>
      <c r="C1797" s="22">
        <v>1185732</v>
      </c>
      <c r="D1797" s="23">
        <v>44511</v>
      </c>
      <c r="E1797" s="22" t="s">
        <v>30</v>
      </c>
      <c r="F1797" s="22" t="s">
        <v>72</v>
      </c>
      <c r="G1797" s="22" t="s">
        <v>71</v>
      </c>
      <c r="H1797" s="22" t="s">
        <v>14</v>
      </c>
      <c r="I1797" s="24">
        <v>0.20000000000000007</v>
      </c>
      <c r="J1797" s="25">
        <v>3750</v>
      </c>
      <c r="K1797" s="26">
        <f t="shared" si="589"/>
        <v>750.00000000000023</v>
      </c>
      <c r="L1797" s="26">
        <f t="shared" si="590"/>
        <v>300.00000000000011</v>
      </c>
      <c r="M1797" s="27">
        <v>0.4</v>
      </c>
      <c r="O1797" s="1"/>
      <c r="P1797" s="2"/>
      <c r="Q1797" s="3"/>
      <c r="R1797" s="5"/>
    </row>
    <row r="1798" spans="1:18" x14ac:dyDescent="0.2">
      <c r="B1798" s="22" t="s">
        <v>10</v>
      </c>
      <c r="C1798" s="22">
        <v>1185732</v>
      </c>
      <c r="D1798" s="23">
        <v>44511</v>
      </c>
      <c r="E1798" s="22" t="s">
        <v>30</v>
      </c>
      <c r="F1798" s="22" t="s">
        <v>72</v>
      </c>
      <c r="G1798" s="22" t="s">
        <v>71</v>
      </c>
      <c r="H1798" s="22" t="s">
        <v>16</v>
      </c>
      <c r="I1798" s="24">
        <v>0.39999999999999997</v>
      </c>
      <c r="J1798" s="25">
        <v>3500</v>
      </c>
      <c r="K1798" s="26">
        <f t="shared" si="589"/>
        <v>1399.9999999999998</v>
      </c>
      <c r="L1798" s="26">
        <f t="shared" si="590"/>
        <v>489.99999999999989</v>
      </c>
      <c r="M1798" s="27">
        <v>0.35</v>
      </c>
      <c r="O1798" s="1"/>
      <c r="P1798" s="2"/>
      <c r="Q1798" s="3"/>
      <c r="R1798" s="5"/>
    </row>
    <row r="1799" spans="1:18" x14ac:dyDescent="0.2">
      <c r="B1799" s="22" t="s">
        <v>10</v>
      </c>
      <c r="C1799" s="22">
        <v>1185732</v>
      </c>
      <c r="D1799" s="23">
        <v>44511</v>
      </c>
      <c r="E1799" s="22" t="s">
        <v>30</v>
      </c>
      <c r="F1799" s="22" t="s">
        <v>72</v>
      </c>
      <c r="G1799" s="22" t="s">
        <v>71</v>
      </c>
      <c r="H1799" s="22" t="s">
        <v>17</v>
      </c>
      <c r="I1799" s="24">
        <v>0.44999999999999984</v>
      </c>
      <c r="J1799" s="25">
        <v>4500</v>
      </c>
      <c r="K1799" s="26">
        <f t="shared" si="589"/>
        <v>2024.9999999999993</v>
      </c>
      <c r="L1799" s="26">
        <f t="shared" si="590"/>
        <v>1012.4999999999997</v>
      </c>
      <c r="M1799" s="27">
        <v>0.5</v>
      </c>
      <c r="O1799" s="1"/>
      <c r="P1799" s="2"/>
      <c r="Q1799" s="3"/>
      <c r="R1799" s="5"/>
    </row>
    <row r="1800" spans="1:18" x14ac:dyDescent="0.2">
      <c r="B1800" s="22" t="s">
        <v>10</v>
      </c>
      <c r="C1800" s="22">
        <v>1185732</v>
      </c>
      <c r="D1800" s="23">
        <v>44540</v>
      </c>
      <c r="E1800" s="22" t="s">
        <v>30</v>
      </c>
      <c r="F1800" s="22" t="s">
        <v>72</v>
      </c>
      <c r="G1800" s="22" t="s">
        <v>71</v>
      </c>
      <c r="H1800" s="22" t="s">
        <v>12</v>
      </c>
      <c r="I1800" s="24">
        <v>0.39999999999999997</v>
      </c>
      <c r="J1800" s="25">
        <v>7000</v>
      </c>
      <c r="K1800" s="26">
        <f>I1800*J1800</f>
        <v>2799.9999999999995</v>
      </c>
      <c r="L1800" s="26">
        <f>K1800*M1800</f>
        <v>1119.9999999999998</v>
      </c>
      <c r="M1800" s="27">
        <v>0.4</v>
      </c>
      <c r="O1800" s="1"/>
      <c r="P1800" s="2"/>
      <c r="Q1800" s="3"/>
      <c r="R1800" s="5"/>
    </row>
    <row r="1801" spans="1:18" x14ac:dyDescent="0.2">
      <c r="B1801" s="22" t="s">
        <v>10</v>
      </c>
      <c r="C1801" s="22">
        <v>1185732</v>
      </c>
      <c r="D1801" s="23">
        <v>44540</v>
      </c>
      <c r="E1801" s="22" t="s">
        <v>30</v>
      </c>
      <c r="F1801" s="22" t="s">
        <v>72</v>
      </c>
      <c r="G1801" s="22" t="s">
        <v>71</v>
      </c>
      <c r="H1801" s="22" t="s">
        <v>15</v>
      </c>
      <c r="I1801" s="24">
        <v>0.30000000000000004</v>
      </c>
      <c r="J1801" s="25">
        <v>5000</v>
      </c>
      <c r="K1801" s="26">
        <f>I1801*J1801</f>
        <v>1500.0000000000002</v>
      </c>
      <c r="L1801" s="26">
        <f>K1801*M1801</f>
        <v>525</v>
      </c>
      <c r="M1801" s="27">
        <v>0.35</v>
      </c>
      <c r="O1801" s="1"/>
      <c r="P1801" s="2"/>
      <c r="Q1801" s="3"/>
      <c r="R1801" s="5"/>
    </row>
    <row r="1802" spans="1:18" x14ac:dyDescent="0.2">
      <c r="B1802" s="22" t="s">
        <v>10</v>
      </c>
      <c r="C1802" s="22">
        <v>1185732</v>
      </c>
      <c r="D1802" s="23">
        <v>44540</v>
      </c>
      <c r="E1802" s="22" t="s">
        <v>30</v>
      </c>
      <c r="F1802" s="22" t="s">
        <v>72</v>
      </c>
      <c r="G1802" s="22" t="s">
        <v>71</v>
      </c>
      <c r="H1802" s="22" t="s">
        <v>13</v>
      </c>
      <c r="I1802" s="24">
        <v>0.30000000000000004</v>
      </c>
      <c r="J1802" s="25">
        <v>4500</v>
      </c>
      <c r="K1802" s="26">
        <f t="shared" ref="K1802:K1805" si="591">I1802*J1802</f>
        <v>1350.0000000000002</v>
      </c>
      <c r="L1802" s="26">
        <f t="shared" ref="L1802:L1805" si="592">K1802*M1802</f>
        <v>472.50000000000006</v>
      </c>
      <c r="M1802" s="27">
        <v>0.35</v>
      </c>
      <c r="O1802" s="1"/>
      <c r="P1802" s="2"/>
      <c r="Q1802" s="3"/>
      <c r="R1802" s="5"/>
    </row>
    <row r="1803" spans="1:18" x14ac:dyDescent="0.2">
      <c r="B1803" s="22" t="s">
        <v>10</v>
      </c>
      <c r="C1803" s="22">
        <v>1185732</v>
      </c>
      <c r="D1803" s="23">
        <v>44540</v>
      </c>
      <c r="E1803" s="22" t="s">
        <v>30</v>
      </c>
      <c r="F1803" s="22" t="s">
        <v>72</v>
      </c>
      <c r="G1803" s="22" t="s">
        <v>71</v>
      </c>
      <c r="H1803" s="22" t="s">
        <v>14</v>
      </c>
      <c r="I1803" s="24">
        <v>0.30000000000000004</v>
      </c>
      <c r="J1803" s="25">
        <v>4000</v>
      </c>
      <c r="K1803" s="26">
        <f t="shared" si="591"/>
        <v>1200.0000000000002</v>
      </c>
      <c r="L1803" s="26">
        <f t="shared" si="592"/>
        <v>480.00000000000011</v>
      </c>
      <c r="M1803" s="27">
        <v>0.4</v>
      </c>
      <c r="O1803" s="1"/>
      <c r="P1803" s="2"/>
      <c r="Q1803" s="3"/>
      <c r="R1803" s="5"/>
    </row>
    <row r="1804" spans="1:18" x14ac:dyDescent="0.2">
      <c r="B1804" s="22" t="s">
        <v>10</v>
      </c>
      <c r="C1804" s="22">
        <v>1185732</v>
      </c>
      <c r="D1804" s="23">
        <v>44540</v>
      </c>
      <c r="E1804" s="22" t="s">
        <v>30</v>
      </c>
      <c r="F1804" s="22" t="s">
        <v>72</v>
      </c>
      <c r="G1804" s="22" t="s">
        <v>71</v>
      </c>
      <c r="H1804" s="22" t="s">
        <v>16</v>
      </c>
      <c r="I1804" s="24">
        <v>0.39999999999999997</v>
      </c>
      <c r="J1804" s="25">
        <v>4000</v>
      </c>
      <c r="K1804" s="26">
        <f t="shared" si="591"/>
        <v>1599.9999999999998</v>
      </c>
      <c r="L1804" s="26">
        <f t="shared" si="592"/>
        <v>559.99999999999989</v>
      </c>
      <c r="M1804" s="27">
        <v>0.35</v>
      </c>
      <c r="O1804" s="1"/>
      <c r="P1804" s="2"/>
      <c r="Q1804" s="3"/>
      <c r="R1804" s="5"/>
    </row>
    <row r="1805" spans="1:18" x14ac:dyDescent="0.2">
      <c r="B1805" s="22" t="s">
        <v>10</v>
      </c>
      <c r="C1805" s="22">
        <v>1185732</v>
      </c>
      <c r="D1805" s="23">
        <v>44540</v>
      </c>
      <c r="E1805" s="22" t="s">
        <v>30</v>
      </c>
      <c r="F1805" s="22" t="s">
        <v>72</v>
      </c>
      <c r="G1805" s="22" t="s">
        <v>71</v>
      </c>
      <c r="H1805" s="22" t="s">
        <v>17</v>
      </c>
      <c r="I1805" s="24">
        <v>0.44999999999999984</v>
      </c>
      <c r="J1805" s="25">
        <v>5000</v>
      </c>
      <c r="K1805" s="26">
        <f t="shared" si="591"/>
        <v>2249.9999999999991</v>
      </c>
      <c r="L1805" s="26">
        <f t="shared" si="592"/>
        <v>1124.9999999999995</v>
      </c>
      <c r="M1805" s="27">
        <v>0.5</v>
      </c>
      <c r="O1805" s="1"/>
      <c r="P1805" s="2"/>
      <c r="Q1805" s="3"/>
      <c r="R1805" s="5"/>
    </row>
    <row r="1806" spans="1:18" x14ac:dyDescent="0.2">
      <c r="A1806" s="8" t="s">
        <v>40</v>
      </c>
      <c r="B1806" s="22" t="s">
        <v>23</v>
      </c>
      <c r="C1806" s="22">
        <v>1128299</v>
      </c>
      <c r="D1806" s="23">
        <v>44220</v>
      </c>
      <c r="E1806" s="22" t="s">
        <v>24</v>
      </c>
      <c r="F1806" s="22" t="s">
        <v>73</v>
      </c>
      <c r="G1806" s="22" t="s">
        <v>74</v>
      </c>
      <c r="H1806" s="22" t="s">
        <v>12</v>
      </c>
      <c r="I1806" s="24">
        <v>0.30000000000000004</v>
      </c>
      <c r="J1806" s="25">
        <v>3500</v>
      </c>
      <c r="K1806" s="26">
        <f>I1806*J1806</f>
        <v>1050.0000000000002</v>
      </c>
      <c r="L1806" s="26">
        <f>K1806*M1806</f>
        <v>367.50000000000006</v>
      </c>
      <c r="M1806" s="27">
        <v>0.35</v>
      </c>
      <c r="O1806" s="1"/>
      <c r="P1806" s="2"/>
      <c r="Q1806" s="3"/>
      <c r="R1806" s="5"/>
    </row>
    <row r="1807" spans="1:18" x14ac:dyDescent="0.2">
      <c r="B1807" s="22" t="s">
        <v>23</v>
      </c>
      <c r="C1807" s="22">
        <v>1128299</v>
      </c>
      <c r="D1807" s="23">
        <v>44220</v>
      </c>
      <c r="E1807" s="22" t="s">
        <v>24</v>
      </c>
      <c r="F1807" s="22" t="s">
        <v>73</v>
      </c>
      <c r="G1807" s="22" t="s">
        <v>74</v>
      </c>
      <c r="H1807" s="22" t="s">
        <v>15</v>
      </c>
      <c r="I1807" s="24">
        <v>0.4</v>
      </c>
      <c r="J1807" s="25">
        <v>3500</v>
      </c>
      <c r="K1807" s="26">
        <f>I1807*J1807</f>
        <v>1400</v>
      </c>
      <c r="L1807" s="26">
        <f>K1807*M1807</f>
        <v>489.99999999999994</v>
      </c>
      <c r="M1807" s="27">
        <v>0.35</v>
      </c>
      <c r="O1807" s="1"/>
      <c r="P1807" s="2"/>
      <c r="Q1807" s="3"/>
      <c r="R1807" s="5"/>
    </row>
    <row r="1808" spans="1:18" x14ac:dyDescent="0.2">
      <c r="B1808" s="22" t="s">
        <v>23</v>
      </c>
      <c r="C1808" s="22">
        <v>1128299</v>
      </c>
      <c r="D1808" s="23">
        <v>44220</v>
      </c>
      <c r="E1808" s="22" t="s">
        <v>24</v>
      </c>
      <c r="F1808" s="22" t="s">
        <v>73</v>
      </c>
      <c r="G1808" s="22" t="s">
        <v>74</v>
      </c>
      <c r="H1808" s="22" t="s">
        <v>13</v>
      </c>
      <c r="I1808" s="24">
        <v>0.4</v>
      </c>
      <c r="J1808" s="25">
        <v>3500</v>
      </c>
      <c r="K1808" s="26">
        <f t="shared" ref="K1808:K1811" si="593">I1808*J1808</f>
        <v>1400</v>
      </c>
      <c r="L1808" s="26">
        <f t="shared" ref="L1808:L1811" si="594">K1808*M1808</f>
        <v>489.99999999999994</v>
      </c>
      <c r="M1808" s="27">
        <v>0.35</v>
      </c>
      <c r="O1808" s="1"/>
      <c r="P1808" s="2"/>
      <c r="Q1808" s="3"/>
      <c r="R1808" s="5"/>
    </row>
    <row r="1809" spans="2:18" x14ac:dyDescent="0.2">
      <c r="B1809" s="22" t="s">
        <v>23</v>
      </c>
      <c r="C1809" s="22">
        <v>1128299</v>
      </c>
      <c r="D1809" s="23">
        <v>44220</v>
      </c>
      <c r="E1809" s="22" t="s">
        <v>24</v>
      </c>
      <c r="F1809" s="22" t="s">
        <v>73</v>
      </c>
      <c r="G1809" s="22" t="s">
        <v>74</v>
      </c>
      <c r="H1809" s="22" t="s">
        <v>14</v>
      </c>
      <c r="I1809" s="24">
        <v>0.4</v>
      </c>
      <c r="J1809" s="25">
        <v>2000</v>
      </c>
      <c r="K1809" s="26">
        <f t="shared" si="593"/>
        <v>800</v>
      </c>
      <c r="L1809" s="26">
        <f t="shared" si="594"/>
        <v>280</v>
      </c>
      <c r="M1809" s="27">
        <v>0.35</v>
      </c>
      <c r="O1809" s="1"/>
      <c r="P1809" s="2"/>
      <c r="Q1809" s="3"/>
      <c r="R1809" s="5"/>
    </row>
    <row r="1810" spans="2:18" x14ac:dyDescent="0.2">
      <c r="B1810" s="22" t="s">
        <v>23</v>
      </c>
      <c r="C1810" s="22">
        <v>1128299</v>
      </c>
      <c r="D1810" s="23">
        <v>44220</v>
      </c>
      <c r="E1810" s="22" t="s">
        <v>24</v>
      </c>
      <c r="F1810" s="22" t="s">
        <v>73</v>
      </c>
      <c r="G1810" s="22" t="s">
        <v>74</v>
      </c>
      <c r="H1810" s="22" t="s">
        <v>16</v>
      </c>
      <c r="I1810" s="24">
        <v>0.45000000000000007</v>
      </c>
      <c r="J1810" s="25">
        <v>1500</v>
      </c>
      <c r="K1810" s="26">
        <f t="shared" si="593"/>
        <v>675.00000000000011</v>
      </c>
      <c r="L1810" s="26">
        <f t="shared" si="594"/>
        <v>270.00000000000006</v>
      </c>
      <c r="M1810" s="27">
        <v>0.4</v>
      </c>
      <c r="O1810" s="1"/>
      <c r="P1810" s="2"/>
      <c r="Q1810" s="3"/>
      <c r="R1810" s="5"/>
    </row>
    <row r="1811" spans="2:18" x14ac:dyDescent="0.2">
      <c r="B1811" s="22" t="s">
        <v>23</v>
      </c>
      <c r="C1811" s="22">
        <v>1128299</v>
      </c>
      <c r="D1811" s="23">
        <v>44220</v>
      </c>
      <c r="E1811" s="22" t="s">
        <v>24</v>
      </c>
      <c r="F1811" s="22" t="s">
        <v>73</v>
      </c>
      <c r="G1811" s="22" t="s">
        <v>74</v>
      </c>
      <c r="H1811" s="22" t="s">
        <v>17</v>
      </c>
      <c r="I1811" s="24">
        <v>0.4</v>
      </c>
      <c r="J1811" s="25">
        <v>4000</v>
      </c>
      <c r="K1811" s="26">
        <f t="shared" si="593"/>
        <v>1600</v>
      </c>
      <c r="L1811" s="26">
        <f t="shared" si="594"/>
        <v>480</v>
      </c>
      <c r="M1811" s="27">
        <v>0.3</v>
      </c>
      <c r="O1811" s="1"/>
      <c r="P1811" s="2"/>
      <c r="Q1811" s="3"/>
      <c r="R1811" s="5"/>
    </row>
    <row r="1812" spans="2:18" x14ac:dyDescent="0.2">
      <c r="B1812" s="22" t="s">
        <v>23</v>
      </c>
      <c r="C1812" s="22">
        <v>1128299</v>
      </c>
      <c r="D1812" s="23">
        <v>44251</v>
      </c>
      <c r="E1812" s="22" t="s">
        <v>24</v>
      </c>
      <c r="F1812" s="22" t="s">
        <v>73</v>
      </c>
      <c r="G1812" s="22" t="s">
        <v>74</v>
      </c>
      <c r="H1812" s="22" t="s">
        <v>12</v>
      </c>
      <c r="I1812" s="24">
        <v>0.30000000000000004</v>
      </c>
      <c r="J1812" s="25">
        <v>4500</v>
      </c>
      <c r="K1812" s="26">
        <f>I1812*J1812</f>
        <v>1350.0000000000002</v>
      </c>
      <c r="L1812" s="26">
        <f>K1812*M1812</f>
        <v>472.50000000000006</v>
      </c>
      <c r="M1812" s="27">
        <v>0.35</v>
      </c>
      <c r="O1812" s="1"/>
      <c r="P1812" s="2"/>
      <c r="Q1812" s="3"/>
      <c r="R1812" s="5"/>
    </row>
    <row r="1813" spans="2:18" x14ac:dyDescent="0.2">
      <c r="B1813" s="22" t="s">
        <v>23</v>
      </c>
      <c r="C1813" s="22">
        <v>1128299</v>
      </c>
      <c r="D1813" s="23">
        <v>44251</v>
      </c>
      <c r="E1813" s="22" t="s">
        <v>24</v>
      </c>
      <c r="F1813" s="22" t="s">
        <v>73</v>
      </c>
      <c r="G1813" s="22" t="s">
        <v>74</v>
      </c>
      <c r="H1813" s="22" t="s">
        <v>15</v>
      </c>
      <c r="I1813" s="24">
        <v>0.4</v>
      </c>
      <c r="J1813" s="25">
        <v>3500</v>
      </c>
      <c r="K1813" s="26">
        <f>I1813*J1813</f>
        <v>1400</v>
      </c>
      <c r="L1813" s="26">
        <f>K1813*M1813</f>
        <v>489.99999999999994</v>
      </c>
      <c r="M1813" s="27">
        <v>0.35</v>
      </c>
      <c r="O1813" s="1"/>
      <c r="P1813" s="2"/>
      <c r="Q1813" s="3"/>
      <c r="R1813" s="5"/>
    </row>
    <row r="1814" spans="2:18" x14ac:dyDescent="0.2">
      <c r="B1814" s="22" t="s">
        <v>23</v>
      </c>
      <c r="C1814" s="22">
        <v>1128299</v>
      </c>
      <c r="D1814" s="23">
        <v>44251</v>
      </c>
      <c r="E1814" s="22" t="s">
        <v>24</v>
      </c>
      <c r="F1814" s="22" t="s">
        <v>73</v>
      </c>
      <c r="G1814" s="22" t="s">
        <v>74</v>
      </c>
      <c r="H1814" s="22" t="s">
        <v>13</v>
      </c>
      <c r="I1814" s="24">
        <v>0.4</v>
      </c>
      <c r="J1814" s="25">
        <v>3500</v>
      </c>
      <c r="K1814" s="26">
        <f t="shared" ref="K1814:K1817" si="595">I1814*J1814</f>
        <v>1400</v>
      </c>
      <c r="L1814" s="26">
        <f t="shared" ref="L1814:L1817" si="596">K1814*M1814</f>
        <v>489.99999999999994</v>
      </c>
      <c r="M1814" s="27">
        <v>0.35</v>
      </c>
      <c r="O1814" s="1"/>
      <c r="P1814" s="2"/>
      <c r="Q1814" s="3"/>
      <c r="R1814" s="5"/>
    </row>
    <row r="1815" spans="2:18" x14ac:dyDescent="0.2">
      <c r="B1815" s="22" t="s">
        <v>23</v>
      </c>
      <c r="C1815" s="22">
        <v>1128299</v>
      </c>
      <c r="D1815" s="23">
        <v>44251</v>
      </c>
      <c r="E1815" s="22" t="s">
        <v>24</v>
      </c>
      <c r="F1815" s="22" t="s">
        <v>73</v>
      </c>
      <c r="G1815" s="22" t="s">
        <v>74</v>
      </c>
      <c r="H1815" s="22" t="s">
        <v>14</v>
      </c>
      <c r="I1815" s="24">
        <v>0.4</v>
      </c>
      <c r="J1815" s="25">
        <v>2000</v>
      </c>
      <c r="K1815" s="26">
        <f t="shared" si="595"/>
        <v>800</v>
      </c>
      <c r="L1815" s="26">
        <f t="shared" si="596"/>
        <v>280</v>
      </c>
      <c r="M1815" s="27">
        <v>0.35</v>
      </c>
      <c r="O1815" s="1"/>
      <c r="P1815" s="2"/>
      <c r="Q1815" s="3"/>
      <c r="R1815" s="5"/>
    </row>
    <row r="1816" spans="2:18" x14ac:dyDescent="0.2">
      <c r="B1816" s="22" t="s">
        <v>23</v>
      </c>
      <c r="C1816" s="22">
        <v>1128299</v>
      </c>
      <c r="D1816" s="23">
        <v>44251</v>
      </c>
      <c r="E1816" s="22" t="s">
        <v>24</v>
      </c>
      <c r="F1816" s="22" t="s">
        <v>73</v>
      </c>
      <c r="G1816" s="22" t="s">
        <v>74</v>
      </c>
      <c r="H1816" s="22" t="s">
        <v>16</v>
      </c>
      <c r="I1816" s="24">
        <v>0.45000000000000007</v>
      </c>
      <c r="J1816" s="25">
        <v>1250</v>
      </c>
      <c r="K1816" s="26">
        <f t="shared" si="595"/>
        <v>562.50000000000011</v>
      </c>
      <c r="L1816" s="26">
        <f t="shared" si="596"/>
        <v>225.00000000000006</v>
      </c>
      <c r="M1816" s="27">
        <v>0.4</v>
      </c>
      <c r="O1816" s="1"/>
      <c r="P1816" s="2"/>
      <c r="Q1816" s="3"/>
      <c r="R1816" s="5"/>
    </row>
    <row r="1817" spans="2:18" x14ac:dyDescent="0.2">
      <c r="B1817" s="22" t="s">
        <v>23</v>
      </c>
      <c r="C1817" s="22">
        <v>1128299</v>
      </c>
      <c r="D1817" s="23">
        <v>44251</v>
      </c>
      <c r="E1817" s="22" t="s">
        <v>24</v>
      </c>
      <c r="F1817" s="22" t="s">
        <v>73</v>
      </c>
      <c r="G1817" s="22" t="s">
        <v>74</v>
      </c>
      <c r="H1817" s="22" t="s">
        <v>17</v>
      </c>
      <c r="I1817" s="24">
        <v>0.4</v>
      </c>
      <c r="J1817" s="25">
        <v>3250</v>
      </c>
      <c r="K1817" s="26">
        <f t="shared" si="595"/>
        <v>1300</v>
      </c>
      <c r="L1817" s="26">
        <f t="shared" si="596"/>
        <v>390</v>
      </c>
      <c r="M1817" s="27">
        <v>0.3</v>
      </c>
      <c r="O1817" s="1"/>
      <c r="P1817" s="2"/>
      <c r="Q1817" s="3"/>
      <c r="R1817" s="5"/>
    </row>
    <row r="1818" spans="2:18" x14ac:dyDescent="0.2">
      <c r="B1818" s="22" t="s">
        <v>23</v>
      </c>
      <c r="C1818" s="22">
        <v>1128299</v>
      </c>
      <c r="D1818" s="23">
        <v>44278</v>
      </c>
      <c r="E1818" s="22" t="s">
        <v>24</v>
      </c>
      <c r="F1818" s="22" t="s">
        <v>73</v>
      </c>
      <c r="G1818" s="22" t="s">
        <v>74</v>
      </c>
      <c r="H1818" s="22" t="s">
        <v>12</v>
      </c>
      <c r="I1818" s="24">
        <v>0.4</v>
      </c>
      <c r="J1818" s="25">
        <v>4750</v>
      </c>
      <c r="K1818" s="26">
        <f>I1818*J1818</f>
        <v>1900</v>
      </c>
      <c r="L1818" s="26">
        <f>K1818*M1818</f>
        <v>665</v>
      </c>
      <c r="M1818" s="27">
        <v>0.35</v>
      </c>
      <c r="O1818" s="1"/>
      <c r="P1818" s="2"/>
      <c r="Q1818" s="3"/>
      <c r="R1818" s="5"/>
    </row>
    <row r="1819" spans="2:18" x14ac:dyDescent="0.2">
      <c r="B1819" s="22" t="s">
        <v>23</v>
      </c>
      <c r="C1819" s="22">
        <v>1128299</v>
      </c>
      <c r="D1819" s="23">
        <v>44278</v>
      </c>
      <c r="E1819" s="22" t="s">
        <v>24</v>
      </c>
      <c r="F1819" s="22" t="s">
        <v>73</v>
      </c>
      <c r="G1819" s="22" t="s">
        <v>74</v>
      </c>
      <c r="H1819" s="22" t="s">
        <v>15</v>
      </c>
      <c r="I1819" s="24">
        <v>0.5</v>
      </c>
      <c r="J1819" s="25">
        <v>3250</v>
      </c>
      <c r="K1819" s="26">
        <f>I1819*J1819</f>
        <v>1625</v>
      </c>
      <c r="L1819" s="26">
        <f>K1819*M1819</f>
        <v>568.75</v>
      </c>
      <c r="M1819" s="27">
        <v>0.35</v>
      </c>
      <c r="O1819" s="1"/>
      <c r="P1819" s="2"/>
      <c r="Q1819" s="3"/>
      <c r="R1819" s="5"/>
    </row>
    <row r="1820" spans="2:18" x14ac:dyDescent="0.2">
      <c r="B1820" s="22" t="s">
        <v>23</v>
      </c>
      <c r="C1820" s="22">
        <v>1128299</v>
      </c>
      <c r="D1820" s="23">
        <v>44278</v>
      </c>
      <c r="E1820" s="22" t="s">
        <v>24</v>
      </c>
      <c r="F1820" s="22" t="s">
        <v>73</v>
      </c>
      <c r="G1820" s="22" t="s">
        <v>74</v>
      </c>
      <c r="H1820" s="22" t="s">
        <v>13</v>
      </c>
      <c r="I1820" s="24">
        <v>0.54999999999999993</v>
      </c>
      <c r="J1820" s="25">
        <v>3500</v>
      </c>
      <c r="K1820" s="26">
        <f t="shared" ref="K1820:K1823" si="597">I1820*J1820</f>
        <v>1924.9999999999998</v>
      </c>
      <c r="L1820" s="26">
        <f t="shared" ref="L1820:L1823" si="598">K1820*M1820</f>
        <v>673.74999999999989</v>
      </c>
      <c r="M1820" s="27">
        <v>0.35</v>
      </c>
      <c r="O1820" s="1"/>
      <c r="P1820" s="2"/>
      <c r="Q1820" s="3"/>
      <c r="R1820" s="5"/>
    </row>
    <row r="1821" spans="2:18" x14ac:dyDescent="0.2">
      <c r="B1821" s="22" t="s">
        <v>23</v>
      </c>
      <c r="C1821" s="22">
        <v>1128299</v>
      </c>
      <c r="D1821" s="23">
        <v>44278</v>
      </c>
      <c r="E1821" s="22" t="s">
        <v>24</v>
      </c>
      <c r="F1821" s="22" t="s">
        <v>73</v>
      </c>
      <c r="G1821" s="22" t="s">
        <v>74</v>
      </c>
      <c r="H1821" s="22" t="s">
        <v>14</v>
      </c>
      <c r="I1821" s="24">
        <v>0.5</v>
      </c>
      <c r="J1821" s="25">
        <v>2500</v>
      </c>
      <c r="K1821" s="26">
        <f t="shared" si="597"/>
        <v>1250</v>
      </c>
      <c r="L1821" s="26">
        <f t="shared" si="598"/>
        <v>437.5</v>
      </c>
      <c r="M1821" s="27">
        <v>0.35</v>
      </c>
      <c r="O1821" s="1"/>
      <c r="P1821" s="2"/>
      <c r="Q1821" s="3"/>
      <c r="R1821" s="5"/>
    </row>
    <row r="1822" spans="2:18" x14ac:dyDescent="0.2">
      <c r="B1822" s="22" t="s">
        <v>23</v>
      </c>
      <c r="C1822" s="22">
        <v>1128299</v>
      </c>
      <c r="D1822" s="23">
        <v>44278</v>
      </c>
      <c r="E1822" s="22" t="s">
        <v>24</v>
      </c>
      <c r="F1822" s="22" t="s">
        <v>73</v>
      </c>
      <c r="G1822" s="22" t="s">
        <v>74</v>
      </c>
      <c r="H1822" s="22" t="s">
        <v>16</v>
      </c>
      <c r="I1822" s="24">
        <v>0.55000000000000004</v>
      </c>
      <c r="J1822" s="25">
        <v>1000</v>
      </c>
      <c r="K1822" s="26">
        <f t="shared" si="597"/>
        <v>550</v>
      </c>
      <c r="L1822" s="26">
        <f t="shared" si="598"/>
        <v>220</v>
      </c>
      <c r="M1822" s="27">
        <v>0.4</v>
      </c>
      <c r="O1822" s="1"/>
      <c r="P1822" s="2"/>
      <c r="Q1822" s="3"/>
      <c r="R1822" s="5"/>
    </row>
    <row r="1823" spans="2:18" x14ac:dyDescent="0.2">
      <c r="B1823" s="22" t="s">
        <v>23</v>
      </c>
      <c r="C1823" s="22">
        <v>1128299</v>
      </c>
      <c r="D1823" s="23">
        <v>44278</v>
      </c>
      <c r="E1823" s="22" t="s">
        <v>24</v>
      </c>
      <c r="F1823" s="22" t="s">
        <v>73</v>
      </c>
      <c r="G1823" s="22" t="s">
        <v>74</v>
      </c>
      <c r="H1823" s="22" t="s">
        <v>17</v>
      </c>
      <c r="I1823" s="24">
        <v>0.5</v>
      </c>
      <c r="J1823" s="25">
        <v>3000</v>
      </c>
      <c r="K1823" s="26">
        <f t="shared" si="597"/>
        <v>1500</v>
      </c>
      <c r="L1823" s="26">
        <f t="shared" si="598"/>
        <v>450</v>
      </c>
      <c r="M1823" s="27">
        <v>0.3</v>
      </c>
      <c r="O1823" s="1"/>
      <c r="P1823" s="2"/>
      <c r="Q1823" s="3"/>
      <c r="R1823" s="5"/>
    </row>
    <row r="1824" spans="2:18" x14ac:dyDescent="0.2">
      <c r="B1824" s="22" t="s">
        <v>23</v>
      </c>
      <c r="C1824" s="22">
        <v>1128299</v>
      </c>
      <c r="D1824" s="23">
        <v>44310</v>
      </c>
      <c r="E1824" s="22" t="s">
        <v>24</v>
      </c>
      <c r="F1824" s="22" t="s">
        <v>73</v>
      </c>
      <c r="G1824" s="22" t="s">
        <v>74</v>
      </c>
      <c r="H1824" s="22" t="s">
        <v>12</v>
      </c>
      <c r="I1824" s="24">
        <v>0.55000000000000004</v>
      </c>
      <c r="J1824" s="25">
        <v>4750</v>
      </c>
      <c r="K1824" s="26">
        <f>I1824*J1824</f>
        <v>2612.5</v>
      </c>
      <c r="L1824" s="26">
        <f>K1824*M1824</f>
        <v>914.37499999999989</v>
      </c>
      <c r="M1824" s="27">
        <v>0.35</v>
      </c>
      <c r="O1824" s="1"/>
      <c r="P1824" s="2"/>
      <c r="Q1824" s="3"/>
      <c r="R1824" s="5"/>
    </row>
    <row r="1825" spans="2:18" x14ac:dyDescent="0.2">
      <c r="B1825" s="22" t="s">
        <v>23</v>
      </c>
      <c r="C1825" s="22">
        <v>1128299</v>
      </c>
      <c r="D1825" s="23">
        <v>44310</v>
      </c>
      <c r="E1825" s="22" t="s">
        <v>24</v>
      </c>
      <c r="F1825" s="22" t="s">
        <v>73</v>
      </c>
      <c r="G1825" s="22" t="s">
        <v>74</v>
      </c>
      <c r="H1825" s="22" t="s">
        <v>15</v>
      </c>
      <c r="I1825" s="24">
        <v>0.60000000000000009</v>
      </c>
      <c r="J1825" s="25">
        <v>2750</v>
      </c>
      <c r="K1825" s="26">
        <f>I1825*J1825</f>
        <v>1650.0000000000002</v>
      </c>
      <c r="L1825" s="26">
        <f>K1825*M1825</f>
        <v>577.5</v>
      </c>
      <c r="M1825" s="27">
        <v>0.35</v>
      </c>
      <c r="O1825" s="1"/>
      <c r="P1825" s="2"/>
      <c r="Q1825" s="3"/>
      <c r="R1825" s="5"/>
    </row>
    <row r="1826" spans="2:18" x14ac:dyDescent="0.2">
      <c r="B1826" s="22" t="s">
        <v>23</v>
      </c>
      <c r="C1826" s="22">
        <v>1128299</v>
      </c>
      <c r="D1826" s="23">
        <v>44310</v>
      </c>
      <c r="E1826" s="22" t="s">
        <v>24</v>
      </c>
      <c r="F1826" s="22" t="s">
        <v>73</v>
      </c>
      <c r="G1826" s="22" t="s">
        <v>74</v>
      </c>
      <c r="H1826" s="22" t="s">
        <v>13</v>
      </c>
      <c r="I1826" s="24">
        <v>0.60000000000000009</v>
      </c>
      <c r="J1826" s="25">
        <v>3250</v>
      </c>
      <c r="K1826" s="26">
        <f t="shared" ref="K1826:K1829" si="599">I1826*J1826</f>
        <v>1950.0000000000002</v>
      </c>
      <c r="L1826" s="26">
        <f t="shared" ref="L1826:L1829" si="600">K1826*M1826</f>
        <v>682.5</v>
      </c>
      <c r="M1826" s="27">
        <v>0.35</v>
      </c>
      <c r="O1826" s="1"/>
      <c r="P1826" s="2"/>
      <c r="Q1826" s="3"/>
      <c r="R1826" s="5"/>
    </row>
    <row r="1827" spans="2:18" x14ac:dyDescent="0.2">
      <c r="B1827" s="22" t="s">
        <v>23</v>
      </c>
      <c r="C1827" s="22">
        <v>1128299</v>
      </c>
      <c r="D1827" s="23">
        <v>44310</v>
      </c>
      <c r="E1827" s="22" t="s">
        <v>24</v>
      </c>
      <c r="F1827" s="22" t="s">
        <v>73</v>
      </c>
      <c r="G1827" s="22" t="s">
        <v>74</v>
      </c>
      <c r="H1827" s="22" t="s">
        <v>14</v>
      </c>
      <c r="I1827" s="24">
        <v>0.45000000000000007</v>
      </c>
      <c r="J1827" s="25">
        <v>2250</v>
      </c>
      <c r="K1827" s="26">
        <f t="shared" si="599"/>
        <v>1012.5000000000001</v>
      </c>
      <c r="L1827" s="26">
        <f t="shared" si="600"/>
        <v>354.375</v>
      </c>
      <c r="M1827" s="27">
        <v>0.35</v>
      </c>
      <c r="O1827" s="1"/>
      <c r="P1827" s="2"/>
      <c r="Q1827" s="3"/>
      <c r="R1827" s="5"/>
    </row>
    <row r="1828" spans="2:18" x14ac:dyDescent="0.2">
      <c r="B1828" s="22" t="s">
        <v>23</v>
      </c>
      <c r="C1828" s="22">
        <v>1128299</v>
      </c>
      <c r="D1828" s="23">
        <v>44310</v>
      </c>
      <c r="E1828" s="22" t="s">
        <v>24</v>
      </c>
      <c r="F1828" s="22" t="s">
        <v>73</v>
      </c>
      <c r="G1828" s="22" t="s">
        <v>74</v>
      </c>
      <c r="H1828" s="22" t="s">
        <v>16</v>
      </c>
      <c r="I1828" s="24">
        <v>0.50000000000000011</v>
      </c>
      <c r="J1828" s="25">
        <v>1250</v>
      </c>
      <c r="K1828" s="26">
        <f t="shared" si="599"/>
        <v>625.00000000000011</v>
      </c>
      <c r="L1828" s="26">
        <f t="shared" si="600"/>
        <v>250.00000000000006</v>
      </c>
      <c r="M1828" s="27">
        <v>0.4</v>
      </c>
      <c r="O1828" s="1"/>
      <c r="P1828" s="2"/>
      <c r="Q1828" s="3"/>
      <c r="R1828" s="5"/>
    </row>
    <row r="1829" spans="2:18" x14ac:dyDescent="0.2">
      <c r="B1829" s="22" t="s">
        <v>23</v>
      </c>
      <c r="C1829" s="22">
        <v>1128299</v>
      </c>
      <c r="D1829" s="23">
        <v>44310</v>
      </c>
      <c r="E1829" s="22" t="s">
        <v>24</v>
      </c>
      <c r="F1829" s="22" t="s">
        <v>73</v>
      </c>
      <c r="G1829" s="22" t="s">
        <v>74</v>
      </c>
      <c r="H1829" s="22" t="s">
        <v>17</v>
      </c>
      <c r="I1829" s="24">
        <v>0.65000000000000013</v>
      </c>
      <c r="J1829" s="25">
        <v>3000</v>
      </c>
      <c r="K1829" s="26">
        <f t="shared" si="599"/>
        <v>1950.0000000000005</v>
      </c>
      <c r="L1829" s="26">
        <f t="shared" si="600"/>
        <v>585.00000000000011</v>
      </c>
      <c r="M1829" s="27">
        <v>0.3</v>
      </c>
      <c r="O1829" s="1"/>
      <c r="P1829" s="2"/>
      <c r="Q1829" s="3"/>
      <c r="R1829" s="5"/>
    </row>
    <row r="1830" spans="2:18" x14ac:dyDescent="0.2">
      <c r="B1830" s="22" t="s">
        <v>23</v>
      </c>
      <c r="C1830" s="22">
        <v>1128299</v>
      </c>
      <c r="D1830" s="23">
        <v>44341</v>
      </c>
      <c r="E1830" s="22" t="s">
        <v>24</v>
      </c>
      <c r="F1830" s="22" t="s">
        <v>73</v>
      </c>
      <c r="G1830" s="22" t="s">
        <v>74</v>
      </c>
      <c r="H1830" s="22" t="s">
        <v>12</v>
      </c>
      <c r="I1830" s="24">
        <v>0.5</v>
      </c>
      <c r="J1830" s="25">
        <v>5000</v>
      </c>
      <c r="K1830" s="26">
        <f>I1830*J1830</f>
        <v>2500</v>
      </c>
      <c r="L1830" s="26">
        <f>K1830*M1830</f>
        <v>875</v>
      </c>
      <c r="M1830" s="27">
        <v>0.35</v>
      </c>
      <c r="O1830" s="1"/>
      <c r="P1830" s="2"/>
      <c r="Q1830" s="3"/>
      <c r="R1830" s="5"/>
    </row>
    <row r="1831" spans="2:18" x14ac:dyDescent="0.2">
      <c r="B1831" s="22" t="s">
        <v>23</v>
      </c>
      <c r="C1831" s="22">
        <v>1128299</v>
      </c>
      <c r="D1831" s="23">
        <v>44341</v>
      </c>
      <c r="E1831" s="22" t="s">
        <v>24</v>
      </c>
      <c r="F1831" s="22" t="s">
        <v>73</v>
      </c>
      <c r="G1831" s="22" t="s">
        <v>74</v>
      </c>
      <c r="H1831" s="22" t="s">
        <v>15</v>
      </c>
      <c r="I1831" s="24">
        <v>0.55000000000000004</v>
      </c>
      <c r="J1831" s="25">
        <v>3500</v>
      </c>
      <c r="K1831" s="26">
        <f>I1831*J1831</f>
        <v>1925.0000000000002</v>
      </c>
      <c r="L1831" s="26">
        <f>K1831*M1831</f>
        <v>673.75</v>
      </c>
      <c r="M1831" s="27">
        <v>0.35</v>
      </c>
      <c r="O1831" s="1"/>
      <c r="P1831" s="2"/>
      <c r="Q1831" s="3"/>
      <c r="R1831" s="5"/>
    </row>
    <row r="1832" spans="2:18" x14ac:dyDescent="0.2">
      <c r="B1832" s="22" t="s">
        <v>23</v>
      </c>
      <c r="C1832" s="22">
        <v>1128299</v>
      </c>
      <c r="D1832" s="23">
        <v>44341</v>
      </c>
      <c r="E1832" s="22" t="s">
        <v>24</v>
      </c>
      <c r="F1832" s="22" t="s">
        <v>73</v>
      </c>
      <c r="G1832" s="22" t="s">
        <v>74</v>
      </c>
      <c r="H1832" s="22" t="s">
        <v>13</v>
      </c>
      <c r="I1832" s="24">
        <v>0.55000000000000004</v>
      </c>
      <c r="J1832" s="25">
        <v>3500</v>
      </c>
      <c r="K1832" s="26">
        <f t="shared" ref="K1832:K1835" si="601">I1832*J1832</f>
        <v>1925.0000000000002</v>
      </c>
      <c r="L1832" s="26">
        <f t="shared" ref="L1832:L1835" si="602">K1832*M1832</f>
        <v>673.75</v>
      </c>
      <c r="M1832" s="27">
        <v>0.35</v>
      </c>
      <c r="O1832" s="1"/>
      <c r="P1832" s="2"/>
      <c r="Q1832" s="3"/>
      <c r="R1832" s="5"/>
    </row>
    <row r="1833" spans="2:18" x14ac:dyDescent="0.2">
      <c r="B1833" s="22" t="s">
        <v>23</v>
      </c>
      <c r="C1833" s="22">
        <v>1128299</v>
      </c>
      <c r="D1833" s="23">
        <v>44341</v>
      </c>
      <c r="E1833" s="22" t="s">
        <v>24</v>
      </c>
      <c r="F1833" s="22" t="s">
        <v>73</v>
      </c>
      <c r="G1833" s="22" t="s">
        <v>74</v>
      </c>
      <c r="H1833" s="22" t="s">
        <v>14</v>
      </c>
      <c r="I1833" s="24">
        <v>0.5</v>
      </c>
      <c r="J1833" s="25">
        <v>2750</v>
      </c>
      <c r="K1833" s="26">
        <f t="shared" si="601"/>
        <v>1375</v>
      </c>
      <c r="L1833" s="26">
        <f t="shared" si="602"/>
        <v>481.24999999999994</v>
      </c>
      <c r="M1833" s="27">
        <v>0.35</v>
      </c>
      <c r="O1833" s="1"/>
      <c r="P1833" s="2"/>
      <c r="Q1833" s="3"/>
      <c r="R1833" s="5"/>
    </row>
    <row r="1834" spans="2:18" x14ac:dyDescent="0.2">
      <c r="B1834" s="22" t="s">
        <v>23</v>
      </c>
      <c r="C1834" s="22">
        <v>1128299</v>
      </c>
      <c r="D1834" s="23">
        <v>44341</v>
      </c>
      <c r="E1834" s="22" t="s">
        <v>24</v>
      </c>
      <c r="F1834" s="22" t="s">
        <v>73</v>
      </c>
      <c r="G1834" s="22" t="s">
        <v>74</v>
      </c>
      <c r="H1834" s="22" t="s">
        <v>16</v>
      </c>
      <c r="I1834" s="24">
        <v>0.44999999999999996</v>
      </c>
      <c r="J1834" s="25">
        <v>1750</v>
      </c>
      <c r="K1834" s="26">
        <f t="shared" si="601"/>
        <v>787.49999999999989</v>
      </c>
      <c r="L1834" s="26">
        <f t="shared" si="602"/>
        <v>315</v>
      </c>
      <c r="M1834" s="27">
        <v>0.4</v>
      </c>
      <c r="O1834" s="1"/>
      <c r="P1834" s="2"/>
      <c r="Q1834" s="3"/>
      <c r="R1834" s="5"/>
    </row>
    <row r="1835" spans="2:18" x14ac:dyDescent="0.2">
      <c r="B1835" s="22" t="s">
        <v>23</v>
      </c>
      <c r="C1835" s="22">
        <v>1128299</v>
      </c>
      <c r="D1835" s="23">
        <v>44341</v>
      </c>
      <c r="E1835" s="22" t="s">
        <v>24</v>
      </c>
      <c r="F1835" s="22" t="s">
        <v>73</v>
      </c>
      <c r="G1835" s="22" t="s">
        <v>74</v>
      </c>
      <c r="H1835" s="22" t="s">
        <v>17</v>
      </c>
      <c r="I1835" s="24">
        <v>0.6</v>
      </c>
      <c r="J1835" s="25">
        <v>5250</v>
      </c>
      <c r="K1835" s="26">
        <f t="shared" si="601"/>
        <v>3150</v>
      </c>
      <c r="L1835" s="26">
        <f t="shared" si="602"/>
        <v>945</v>
      </c>
      <c r="M1835" s="27">
        <v>0.3</v>
      </c>
      <c r="O1835" s="1"/>
      <c r="P1835" s="2"/>
      <c r="Q1835" s="3"/>
      <c r="R1835" s="5"/>
    </row>
    <row r="1836" spans="2:18" x14ac:dyDescent="0.2">
      <c r="B1836" s="22" t="s">
        <v>23</v>
      </c>
      <c r="C1836" s="22">
        <v>1128299</v>
      </c>
      <c r="D1836" s="23">
        <v>44371</v>
      </c>
      <c r="E1836" s="22" t="s">
        <v>24</v>
      </c>
      <c r="F1836" s="22" t="s">
        <v>73</v>
      </c>
      <c r="G1836" s="22" t="s">
        <v>74</v>
      </c>
      <c r="H1836" s="22" t="s">
        <v>12</v>
      </c>
      <c r="I1836" s="24">
        <v>0.54999999999999993</v>
      </c>
      <c r="J1836" s="25">
        <v>7750</v>
      </c>
      <c r="K1836" s="26">
        <f>I1836*J1836</f>
        <v>4262.4999999999991</v>
      </c>
      <c r="L1836" s="26">
        <f>K1836*M1836</f>
        <v>1491.8749999999995</v>
      </c>
      <c r="M1836" s="27">
        <v>0.35</v>
      </c>
      <c r="O1836" s="1"/>
      <c r="P1836" s="2"/>
      <c r="Q1836" s="3"/>
      <c r="R1836" s="5"/>
    </row>
    <row r="1837" spans="2:18" x14ac:dyDescent="0.2">
      <c r="B1837" s="22" t="s">
        <v>23</v>
      </c>
      <c r="C1837" s="22">
        <v>1128299</v>
      </c>
      <c r="D1837" s="23">
        <v>44371</v>
      </c>
      <c r="E1837" s="22" t="s">
        <v>24</v>
      </c>
      <c r="F1837" s="22" t="s">
        <v>73</v>
      </c>
      <c r="G1837" s="22" t="s">
        <v>74</v>
      </c>
      <c r="H1837" s="22" t="s">
        <v>15</v>
      </c>
      <c r="I1837" s="24">
        <v>0.64999999999999991</v>
      </c>
      <c r="J1837" s="25">
        <v>6500</v>
      </c>
      <c r="K1837" s="26">
        <f>I1837*J1837</f>
        <v>4224.9999999999991</v>
      </c>
      <c r="L1837" s="26">
        <f>K1837*M1837</f>
        <v>1478.7499999999995</v>
      </c>
      <c r="M1837" s="27">
        <v>0.35</v>
      </c>
      <c r="O1837" s="1"/>
      <c r="P1837" s="2"/>
      <c r="Q1837" s="3"/>
      <c r="R1837" s="5"/>
    </row>
    <row r="1838" spans="2:18" x14ac:dyDescent="0.2">
      <c r="B1838" s="22" t="s">
        <v>23</v>
      </c>
      <c r="C1838" s="22">
        <v>1128299</v>
      </c>
      <c r="D1838" s="23">
        <v>44371</v>
      </c>
      <c r="E1838" s="22" t="s">
        <v>24</v>
      </c>
      <c r="F1838" s="22" t="s">
        <v>73</v>
      </c>
      <c r="G1838" s="22" t="s">
        <v>74</v>
      </c>
      <c r="H1838" s="22" t="s">
        <v>13</v>
      </c>
      <c r="I1838" s="24">
        <v>0.79999999999999993</v>
      </c>
      <c r="J1838" s="25">
        <v>6500</v>
      </c>
      <c r="K1838" s="26">
        <f t="shared" ref="K1838:K1841" si="603">I1838*J1838</f>
        <v>5200</v>
      </c>
      <c r="L1838" s="26">
        <f t="shared" ref="L1838:L1841" si="604">K1838*M1838</f>
        <v>1819.9999999999998</v>
      </c>
      <c r="M1838" s="27">
        <v>0.35</v>
      </c>
      <c r="O1838" s="1"/>
      <c r="P1838" s="2"/>
      <c r="Q1838" s="3"/>
      <c r="R1838" s="5"/>
    </row>
    <row r="1839" spans="2:18" x14ac:dyDescent="0.2">
      <c r="B1839" s="22" t="s">
        <v>23</v>
      </c>
      <c r="C1839" s="22">
        <v>1128299</v>
      </c>
      <c r="D1839" s="23">
        <v>44371</v>
      </c>
      <c r="E1839" s="22" t="s">
        <v>24</v>
      </c>
      <c r="F1839" s="22" t="s">
        <v>73</v>
      </c>
      <c r="G1839" s="22" t="s">
        <v>74</v>
      </c>
      <c r="H1839" s="22" t="s">
        <v>14</v>
      </c>
      <c r="I1839" s="24">
        <v>0.79999999999999993</v>
      </c>
      <c r="J1839" s="25">
        <v>5250</v>
      </c>
      <c r="K1839" s="26">
        <f t="shared" si="603"/>
        <v>4200</v>
      </c>
      <c r="L1839" s="26">
        <f t="shared" si="604"/>
        <v>1470</v>
      </c>
      <c r="M1839" s="27">
        <v>0.35</v>
      </c>
      <c r="O1839" s="1"/>
      <c r="P1839" s="2"/>
      <c r="Q1839" s="3"/>
      <c r="R1839" s="5"/>
    </row>
    <row r="1840" spans="2:18" x14ac:dyDescent="0.2">
      <c r="B1840" s="22" t="s">
        <v>23</v>
      </c>
      <c r="C1840" s="22">
        <v>1128299</v>
      </c>
      <c r="D1840" s="23">
        <v>44371</v>
      </c>
      <c r="E1840" s="22" t="s">
        <v>24</v>
      </c>
      <c r="F1840" s="22" t="s">
        <v>73</v>
      </c>
      <c r="G1840" s="22" t="s">
        <v>74</v>
      </c>
      <c r="H1840" s="22" t="s">
        <v>16</v>
      </c>
      <c r="I1840" s="24">
        <v>0.9</v>
      </c>
      <c r="J1840" s="25">
        <v>4000</v>
      </c>
      <c r="K1840" s="26">
        <f t="shared" si="603"/>
        <v>3600</v>
      </c>
      <c r="L1840" s="26">
        <f t="shared" si="604"/>
        <v>1440</v>
      </c>
      <c r="M1840" s="27">
        <v>0.4</v>
      </c>
      <c r="O1840" s="1"/>
      <c r="P1840" s="2"/>
      <c r="Q1840" s="3"/>
      <c r="R1840" s="5"/>
    </row>
    <row r="1841" spans="2:18" x14ac:dyDescent="0.2">
      <c r="B1841" s="22" t="s">
        <v>23</v>
      </c>
      <c r="C1841" s="22">
        <v>1128299</v>
      </c>
      <c r="D1841" s="23">
        <v>44371</v>
      </c>
      <c r="E1841" s="22" t="s">
        <v>24</v>
      </c>
      <c r="F1841" s="22" t="s">
        <v>73</v>
      </c>
      <c r="G1841" s="22" t="s">
        <v>74</v>
      </c>
      <c r="H1841" s="22" t="s">
        <v>17</v>
      </c>
      <c r="I1841" s="24">
        <v>1.05</v>
      </c>
      <c r="J1841" s="25">
        <v>7000</v>
      </c>
      <c r="K1841" s="26">
        <f t="shared" si="603"/>
        <v>7350</v>
      </c>
      <c r="L1841" s="26">
        <f t="shared" si="604"/>
        <v>2205</v>
      </c>
      <c r="M1841" s="27">
        <v>0.3</v>
      </c>
      <c r="O1841" s="1"/>
      <c r="P1841" s="2"/>
      <c r="Q1841" s="3"/>
      <c r="R1841" s="5"/>
    </row>
    <row r="1842" spans="2:18" x14ac:dyDescent="0.2">
      <c r="B1842" s="22" t="s">
        <v>23</v>
      </c>
      <c r="C1842" s="22">
        <v>1128299</v>
      </c>
      <c r="D1842" s="23">
        <v>44400</v>
      </c>
      <c r="E1842" s="22" t="s">
        <v>24</v>
      </c>
      <c r="F1842" s="22" t="s">
        <v>73</v>
      </c>
      <c r="G1842" s="22" t="s">
        <v>74</v>
      </c>
      <c r="H1842" s="22" t="s">
        <v>12</v>
      </c>
      <c r="I1842" s="24">
        <v>0.85</v>
      </c>
      <c r="J1842" s="25">
        <v>8500</v>
      </c>
      <c r="K1842" s="26">
        <f>I1842*J1842</f>
        <v>7225</v>
      </c>
      <c r="L1842" s="26">
        <f>K1842*M1842</f>
        <v>2528.75</v>
      </c>
      <c r="M1842" s="27">
        <v>0.35</v>
      </c>
      <c r="O1842" s="1"/>
      <c r="P1842" s="2"/>
      <c r="Q1842" s="3"/>
      <c r="R1842" s="5"/>
    </row>
    <row r="1843" spans="2:18" x14ac:dyDescent="0.2">
      <c r="B1843" s="22" t="s">
        <v>23</v>
      </c>
      <c r="C1843" s="22">
        <v>1128299</v>
      </c>
      <c r="D1843" s="23">
        <v>44400</v>
      </c>
      <c r="E1843" s="22" t="s">
        <v>24</v>
      </c>
      <c r="F1843" s="22" t="s">
        <v>73</v>
      </c>
      <c r="G1843" s="22" t="s">
        <v>74</v>
      </c>
      <c r="H1843" s="22" t="s">
        <v>15</v>
      </c>
      <c r="I1843" s="24">
        <v>0.9</v>
      </c>
      <c r="J1843" s="25">
        <v>7000</v>
      </c>
      <c r="K1843" s="26">
        <f>I1843*J1843</f>
        <v>6300</v>
      </c>
      <c r="L1843" s="26">
        <f>K1843*M1843</f>
        <v>2205</v>
      </c>
      <c r="M1843" s="27">
        <v>0.35</v>
      </c>
      <c r="O1843" s="1"/>
      <c r="P1843" s="2"/>
      <c r="Q1843" s="3"/>
      <c r="R1843" s="5"/>
    </row>
    <row r="1844" spans="2:18" x14ac:dyDescent="0.2">
      <c r="B1844" s="22" t="s">
        <v>23</v>
      </c>
      <c r="C1844" s="22">
        <v>1128299</v>
      </c>
      <c r="D1844" s="23">
        <v>44400</v>
      </c>
      <c r="E1844" s="22" t="s">
        <v>24</v>
      </c>
      <c r="F1844" s="22" t="s">
        <v>73</v>
      </c>
      <c r="G1844" s="22" t="s">
        <v>74</v>
      </c>
      <c r="H1844" s="22" t="s">
        <v>13</v>
      </c>
      <c r="I1844" s="24">
        <v>0.9</v>
      </c>
      <c r="J1844" s="25">
        <v>6500</v>
      </c>
      <c r="K1844" s="26">
        <f t="shared" ref="K1844:K1847" si="605">I1844*J1844</f>
        <v>5850</v>
      </c>
      <c r="L1844" s="26">
        <f t="shared" ref="L1844:L1847" si="606">K1844*M1844</f>
        <v>2047.4999999999998</v>
      </c>
      <c r="M1844" s="27">
        <v>0.35</v>
      </c>
      <c r="O1844" s="1"/>
      <c r="P1844" s="2"/>
      <c r="Q1844" s="3"/>
      <c r="R1844" s="5"/>
    </row>
    <row r="1845" spans="2:18" x14ac:dyDescent="0.2">
      <c r="B1845" s="22" t="s">
        <v>23</v>
      </c>
      <c r="C1845" s="22">
        <v>1128299</v>
      </c>
      <c r="D1845" s="23">
        <v>44400</v>
      </c>
      <c r="E1845" s="22" t="s">
        <v>24</v>
      </c>
      <c r="F1845" s="22" t="s">
        <v>73</v>
      </c>
      <c r="G1845" s="22" t="s">
        <v>74</v>
      </c>
      <c r="H1845" s="22" t="s">
        <v>14</v>
      </c>
      <c r="I1845" s="24">
        <v>0.85</v>
      </c>
      <c r="J1845" s="25">
        <v>5500</v>
      </c>
      <c r="K1845" s="26">
        <f t="shared" si="605"/>
        <v>4675</v>
      </c>
      <c r="L1845" s="26">
        <f t="shared" si="606"/>
        <v>1636.25</v>
      </c>
      <c r="M1845" s="27">
        <v>0.35</v>
      </c>
      <c r="O1845" s="1"/>
      <c r="P1845" s="2"/>
      <c r="Q1845" s="3"/>
      <c r="R1845" s="5"/>
    </row>
    <row r="1846" spans="2:18" x14ac:dyDescent="0.2">
      <c r="B1846" s="22" t="s">
        <v>23</v>
      </c>
      <c r="C1846" s="22">
        <v>1128299</v>
      </c>
      <c r="D1846" s="23">
        <v>44400</v>
      </c>
      <c r="E1846" s="22" t="s">
        <v>24</v>
      </c>
      <c r="F1846" s="22" t="s">
        <v>73</v>
      </c>
      <c r="G1846" s="22" t="s">
        <v>74</v>
      </c>
      <c r="H1846" s="22" t="s">
        <v>16</v>
      </c>
      <c r="I1846" s="24">
        <v>0.9</v>
      </c>
      <c r="J1846" s="25">
        <v>6000</v>
      </c>
      <c r="K1846" s="26">
        <f t="shared" si="605"/>
        <v>5400</v>
      </c>
      <c r="L1846" s="26">
        <f t="shared" si="606"/>
        <v>2160</v>
      </c>
      <c r="M1846" s="27">
        <v>0.4</v>
      </c>
      <c r="O1846" s="1"/>
      <c r="P1846" s="2"/>
      <c r="Q1846" s="3"/>
      <c r="R1846" s="5"/>
    </row>
    <row r="1847" spans="2:18" x14ac:dyDescent="0.2">
      <c r="B1847" s="22" t="s">
        <v>23</v>
      </c>
      <c r="C1847" s="22">
        <v>1128299</v>
      </c>
      <c r="D1847" s="23">
        <v>44400</v>
      </c>
      <c r="E1847" s="22" t="s">
        <v>24</v>
      </c>
      <c r="F1847" s="22" t="s">
        <v>73</v>
      </c>
      <c r="G1847" s="22" t="s">
        <v>74</v>
      </c>
      <c r="H1847" s="22" t="s">
        <v>17</v>
      </c>
      <c r="I1847" s="24">
        <v>1.05</v>
      </c>
      <c r="J1847" s="25">
        <v>6000</v>
      </c>
      <c r="K1847" s="26">
        <f t="shared" si="605"/>
        <v>6300</v>
      </c>
      <c r="L1847" s="26">
        <f t="shared" si="606"/>
        <v>1890</v>
      </c>
      <c r="M1847" s="27">
        <v>0.3</v>
      </c>
      <c r="O1847" s="1"/>
      <c r="P1847" s="2"/>
      <c r="Q1847" s="3"/>
      <c r="R1847" s="5"/>
    </row>
    <row r="1848" spans="2:18" x14ac:dyDescent="0.2">
      <c r="B1848" s="22" t="s">
        <v>23</v>
      </c>
      <c r="C1848" s="22">
        <v>1128299</v>
      </c>
      <c r="D1848" s="23">
        <v>44432</v>
      </c>
      <c r="E1848" s="22" t="s">
        <v>24</v>
      </c>
      <c r="F1848" s="22" t="s">
        <v>73</v>
      </c>
      <c r="G1848" s="22" t="s">
        <v>74</v>
      </c>
      <c r="H1848" s="22" t="s">
        <v>12</v>
      </c>
      <c r="I1848" s="24">
        <v>0.9</v>
      </c>
      <c r="J1848" s="25">
        <v>8000</v>
      </c>
      <c r="K1848" s="26">
        <f>I1848*J1848</f>
        <v>7200</v>
      </c>
      <c r="L1848" s="26">
        <f>K1848*M1848</f>
        <v>2520</v>
      </c>
      <c r="M1848" s="27">
        <v>0.35</v>
      </c>
      <c r="O1848" s="1"/>
      <c r="P1848" s="2"/>
      <c r="Q1848" s="3"/>
      <c r="R1848" s="5"/>
    </row>
    <row r="1849" spans="2:18" x14ac:dyDescent="0.2">
      <c r="B1849" s="22" t="s">
        <v>23</v>
      </c>
      <c r="C1849" s="22">
        <v>1128299</v>
      </c>
      <c r="D1849" s="23">
        <v>44432</v>
      </c>
      <c r="E1849" s="22" t="s">
        <v>24</v>
      </c>
      <c r="F1849" s="22" t="s">
        <v>73</v>
      </c>
      <c r="G1849" s="22" t="s">
        <v>74</v>
      </c>
      <c r="H1849" s="22" t="s">
        <v>15</v>
      </c>
      <c r="I1849" s="24">
        <v>0.8</v>
      </c>
      <c r="J1849" s="25">
        <v>7750</v>
      </c>
      <c r="K1849" s="26">
        <f>I1849*J1849</f>
        <v>6200</v>
      </c>
      <c r="L1849" s="26">
        <f>K1849*M1849</f>
        <v>2170</v>
      </c>
      <c r="M1849" s="27">
        <v>0.35</v>
      </c>
      <c r="O1849" s="1"/>
      <c r="P1849" s="2"/>
      <c r="Q1849" s="3"/>
      <c r="R1849" s="5"/>
    </row>
    <row r="1850" spans="2:18" x14ac:dyDescent="0.2">
      <c r="B1850" s="22" t="s">
        <v>23</v>
      </c>
      <c r="C1850" s="22">
        <v>1128299</v>
      </c>
      <c r="D1850" s="23">
        <v>44432</v>
      </c>
      <c r="E1850" s="22" t="s">
        <v>24</v>
      </c>
      <c r="F1850" s="22" t="s">
        <v>73</v>
      </c>
      <c r="G1850" s="22" t="s">
        <v>74</v>
      </c>
      <c r="H1850" s="22" t="s">
        <v>13</v>
      </c>
      <c r="I1850" s="24">
        <v>0.70000000000000007</v>
      </c>
      <c r="J1850" s="25">
        <v>6500</v>
      </c>
      <c r="K1850" s="26">
        <f t="shared" ref="K1850:K1853" si="607">I1850*J1850</f>
        <v>4550</v>
      </c>
      <c r="L1850" s="26">
        <f t="shared" ref="L1850:L1853" si="608">K1850*M1850</f>
        <v>1592.5</v>
      </c>
      <c r="M1850" s="27">
        <v>0.35</v>
      </c>
      <c r="O1850" s="1"/>
      <c r="P1850" s="2"/>
      <c r="Q1850" s="3"/>
      <c r="R1850" s="5"/>
    </row>
    <row r="1851" spans="2:18" x14ac:dyDescent="0.2">
      <c r="B1851" s="22" t="s">
        <v>23</v>
      </c>
      <c r="C1851" s="22">
        <v>1128299</v>
      </c>
      <c r="D1851" s="23">
        <v>44432</v>
      </c>
      <c r="E1851" s="22" t="s">
        <v>24</v>
      </c>
      <c r="F1851" s="22" t="s">
        <v>73</v>
      </c>
      <c r="G1851" s="22" t="s">
        <v>74</v>
      </c>
      <c r="H1851" s="22" t="s">
        <v>14</v>
      </c>
      <c r="I1851" s="24">
        <v>0.70000000000000007</v>
      </c>
      <c r="J1851" s="25">
        <v>4250</v>
      </c>
      <c r="K1851" s="26">
        <f t="shared" si="607"/>
        <v>2975.0000000000005</v>
      </c>
      <c r="L1851" s="26">
        <f t="shared" si="608"/>
        <v>1041.25</v>
      </c>
      <c r="M1851" s="27">
        <v>0.35</v>
      </c>
      <c r="O1851" s="1"/>
      <c r="P1851" s="2"/>
      <c r="Q1851" s="3"/>
      <c r="R1851" s="5"/>
    </row>
    <row r="1852" spans="2:18" x14ac:dyDescent="0.2">
      <c r="B1852" s="22" t="s">
        <v>23</v>
      </c>
      <c r="C1852" s="22">
        <v>1128299</v>
      </c>
      <c r="D1852" s="23">
        <v>44432</v>
      </c>
      <c r="E1852" s="22" t="s">
        <v>24</v>
      </c>
      <c r="F1852" s="22" t="s">
        <v>73</v>
      </c>
      <c r="G1852" s="22" t="s">
        <v>74</v>
      </c>
      <c r="H1852" s="22" t="s">
        <v>16</v>
      </c>
      <c r="I1852" s="24">
        <v>0.7</v>
      </c>
      <c r="J1852" s="25">
        <v>4250</v>
      </c>
      <c r="K1852" s="26">
        <f t="shared" si="607"/>
        <v>2975</v>
      </c>
      <c r="L1852" s="26">
        <f t="shared" si="608"/>
        <v>1190</v>
      </c>
      <c r="M1852" s="27">
        <v>0.4</v>
      </c>
      <c r="O1852" s="1"/>
      <c r="P1852" s="2"/>
      <c r="Q1852" s="3"/>
      <c r="R1852" s="5"/>
    </row>
    <row r="1853" spans="2:18" x14ac:dyDescent="0.2">
      <c r="B1853" s="22" t="s">
        <v>23</v>
      </c>
      <c r="C1853" s="22">
        <v>1128299</v>
      </c>
      <c r="D1853" s="23">
        <v>44432</v>
      </c>
      <c r="E1853" s="22" t="s">
        <v>24</v>
      </c>
      <c r="F1853" s="22" t="s">
        <v>73</v>
      </c>
      <c r="G1853" s="22" t="s">
        <v>74</v>
      </c>
      <c r="H1853" s="22" t="s">
        <v>17</v>
      </c>
      <c r="I1853" s="24">
        <v>0.75</v>
      </c>
      <c r="J1853" s="25">
        <v>2500</v>
      </c>
      <c r="K1853" s="26">
        <f t="shared" si="607"/>
        <v>1875</v>
      </c>
      <c r="L1853" s="26">
        <f t="shared" si="608"/>
        <v>562.5</v>
      </c>
      <c r="M1853" s="27">
        <v>0.3</v>
      </c>
      <c r="O1853" s="1"/>
      <c r="P1853" s="2"/>
      <c r="Q1853" s="3"/>
      <c r="R1853" s="5"/>
    </row>
    <row r="1854" spans="2:18" x14ac:dyDescent="0.2">
      <c r="B1854" s="22" t="s">
        <v>23</v>
      </c>
      <c r="C1854" s="22">
        <v>1128299</v>
      </c>
      <c r="D1854" s="23">
        <v>44464</v>
      </c>
      <c r="E1854" s="22" t="s">
        <v>24</v>
      </c>
      <c r="F1854" s="22" t="s">
        <v>73</v>
      </c>
      <c r="G1854" s="22" t="s">
        <v>74</v>
      </c>
      <c r="H1854" s="22" t="s">
        <v>12</v>
      </c>
      <c r="I1854" s="24">
        <v>0.50000000000000011</v>
      </c>
      <c r="J1854" s="25">
        <v>4500</v>
      </c>
      <c r="K1854" s="26">
        <f>I1854*J1854</f>
        <v>2250.0000000000005</v>
      </c>
      <c r="L1854" s="26">
        <f>K1854*M1854</f>
        <v>787.50000000000011</v>
      </c>
      <c r="M1854" s="27">
        <v>0.35</v>
      </c>
      <c r="O1854" s="1"/>
      <c r="P1854" s="2"/>
      <c r="Q1854" s="3"/>
      <c r="R1854" s="5"/>
    </row>
    <row r="1855" spans="2:18" x14ac:dyDescent="0.2">
      <c r="B1855" s="22" t="s">
        <v>23</v>
      </c>
      <c r="C1855" s="22">
        <v>1128299</v>
      </c>
      <c r="D1855" s="23">
        <v>44464</v>
      </c>
      <c r="E1855" s="22" t="s">
        <v>24</v>
      </c>
      <c r="F1855" s="22" t="s">
        <v>73</v>
      </c>
      <c r="G1855" s="22" t="s">
        <v>74</v>
      </c>
      <c r="H1855" s="22" t="s">
        <v>15</v>
      </c>
      <c r="I1855" s="24">
        <v>0.55000000000000016</v>
      </c>
      <c r="J1855" s="25">
        <v>4500</v>
      </c>
      <c r="K1855" s="26">
        <f>I1855*J1855</f>
        <v>2475.0000000000009</v>
      </c>
      <c r="L1855" s="26">
        <f>K1855*M1855</f>
        <v>866.25000000000023</v>
      </c>
      <c r="M1855" s="27">
        <v>0.35</v>
      </c>
      <c r="O1855" s="1"/>
      <c r="P1855" s="2"/>
      <c r="Q1855" s="3"/>
      <c r="R1855" s="5"/>
    </row>
    <row r="1856" spans="2:18" x14ac:dyDescent="0.2">
      <c r="B1856" s="22" t="s">
        <v>23</v>
      </c>
      <c r="C1856" s="22">
        <v>1128299</v>
      </c>
      <c r="D1856" s="23">
        <v>44464</v>
      </c>
      <c r="E1856" s="22" t="s">
        <v>24</v>
      </c>
      <c r="F1856" s="22" t="s">
        <v>73</v>
      </c>
      <c r="G1856" s="22" t="s">
        <v>74</v>
      </c>
      <c r="H1856" s="22" t="s">
        <v>13</v>
      </c>
      <c r="I1856" s="24">
        <v>0.50000000000000011</v>
      </c>
      <c r="J1856" s="25">
        <v>2500</v>
      </c>
      <c r="K1856" s="26">
        <f t="shared" ref="K1856:K1859" si="609">I1856*J1856</f>
        <v>1250.0000000000002</v>
      </c>
      <c r="L1856" s="26">
        <f t="shared" ref="L1856:L1859" si="610">K1856*M1856</f>
        <v>437.50000000000006</v>
      </c>
      <c r="M1856" s="27">
        <v>0.35</v>
      </c>
      <c r="O1856" s="1"/>
      <c r="P1856" s="2"/>
      <c r="Q1856" s="3"/>
      <c r="R1856" s="5"/>
    </row>
    <row r="1857" spans="2:18" x14ac:dyDescent="0.2">
      <c r="B1857" s="22" t="s">
        <v>23</v>
      </c>
      <c r="C1857" s="22">
        <v>1128299</v>
      </c>
      <c r="D1857" s="23">
        <v>44464</v>
      </c>
      <c r="E1857" s="22" t="s">
        <v>24</v>
      </c>
      <c r="F1857" s="22" t="s">
        <v>73</v>
      </c>
      <c r="G1857" s="22" t="s">
        <v>74</v>
      </c>
      <c r="H1857" s="22" t="s">
        <v>14</v>
      </c>
      <c r="I1857" s="24">
        <v>0.50000000000000011</v>
      </c>
      <c r="J1857" s="25">
        <v>2000</v>
      </c>
      <c r="K1857" s="26">
        <f t="shared" si="609"/>
        <v>1000.0000000000002</v>
      </c>
      <c r="L1857" s="26">
        <f t="shared" si="610"/>
        <v>350.00000000000006</v>
      </c>
      <c r="M1857" s="27">
        <v>0.35</v>
      </c>
      <c r="O1857" s="1"/>
      <c r="P1857" s="2"/>
      <c r="Q1857" s="3"/>
      <c r="R1857" s="5"/>
    </row>
    <row r="1858" spans="2:18" x14ac:dyDescent="0.2">
      <c r="B1858" s="22" t="s">
        <v>23</v>
      </c>
      <c r="C1858" s="22">
        <v>1128299</v>
      </c>
      <c r="D1858" s="23">
        <v>44464</v>
      </c>
      <c r="E1858" s="22" t="s">
        <v>24</v>
      </c>
      <c r="F1858" s="22" t="s">
        <v>73</v>
      </c>
      <c r="G1858" s="22" t="s">
        <v>74</v>
      </c>
      <c r="H1858" s="22" t="s">
        <v>16</v>
      </c>
      <c r="I1858" s="24">
        <v>0.60000000000000009</v>
      </c>
      <c r="J1858" s="25">
        <v>2250</v>
      </c>
      <c r="K1858" s="26">
        <f t="shared" si="609"/>
        <v>1350.0000000000002</v>
      </c>
      <c r="L1858" s="26">
        <f t="shared" si="610"/>
        <v>540.00000000000011</v>
      </c>
      <c r="M1858" s="27">
        <v>0.4</v>
      </c>
      <c r="O1858" s="1"/>
      <c r="P1858" s="2"/>
      <c r="Q1858" s="3"/>
      <c r="R1858" s="5"/>
    </row>
    <row r="1859" spans="2:18" x14ac:dyDescent="0.2">
      <c r="B1859" s="22" t="s">
        <v>23</v>
      </c>
      <c r="C1859" s="22">
        <v>1128299</v>
      </c>
      <c r="D1859" s="23">
        <v>44464</v>
      </c>
      <c r="E1859" s="22" t="s">
        <v>24</v>
      </c>
      <c r="F1859" s="22" t="s">
        <v>73</v>
      </c>
      <c r="G1859" s="22" t="s">
        <v>74</v>
      </c>
      <c r="H1859" s="22" t="s">
        <v>17</v>
      </c>
      <c r="I1859" s="24">
        <v>0.44999999999999996</v>
      </c>
      <c r="J1859" s="25">
        <v>2500</v>
      </c>
      <c r="K1859" s="26">
        <f t="shared" si="609"/>
        <v>1125</v>
      </c>
      <c r="L1859" s="26">
        <f t="shared" si="610"/>
        <v>337.5</v>
      </c>
      <c r="M1859" s="27">
        <v>0.3</v>
      </c>
      <c r="O1859" s="1"/>
      <c r="P1859" s="2"/>
      <c r="Q1859" s="3"/>
      <c r="R1859" s="5"/>
    </row>
    <row r="1860" spans="2:18" x14ac:dyDescent="0.2">
      <c r="B1860" s="22" t="s">
        <v>23</v>
      </c>
      <c r="C1860" s="22">
        <v>1128299</v>
      </c>
      <c r="D1860" s="23">
        <v>44493</v>
      </c>
      <c r="E1860" s="22" t="s">
        <v>24</v>
      </c>
      <c r="F1860" s="22" t="s">
        <v>73</v>
      </c>
      <c r="G1860" s="22" t="s">
        <v>74</v>
      </c>
      <c r="H1860" s="22" t="s">
        <v>12</v>
      </c>
      <c r="I1860" s="24">
        <v>0.4</v>
      </c>
      <c r="J1860" s="25">
        <v>3500</v>
      </c>
      <c r="K1860" s="26">
        <f>I1860*J1860</f>
        <v>1400</v>
      </c>
      <c r="L1860" s="26">
        <f>K1860*M1860</f>
        <v>489.99999999999994</v>
      </c>
      <c r="M1860" s="27">
        <v>0.35</v>
      </c>
      <c r="O1860" s="1"/>
      <c r="P1860" s="2"/>
      <c r="Q1860" s="3"/>
      <c r="R1860" s="5"/>
    </row>
    <row r="1861" spans="2:18" x14ac:dyDescent="0.2">
      <c r="B1861" s="22" t="s">
        <v>23</v>
      </c>
      <c r="C1861" s="22">
        <v>1128299</v>
      </c>
      <c r="D1861" s="23">
        <v>44493</v>
      </c>
      <c r="E1861" s="22" t="s">
        <v>24</v>
      </c>
      <c r="F1861" s="22" t="s">
        <v>73</v>
      </c>
      <c r="G1861" s="22" t="s">
        <v>74</v>
      </c>
      <c r="H1861" s="22" t="s">
        <v>15</v>
      </c>
      <c r="I1861" s="24">
        <v>0.55000000000000016</v>
      </c>
      <c r="J1861" s="25">
        <v>5250</v>
      </c>
      <c r="K1861" s="26">
        <f>I1861*J1861</f>
        <v>2887.5000000000009</v>
      </c>
      <c r="L1861" s="26">
        <f>K1861*M1861</f>
        <v>1010.6250000000002</v>
      </c>
      <c r="M1861" s="27">
        <v>0.35</v>
      </c>
      <c r="O1861" s="1"/>
      <c r="P1861" s="2"/>
      <c r="Q1861" s="3"/>
      <c r="R1861" s="5"/>
    </row>
    <row r="1862" spans="2:18" x14ac:dyDescent="0.2">
      <c r="B1862" s="22" t="s">
        <v>23</v>
      </c>
      <c r="C1862" s="22">
        <v>1128299</v>
      </c>
      <c r="D1862" s="23">
        <v>44493</v>
      </c>
      <c r="E1862" s="22" t="s">
        <v>24</v>
      </c>
      <c r="F1862" s="22" t="s">
        <v>73</v>
      </c>
      <c r="G1862" s="22" t="s">
        <v>74</v>
      </c>
      <c r="H1862" s="22" t="s">
        <v>13</v>
      </c>
      <c r="I1862" s="24">
        <v>0.50000000000000011</v>
      </c>
      <c r="J1862" s="25">
        <v>3500</v>
      </c>
      <c r="K1862" s="26">
        <f t="shared" ref="K1862:K1865" si="611">I1862*J1862</f>
        <v>1750.0000000000005</v>
      </c>
      <c r="L1862" s="26">
        <f t="shared" ref="L1862:L1865" si="612">K1862*M1862</f>
        <v>612.50000000000011</v>
      </c>
      <c r="M1862" s="27">
        <v>0.35</v>
      </c>
      <c r="O1862" s="1"/>
      <c r="P1862" s="2"/>
      <c r="Q1862" s="3"/>
      <c r="R1862" s="5"/>
    </row>
    <row r="1863" spans="2:18" x14ac:dyDescent="0.2">
      <c r="B1863" s="22" t="s">
        <v>23</v>
      </c>
      <c r="C1863" s="22">
        <v>1128299</v>
      </c>
      <c r="D1863" s="23">
        <v>44493</v>
      </c>
      <c r="E1863" s="22" t="s">
        <v>24</v>
      </c>
      <c r="F1863" s="22" t="s">
        <v>73</v>
      </c>
      <c r="G1863" s="22" t="s">
        <v>74</v>
      </c>
      <c r="H1863" s="22" t="s">
        <v>14</v>
      </c>
      <c r="I1863" s="24">
        <v>0.45000000000000007</v>
      </c>
      <c r="J1863" s="25">
        <v>3250</v>
      </c>
      <c r="K1863" s="26">
        <f t="shared" si="611"/>
        <v>1462.5000000000002</v>
      </c>
      <c r="L1863" s="26">
        <f t="shared" si="612"/>
        <v>511.87500000000006</v>
      </c>
      <c r="M1863" s="27">
        <v>0.35</v>
      </c>
      <c r="O1863" s="1"/>
      <c r="P1863" s="2"/>
      <c r="Q1863" s="3"/>
      <c r="R1863" s="5"/>
    </row>
    <row r="1864" spans="2:18" x14ac:dyDescent="0.2">
      <c r="B1864" s="22" t="s">
        <v>23</v>
      </c>
      <c r="C1864" s="22">
        <v>1128299</v>
      </c>
      <c r="D1864" s="23">
        <v>44493</v>
      </c>
      <c r="E1864" s="22" t="s">
        <v>24</v>
      </c>
      <c r="F1864" s="22" t="s">
        <v>73</v>
      </c>
      <c r="G1864" s="22" t="s">
        <v>74</v>
      </c>
      <c r="H1864" s="22" t="s">
        <v>16</v>
      </c>
      <c r="I1864" s="24">
        <v>0.55000000000000004</v>
      </c>
      <c r="J1864" s="25">
        <v>3000</v>
      </c>
      <c r="K1864" s="26">
        <f t="shared" si="611"/>
        <v>1650.0000000000002</v>
      </c>
      <c r="L1864" s="26">
        <f t="shared" si="612"/>
        <v>660.00000000000011</v>
      </c>
      <c r="M1864" s="27">
        <v>0.4</v>
      </c>
      <c r="O1864" s="1"/>
      <c r="P1864" s="2"/>
      <c r="Q1864" s="3"/>
      <c r="R1864" s="5"/>
    </row>
    <row r="1865" spans="2:18" x14ac:dyDescent="0.2">
      <c r="B1865" s="22" t="s">
        <v>23</v>
      </c>
      <c r="C1865" s="22">
        <v>1128299</v>
      </c>
      <c r="D1865" s="23">
        <v>44493</v>
      </c>
      <c r="E1865" s="22" t="s">
        <v>24</v>
      </c>
      <c r="F1865" s="22" t="s">
        <v>73</v>
      </c>
      <c r="G1865" s="22" t="s">
        <v>74</v>
      </c>
      <c r="H1865" s="22" t="s">
        <v>17</v>
      </c>
      <c r="I1865" s="24">
        <v>0.60000000000000009</v>
      </c>
      <c r="J1865" s="25">
        <v>3500</v>
      </c>
      <c r="K1865" s="26">
        <f t="shared" si="611"/>
        <v>2100.0000000000005</v>
      </c>
      <c r="L1865" s="26">
        <f t="shared" si="612"/>
        <v>630.00000000000011</v>
      </c>
      <c r="M1865" s="27">
        <v>0.3</v>
      </c>
      <c r="O1865" s="1"/>
      <c r="P1865" s="2"/>
      <c r="Q1865" s="3"/>
      <c r="R1865" s="5"/>
    </row>
    <row r="1866" spans="2:18" x14ac:dyDescent="0.2">
      <c r="B1866" s="22" t="s">
        <v>23</v>
      </c>
      <c r="C1866" s="22">
        <v>1128299</v>
      </c>
      <c r="D1866" s="23">
        <v>44524</v>
      </c>
      <c r="E1866" s="22" t="s">
        <v>24</v>
      </c>
      <c r="F1866" s="22" t="s">
        <v>73</v>
      </c>
      <c r="G1866" s="22" t="s">
        <v>74</v>
      </c>
      <c r="H1866" s="22" t="s">
        <v>12</v>
      </c>
      <c r="I1866" s="24">
        <v>0.45000000000000007</v>
      </c>
      <c r="J1866" s="25">
        <v>5750</v>
      </c>
      <c r="K1866" s="26">
        <f>I1866*J1866</f>
        <v>2587.5000000000005</v>
      </c>
      <c r="L1866" s="26">
        <f>K1866*M1866</f>
        <v>905.62500000000011</v>
      </c>
      <c r="M1866" s="27">
        <v>0.35</v>
      </c>
      <c r="O1866" s="1"/>
      <c r="P1866" s="2"/>
      <c r="Q1866" s="3"/>
      <c r="R1866" s="5"/>
    </row>
    <row r="1867" spans="2:18" x14ac:dyDescent="0.2">
      <c r="B1867" s="22" t="s">
        <v>23</v>
      </c>
      <c r="C1867" s="22">
        <v>1128299</v>
      </c>
      <c r="D1867" s="23">
        <v>44524</v>
      </c>
      <c r="E1867" s="22" t="s">
        <v>24</v>
      </c>
      <c r="F1867" s="22" t="s">
        <v>73</v>
      </c>
      <c r="G1867" s="22" t="s">
        <v>74</v>
      </c>
      <c r="H1867" s="22" t="s">
        <v>15</v>
      </c>
      <c r="I1867" s="24">
        <v>0.50000000000000011</v>
      </c>
      <c r="J1867" s="25">
        <v>6500</v>
      </c>
      <c r="K1867" s="26">
        <f>I1867*J1867</f>
        <v>3250.0000000000009</v>
      </c>
      <c r="L1867" s="26">
        <f>K1867*M1867</f>
        <v>1137.5000000000002</v>
      </c>
      <c r="M1867" s="27">
        <v>0.35</v>
      </c>
      <c r="O1867" s="1"/>
      <c r="P1867" s="2"/>
      <c r="Q1867" s="3"/>
      <c r="R1867" s="5"/>
    </row>
    <row r="1868" spans="2:18" x14ac:dyDescent="0.2">
      <c r="B1868" s="22" t="s">
        <v>23</v>
      </c>
      <c r="C1868" s="22">
        <v>1128299</v>
      </c>
      <c r="D1868" s="23">
        <v>44524</v>
      </c>
      <c r="E1868" s="22" t="s">
        <v>24</v>
      </c>
      <c r="F1868" s="22" t="s">
        <v>73</v>
      </c>
      <c r="G1868" s="22" t="s">
        <v>74</v>
      </c>
      <c r="H1868" s="22" t="s">
        <v>13</v>
      </c>
      <c r="I1868" s="24">
        <v>0.45000000000000007</v>
      </c>
      <c r="J1868" s="25">
        <v>4750</v>
      </c>
      <c r="K1868" s="26">
        <f t="shared" ref="K1868:K1871" si="613">I1868*J1868</f>
        <v>2137.5000000000005</v>
      </c>
      <c r="L1868" s="26">
        <f t="shared" ref="L1868:L1871" si="614">K1868*M1868</f>
        <v>748.12500000000011</v>
      </c>
      <c r="M1868" s="27">
        <v>0.35</v>
      </c>
      <c r="O1868" s="1"/>
      <c r="P1868" s="2"/>
      <c r="Q1868" s="3"/>
      <c r="R1868" s="5"/>
    </row>
    <row r="1869" spans="2:18" x14ac:dyDescent="0.2">
      <c r="B1869" s="22" t="s">
        <v>23</v>
      </c>
      <c r="C1869" s="22">
        <v>1128299</v>
      </c>
      <c r="D1869" s="23">
        <v>44524</v>
      </c>
      <c r="E1869" s="22" t="s">
        <v>24</v>
      </c>
      <c r="F1869" s="22" t="s">
        <v>73</v>
      </c>
      <c r="G1869" s="22" t="s">
        <v>74</v>
      </c>
      <c r="H1869" s="22" t="s">
        <v>14</v>
      </c>
      <c r="I1869" s="24">
        <v>0.55000000000000016</v>
      </c>
      <c r="J1869" s="25">
        <v>4500</v>
      </c>
      <c r="K1869" s="26">
        <f t="shared" si="613"/>
        <v>2475.0000000000009</v>
      </c>
      <c r="L1869" s="26">
        <f t="shared" si="614"/>
        <v>866.25000000000023</v>
      </c>
      <c r="M1869" s="27">
        <v>0.35</v>
      </c>
      <c r="O1869" s="1"/>
      <c r="P1869" s="2"/>
      <c r="Q1869" s="3"/>
      <c r="R1869" s="5"/>
    </row>
    <row r="1870" spans="2:18" x14ac:dyDescent="0.2">
      <c r="B1870" s="22" t="s">
        <v>23</v>
      </c>
      <c r="C1870" s="22">
        <v>1128299</v>
      </c>
      <c r="D1870" s="23">
        <v>44524</v>
      </c>
      <c r="E1870" s="22" t="s">
        <v>24</v>
      </c>
      <c r="F1870" s="22" t="s">
        <v>73</v>
      </c>
      <c r="G1870" s="22" t="s">
        <v>74</v>
      </c>
      <c r="H1870" s="22" t="s">
        <v>16</v>
      </c>
      <c r="I1870" s="24">
        <v>0.75000000000000011</v>
      </c>
      <c r="J1870" s="25">
        <v>4250</v>
      </c>
      <c r="K1870" s="26">
        <f t="shared" si="613"/>
        <v>3187.5000000000005</v>
      </c>
      <c r="L1870" s="26">
        <f t="shared" si="614"/>
        <v>1275.0000000000002</v>
      </c>
      <c r="M1870" s="27">
        <v>0.4</v>
      </c>
      <c r="O1870" s="1"/>
      <c r="P1870" s="2"/>
      <c r="Q1870" s="3"/>
      <c r="R1870" s="5"/>
    </row>
    <row r="1871" spans="2:18" x14ac:dyDescent="0.2">
      <c r="B1871" s="22" t="s">
        <v>23</v>
      </c>
      <c r="C1871" s="22">
        <v>1128299</v>
      </c>
      <c r="D1871" s="23">
        <v>44524</v>
      </c>
      <c r="E1871" s="22" t="s">
        <v>24</v>
      </c>
      <c r="F1871" s="22" t="s">
        <v>73</v>
      </c>
      <c r="G1871" s="22" t="s">
        <v>74</v>
      </c>
      <c r="H1871" s="22" t="s">
        <v>17</v>
      </c>
      <c r="I1871" s="24">
        <v>0.80000000000000016</v>
      </c>
      <c r="J1871" s="25">
        <v>5500</v>
      </c>
      <c r="K1871" s="26">
        <f t="shared" si="613"/>
        <v>4400.0000000000009</v>
      </c>
      <c r="L1871" s="26">
        <f t="shared" si="614"/>
        <v>1320.0000000000002</v>
      </c>
      <c r="M1871" s="27">
        <v>0.3</v>
      </c>
      <c r="O1871" s="1"/>
      <c r="P1871" s="2"/>
      <c r="Q1871" s="3"/>
      <c r="R1871" s="5"/>
    </row>
    <row r="1872" spans="2:18" x14ac:dyDescent="0.2">
      <c r="B1872" s="22" t="s">
        <v>23</v>
      </c>
      <c r="C1872" s="22">
        <v>1128299</v>
      </c>
      <c r="D1872" s="23">
        <v>44553</v>
      </c>
      <c r="E1872" s="22" t="s">
        <v>24</v>
      </c>
      <c r="F1872" s="22" t="s">
        <v>73</v>
      </c>
      <c r="G1872" s="22" t="s">
        <v>74</v>
      </c>
      <c r="H1872" s="22" t="s">
        <v>12</v>
      </c>
      <c r="I1872" s="24">
        <v>0.65000000000000013</v>
      </c>
      <c r="J1872" s="25">
        <v>7500</v>
      </c>
      <c r="K1872" s="26">
        <f>I1872*J1872</f>
        <v>4875.0000000000009</v>
      </c>
      <c r="L1872" s="26">
        <f>K1872*M1872</f>
        <v>1706.2500000000002</v>
      </c>
      <c r="M1872" s="27">
        <v>0.35</v>
      </c>
      <c r="O1872" s="1"/>
      <c r="P1872" s="2"/>
      <c r="Q1872" s="3"/>
      <c r="R1872" s="5"/>
    </row>
    <row r="1873" spans="1:18" x14ac:dyDescent="0.2">
      <c r="B1873" s="22" t="s">
        <v>23</v>
      </c>
      <c r="C1873" s="22">
        <v>1128299</v>
      </c>
      <c r="D1873" s="23">
        <v>44553</v>
      </c>
      <c r="E1873" s="22" t="s">
        <v>24</v>
      </c>
      <c r="F1873" s="22" t="s">
        <v>73</v>
      </c>
      <c r="G1873" s="22" t="s">
        <v>74</v>
      </c>
      <c r="H1873" s="22" t="s">
        <v>15</v>
      </c>
      <c r="I1873" s="24">
        <v>0.75000000000000022</v>
      </c>
      <c r="J1873" s="25">
        <v>7500</v>
      </c>
      <c r="K1873" s="26">
        <f>I1873*J1873</f>
        <v>5625.0000000000018</v>
      </c>
      <c r="L1873" s="26">
        <f>K1873*M1873</f>
        <v>1968.7500000000005</v>
      </c>
      <c r="M1873" s="27">
        <v>0.35</v>
      </c>
      <c r="O1873" s="1"/>
      <c r="P1873" s="2"/>
      <c r="Q1873" s="3"/>
      <c r="R1873" s="5"/>
    </row>
    <row r="1874" spans="1:18" x14ac:dyDescent="0.2">
      <c r="B1874" s="22" t="s">
        <v>23</v>
      </c>
      <c r="C1874" s="22">
        <v>1128299</v>
      </c>
      <c r="D1874" s="23">
        <v>44553</v>
      </c>
      <c r="E1874" s="22" t="s">
        <v>24</v>
      </c>
      <c r="F1874" s="22" t="s">
        <v>73</v>
      </c>
      <c r="G1874" s="22" t="s">
        <v>74</v>
      </c>
      <c r="H1874" s="22" t="s">
        <v>13</v>
      </c>
      <c r="I1874" s="24">
        <v>0.70000000000000018</v>
      </c>
      <c r="J1874" s="25">
        <v>5500</v>
      </c>
      <c r="K1874" s="26">
        <f t="shared" ref="K1874:K1877" si="615">I1874*J1874</f>
        <v>3850.0000000000009</v>
      </c>
      <c r="L1874" s="26">
        <f t="shared" ref="L1874:L1877" si="616">K1874*M1874</f>
        <v>1347.5000000000002</v>
      </c>
      <c r="M1874" s="27">
        <v>0.35</v>
      </c>
      <c r="O1874" s="1"/>
      <c r="P1874" s="2"/>
      <c r="Q1874" s="3"/>
      <c r="R1874" s="5"/>
    </row>
    <row r="1875" spans="1:18" x14ac:dyDescent="0.2">
      <c r="B1875" s="22" t="s">
        <v>23</v>
      </c>
      <c r="C1875" s="22">
        <v>1128299</v>
      </c>
      <c r="D1875" s="23">
        <v>44553</v>
      </c>
      <c r="E1875" s="22" t="s">
        <v>24</v>
      </c>
      <c r="F1875" s="22" t="s">
        <v>73</v>
      </c>
      <c r="G1875" s="22" t="s">
        <v>74</v>
      </c>
      <c r="H1875" s="22" t="s">
        <v>14</v>
      </c>
      <c r="I1875" s="24">
        <v>0.70000000000000018</v>
      </c>
      <c r="J1875" s="25">
        <v>5500</v>
      </c>
      <c r="K1875" s="26">
        <f t="shared" si="615"/>
        <v>3850.0000000000009</v>
      </c>
      <c r="L1875" s="26">
        <f t="shared" si="616"/>
        <v>1347.5000000000002</v>
      </c>
      <c r="M1875" s="27">
        <v>0.35</v>
      </c>
      <c r="O1875" s="1"/>
      <c r="P1875" s="2"/>
      <c r="Q1875" s="3"/>
      <c r="R1875" s="5"/>
    </row>
    <row r="1876" spans="1:18" x14ac:dyDescent="0.2">
      <c r="B1876" s="22" t="s">
        <v>23</v>
      </c>
      <c r="C1876" s="22">
        <v>1128299</v>
      </c>
      <c r="D1876" s="23">
        <v>44553</v>
      </c>
      <c r="E1876" s="22" t="s">
        <v>24</v>
      </c>
      <c r="F1876" s="22" t="s">
        <v>73</v>
      </c>
      <c r="G1876" s="22" t="s">
        <v>74</v>
      </c>
      <c r="H1876" s="22" t="s">
        <v>16</v>
      </c>
      <c r="I1876" s="24">
        <v>0.80000000000000016</v>
      </c>
      <c r="J1876" s="25">
        <v>4750</v>
      </c>
      <c r="K1876" s="26">
        <f t="shared" si="615"/>
        <v>3800.0000000000009</v>
      </c>
      <c r="L1876" s="26">
        <f t="shared" si="616"/>
        <v>1520.0000000000005</v>
      </c>
      <c r="M1876" s="27">
        <v>0.4</v>
      </c>
      <c r="O1876" s="1"/>
      <c r="P1876" s="2"/>
      <c r="Q1876" s="3"/>
      <c r="R1876" s="5"/>
    </row>
    <row r="1877" spans="1:18" x14ac:dyDescent="0.2">
      <c r="B1877" s="22" t="s">
        <v>23</v>
      </c>
      <c r="C1877" s="22">
        <v>1128299</v>
      </c>
      <c r="D1877" s="23">
        <v>44553</v>
      </c>
      <c r="E1877" s="22" t="s">
        <v>24</v>
      </c>
      <c r="F1877" s="22" t="s">
        <v>73</v>
      </c>
      <c r="G1877" s="22" t="s">
        <v>74</v>
      </c>
      <c r="H1877" s="22" t="s">
        <v>17</v>
      </c>
      <c r="I1877" s="24">
        <v>0.8500000000000002</v>
      </c>
      <c r="J1877" s="25">
        <v>5750</v>
      </c>
      <c r="K1877" s="26">
        <f t="shared" si="615"/>
        <v>4887.5000000000009</v>
      </c>
      <c r="L1877" s="26">
        <f t="shared" si="616"/>
        <v>1466.2500000000002</v>
      </c>
      <c r="M1877" s="27">
        <v>0.3</v>
      </c>
      <c r="O1877" s="1"/>
      <c r="P1877" s="2"/>
      <c r="Q1877" s="3"/>
      <c r="R1877" s="5"/>
    </row>
    <row r="1878" spans="1:18" x14ac:dyDescent="0.2">
      <c r="A1878" s="8" t="s">
        <v>40</v>
      </c>
      <c r="B1878" s="22" t="s">
        <v>23</v>
      </c>
      <c r="C1878" s="22">
        <v>1128299</v>
      </c>
      <c r="D1878" s="23">
        <v>44213</v>
      </c>
      <c r="E1878" s="22" t="s">
        <v>24</v>
      </c>
      <c r="F1878" s="22" t="s">
        <v>75</v>
      </c>
      <c r="G1878" s="22" t="s">
        <v>57</v>
      </c>
      <c r="H1878" s="22" t="s">
        <v>12</v>
      </c>
      <c r="I1878" s="24">
        <v>0.35000000000000003</v>
      </c>
      <c r="J1878" s="25">
        <v>4000</v>
      </c>
      <c r="K1878" s="26">
        <f>I1878*J1878</f>
        <v>1400.0000000000002</v>
      </c>
      <c r="L1878" s="26">
        <f>K1878*M1878</f>
        <v>560</v>
      </c>
      <c r="M1878" s="27">
        <v>0.39999999999999997</v>
      </c>
      <c r="O1878" s="1"/>
      <c r="P1878" s="2"/>
      <c r="Q1878" s="3"/>
      <c r="R1878" s="5"/>
    </row>
    <row r="1879" spans="1:18" x14ac:dyDescent="0.2">
      <c r="B1879" s="22" t="s">
        <v>23</v>
      </c>
      <c r="C1879" s="22">
        <v>1128299</v>
      </c>
      <c r="D1879" s="23">
        <v>44213</v>
      </c>
      <c r="E1879" s="22" t="s">
        <v>24</v>
      </c>
      <c r="F1879" s="22" t="s">
        <v>75</v>
      </c>
      <c r="G1879" s="22" t="s">
        <v>57</v>
      </c>
      <c r="H1879" s="22" t="s">
        <v>15</v>
      </c>
      <c r="I1879" s="24">
        <v>0.45</v>
      </c>
      <c r="J1879" s="25">
        <v>4000</v>
      </c>
      <c r="K1879" s="26">
        <f>I1879*J1879</f>
        <v>1800</v>
      </c>
      <c r="L1879" s="26">
        <f>K1879*M1879</f>
        <v>719.99999999999989</v>
      </c>
      <c r="M1879" s="27">
        <v>0.39999999999999997</v>
      </c>
      <c r="O1879" s="1"/>
      <c r="P1879" s="2"/>
      <c r="Q1879" s="3"/>
      <c r="R1879" s="5"/>
    </row>
    <row r="1880" spans="1:18" x14ac:dyDescent="0.2">
      <c r="B1880" s="22" t="s">
        <v>23</v>
      </c>
      <c r="C1880" s="22">
        <v>1128299</v>
      </c>
      <c r="D1880" s="23">
        <v>44213</v>
      </c>
      <c r="E1880" s="22" t="s">
        <v>24</v>
      </c>
      <c r="F1880" s="22" t="s">
        <v>75</v>
      </c>
      <c r="G1880" s="22" t="s">
        <v>57</v>
      </c>
      <c r="H1880" s="22" t="s">
        <v>13</v>
      </c>
      <c r="I1880" s="24">
        <v>0.45</v>
      </c>
      <c r="J1880" s="25">
        <v>4000</v>
      </c>
      <c r="K1880" s="26">
        <f t="shared" ref="K1880:K1883" si="617">I1880*J1880</f>
        <v>1800</v>
      </c>
      <c r="L1880" s="26">
        <f t="shared" ref="L1880:L1883" si="618">K1880*M1880</f>
        <v>719.99999999999989</v>
      </c>
      <c r="M1880" s="27">
        <v>0.39999999999999997</v>
      </c>
      <c r="O1880" s="1"/>
      <c r="P1880" s="2"/>
      <c r="Q1880" s="3"/>
      <c r="R1880" s="5"/>
    </row>
    <row r="1881" spans="1:18" x14ac:dyDescent="0.2">
      <c r="B1881" s="22" t="s">
        <v>23</v>
      </c>
      <c r="C1881" s="22">
        <v>1128299</v>
      </c>
      <c r="D1881" s="23">
        <v>44213</v>
      </c>
      <c r="E1881" s="22" t="s">
        <v>24</v>
      </c>
      <c r="F1881" s="22" t="s">
        <v>75</v>
      </c>
      <c r="G1881" s="22" t="s">
        <v>57</v>
      </c>
      <c r="H1881" s="22" t="s">
        <v>14</v>
      </c>
      <c r="I1881" s="24">
        <v>0.45</v>
      </c>
      <c r="J1881" s="25">
        <v>2500</v>
      </c>
      <c r="K1881" s="26">
        <f t="shared" si="617"/>
        <v>1125</v>
      </c>
      <c r="L1881" s="26">
        <f t="shared" si="618"/>
        <v>449.99999999999994</v>
      </c>
      <c r="M1881" s="27">
        <v>0.39999999999999997</v>
      </c>
      <c r="O1881" s="1"/>
      <c r="P1881" s="2"/>
      <c r="Q1881" s="3"/>
      <c r="R1881" s="5"/>
    </row>
    <row r="1882" spans="1:18" x14ac:dyDescent="0.2">
      <c r="B1882" s="22" t="s">
        <v>23</v>
      </c>
      <c r="C1882" s="22">
        <v>1128299</v>
      </c>
      <c r="D1882" s="23">
        <v>44213</v>
      </c>
      <c r="E1882" s="22" t="s">
        <v>24</v>
      </c>
      <c r="F1882" s="22" t="s">
        <v>75</v>
      </c>
      <c r="G1882" s="22" t="s">
        <v>57</v>
      </c>
      <c r="H1882" s="22" t="s">
        <v>16</v>
      </c>
      <c r="I1882" s="24">
        <v>0.50000000000000011</v>
      </c>
      <c r="J1882" s="25">
        <v>2000</v>
      </c>
      <c r="K1882" s="26">
        <f t="shared" si="617"/>
        <v>1000.0000000000002</v>
      </c>
      <c r="L1882" s="26">
        <f t="shared" si="618"/>
        <v>450.00000000000011</v>
      </c>
      <c r="M1882" s="27">
        <v>0.45</v>
      </c>
      <c r="O1882" s="1"/>
      <c r="P1882" s="2"/>
      <c r="Q1882" s="3"/>
      <c r="R1882" s="5"/>
    </row>
    <row r="1883" spans="1:18" x14ac:dyDescent="0.2">
      <c r="B1883" s="22" t="s">
        <v>23</v>
      </c>
      <c r="C1883" s="22">
        <v>1128299</v>
      </c>
      <c r="D1883" s="23">
        <v>44213</v>
      </c>
      <c r="E1883" s="22" t="s">
        <v>24</v>
      </c>
      <c r="F1883" s="22" t="s">
        <v>75</v>
      </c>
      <c r="G1883" s="22" t="s">
        <v>57</v>
      </c>
      <c r="H1883" s="22" t="s">
        <v>17</v>
      </c>
      <c r="I1883" s="24">
        <v>0.45</v>
      </c>
      <c r="J1883" s="25">
        <v>4500</v>
      </c>
      <c r="K1883" s="26">
        <f t="shared" si="617"/>
        <v>2025</v>
      </c>
      <c r="L1883" s="26">
        <f t="shared" si="618"/>
        <v>708.75</v>
      </c>
      <c r="M1883" s="27">
        <v>0.35</v>
      </c>
      <c r="O1883" s="1"/>
      <c r="P1883" s="2"/>
      <c r="Q1883" s="3"/>
      <c r="R1883" s="5"/>
    </row>
    <row r="1884" spans="1:18" x14ac:dyDescent="0.2">
      <c r="B1884" s="22" t="s">
        <v>23</v>
      </c>
      <c r="C1884" s="22">
        <v>1128299</v>
      </c>
      <c r="D1884" s="23">
        <v>44244</v>
      </c>
      <c r="E1884" s="22" t="s">
        <v>24</v>
      </c>
      <c r="F1884" s="22" t="s">
        <v>75</v>
      </c>
      <c r="G1884" s="22" t="s">
        <v>57</v>
      </c>
      <c r="H1884" s="22" t="s">
        <v>12</v>
      </c>
      <c r="I1884" s="24">
        <v>0.35000000000000003</v>
      </c>
      <c r="J1884" s="25">
        <v>5000</v>
      </c>
      <c r="K1884" s="26">
        <f>I1884*J1884</f>
        <v>1750.0000000000002</v>
      </c>
      <c r="L1884" s="26">
        <f>K1884*M1884</f>
        <v>700</v>
      </c>
      <c r="M1884" s="27">
        <v>0.39999999999999997</v>
      </c>
      <c r="O1884" s="1"/>
      <c r="P1884" s="2"/>
      <c r="Q1884" s="3"/>
      <c r="R1884" s="5"/>
    </row>
    <row r="1885" spans="1:18" x14ac:dyDescent="0.2">
      <c r="B1885" s="22" t="s">
        <v>23</v>
      </c>
      <c r="C1885" s="22">
        <v>1128299</v>
      </c>
      <c r="D1885" s="23">
        <v>44244</v>
      </c>
      <c r="E1885" s="22" t="s">
        <v>24</v>
      </c>
      <c r="F1885" s="22" t="s">
        <v>75</v>
      </c>
      <c r="G1885" s="22" t="s">
        <v>57</v>
      </c>
      <c r="H1885" s="22" t="s">
        <v>15</v>
      </c>
      <c r="I1885" s="24">
        <v>0.45</v>
      </c>
      <c r="J1885" s="25">
        <v>4000</v>
      </c>
      <c r="K1885" s="26">
        <f>I1885*J1885</f>
        <v>1800</v>
      </c>
      <c r="L1885" s="26">
        <f>K1885*M1885</f>
        <v>719.99999999999989</v>
      </c>
      <c r="M1885" s="27">
        <v>0.39999999999999997</v>
      </c>
      <c r="O1885" s="1"/>
      <c r="P1885" s="2"/>
      <c r="Q1885" s="3"/>
      <c r="R1885" s="5"/>
    </row>
    <row r="1886" spans="1:18" x14ac:dyDescent="0.2">
      <c r="B1886" s="22" t="s">
        <v>23</v>
      </c>
      <c r="C1886" s="22">
        <v>1128299</v>
      </c>
      <c r="D1886" s="23">
        <v>44244</v>
      </c>
      <c r="E1886" s="22" t="s">
        <v>24</v>
      </c>
      <c r="F1886" s="22" t="s">
        <v>75</v>
      </c>
      <c r="G1886" s="22" t="s">
        <v>57</v>
      </c>
      <c r="H1886" s="22" t="s">
        <v>13</v>
      </c>
      <c r="I1886" s="24">
        <v>0.45</v>
      </c>
      <c r="J1886" s="25">
        <v>4000</v>
      </c>
      <c r="K1886" s="26">
        <f t="shared" ref="K1886:K1889" si="619">I1886*J1886</f>
        <v>1800</v>
      </c>
      <c r="L1886" s="26">
        <f t="shared" ref="L1886:L1889" si="620">K1886*M1886</f>
        <v>719.99999999999989</v>
      </c>
      <c r="M1886" s="27">
        <v>0.39999999999999997</v>
      </c>
      <c r="O1886" s="1"/>
      <c r="P1886" s="2"/>
      <c r="Q1886" s="3"/>
      <c r="R1886" s="5"/>
    </row>
    <row r="1887" spans="1:18" x14ac:dyDescent="0.2">
      <c r="B1887" s="22" t="s">
        <v>23</v>
      </c>
      <c r="C1887" s="22">
        <v>1128299</v>
      </c>
      <c r="D1887" s="23">
        <v>44244</v>
      </c>
      <c r="E1887" s="22" t="s">
        <v>24</v>
      </c>
      <c r="F1887" s="22" t="s">
        <v>75</v>
      </c>
      <c r="G1887" s="22" t="s">
        <v>57</v>
      </c>
      <c r="H1887" s="22" t="s">
        <v>14</v>
      </c>
      <c r="I1887" s="24">
        <v>0.45</v>
      </c>
      <c r="J1887" s="25">
        <v>2500</v>
      </c>
      <c r="K1887" s="26">
        <f t="shared" si="619"/>
        <v>1125</v>
      </c>
      <c r="L1887" s="26">
        <f t="shared" si="620"/>
        <v>449.99999999999994</v>
      </c>
      <c r="M1887" s="27">
        <v>0.39999999999999997</v>
      </c>
      <c r="O1887" s="1"/>
      <c r="P1887" s="2"/>
      <c r="Q1887" s="3"/>
      <c r="R1887" s="5"/>
    </row>
    <row r="1888" spans="1:18" x14ac:dyDescent="0.2">
      <c r="B1888" s="22" t="s">
        <v>23</v>
      </c>
      <c r="C1888" s="22">
        <v>1128299</v>
      </c>
      <c r="D1888" s="23">
        <v>44244</v>
      </c>
      <c r="E1888" s="22" t="s">
        <v>24</v>
      </c>
      <c r="F1888" s="22" t="s">
        <v>75</v>
      </c>
      <c r="G1888" s="22" t="s">
        <v>57</v>
      </c>
      <c r="H1888" s="22" t="s">
        <v>16</v>
      </c>
      <c r="I1888" s="24">
        <v>0.50000000000000011</v>
      </c>
      <c r="J1888" s="25">
        <v>1750</v>
      </c>
      <c r="K1888" s="26">
        <f t="shared" si="619"/>
        <v>875.00000000000023</v>
      </c>
      <c r="L1888" s="26">
        <f t="shared" si="620"/>
        <v>393.75000000000011</v>
      </c>
      <c r="M1888" s="27">
        <v>0.45</v>
      </c>
      <c r="O1888" s="1"/>
      <c r="P1888" s="2"/>
      <c r="Q1888" s="3"/>
      <c r="R1888" s="5"/>
    </row>
    <row r="1889" spans="2:18" x14ac:dyDescent="0.2">
      <c r="B1889" s="22" t="s">
        <v>23</v>
      </c>
      <c r="C1889" s="22">
        <v>1128299</v>
      </c>
      <c r="D1889" s="23">
        <v>44244</v>
      </c>
      <c r="E1889" s="22" t="s">
        <v>24</v>
      </c>
      <c r="F1889" s="22" t="s">
        <v>75</v>
      </c>
      <c r="G1889" s="22" t="s">
        <v>57</v>
      </c>
      <c r="H1889" s="22" t="s">
        <v>17</v>
      </c>
      <c r="I1889" s="24">
        <v>0.45</v>
      </c>
      <c r="J1889" s="25">
        <v>3750</v>
      </c>
      <c r="K1889" s="26">
        <f t="shared" si="619"/>
        <v>1687.5</v>
      </c>
      <c r="L1889" s="26">
        <f t="shared" si="620"/>
        <v>590.625</v>
      </c>
      <c r="M1889" s="27">
        <v>0.35</v>
      </c>
      <c r="O1889" s="1"/>
      <c r="P1889" s="2"/>
      <c r="Q1889" s="3"/>
      <c r="R1889" s="5"/>
    </row>
    <row r="1890" spans="2:18" x14ac:dyDescent="0.2">
      <c r="B1890" s="22" t="s">
        <v>23</v>
      </c>
      <c r="C1890" s="22">
        <v>1128299</v>
      </c>
      <c r="D1890" s="23">
        <v>44271</v>
      </c>
      <c r="E1890" s="22" t="s">
        <v>24</v>
      </c>
      <c r="F1890" s="22" t="s">
        <v>75</v>
      </c>
      <c r="G1890" s="22" t="s">
        <v>57</v>
      </c>
      <c r="H1890" s="22" t="s">
        <v>12</v>
      </c>
      <c r="I1890" s="24">
        <v>0.45</v>
      </c>
      <c r="J1890" s="25">
        <v>5250</v>
      </c>
      <c r="K1890" s="26">
        <f>I1890*J1890</f>
        <v>2362.5</v>
      </c>
      <c r="L1890" s="26">
        <f>K1890*M1890</f>
        <v>944.99999999999989</v>
      </c>
      <c r="M1890" s="27">
        <v>0.39999999999999997</v>
      </c>
      <c r="O1890" s="1"/>
      <c r="P1890" s="2"/>
      <c r="Q1890" s="3"/>
      <c r="R1890" s="5"/>
    </row>
    <row r="1891" spans="2:18" x14ac:dyDescent="0.2">
      <c r="B1891" s="22" t="s">
        <v>23</v>
      </c>
      <c r="C1891" s="22">
        <v>1128299</v>
      </c>
      <c r="D1891" s="23">
        <v>44271</v>
      </c>
      <c r="E1891" s="22" t="s">
        <v>24</v>
      </c>
      <c r="F1891" s="22" t="s">
        <v>75</v>
      </c>
      <c r="G1891" s="22" t="s">
        <v>57</v>
      </c>
      <c r="H1891" s="22" t="s">
        <v>15</v>
      </c>
      <c r="I1891" s="24">
        <v>0.55000000000000004</v>
      </c>
      <c r="J1891" s="25">
        <v>3750</v>
      </c>
      <c r="K1891" s="26">
        <f>I1891*J1891</f>
        <v>2062.5</v>
      </c>
      <c r="L1891" s="26">
        <f>K1891*M1891</f>
        <v>824.99999999999989</v>
      </c>
      <c r="M1891" s="27">
        <v>0.39999999999999997</v>
      </c>
      <c r="O1891" s="1"/>
      <c r="P1891" s="2"/>
      <c r="Q1891" s="3"/>
      <c r="R1891" s="5"/>
    </row>
    <row r="1892" spans="2:18" x14ac:dyDescent="0.2">
      <c r="B1892" s="22" t="s">
        <v>23</v>
      </c>
      <c r="C1892" s="22">
        <v>1128299</v>
      </c>
      <c r="D1892" s="23">
        <v>44271</v>
      </c>
      <c r="E1892" s="22" t="s">
        <v>24</v>
      </c>
      <c r="F1892" s="22" t="s">
        <v>75</v>
      </c>
      <c r="G1892" s="22" t="s">
        <v>57</v>
      </c>
      <c r="H1892" s="22" t="s">
        <v>13</v>
      </c>
      <c r="I1892" s="24">
        <v>0.6</v>
      </c>
      <c r="J1892" s="25">
        <v>4000</v>
      </c>
      <c r="K1892" s="26">
        <f t="shared" ref="K1892:K1895" si="621">I1892*J1892</f>
        <v>2400</v>
      </c>
      <c r="L1892" s="26">
        <f t="shared" ref="L1892:L1895" si="622">K1892*M1892</f>
        <v>959.99999999999989</v>
      </c>
      <c r="M1892" s="27">
        <v>0.39999999999999997</v>
      </c>
      <c r="O1892" s="1"/>
      <c r="P1892" s="2"/>
      <c r="Q1892" s="3"/>
      <c r="R1892" s="5"/>
    </row>
    <row r="1893" spans="2:18" x14ac:dyDescent="0.2">
      <c r="B1893" s="22" t="s">
        <v>23</v>
      </c>
      <c r="C1893" s="22">
        <v>1128299</v>
      </c>
      <c r="D1893" s="23">
        <v>44271</v>
      </c>
      <c r="E1893" s="22" t="s">
        <v>24</v>
      </c>
      <c r="F1893" s="22" t="s">
        <v>75</v>
      </c>
      <c r="G1893" s="22" t="s">
        <v>57</v>
      </c>
      <c r="H1893" s="22" t="s">
        <v>14</v>
      </c>
      <c r="I1893" s="24">
        <v>0.55000000000000004</v>
      </c>
      <c r="J1893" s="25">
        <v>3000</v>
      </c>
      <c r="K1893" s="26">
        <f t="shared" si="621"/>
        <v>1650.0000000000002</v>
      </c>
      <c r="L1893" s="26">
        <f t="shared" si="622"/>
        <v>660</v>
      </c>
      <c r="M1893" s="27">
        <v>0.39999999999999997</v>
      </c>
      <c r="O1893" s="1"/>
      <c r="P1893" s="2"/>
      <c r="Q1893" s="3"/>
      <c r="R1893" s="5"/>
    </row>
    <row r="1894" spans="2:18" x14ac:dyDescent="0.2">
      <c r="B1894" s="22" t="s">
        <v>23</v>
      </c>
      <c r="C1894" s="22">
        <v>1128299</v>
      </c>
      <c r="D1894" s="23">
        <v>44271</v>
      </c>
      <c r="E1894" s="22" t="s">
        <v>24</v>
      </c>
      <c r="F1894" s="22" t="s">
        <v>75</v>
      </c>
      <c r="G1894" s="22" t="s">
        <v>57</v>
      </c>
      <c r="H1894" s="22" t="s">
        <v>16</v>
      </c>
      <c r="I1894" s="24">
        <v>0.60000000000000009</v>
      </c>
      <c r="J1894" s="25">
        <v>1500</v>
      </c>
      <c r="K1894" s="26">
        <f t="shared" si="621"/>
        <v>900.00000000000011</v>
      </c>
      <c r="L1894" s="26">
        <f t="shared" si="622"/>
        <v>405.00000000000006</v>
      </c>
      <c r="M1894" s="27">
        <v>0.45</v>
      </c>
      <c r="O1894" s="1"/>
      <c r="P1894" s="2"/>
      <c r="Q1894" s="3"/>
      <c r="R1894" s="5"/>
    </row>
    <row r="1895" spans="2:18" x14ac:dyDescent="0.2">
      <c r="B1895" s="22" t="s">
        <v>23</v>
      </c>
      <c r="C1895" s="22">
        <v>1128299</v>
      </c>
      <c r="D1895" s="23">
        <v>44271</v>
      </c>
      <c r="E1895" s="22" t="s">
        <v>24</v>
      </c>
      <c r="F1895" s="22" t="s">
        <v>75</v>
      </c>
      <c r="G1895" s="22" t="s">
        <v>57</v>
      </c>
      <c r="H1895" s="22" t="s">
        <v>17</v>
      </c>
      <c r="I1895" s="24">
        <v>0.45</v>
      </c>
      <c r="J1895" s="25">
        <v>3500</v>
      </c>
      <c r="K1895" s="26">
        <f t="shared" si="621"/>
        <v>1575</v>
      </c>
      <c r="L1895" s="26">
        <f t="shared" si="622"/>
        <v>551.25</v>
      </c>
      <c r="M1895" s="27">
        <v>0.35</v>
      </c>
      <c r="O1895" s="1"/>
      <c r="P1895" s="2"/>
      <c r="Q1895" s="3"/>
      <c r="R1895" s="5"/>
    </row>
    <row r="1896" spans="2:18" x14ac:dyDescent="0.2">
      <c r="B1896" s="22" t="s">
        <v>23</v>
      </c>
      <c r="C1896" s="22">
        <v>1128299</v>
      </c>
      <c r="D1896" s="23">
        <v>44303</v>
      </c>
      <c r="E1896" s="22" t="s">
        <v>24</v>
      </c>
      <c r="F1896" s="22" t="s">
        <v>75</v>
      </c>
      <c r="G1896" s="22" t="s">
        <v>57</v>
      </c>
      <c r="H1896" s="22" t="s">
        <v>12</v>
      </c>
      <c r="I1896" s="24">
        <v>0.5</v>
      </c>
      <c r="J1896" s="25">
        <v>5250</v>
      </c>
      <c r="K1896" s="26">
        <f>I1896*J1896</f>
        <v>2625</v>
      </c>
      <c r="L1896" s="26">
        <f>K1896*M1896</f>
        <v>1050</v>
      </c>
      <c r="M1896" s="27">
        <v>0.39999999999999997</v>
      </c>
      <c r="O1896" s="1"/>
      <c r="P1896" s="2"/>
      <c r="Q1896" s="3"/>
      <c r="R1896" s="5"/>
    </row>
    <row r="1897" spans="2:18" x14ac:dyDescent="0.2">
      <c r="B1897" s="22" t="s">
        <v>23</v>
      </c>
      <c r="C1897" s="22">
        <v>1128299</v>
      </c>
      <c r="D1897" s="23">
        <v>44303</v>
      </c>
      <c r="E1897" s="22" t="s">
        <v>24</v>
      </c>
      <c r="F1897" s="22" t="s">
        <v>75</v>
      </c>
      <c r="G1897" s="22" t="s">
        <v>57</v>
      </c>
      <c r="H1897" s="22" t="s">
        <v>15</v>
      </c>
      <c r="I1897" s="24">
        <v>0.55000000000000004</v>
      </c>
      <c r="J1897" s="25">
        <v>3250</v>
      </c>
      <c r="K1897" s="26">
        <f>I1897*J1897</f>
        <v>1787.5000000000002</v>
      </c>
      <c r="L1897" s="26">
        <f>K1897*M1897</f>
        <v>715</v>
      </c>
      <c r="M1897" s="27">
        <v>0.39999999999999997</v>
      </c>
      <c r="O1897" s="1"/>
      <c r="P1897" s="2"/>
      <c r="Q1897" s="3"/>
      <c r="R1897" s="5"/>
    </row>
    <row r="1898" spans="2:18" x14ac:dyDescent="0.2">
      <c r="B1898" s="22" t="s">
        <v>23</v>
      </c>
      <c r="C1898" s="22">
        <v>1128299</v>
      </c>
      <c r="D1898" s="23">
        <v>44303</v>
      </c>
      <c r="E1898" s="22" t="s">
        <v>24</v>
      </c>
      <c r="F1898" s="22" t="s">
        <v>75</v>
      </c>
      <c r="G1898" s="22" t="s">
        <v>57</v>
      </c>
      <c r="H1898" s="22" t="s">
        <v>13</v>
      </c>
      <c r="I1898" s="24">
        <v>0.55000000000000004</v>
      </c>
      <c r="J1898" s="25">
        <v>3750</v>
      </c>
      <c r="K1898" s="26">
        <f t="shared" ref="K1898:K1901" si="623">I1898*J1898</f>
        <v>2062.5</v>
      </c>
      <c r="L1898" s="26">
        <f t="shared" ref="L1898:L1901" si="624">K1898*M1898</f>
        <v>824.99999999999989</v>
      </c>
      <c r="M1898" s="27">
        <v>0.39999999999999997</v>
      </c>
      <c r="O1898" s="1"/>
      <c r="P1898" s="2"/>
      <c r="Q1898" s="3"/>
      <c r="R1898" s="5"/>
    </row>
    <row r="1899" spans="2:18" x14ac:dyDescent="0.2">
      <c r="B1899" s="22" t="s">
        <v>23</v>
      </c>
      <c r="C1899" s="22">
        <v>1128299</v>
      </c>
      <c r="D1899" s="23">
        <v>44303</v>
      </c>
      <c r="E1899" s="22" t="s">
        <v>24</v>
      </c>
      <c r="F1899" s="22" t="s">
        <v>75</v>
      </c>
      <c r="G1899" s="22" t="s">
        <v>57</v>
      </c>
      <c r="H1899" s="22" t="s">
        <v>14</v>
      </c>
      <c r="I1899" s="24">
        <v>0.40000000000000008</v>
      </c>
      <c r="J1899" s="25">
        <v>2750</v>
      </c>
      <c r="K1899" s="26">
        <f t="shared" si="623"/>
        <v>1100.0000000000002</v>
      </c>
      <c r="L1899" s="26">
        <f t="shared" si="624"/>
        <v>440.00000000000006</v>
      </c>
      <c r="M1899" s="27">
        <v>0.39999999999999997</v>
      </c>
      <c r="O1899" s="1"/>
      <c r="P1899" s="2"/>
      <c r="Q1899" s="3"/>
      <c r="R1899" s="5"/>
    </row>
    <row r="1900" spans="2:18" x14ac:dyDescent="0.2">
      <c r="B1900" s="22" t="s">
        <v>23</v>
      </c>
      <c r="C1900" s="22">
        <v>1128299</v>
      </c>
      <c r="D1900" s="23">
        <v>44303</v>
      </c>
      <c r="E1900" s="22" t="s">
        <v>24</v>
      </c>
      <c r="F1900" s="22" t="s">
        <v>75</v>
      </c>
      <c r="G1900" s="22" t="s">
        <v>57</v>
      </c>
      <c r="H1900" s="22" t="s">
        <v>16</v>
      </c>
      <c r="I1900" s="24">
        <v>0.45000000000000012</v>
      </c>
      <c r="J1900" s="25">
        <v>1750</v>
      </c>
      <c r="K1900" s="26">
        <f t="shared" si="623"/>
        <v>787.50000000000023</v>
      </c>
      <c r="L1900" s="26">
        <f t="shared" si="624"/>
        <v>354.37500000000011</v>
      </c>
      <c r="M1900" s="27">
        <v>0.45</v>
      </c>
      <c r="O1900" s="1"/>
      <c r="P1900" s="2"/>
      <c r="Q1900" s="3"/>
      <c r="R1900" s="5"/>
    </row>
    <row r="1901" spans="2:18" x14ac:dyDescent="0.2">
      <c r="B1901" s="22" t="s">
        <v>23</v>
      </c>
      <c r="C1901" s="22">
        <v>1128299</v>
      </c>
      <c r="D1901" s="23">
        <v>44303</v>
      </c>
      <c r="E1901" s="22" t="s">
        <v>24</v>
      </c>
      <c r="F1901" s="22" t="s">
        <v>75</v>
      </c>
      <c r="G1901" s="22" t="s">
        <v>57</v>
      </c>
      <c r="H1901" s="22" t="s">
        <v>17</v>
      </c>
      <c r="I1901" s="24">
        <v>0.60000000000000009</v>
      </c>
      <c r="J1901" s="25">
        <v>3500</v>
      </c>
      <c r="K1901" s="26">
        <f t="shared" si="623"/>
        <v>2100.0000000000005</v>
      </c>
      <c r="L1901" s="26">
        <f t="shared" si="624"/>
        <v>735.00000000000011</v>
      </c>
      <c r="M1901" s="27">
        <v>0.35</v>
      </c>
      <c r="O1901" s="1"/>
      <c r="P1901" s="2"/>
      <c r="Q1901" s="3"/>
      <c r="R1901" s="5"/>
    </row>
    <row r="1902" spans="2:18" x14ac:dyDescent="0.2">
      <c r="B1902" s="22" t="s">
        <v>23</v>
      </c>
      <c r="C1902" s="22">
        <v>1128299</v>
      </c>
      <c r="D1902" s="23">
        <v>44334</v>
      </c>
      <c r="E1902" s="22" t="s">
        <v>24</v>
      </c>
      <c r="F1902" s="22" t="s">
        <v>75</v>
      </c>
      <c r="G1902" s="22" t="s">
        <v>57</v>
      </c>
      <c r="H1902" s="22" t="s">
        <v>12</v>
      </c>
      <c r="I1902" s="24">
        <v>0.45</v>
      </c>
      <c r="J1902" s="25">
        <v>5500</v>
      </c>
      <c r="K1902" s="26">
        <f>I1902*J1902</f>
        <v>2475</v>
      </c>
      <c r="L1902" s="26">
        <f>K1902*M1902</f>
        <v>989.99999999999989</v>
      </c>
      <c r="M1902" s="27">
        <v>0.39999999999999997</v>
      </c>
      <c r="O1902" s="1"/>
      <c r="P1902" s="2"/>
      <c r="Q1902" s="3"/>
      <c r="R1902" s="5"/>
    </row>
    <row r="1903" spans="2:18" x14ac:dyDescent="0.2">
      <c r="B1903" s="22" t="s">
        <v>23</v>
      </c>
      <c r="C1903" s="22">
        <v>1128299</v>
      </c>
      <c r="D1903" s="23">
        <v>44334</v>
      </c>
      <c r="E1903" s="22" t="s">
        <v>24</v>
      </c>
      <c r="F1903" s="22" t="s">
        <v>75</v>
      </c>
      <c r="G1903" s="22" t="s">
        <v>57</v>
      </c>
      <c r="H1903" s="22" t="s">
        <v>15</v>
      </c>
      <c r="I1903" s="24">
        <v>0.5</v>
      </c>
      <c r="J1903" s="25">
        <v>4000</v>
      </c>
      <c r="K1903" s="26">
        <f>I1903*J1903</f>
        <v>2000</v>
      </c>
      <c r="L1903" s="26">
        <f>K1903*M1903</f>
        <v>799.99999999999989</v>
      </c>
      <c r="M1903" s="27">
        <v>0.39999999999999997</v>
      </c>
      <c r="O1903" s="1"/>
      <c r="P1903" s="2"/>
      <c r="Q1903" s="3"/>
      <c r="R1903" s="5"/>
    </row>
    <row r="1904" spans="2:18" x14ac:dyDescent="0.2">
      <c r="B1904" s="22" t="s">
        <v>23</v>
      </c>
      <c r="C1904" s="22">
        <v>1128299</v>
      </c>
      <c r="D1904" s="23">
        <v>44334</v>
      </c>
      <c r="E1904" s="22" t="s">
        <v>24</v>
      </c>
      <c r="F1904" s="22" t="s">
        <v>75</v>
      </c>
      <c r="G1904" s="22" t="s">
        <v>57</v>
      </c>
      <c r="H1904" s="22" t="s">
        <v>13</v>
      </c>
      <c r="I1904" s="24">
        <v>0.5</v>
      </c>
      <c r="J1904" s="25">
        <v>4000</v>
      </c>
      <c r="K1904" s="26">
        <f t="shared" ref="K1904:K1907" si="625">I1904*J1904</f>
        <v>2000</v>
      </c>
      <c r="L1904" s="26">
        <f t="shared" ref="L1904:L1907" si="626">K1904*M1904</f>
        <v>799.99999999999989</v>
      </c>
      <c r="M1904" s="27">
        <v>0.39999999999999997</v>
      </c>
      <c r="O1904" s="1"/>
      <c r="P1904" s="2"/>
      <c r="Q1904" s="3"/>
      <c r="R1904" s="5"/>
    </row>
    <row r="1905" spans="2:18" x14ac:dyDescent="0.2">
      <c r="B1905" s="22" t="s">
        <v>23</v>
      </c>
      <c r="C1905" s="22">
        <v>1128299</v>
      </c>
      <c r="D1905" s="23">
        <v>44334</v>
      </c>
      <c r="E1905" s="22" t="s">
        <v>24</v>
      </c>
      <c r="F1905" s="22" t="s">
        <v>75</v>
      </c>
      <c r="G1905" s="22" t="s">
        <v>57</v>
      </c>
      <c r="H1905" s="22" t="s">
        <v>14</v>
      </c>
      <c r="I1905" s="24">
        <v>0.45</v>
      </c>
      <c r="J1905" s="25">
        <v>3250</v>
      </c>
      <c r="K1905" s="26">
        <f t="shared" si="625"/>
        <v>1462.5</v>
      </c>
      <c r="L1905" s="26">
        <f t="shared" si="626"/>
        <v>585</v>
      </c>
      <c r="M1905" s="27">
        <v>0.39999999999999997</v>
      </c>
      <c r="O1905" s="1"/>
      <c r="P1905" s="2"/>
      <c r="Q1905" s="3"/>
      <c r="R1905" s="5"/>
    </row>
    <row r="1906" spans="2:18" x14ac:dyDescent="0.2">
      <c r="B1906" s="22" t="s">
        <v>23</v>
      </c>
      <c r="C1906" s="22">
        <v>1128299</v>
      </c>
      <c r="D1906" s="23">
        <v>44334</v>
      </c>
      <c r="E1906" s="22" t="s">
        <v>24</v>
      </c>
      <c r="F1906" s="22" t="s">
        <v>75</v>
      </c>
      <c r="G1906" s="22" t="s">
        <v>57</v>
      </c>
      <c r="H1906" s="22" t="s">
        <v>16</v>
      </c>
      <c r="I1906" s="24">
        <v>0.39999999999999997</v>
      </c>
      <c r="J1906" s="25">
        <v>2250</v>
      </c>
      <c r="K1906" s="26">
        <f t="shared" si="625"/>
        <v>899.99999999999989</v>
      </c>
      <c r="L1906" s="26">
        <f t="shared" si="626"/>
        <v>404.99999999999994</v>
      </c>
      <c r="M1906" s="27">
        <v>0.45</v>
      </c>
      <c r="O1906" s="1"/>
      <c r="P1906" s="2"/>
      <c r="Q1906" s="3"/>
      <c r="R1906" s="5"/>
    </row>
    <row r="1907" spans="2:18" x14ac:dyDescent="0.2">
      <c r="B1907" s="22" t="s">
        <v>23</v>
      </c>
      <c r="C1907" s="22">
        <v>1128299</v>
      </c>
      <c r="D1907" s="23">
        <v>44334</v>
      </c>
      <c r="E1907" s="22" t="s">
        <v>24</v>
      </c>
      <c r="F1907" s="22" t="s">
        <v>75</v>
      </c>
      <c r="G1907" s="22" t="s">
        <v>57</v>
      </c>
      <c r="H1907" s="22" t="s">
        <v>17</v>
      </c>
      <c r="I1907" s="24">
        <v>0.65</v>
      </c>
      <c r="J1907" s="25">
        <v>5750</v>
      </c>
      <c r="K1907" s="26">
        <f t="shared" si="625"/>
        <v>3737.5</v>
      </c>
      <c r="L1907" s="26">
        <f t="shared" si="626"/>
        <v>1308.125</v>
      </c>
      <c r="M1907" s="27">
        <v>0.35</v>
      </c>
      <c r="O1907" s="1"/>
      <c r="P1907" s="2"/>
      <c r="Q1907" s="3"/>
      <c r="R1907" s="5"/>
    </row>
    <row r="1908" spans="2:18" x14ac:dyDescent="0.2">
      <c r="B1908" s="22" t="s">
        <v>23</v>
      </c>
      <c r="C1908" s="22">
        <v>1128299</v>
      </c>
      <c r="D1908" s="23">
        <v>44364</v>
      </c>
      <c r="E1908" s="22" t="s">
        <v>24</v>
      </c>
      <c r="F1908" s="22" t="s">
        <v>75</v>
      </c>
      <c r="G1908" s="22" t="s">
        <v>57</v>
      </c>
      <c r="H1908" s="22" t="s">
        <v>12</v>
      </c>
      <c r="I1908" s="24">
        <v>0.6</v>
      </c>
      <c r="J1908" s="25">
        <v>8250</v>
      </c>
      <c r="K1908" s="26">
        <f>I1908*J1908</f>
        <v>4950</v>
      </c>
      <c r="L1908" s="26">
        <f>K1908*M1908</f>
        <v>1979.9999999999998</v>
      </c>
      <c r="M1908" s="27">
        <v>0.39999999999999997</v>
      </c>
      <c r="O1908" s="1"/>
      <c r="P1908" s="2"/>
      <c r="Q1908" s="3"/>
      <c r="R1908" s="5"/>
    </row>
    <row r="1909" spans="2:18" x14ac:dyDescent="0.2">
      <c r="B1909" s="22" t="s">
        <v>23</v>
      </c>
      <c r="C1909" s="22">
        <v>1128299</v>
      </c>
      <c r="D1909" s="23">
        <v>44364</v>
      </c>
      <c r="E1909" s="22" t="s">
        <v>24</v>
      </c>
      <c r="F1909" s="22" t="s">
        <v>75</v>
      </c>
      <c r="G1909" s="22" t="s">
        <v>57</v>
      </c>
      <c r="H1909" s="22" t="s">
        <v>15</v>
      </c>
      <c r="I1909" s="24">
        <v>0.7</v>
      </c>
      <c r="J1909" s="25">
        <v>7000</v>
      </c>
      <c r="K1909" s="26">
        <f>I1909*J1909</f>
        <v>4900</v>
      </c>
      <c r="L1909" s="26">
        <f>K1909*M1909</f>
        <v>1959.9999999999998</v>
      </c>
      <c r="M1909" s="27">
        <v>0.39999999999999997</v>
      </c>
      <c r="O1909" s="1"/>
      <c r="P1909" s="2"/>
      <c r="Q1909" s="3"/>
      <c r="R1909" s="5"/>
    </row>
    <row r="1910" spans="2:18" x14ac:dyDescent="0.2">
      <c r="B1910" s="22" t="s">
        <v>23</v>
      </c>
      <c r="C1910" s="22">
        <v>1128299</v>
      </c>
      <c r="D1910" s="23">
        <v>44364</v>
      </c>
      <c r="E1910" s="22" t="s">
        <v>24</v>
      </c>
      <c r="F1910" s="22" t="s">
        <v>75</v>
      </c>
      <c r="G1910" s="22" t="s">
        <v>57</v>
      </c>
      <c r="H1910" s="22" t="s">
        <v>13</v>
      </c>
      <c r="I1910" s="24">
        <v>0.85</v>
      </c>
      <c r="J1910" s="25">
        <v>7000</v>
      </c>
      <c r="K1910" s="26">
        <f t="shared" ref="K1910:K1913" si="627">I1910*J1910</f>
        <v>5950</v>
      </c>
      <c r="L1910" s="26">
        <f t="shared" ref="L1910:L1913" si="628">K1910*M1910</f>
        <v>2380</v>
      </c>
      <c r="M1910" s="27">
        <v>0.39999999999999997</v>
      </c>
      <c r="O1910" s="1"/>
      <c r="P1910" s="2"/>
      <c r="Q1910" s="3"/>
      <c r="R1910" s="5"/>
    </row>
    <row r="1911" spans="2:18" x14ac:dyDescent="0.2">
      <c r="B1911" s="22" t="s">
        <v>23</v>
      </c>
      <c r="C1911" s="22">
        <v>1128299</v>
      </c>
      <c r="D1911" s="23">
        <v>44364</v>
      </c>
      <c r="E1911" s="22" t="s">
        <v>24</v>
      </c>
      <c r="F1911" s="22" t="s">
        <v>75</v>
      </c>
      <c r="G1911" s="22" t="s">
        <v>57</v>
      </c>
      <c r="H1911" s="22" t="s">
        <v>14</v>
      </c>
      <c r="I1911" s="24">
        <v>0.85</v>
      </c>
      <c r="J1911" s="25">
        <v>5750</v>
      </c>
      <c r="K1911" s="26">
        <f t="shared" si="627"/>
        <v>4887.5</v>
      </c>
      <c r="L1911" s="26">
        <f t="shared" si="628"/>
        <v>1954.9999999999998</v>
      </c>
      <c r="M1911" s="27">
        <v>0.39999999999999997</v>
      </c>
      <c r="O1911" s="1"/>
      <c r="P1911" s="2"/>
      <c r="Q1911" s="3"/>
      <c r="R1911" s="5"/>
    </row>
    <row r="1912" spans="2:18" x14ac:dyDescent="0.2">
      <c r="B1912" s="22" t="s">
        <v>23</v>
      </c>
      <c r="C1912" s="22">
        <v>1128299</v>
      </c>
      <c r="D1912" s="23">
        <v>44364</v>
      </c>
      <c r="E1912" s="22" t="s">
        <v>24</v>
      </c>
      <c r="F1912" s="22" t="s">
        <v>75</v>
      </c>
      <c r="G1912" s="22" t="s">
        <v>57</v>
      </c>
      <c r="H1912" s="22" t="s">
        <v>16</v>
      </c>
      <c r="I1912" s="24">
        <v>0.95000000000000007</v>
      </c>
      <c r="J1912" s="25">
        <v>4500</v>
      </c>
      <c r="K1912" s="26">
        <f t="shared" si="627"/>
        <v>4275</v>
      </c>
      <c r="L1912" s="26">
        <f t="shared" si="628"/>
        <v>1923.75</v>
      </c>
      <c r="M1912" s="27">
        <v>0.45</v>
      </c>
      <c r="O1912" s="1"/>
      <c r="P1912" s="2"/>
      <c r="Q1912" s="3"/>
      <c r="R1912" s="5"/>
    </row>
    <row r="1913" spans="2:18" x14ac:dyDescent="0.2">
      <c r="B1913" s="22" t="s">
        <v>23</v>
      </c>
      <c r="C1913" s="22">
        <v>1128299</v>
      </c>
      <c r="D1913" s="23">
        <v>44364</v>
      </c>
      <c r="E1913" s="22" t="s">
        <v>24</v>
      </c>
      <c r="F1913" s="22" t="s">
        <v>75</v>
      </c>
      <c r="G1913" s="22" t="s">
        <v>57</v>
      </c>
      <c r="H1913" s="22" t="s">
        <v>17</v>
      </c>
      <c r="I1913" s="24">
        <v>1.1000000000000001</v>
      </c>
      <c r="J1913" s="25">
        <v>7500</v>
      </c>
      <c r="K1913" s="26">
        <f t="shared" si="627"/>
        <v>8250</v>
      </c>
      <c r="L1913" s="26">
        <f t="shared" si="628"/>
        <v>2887.5</v>
      </c>
      <c r="M1913" s="27">
        <v>0.35</v>
      </c>
      <c r="O1913" s="1"/>
      <c r="P1913" s="2"/>
      <c r="Q1913" s="3"/>
      <c r="R1913" s="5"/>
    </row>
    <row r="1914" spans="2:18" x14ac:dyDescent="0.2">
      <c r="B1914" s="22" t="s">
        <v>23</v>
      </c>
      <c r="C1914" s="22">
        <v>1128299</v>
      </c>
      <c r="D1914" s="23">
        <v>44393</v>
      </c>
      <c r="E1914" s="22" t="s">
        <v>24</v>
      </c>
      <c r="F1914" s="22" t="s">
        <v>75</v>
      </c>
      <c r="G1914" s="22" t="s">
        <v>57</v>
      </c>
      <c r="H1914" s="22" t="s">
        <v>12</v>
      </c>
      <c r="I1914" s="24">
        <v>0.9</v>
      </c>
      <c r="J1914" s="25">
        <v>9000</v>
      </c>
      <c r="K1914" s="26">
        <f>I1914*J1914</f>
        <v>8100</v>
      </c>
      <c r="L1914" s="26">
        <f>K1914*M1914</f>
        <v>3239.9999999999995</v>
      </c>
      <c r="M1914" s="27">
        <v>0.39999999999999997</v>
      </c>
      <c r="O1914" s="1"/>
      <c r="P1914" s="2"/>
      <c r="Q1914" s="3"/>
      <c r="R1914" s="5"/>
    </row>
    <row r="1915" spans="2:18" x14ac:dyDescent="0.2">
      <c r="B1915" s="22" t="s">
        <v>23</v>
      </c>
      <c r="C1915" s="22">
        <v>1128299</v>
      </c>
      <c r="D1915" s="23">
        <v>44393</v>
      </c>
      <c r="E1915" s="22" t="s">
        <v>24</v>
      </c>
      <c r="F1915" s="22" t="s">
        <v>75</v>
      </c>
      <c r="G1915" s="22" t="s">
        <v>57</v>
      </c>
      <c r="H1915" s="22" t="s">
        <v>15</v>
      </c>
      <c r="I1915" s="24">
        <v>0.95000000000000007</v>
      </c>
      <c r="J1915" s="25">
        <v>7500</v>
      </c>
      <c r="K1915" s="26">
        <f>I1915*J1915</f>
        <v>7125.0000000000009</v>
      </c>
      <c r="L1915" s="26">
        <f>K1915*M1915</f>
        <v>2850</v>
      </c>
      <c r="M1915" s="27">
        <v>0.39999999999999997</v>
      </c>
      <c r="O1915" s="1"/>
      <c r="P1915" s="2"/>
      <c r="Q1915" s="3"/>
      <c r="R1915" s="5"/>
    </row>
    <row r="1916" spans="2:18" x14ac:dyDescent="0.2">
      <c r="B1916" s="22" t="s">
        <v>23</v>
      </c>
      <c r="C1916" s="22">
        <v>1128299</v>
      </c>
      <c r="D1916" s="23">
        <v>44393</v>
      </c>
      <c r="E1916" s="22" t="s">
        <v>24</v>
      </c>
      <c r="F1916" s="22" t="s">
        <v>75</v>
      </c>
      <c r="G1916" s="22" t="s">
        <v>57</v>
      </c>
      <c r="H1916" s="22" t="s">
        <v>13</v>
      </c>
      <c r="I1916" s="24">
        <v>0.95000000000000007</v>
      </c>
      <c r="J1916" s="25">
        <v>7000</v>
      </c>
      <c r="K1916" s="26">
        <f t="shared" ref="K1916:K1919" si="629">I1916*J1916</f>
        <v>6650.0000000000009</v>
      </c>
      <c r="L1916" s="26">
        <f t="shared" ref="L1916:L1919" si="630">K1916*M1916</f>
        <v>2660</v>
      </c>
      <c r="M1916" s="27">
        <v>0.39999999999999997</v>
      </c>
      <c r="O1916" s="1"/>
      <c r="P1916" s="2"/>
      <c r="Q1916" s="3"/>
      <c r="R1916" s="5"/>
    </row>
    <row r="1917" spans="2:18" x14ac:dyDescent="0.2">
      <c r="B1917" s="22" t="s">
        <v>23</v>
      </c>
      <c r="C1917" s="22">
        <v>1128299</v>
      </c>
      <c r="D1917" s="23">
        <v>44393</v>
      </c>
      <c r="E1917" s="22" t="s">
        <v>24</v>
      </c>
      <c r="F1917" s="22" t="s">
        <v>75</v>
      </c>
      <c r="G1917" s="22" t="s">
        <v>57</v>
      </c>
      <c r="H1917" s="22" t="s">
        <v>14</v>
      </c>
      <c r="I1917" s="24">
        <v>0.9</v>
      </c>
      <c r="J1917" s="25">
        <v>6000</v>
      </c>
      <c r="K1917" s="26">
        <f t="shared" si="629"/>
        <v>5400</v>
      </c>
      <c r="L1917" s="26">
        <f t="shared" si="630"/>
        <v>2160</v>
      </c>
      <c r="M1917" s="27">
        <v>0.39999999999999997</v>
      </c>
      <c r="O1917" s="1"/>
      <c r="P1917" s="2"/>
      <c r="Q1917" s="3"/>
      <c r="R1917" s="5"/>
    </row>
    <row r="1918" spans="2:18" x14ac:dyDescent="0.2">
      <c r="B1918" s="22" t="s">
        <v>23</v>
      </c>
      <c r="C1918" s="22">
        <v>1128299</v>
      </c>
      <c r="D1918" s="23">
        <v>44393</v>
      </c>
      <c r="E1918" s="22" t="s">
        <v>24</v>
      </c>
      <c r="F1918" s="22" t="s">
        <v>75</v>
      </c>
      <c r="G1918" s="22" t="s">
        <v>57</v>
      </c>
      <c r="H1918" s="22" t="s">
        <v>16</v>
      </c>
      <c r="I1918" s="24">
        <v>0.95000000000000007</v>
      </c>
      <c r="J1918" s="25">
        <v>6500</v>
      </c>
      <c r="K1918" s="26">
        <f t="shared" si="629"/>
        <v>6175</v>
      </c>
      <c r="L1918" s="26">
        <f t="shared" si="630"/>
        <v>2778.75</v>
      </c>
      <c r="M1918" s="27">
        <v>0.45</v>
      </c>
      <c r="O1918" s="1"/>
      <c r="P1918" s="2"/>
      <c r="Q1918" s="3"/>
      <c r="R1918" s="5"/>
    </row>
    <row r="1919" spans="2:18" x14ac:dyDescent="0.2">
      <c r="B1919" s="22" t="s">
        <v>23</v>
      </c>
      <c r="C1919" s="22">
        <v>1128299</v>
      </c>
      <c r="D1919" s="23">
        <v>44393</v>
      </c>
      <c r="E1919" s="22" t="s">
        <v>24</v>
      </c>
      <c r="F1919" s="22" t="s">
        <v>75</v>
      </c>
      <c r="G1919" s="22" t="s">
        <v>57</v>
      </c>
      <c r="H1919" s="22" t="s">
        <v>17</v>
      </c>
      <c r="I1919" s="24">
        <v>1.1000000000000001</v>
      </c>
      <c r="J1919" s="25">
        <v>6500</v>
      </c>
      <c r="K1919" s="26">
        <f t="shared" si="629"/>
        <v>7150.0000000000009</v>
      </c>
      <c r="L1919" s="26">
        <f t="shared" si="630"/>
        <v>2502.5</v>
      </c>
      <c r="M1919" s="27">
        <v>0.35</v>
      </c>
      <c r="O1919" s="1"/>
      <c r="P1919" s="2"/>
      <c r="Q1919" s="3"/>
      <c r="R1919" s="5"/>
    </row>
    <row r="1920" spans="2:18" x14ac:dyDescent="0.2">
      <c r="B1920" s="22" t="s">
        <v>23</v>
      </c>
      <c r="C1920" s="22">
        <v>1128299</v>
      </c>
      <c r="D1920" s="23">
        <v>44425</v>
      </c>
      <c r="E1920" s="22" t="s">
        <v>24</v>
      </c>
      <c r="F1920" s="22" t="s">
        <v>75</v>
      </c>
      <c r="G1920" s="22" t="s">
        <v>57</v>
      </c>
      <c r="H1920" s="22" t="s">
        <v>12</v>
      </c>
      <c r="I1920" s="24">
        <v>0.95000000000000007</v>
      </c>
      <c r="J1920" s="25">
        <v>8500</v>
      </c>
      <c r="K1920" s="26">
        <f>I1920*J1920</f>
        <v>8075.0000000000009</v>
      </c>
      <c r="L1920" s="26">
        <f>K1920*M1920</f>
        <v>3230</v>
      </c>
      <c r="M1920" s="27">
        <v>0.39999999999999997</v>
      </c>
      <c r="O1920" s="1"/>
      <c r="P1920" s="2"/>
      <c r="Q1920" s="3"/>
      <c r="R1920" s="5"/>
    </row>
    <row r="1921" spans="2:18" x14ac:dyDescent="0.2">
      <c r="B1921" s="22" t="s">
        <v>23</v>
      </c>
      <c r="C1921" s="22">
        <v>1128299</v>
      </c>
      <c r="D1921" s="23">
        <v>44425</v>
      </c>
      <c r="E1921" s="22" t="s">
        <v>24</v>
      </c>
      <c r="F1921" s="22" t="s">
        <v>75</v>
      </c>
      <c r="G1921" s="22" t="s">
        <v>57</v>
      </c>
      <c r="H1921" s="22" t="s">
        <v>15</v>
      </c>
      <c r="I1921" s="24">
        <v>0.85000000000000009</v>
      </c>
      <c r="J1921" s="25">
        <v>8250</v>
      </c>
      <c r="K1921" s="26">
        <f>I1921*J1921</f>
        <v>7012.5000000000009</v>
      </c>
      <c r="L1921" s="26">
        <f>K1921*M1921</f>
        <v>2805</v>
      </c>
      <c r="M1921" s="27">
        <v>0.39999999999999997</v>
      </c>
      <c r="O1921" s="1"/>
      <c r="P1921" s="2"/>
      <c r="Q1921" s="3"/>
      <c r="R1921" s="5"/>
    </row>
    <row r="1922" spans="2:18" x14ac:dyDescent="0.2">
      <c r="B1922" s="22" t="s">
        <v>23</v>
      </c>
      <c r="C1922" s="22">
        <v>1128299</v>
      </c>
      <c r="D1922" s="23">
        <v>44425</v>
      </c>
      <c r="E1922" s="22" t="s">
        <v>24</v>
      </c>
      <c r="F1922" s="22" t="s">
        <v>75</v>
      </c>
      <c r="G1922" s="22" t="s">
        <v>57</v>
      </c>
      <c r="H1922" s="22" t="s">
        <v>13</v>
      </c>
      <c r="I1922" s="24">
        <v>0.75000000000000011</v>
      </c>
      <c r="J1922" s="25">
        <v>7000</v>
      </c>
      <c r="K1922" s="26">
        <f t="shared" ref="K1922:K1925" si="631">I1922*J1922</f>
        <v>5250.0000000000009</v>
      </c>
      <c r="L1922" s="26">
        <f t="shared" ref="L1922:L1925" si="632">K1922*M1922</f>
        <v>2100</v>
      </c>
      <c r="M1922" s="27">
        <v>0.39999999999999997</v>
      </c>
      <c r="O1922" s="1"/>
      <c r="P1922" s="2"/>
      <c r="Q1922" s="3"/>
      <c r="R1922" s="5"/>
    </row>
    <row r="1923" spans="2:18" x14ac:dyDescent="0.2">
      <c r="B1923" s="22" t="s">
        <v>23</v>
      </c>
      <c r="C1923" s="22">
        <v>1128299</v>
      </c>
      <c r="D1923" s="23">
        <v>44425</v>
      </c>
      <c r="E1923" s="22" t="s">
        <v>24</v>
      </c>
      <c r="F1923" s="22" t="s">
        <v>75</v>
      </c>
      <c r="G1923" s="22" t="s">
        <v>57</v>
      </c>
      <c r="H1923" s="22" t="s">
        <v>14</v>
      </c>
      <c r="I1923" s="24">
        <v>0.75000000000000011</v>
      </c>
      <c r="J1923" s="25">
        <v>4750</v>
      </c>
      <c r="K1923" s="26">
        <f t="shared" si="631"/>
        <v>3562.5000000000005</v>
      </c>
      <c r="L1923" s="26">
        <f t="shared" si="632"/>
        <v>1425</v>
      </c>
      <c r="M1923" s="27">
        <v>0.39999999999999997</v>
      </c>
      <c r="O1923" s="1"/>
      <c r="P1923" s="2"/>
      <c r="Q1923" s="3"/>
      <c r="R1923" s="5"/>
    </row>
    <row r="1924" spans="2:18" x14ac:dyDescent="0.2">
      <c r="B1924" s="22" t="s">
        <v>23</v>
      </c>
      <c r="C1924" s="22">
        <v>1128299</v>
      </c>
      <c r="D1924" s="23">
        <v>44425</v>
      </c>
      <c r="E1924" s="22" t="s">
        <v>24</v>
      </c>
      <c r="F1924" s="22" t="s">
        <v>75</v>
      </c>
      <c r="G1924" s="22" t="s">
        <v>57</v>
      </c>
      <c r="H1924" s="22" t="s">
        <v>16</v>
      </c>
      <c r="I1924" s="24">
        <v>0.64999999999999991</v>
      </c>
      <c r="J1924" s="25">
        <v>4750</v>
      </c>
      <c r="K1924" s="26">
        <f t="shared" si="631"/>
        <v>3087.4999999999995</v>
      </c>
      <c r="L1924" s="26">
        <f t="shared" si="632"/>
        <v>1389.3749999999998</v>
      </c>
      <c r="M1924" s="27">
        <v>0.45</v>
      </c>
      <c r="O1924" s="1"/>
      <c r="P1924" s="2"/>
      <c r="Q1924" s="3"/>
      <c r="R1924" s="5"/>
    </row>
    <row r="1925" spans="2:18" x14ac:dyDescent="0.2">
      <c r="B1925" s="22" t="s">
        <v>23</v>
      </c>
      <c r="C1925" s="22">
        <v>1128299</v>
      </c>
      <c r="D1925" s="23">
        <v>44425</v>
      </c>
      <c r="E1925" s="22" t="s">
        <v>24</v>
      </c>
      <c r="F1925" s="22" t="s">
        <v>75</v>
      </c>
      <c r="G1925" s="22" t="s">
        <v>57</v>
      </c>
      <c r="H1925" s="22" t="s">
        <v>17</v>
      </c>
      <c r="I1925" s="24">
        <v>0.7</v>
      </c>
      <c r="J1925" s="25">
        <v>3000</v>
      </c>
      <c r="K1925" s="26">
        <f t="shared" si="631"/>
        <v>2100</v>
      </c>
      <c r="L1925" s="26">
        <f t="shared" si="632"/>
        <v>735</v>
      </c>
      <c r="M1925" s="27">
        <v>0.35</v>
      </c>
      <c r="O1925" s="1"/>
      <c r="P1925" s="2"/>
      <c r="Q1925" s="3"/>
      <c r="R1925" s="5"/>
    </row>
    <row r="1926" spans="2:18" x14ac:dyDescent="0.2">
      <c r="B1926" s="22" t="s">
        <v>23</v>
      </c>
      <c r="C1926" s="22">
        <v>1128299</v>
      </c>
      <c r="D1926" s="23">
        <v>44457</v>
      </c>
      <c r="E1926" s="22" t="s">
        <v>24</v>
      </c>
      <c r="F1926" s="22" t="s">
        <v>75</v>
      </c>
      <c r="G1926" s="22" t="s">
        <v>57</v>
      </c>
      <c r="H1926" s="22" t="s">
        <v>12</v>
      </c>
      <c r="I1926" s="24">
        <v>0.45000000000000012</v>
      </c>
      <c r="J1926" s="25">
        <v>5000</v>
      </c>
      <c r="K1926" s="26">
        <f>I1926*J1926</f>
        <v>2250.0000000000005</v>
      </c>
      <c r="L1926" s="26">
        <f>K1926*M1926</f>
        <v>900.00000000000011</v>
      </c>
      <c r="M1926" s="27">
        <v>0.39999999999999997</v>
      </c>
      <c r="O1926" s="1"/>
      <c r="P1926" s="2"/>
      <c r="Q1926" s="3"/>
      <c r="R1926" s="5"/>
    </row>
    <row r="1927" spans="2:18" x14ac:dyDescent="0.2">
      <c r="B1927" s="22" t="s">
        <v>23</v>
      </c>
      <c r="C1927" s="22">
        <v>1128299</v>
      </c>
      <c r="D1927" s="23">
        <v>44457</v>
      </c>
      <c r="E1927" s="22" t="s">
        <v>24</v>
      </c>
      <c r="F1927" s="22" t="s">
        <v>75</v>
      </c>
      <c r="G1927" s="22" t="s">
        <v>57</v>
      </c>
      <c r="H1927" s="22" t="s">
        <v>15</v>
      </c>
      <c r="I1927" s="24">
        <v>0.50000000000000011</v>
      </c>
      <c r="J1927" s="25">
        <v>5000</v>
      </c>
      <c r="K1927" s="26">
        <f>I1927*J1927</f>
        <v>2500.0000000000005</v>
      </c>
      <c r="L1927" s="26">
        <f>K1927*M1927</f>
        <v>1000.0000000000001</v>
      </c>
      <c r="M1927" s="27">
        <v>0.39999999999999997</v>
      </c>
      <c r="O1927" s="1"/>
      <c r="P1927" s="2"/>
      <c r="Q1927" s="3"/>
      <c r="R1927" s="5"/>
    </row>
    <row r="1928" spans="2:18" x14ac:dyDescent="0.2">
      <c r="B1928" s="22" t="s">
        <v>23</v>
      </c>
      <c r="C1928" s="22">
        <v>1128299</v>
      </c>
      <c r="D1928" s="23">
        <v>44457</v>
      </c>
      <c r="E1928" s="22" t="s">
        <v>24</v>
      </c>
      <c r="F1928" s="22" t="s">
        <v>75</v>
      </c>
      <c r="G1928" s="22" t="s">
        <v>57</v>
      </c>
      <c r="H1928" s="22" t="s">
        <v>13</v>
      </c>
      <c r="I1928" s="24">
        <v>0.45000000000000012</v>
      </c>
      <c r="J1928" s="25">
        <v>3000</v>
      </c>
      <c r="K1928" s="26">
        <f t="shared" ref="K1928:K1931" si="633">I1928*J1928</f>
        <v>1350.0000000000005</v>
      </c>
      <c r="L1928" s="26">
        <f t="shared" ref="L1928:L1931" si="634">K1928*M1928</f>
        <v>540.00000000000011</v>
      </c>
      <c r="M1928" s="27">
        <v>0.39999999999999997</v>
      </c>
      <c r="O1928" s="1"/>
      <c r="P1928" s="2"/>
      <c r="Q1928" s="3"/>
      <c r="R1928" s="5"/>
    </row>
    <row r="1929" spans="2:18" x14ac:dyDescent="0.2">
      <c r="B1929" s="22" t="s">
        <v>23</v>
      </c>
      <c r="C1929" s="22">
        <v>1128299</v>
      </c>
      <c r="D1929" s="23">
        <v>44457</v>
      </c>
      <c r="E1929" s="22" t="s">
        <v>24</v>
      </c>
      <c r="F1929" s="22" t="s">
        <v>75</v>
      </c>
      <c r="G1929" s="22" t="s">
        <v>57</v>
      </c>
      <c r="H1929" s="22" t="s">
        <v>14</v>
      </c>
      <c r="I1929" s="24">
        <v>0.45000000000000012</v>
      </c>
      <c r="J1929" s="25">
        <v>2500</v>
      </c>
      <c r="K1929" s="26">
        <f t="shared" si="633"/>
        <v>1125.0000000000002</v>
      </c>
      <c r="L1929" s="26">
        <f t="shared" si="634"/>
        <v>450.00000000000006</v>
      </c>
      <c r="M1929" s="27">
        <v>0.39999999999999997</v>
      </c>
      <c r="O1929" s="1"/>
      <c r="P1929" s="2"/>
      <c r="Q1929" s="3"/>
      <c r="R1929" s="5"/>
    </row>
    <row r="1930" spans="2:18" x14ac:dyDescent="0.2">
      <c r="B1930" s="22" t="s">
        <v>23</v>
      </c>
      <c r="C1930" s="22">
        <v>1128299</v>
      </c>
      <c r="D1930" s="23">
        <v>44457</v>
      </c>
      <c r="E1930" s="22" t="s">
        <v>24</v>
      </c>
      <c r="F1930" s="22" t="s">
        <v>75</v>
      </c>
      <c r="G1930" s="22" t="s">
        <v>57</v>
      </c>
      <c r="H1930" s="22" t="s">
        <v>16</v>
      </c>
      <c r="I1930" s="24">
        <v>0.55000000000000004</v>
      </c>
      <c r="J1930" s="25">
        <v>2750</v>
      </c>
      <c r="K1930" s="26">
        <f t="shared" si="633"/>
        <v>1512.5000000000002</v>
      </c>
      <c r="L1930" s="26">
        <f t="shared" si="634"/>
        <v>680.62500000000011</v>
      </c>
      <c r="M1930" s="27">
        <v>0.45</v>
      </c>
      <c r="O1930" s="1"/>
      <c r="P1930" s="2"/>
      <c r="Q1930" s="3"/>
      <c r="R1930" s="5"/>
    </row>
    <row r="1931" spans="2:18" x14ac:dyDescent="0.2">
      <c r="B1931" s="22" t="s">
        <v>23</v>
      </c>
      <c r="C1931" s="22">
        <v>1128299</v>
      </c>
      <c r="D1931" s="23">
        <v>44457</v>
      </c>
      <c r="E1931" s="22" t="s">
        <v>24</v>
      </c>
      <c r="F1931" s="22" t="s">
        <v>75</v>
      </c>
      <c r="G1931" s="22" t="s">
        <v>57</v>
      </c>
      <c r="H1931" s="22" t="s">
        <v>17</v>
      </c>
      <c r="I1931" s="24">
        <v>0.39999999999999997</v>
      </c>
      <c r="J1931" s="25">
        <v>3000</v>
      </c>
      <c r="K1931" s="26">
        <f t="shared" si="633"/>
        <v>1200</v>
      </c>
      <c r="L1931" s="26">
        <f t="shared" si="634"/>
        <v>420</v>
      </c>
      <c r="M1931" s="27">
        <v>0.35</v>
      </c>
      <c r="O1931" s="1"/>
      <c r="P1931" s="2"/>
      <c r="Q1931" s="3"/>
      <c r="R1931" s="5"/>
    </row>
    <row r="1932" spans="2:18" x14ac:dyDescent="0.2">
      <c r="B1932" s="22" t="s">
        <v>23</v>
      </c>
      <c r="C1932" s="22">
        <v>1128299</v>
      </c>
      <c r="D1932" s="23">
        <v>44486</v>
      </c>
      <c r="E1932" s="22" t="s">
        <v>24</v>
      </c>
      <c r="F1932" s="22" t="s">
        <v>75</v>
      </c>
      <c r="G1932" s="22" t="s">
        <v>57</v>
      </c>
      <c r="H1932" s="22" t="s">
        <v>12</v>
      </c>
      <c r="I1932" s="24">
        <v>0.35000000000000003</v>
      </c>
      <c r="J1932" s="25">
        <v>4000</v>
      </c>
      <c r="K1932" s="26">
        <f>I1932*J1932</f>
        <v>1400.0000000000002</v>
      </c>
      <c r="L1932" s="26">
        <f>K1932*M1932</f>
        <v>560</v>
      </c>
      <c r="M1932" s="27">
        <v>0.39999999999999997</v>
      </c>
      <c r="O1932" s="1"/>
      <c r="P1932" s="2"/>
      <c r="Q1932" s="3"/>
      <c r="R1932" s="5"/>
    </row>
    <row r="1933" spans="2:18" x14ac:dyDescent="0.2">
      <c r="B1933" s="22" t="s">
        <v>23</v>
      </c>
      <c r="C1933" s="22">
        <v>1128299</v>
      </c>
      <c r="D1933" s="23">
        <v>44486</v>
      </c>
      <c r="E1933" s="22" t="s">
        <v>24</v>
      </c>
      <c r="F1933" s="22" t="s">
        <v>75</v>
      </c>
      <c r="G1933" s="22" t="s">
        <v>57</v>
      </c>
      <c r="H1933" s="22" t="s">
        <v>15</v>
      </c>
      <c r="I1933" s="24">
        <v>0.50000000000000011</v>
      </c>
      <c r="J1933" s="25">
        <v>5750</v>
      </c>
      <c r="K1933" s="26">
        <f>I1933*J1933</f>
        <v>2875.0000000000005</v>
      </c>
      <c r="L1933" s="26">
        <f>K1933*M1933</f>
        <v>1150</v>
      </c>
      <c r="M1933" s="27">
        <v>0.39999999999999997</v>
      </c>
      <c r="O1933" s="1"/>
      <c r="P1933" s="2"/>
      <c r="Q1933" s="3"/>
      <c r="R1933" s="5"/>
    </row>
    <row r="1934" spans="2:18" x14ac:dyDescent="0.2">
      <c r="B1934" s="22" t="s">
        <v>23</v>
      </c>
      <c r="C1934" s="22">
        <v>1128299</v>
      </c>
      <c r="D1934" s="23">
        <v>44486</v>
      </c>
      <c r="E1934" s="22" t="s">
        <v>24</v>
      </c>
      <c r="F1934" s="22" t="s">
        <v>75</v>
      </c>
      <c r="G1934" s="22" t="s">
        <v>57</v>
      </c>
      <c r="H1934" s="22" t="s">
        <v>13</v>
      </c>
      <c r="I1934" s="24">
        <v>0.45000000000000012</v>
      </c>
      <c r="J1934" s="25">
        <v>4000</v>
      </c>
      <c r="K1934" s="26">
        <f t="shared" ref="K1934:K1937" si="635">I1934*J1934</f>
        <v>1800.0000000000005</v>
      </c>
      <c r="L1934" s="26">
        <f t="shared" ref="L1934:L1937" si="636">K1934*M1934</f>
        <v>720.00000000000011</v>
      </c>
      <c r="M1934" s="27">
        <v>0.39999999999999997</v>
      </c>
      <c r="O1934" s="1"/>
      <c r="P1934" s="2"/>
      <c r="Q1934" s="3"/>
      <c r="R1934" s="5"/>
    </row>
    <row r="1935" spans="2:18" x14ac:dyDescent="0.2">
      <c r="B1935" s="22" t="s">
        <v>23</v>
      </c>
      <c r="C1935" s="22">
        <v>1128299</v>
      </c>
      <c r="D1935" s="23">
        <v>44486</v>
      </c>
      <c r="E1935" s="22" t="s">
        <v>24</v>
      </c>
      <c r="F1935" s="22" t="s">
        <v>75</v>
      </c>
      <c r="G1935" s="22" t="s">
        <v>57</v>
      </c>
      <c r="H1935" s="22" t="s">
        <v>14</v>
      </c>
      <c r="I1935" s="24">
        <v>0.40000000000000008</v>
      </c>
      <c r="J1935" s="25">
        <v>3750</v>
      </c>
      <c r="K1935" s="26">
        <f t="shared" si="635"/>
        <v>1500.0000000000002</v>
      </c>
      <c r="L1935" s="26">
        <f t="shared" si="636"/>
        <v>600</v>
      </c>
      <c r="M1935" s="27">
        <v>0.39999999999999997</v>
      </c>
      <c r="O1935" s="1"/>
      <c r="P1935" s="2"/>
      <c r="Q1935" s="3"/>
      <c r="R1935" s="5"/>
    </row>
    <row r="1936" spans="2:18" x14ac:dyDescent="0.2">
      <c r="B1936" s="22" t="s">
        <v>23</v>
      </c>
      <c r="C1936" s="22">
        <v>1128299</v>
      </c>
      <c r="D1936" s="23">
        <v>44486</v>
      </c>
      <c r="E1936" s="22" t="s">
        <v>24</v>
      </c>
      <c r="F1936" s="22" t="s">
        <v>75</v>
      </c>
      <c r="G1936" s="22" t="s">
        <v>57</v>
      </c>
      <c r="H1936" s="22" t="s">
        <v>16</v>
      </c>
      <c r="I1936" s="24">
        <v>0.5</v>
      </c>
      <c r="J1936" s="25">
        <v>3500</v>
      </c>
      <c r="K1936" s="26">
        <f t="shared" si="635"/>
        <v>1750</v>
      </c>
      <c r="L1936" s="26">
        <f t="shared" si="636"/>
        <v>787.5</v>
      </c>
      <c r="M1936" s="27">
        <v>0.45</v>
      </c>
      <c r="O1936" s="1"/>
      <c r="P1936" s="2"/>
      <c r="Q1936" s="3"/>
      <c r="R1936" s="5"/>
    </row>
    <row r="1937" spans="1:18" x14ac:dyDescent="0.2">
      <c r="B1937" s="22" t="s">
        <v>23</v>
      </c>
      <c r="C1937" s="22">
        <v>1128299</v>
      </c>
      <c r="D1937" s="23">
        <v>44486</v>
      </c>
      <c r="E1937" s="22" t="s">
        <v>24</v>
      </c>
      <c r="F1937" s="22" t="s">
        <v>75</v>
      </c>
      <c r="G1937" s="22" t="s">
        <v>57</v>
      </c>
      <c r="H1937" s="22" t="s">
        <v>17</v>
      </c>
      <c r="I1937" s="24">
        <v>0.55000000000000004</v>
      </c>
      <c r="J1937" s="25">
        <v>4000</v>
      </c>
      <c r="K1937" s="26">
        <f t="shared" si="635"/>
        <v>2200</v>
      </c>
      <c r="L1937" s="26">
        <f t="shared" si="636"/>
        <v>770</v>
      </c>
      <c r="M1937" s="27">
        <v>0.35</v>
      </c>
      <c r="O1937" s="1"/>
      <c r="P1937" s="2"/>
      <c r="Q1937" s="3"/>
      <c r="R1937" s="5"/>
    </row>
    <row r="1938" spans="1:18" x14ac:dyDescent="0.2">
      <c r="B1938" s="22" t="s">
        <v>23</v>
      </c>
      <c r="C1938" s="22">
        <v>1128299</v>
      </c>
      <c r="D1938" s="23">
        <v>44517</v>
      </c>
      <c r="E1938" s="22" t="s">
        <v>24</v>
      </c>
      <c r="F1938" s="22" t="s">
        <v>75</v>
      </c>
      <c r="G1938" s="22" t="s">
        <v>57</v>
      </c>
      <c r="H1938" s="22" t="s">
        <v>12</v>
      </c>
      <c r="I1938" s="24">
        <v>0.40000000000000008</v>
      </c>
      <c r="J1938" s="25">
        <v>6250</v>
      </c>
      <c r="K1938" s="26">
        <f>I1938*J1938</f>
        <v>2500.0000000000005</v>
      </c>
      <c r="L1938" s="26">
        <f>K1938*M1938</f>
        <v>1000.0000000000001</v>
      </c>
      <c r="M1938" s="27">
        <v>0.39999999999999997</v>
      </c>
      <c r="O1938" s="1"/>
      <c r="P1938" s="2"/>
      <c r="Q1938" s="3"/>
      <c r="R1938" s="5"/>
    </row>
    <row r="1939" spans="1:18" x14ac:dyDescent="0.2">
      <c r="B1939" s="22" t="s">
        <v>23</v>
      </c>
      <c r="C1939" s="22">
        <v>1128299</v>
      </c>
      <c r="D1939" s="23">
        <v>44517</v>
      </c>
      <c r="E1939" s="22" t="s">
        <v>24</v>
      </c>
      <c r="F1939" s="22" t="s">
        <v>75</v>
      </c>
      <c r="G1939" s="22" t="s">
        <v>57</v>
      </c>
      <c r="H1939" s="22" t="s">
        <v>15</v>
      </c>
      <c r="I1939" s="24">
        <v>0.45000000000000012</v>
      </c>
      <c r="J1939" s="25">
        <v>7000</v>
      </c>
      <c r="K1939" s="26">
        <f>I1939*J1939</f>
        <v>3150.0000000000009</v>
      </c>
      <c r="L1939" s="26">
        <f>K1939*M1939</f>
        <v>1260.0000000000002</v>
      </c>
      <c r="M1939" s="27">
        <v>0.39999999999999997</v>
      </c>
      <c r="O1939" s="1"/>
      <c r="P1939" s="2"/>
      <c r="Q1939" s="3"/>
      <c r="R1939" s="5"/>
    </row>
    <row r="1940" spans="1:18" x14ac:dyDescent="0.2">
      <c r="B1940" s="22" t="s">
        <v>23</v>
      </c>
      <c r="C1940" s="22">
        <v>1128299</v>
      </c>
      <c r="D1940" s="23">
        <v>44517</v>
      </c>
      <c r="E1940" s="22" t="s">
        <v>24</v>
      </c>
      <c r="F1940" s="22" t="s">
        <v>75</v>
      </c>
      <c r="G1940" s="22" t="s">
        <v>57</v>
      </c>
      <c r="H1940" s="22" t="s">
        <v>13</v>
      </c>
      <c r="I1940" s="24">
        <v>0.40000000000000008</v>
      </c>
      <c r="J1940" s="25">
        <v>5250</v>
      </c>
      <c r="K1940" s="26">
        <f t="shared" ref="K1940:K1943" si="637">I1940*J1940</f>
        <v>2100.0000000000005</v>
      </c>
      <c r="L1940" s="26">
        <f t="shared" ref="L1940:L1943" si="638">K1940*M1940</f>
        <v>840.00000000000011</v>
      </c>
      <c r="M1940" s="27">
        <v>0.39999999999999997</v>
      </c>
      <c r="O1940" s="1"/>
      <c r="P1940" s="2"/>
      <c r="Q1940" s="3"/>
      <c r="R1940" s="5"/>
    </row>
    <row r="1941" spans="1:18" x14ac:dyDescent="0.2">
      <c r="B1941" s="22" t="s">
        <v>23</v>
      </c>
      <c r="C1941" s="22">
        <v>1128299</v>
      </c>
      <c r="D1941" s="23">
        <v>44517</v>
      </c>
      <c r="E1941" s="22" t="s">
        <v>24</v>
      </c>
      <c r="F1941" s="22" t="s">
        <v>75</v>
      </c>
      <c r="G1941" s="22" t="s">
        <v>57</v>
      </c>
      <c r="H1941" s="22" t="s">
        <v>14</v>
      </c>
      <c r="I1941" s="24">
        <v>0.50000000000000011</v>
      </c>
      <c r="J1941" s="25">
        <v>5000</v>
      </c>
      <c r="K1941" s="26">
        <f t="shared" si="637"/>
        <v>2500.0000000000005</v>
      </c>
      <c r="L1941" s="26">
        <f t="shared" si="638"/>
        <v>1000.0000000000001</v>
      </c>
      <c r="M1941" s="27">
        <v>0.39999999999999997</v>
      </c>
      <c r="O1941" s="1"/>
      <c r="P1941" s="2"/>
      <c r="Q1941" s="3"/>
      <c r="R1941" s="5"/>
    </row>
    <row r="1942" spans="1:18" x14ac:dyDescent="0.2">
      <c r="B1942" s="22" t="s">
        <v>23</v>
      </c>
      <c r="C1942" s="22">
        <v>1128299</v>
      </c>
      <c r="D1942" s="23">
        <v>44517</v>
      </c>
      <c r="E1942" s="22" t="s">
        <v>24</v>
      </c>
      <c r="F1942" s="22" t="s">
        <v>75</v>
      </c>
      <c r="G1942" s="22" t="s">
        <v>57</v>
      </c>
      <c r="H1942" s="22" t="s">
        <v>16</v>
      </c>
      <c r="I1942" s="24">
        <v>0.70000000000000007</v>
      </c>
      <c r="J1942" s="25">
        <v>4750</v>
      </c>
      <c r="K1942" s="26">
        <f t="shared" si="637"/>
        <v>3325.0000000000005</v>
      </c>
      <c r="L1942" s="26">
        <f t="shared" si="638"/>
        <v>1496.2500000000002</v>
      </c>
      <c r="M1942" s="27">
        <v>0.45</v>
      </c>
      <c r="O1942" s="1"/>
      <c r="P1942" s="2"/>
      <c r="Q1942" s="3"/>
      <c r="R1942" s="5"/>
    </row>
    <row r="1943" spans="1:18" x14ac:dyDescent="0.2">
      <c r="B1943" s="22" t="s">
        <v>23</v>
      </c>
      <c r="C1943" s="22">
        <v>1128299</v>
      </c>
      <c r="D1943" s="23">
        <v>44517</v>
      </c>
      <c r="E1943" s="22" t="s">
        <v>24</v>
      </c>
      <c r="F1943" s="22" t="s">
        <v>75</v>
      </c>
      <c r="G1943" s="22" t="s">
        <v>57</v>
      </c>
      <c r="H1943" s="22" t="s">
        <v>17</v>
      </c>
      <c r="I1943" s="24">
        <v>0.8500000000000002</v>
      </c>
      <c r="J1943" s="25">
        <v>6000</v>
      </c>
      <c r="K1943" s="26">
        <f t="shared" si="637"/>
        <v>5100.0000000000009</v>
      </c>
      <c r="L1943" s="26">
        <f t="shared" si="638"/>
        <v>1785.0000000000002</v>
      </c>
      <c r="M1943" s="27">
        <v>0.35</v>
      </c>
      <c r="O1943" s="1"/>
      <c r="P1943" s="2"/>
      <c r="Q1943" s="3"/>
      <c r="R1943" s="5"/>
    </row>
    <row r="1944" spans="1:18" x14ac:dyDescent="0.2">
      <c r="B1944" s="22" t="s">
        <v>23</v>
      </c>
      <c r="C1944" s="22">
        <v>1128299</v>
      </c>
      <c r="D1944" s="23">
        <v>44546</v>
      </c>
      <c r="E1944" s="22" t="s">
        <v>24</v>
      </c>
      <c r="F1944" s="22" t="s">
        <v>75</v>
      </c>
      <c r="G1944" s="22" t="s">
        <v>57</v>
      </c>
      <c r="H1944" s="22" t="s">
        <v>12</v>
      </c>
      <c r="I1944" s="24">
        <v>0.70000000000000018</v>
      </c>
      <c r="J1944" s="25">
        <v>8000</v>
      </c>
      <c r="K1944" s="26">
        <f>I1944*J1944</f>
        <v>5600.0000000000018</v>
      </c>
      <c r="L1944" s="26">
        <f>K1944*M1944</f>
        <v>2240.0000000000005</v>
      </c>
      <c r="M1944" s="27">
        <v>0.39999999999999997</v>
      </c>
      <c r="O1944" s="1"/>
      <c r="P1944" s="2"/>
      <c r="Q1944" s="3"/>
      <c r="R1944" s="5"/>
    </row>
    <row r="1945" spans="1:18" x14ac:dyDescent="0.2">
      <c r="B1945" s="22" t="s">
        <v>23</v>
      </c>
      <c r="C1945" s="22">
        <v>1128299</v>
      </c>
      <c r="D1945" s="23">
        <v>44546</v>
      </c>
      <c r="E1945" s="22" t="s">
        <v>24</v>
      </c>
      <c r="F1945" s="22" t="s">
        <v>75</v>
      </c>
      <c r="G1945" s="22" t="s">
        <v>57</v>
      </c>
      <c r="H1945" s="22" t="s">
        <v>15</v>
      </c>
      <c r="I1945" s="24">
        <v>0.80000000000000027</v>
      </c>
      <c r="J1945" s="25">
        <v>8000</v>
      </c>
      <c r="K1945" s="26">
        <f>I1945*J1945</f>
        <v>6400.0000000000018</v>
      </c>
      <c r="L1945" s="26">
        <f>K1945*M1945</f>
        <v>2560.0000000000005</v>
      </c>
      <c r="M1945" s="27">
        <v>0.39999999999999997</v>
      </c>
      <c r="O1945" s="1"/>
      <c r="P1945" s="2"/>
      <c r="Q1945" s="3"/>
      <c r="R1945" s="5"/>
    </row>
    <row r="1946" spans="1:18" x14ac:dyDescent="0.2">
      <c r="B1946" s="22" t="s">
        <v>23</v>
      </c>
      <c r="C1946" s="22">
        <v>1128299</v>
      </c>
      <c r="D1946" s="23">
        <v>44546</v>
      </c>
      <c r="E1946" s="22" t="s">
        <v>24</v>
      </c>
      <c r="F1946" s="22" t="s">
        <v>75</v>
      </c>
      <c r="G1946" s="22" t="s">
        <v>57</v>
      </c>
      <c r="H1946" s="22" t="s">
        <v>13</v>
      </c>
      <c r="I1946" s="24">
        <v>0.75000000000000022</v>
      </c>
      <c r="J1946" s="25">
        <v>6000</v>
      </c>
      <c r="K1946" s="26">
        <f t="shared" ref="K1946:K1949" si="639">I1946*J1946</f>
        <v>4500.0000000000009</v>
      </c>
      <c r="L1946" s="26">
        <f t="shared" ref="L1946:L1949" si="640">K1946*M1946</f>
        <v>1800.0000000000002</v>
      </c>
      <c r="M1946" s="27">
        <v>0.39999999999999997</v>
      </c>
      <c r="O1946" s="1"/>
      <c r="P1946" s="2"/>
      <c r="Q1946" s="3"/>
      <c r="R1946" s="5"/>
    </row>
    <row r="1947" spans="1:18" x14ac:dyDescent="0.2">
      <c r="B1947" s="22" t="s">
        <v>23</v>
      </c>
      <c r="C1947" s="22">
        <v>1128299</v>
      </c>
      <c r="D1947" s="23">
        <v>44546</v>
      </c>
      <c r="E1947" s="22" t="s">
        <v>24</v>
      </c>
      <c r="F1947" s="22" t="s">
        <v>75</v>
      </c>
      <c r="G1947" s="22" t="s">
        <v>57</v>
      </c>
      <c r="H1947" s="22" t="s">
        <v>14</v>
      </c>
      <c r="I1947" s="24">
        <v>0.75000000000000022</v>
      </c>
      <c r="J1947" s="25">
        <v>6000</v>
      </c>
      <c r="K1947" s="26">
        <f t="shared" si="639"/>
        <v>4500.0000000000009</v>
      </c>
      <c r="L1947" s="26">
        <f t="shared" si="640"/>
        <v>1800.0000000000002</v>
      </c>
      <c r="M1947" s="27">
        <v>0.39999999999999997</v>
      </c>
      <c r="O1947" s="1"/>
      <c r="P1947" s="2"/>
      <c r="Q1947" s="3"/>
      <c r="R1947" s="5"/>
    </row>
    <row r="1948" spans="1:18" x14ac:dyDescent="0.2">
      <c r="B1948" s="22" t="s">
        <v>23</v>
      </c>
      <c r="C1948" s="22">
        <v>1128299</v>
      </c>
      <c r="D1948" s="23">
        <v>44546</v>
      </c>
      <c r="E1948" s="22" t="s">
        <v>24</v>
      </c>
      <c r="F1948" s="22" t="s">
        <v>75</v>
      </c>
      <c r="G1948" s="22" t="s">
        <v>57</v>
      </c>
      <c r="H1948" s="22" t="s">
        <v>16</v>
      </c>
      <c r="I1948" s="24">
        <v>0.8500000000000002</v>
      </c>
      <c r="J1948" s="25">
        <v>5250</v>
      </c>
      <c r="K1948" s="26">
        <f t="shared" si="639"/>
        <v>4462.5000000000009</v>
      </c>
      <c r="L1948" s="26">
        <f t="shared" si="640"/>
        <v>2008.1250000000005</v>
      </c>
      <c r="M1948" s="27">
        <v>0.45</v>
      </c>
      <c r="O1948" s="1"/>
      <c r="P1948" s="2"/>
      <c r="Q1948" s="3"/>
      <c r="R1948" s="5"/>
    </row>
    <row r="1949" spans="1:18" x14ac:dyDescent="0.2">
      <c r="B1949" s="22" t="s">
        <v>23</v>
      </c>
      <c r="C1949" s="22">
        <v>1128299</v>
      </c>
      <c r="D1949" s="23">
        <v>44546</v>
      </c>
      <c r="E1949" s="22" t="s">
        <v>24</v>
      </c>
      <c r="F1949" s="22" t="s">
        <v>75</v>
      </c>
      <c r="G1949" s="22" t="s">
        <v>57</v>
      </c>
      <c r="H1949" s="22" t="s">
        <v>17</v>
      </c>
      <c r="I1949" s="24">
        <v>0.90000000000000024</v>
      </c>
      <c r="J1949" s="25">
        <v>6250</v>
      </c>
      <c r="K1949" s="26">
        <f t="shared" si="639"/>
        <v>5625.0000000000018</v>
      </c>
      <c r="L1949" s="26">
        <f t="shared" si="640"/>
        <v>1968.7500000000005</v>
      </c>
      <c r="M1949" s="27">
        <v>0.35</v>
      </c>
      <c r="O1949" s="1"/>
      <c r="P1949" s="2"/>
      <c r="Q1949" s="3"/>
      <c r="R1949" s="5"/>
    </row>
    <row r="1950" spans="1:18" x14ac:dyDescent="0.2">
      <c r="A1950" s="8" t="s">
        <v>40</v>
      </c>
      <c r="B1950" s="22" t="s">
        <v>20</v>
      </c>
      <c r="C1950" s="22">
        <v>1197831</v>
      </c>
      <c r="D1950" s="23">
        <v>44201</v>
      </c>
      <c r="E1950" s="22" t="s">
        <v>49</v>
      </c>
      <c r="F1950" s="22" t="s">
        <v>77</v>
      </c>
      <c r="G1950" s="22" t="s">
        <v>76</v>
      </c>
      <c r="H1950" s="22" t="s">
        <v>12</v>
      </c>
      <c r="I1950" s="24">
        <v>0.2</v>
      </c>
      <c r="J1950" s="25">
        <v>6750</v>
      </c>
      <c r="K1950" s="26">
        <f>I1950*J1950</f>
        <v>1350</v>
      </c>
      <c r="L1950" s="26">
        <f>K1950*M1950</f>
        <v>405</v>
      </c>
      <c r="M1950" s="27">
        <v>0.3</v>
      </c>
      <c r="O1950" s="1"/>
      <c r="P1950" s="2"/>
      <c r="Q1950" s="3"/>
      <c r="R1950" s="5"/>
    </row>
    <row r="1951" spans="1:18" x14ac:dyDescent="0.2">
      <c r="B1951" s="22" t="s">
        <v>20</v>
      </c>
      <c r="C1951" s="22">
        <v>1197831</v>
      </c>
      <c r="D1951" s="23">
        <v>44201</v>
      </c>
      <c r="E1951" s="22" t="s">
        <v>49</v>
      </c>
      <c r="F1951" s="22" t="s">
        <v>77</v>
      </c>
      <c r="G1951" s="22" t="s">
        <v>76</v>
      </c>
      <c r="H1951" s="22" t="s">
        <v>15</v>
      </c>
      <c r="I1951" s="24">
        <v>0.3</v>
      </c>
      <c r="J1951" s="25">
        <v>6750</v>
      </c>
      <c r="K1951" s="26">
        <f>I1951*J1951</f>
        <v>2025</v>
      </c>
      <c r="L1951" s="26">
        <f>K1951*M1951</f>
        <v>607.5</v>
      </c>
      <c r="M1951" s="27">
        <v>0.3</v>
      </c>
      <c r="O1951" s="1"/>
      <c r="P1951" s="2"/>
      <c r="Q1951" s="3"/>
      <c r="R1951" s="5"/>
    </row>
    <row r="1952" spans="1:18" x14ac:dyDescent="0.2">
      <c r="B1952" s="22" t="s">
        <v>20</v>
      </c>
      <c r="C1952" s="22">
        <v>1197831</v>
      </c>
      <c r="D1952" s="23">
        <v>44201</v>
      </c>
      <c r="E1952" s="22" t="s">
        <v>49</v>
      </c>
      <c r="F1952" s="22" t="s">
        <v>77</v>
      </c>
      <c r="G1952" s="22" t="s">
        <v>76</v>
      </c>
      <c r="H1952" s="22" t="s">
        <v>13</v>
      </c>
      <c r="I1952" s="24">
        <v>0.3</v>
      </c>
      <c r="J1952" s="25">
        <v>4750</v>
      </c>
      <c r="K1952" s="26">
        <f t="shared" ref="K1952:K1955" si="641">I1952*J1952</f>
        <v>1425</v>
      </c>
      <c r="L1952" s="26">
        <f t="shared" ref="L1952:L1955" si="642">K1952*M1952</f>
        <v>427.5</v>
      </c>
      <c r="M1952" s="27">
        <v>0.3</v>
      </c>
      <c r="O1952" s="1"/>
      <c r="P1952" s="2"/>
      <c r="Q1952" s="3"/>
      <c r="R1952" s="5"/>
    </row>
    <row r="1953" spans="2:18" x14ac:dyDescent="0.2">
      <c r="B1953" s="22" t="s">
        <v>20</v>
      </c>
      <c r="C1953" s="22">
        <v>1197831</v>
      </c>
      <c r="D1953" s="23">
        <v>44201</v>
      </c>
      <c r="E1953" s="22" t="s">
        <v>49</v>
      </c>
      <c r="F1953" s="22" t="s">
        <v>77</v>
      </c>
      <c r="G1953" s="22" t="s">
        <v>76</v>
      </c>
      <c r="H1953" s="22" t="s">
        <v>14</v>
      </c>
      <c r="I1953" s="24">
        <v>0.35</v>
      </c>
      <c r="J1953" s="25">
        <v>4750</v>
      </c>
      <c r="K1953" s="26">
        <f t="shared" si="641"/>
        <v>1662.5</v>
      </c>
      <c r="L1953" s="26">
        <f t="shared" si="642"/>
        <v>665</v>
      </c>
      <c r="M1953" s="27">
        <v>0.4</v>
      </c>
      <c r="O1953" s="1"/>
      <c r="P1953" s="2"/>
      <c r="Q1953" s="3"/>
      <c r="R1953" s="5"/>
    </row>
    <row r="1954" spans="2:18" x14ac:dyDescent="0.2">
      <c r="B1954" s="22" t="s">
        <v>20</v>
      </c>
      <c r="C1954" s="22">
        <v>1197831</v>
      </c>
      <c r="D1954" s="23">
        <v>44201</v>
      </c>
      <c r="E1954" s="22" t="s">
        <v>49</v>
      </c>
      <c r="F1954" s="22" t="s">
        <v>77</v>
      </c>
      <c r="G1954" s="22" t="s">
        <v>76</v>
      </c>
      <c r="H1954" s="22" t="s">
        <v>16</v>
      </c>
      <c r="I1954" s="24">
        <v>0.4</v>
      </c>
      <c r="J1954" s="25">
        <v>3250</v>
      </c>
      <c r="K1954" s="26">
        <f t="shared" si="641"/>
        <v>1300</v>
      </c>
      <c r="L1954" s="26">
        <f t="shared" si="642"/>
        <v>325</v>
      </c>
      <c r="M1954" s="27">
        <v>0.25</v>
      </c>
      <c r="O1954" s="1"/>
      <c r="P1954" s="2"/>
      <c r="Q1954" s="3"/>
      <c r="R1954" s="5"/>
    </row>
    <row r="1955" spans="2:18" x14ac:dyDescent="0.2">
      <c r="B1955" s="22" t="s">
        <v>20</v>
      </c>
      <c r="C1955" s="22">
        <v>1197831</v>
      </c>
      <c r="D1955" s="23">
        <v>44201</v>
      </c>
      <c r="E1955" s="22" t="s">
        <v>49</v>
      </c>
      <c r="F1955" s="22" t="s">
        <v>77</v>
      </c>
      <c r="G1955" s="22" t="s">
        <v>76</v>
      </c>
      <c r="H1955" s="22" t="s">
        <v>17</v>
      </c>
      <c r="I1955" s="24">
        <v>0.35</v>
      </c>
      <c r="J1955" s="25">
        <v>4750</v>
      </c>
      <c r="K1955" s="26">
        <f t="shared" si="641"/>
        <v>1662.5</v>
      </c>
      <c r="L1955" s="26">
        <f t="shared" si="642"/>
        <v>748.125</v>
      </c>
      <c r="M1955" s="27">
        <v>0.45</v>
      </c>
      <c r="O1955" s="1"/>
      <c r="P1955" s="2"/>
      <c r="Q1955" s="3"/>
      <c r="R1955" s="5"/>
    </row>
    <row r="1956" spans="2:18" x14ac:dyDescent="0.2">
      <c r="B1956" s="22" t="s">
        <v>20</v>
      </c>
      <c r="C1956" s="22">
        <v>1197831</v>
      </c>
      <c r="D1956" s="23">
        <v>44231</v>
      </c>
      <c r="E1956" s="22" t="s">
        <v>49</v>
      </c>
      <c r="F1956" s="22" t="s">
        <v>77</v>
      </c>
      <c r="G1956" s="22" t="s">
        <v>76</v>
      </c>
      <c r="H1956" s="22" t="s">
        <v>12</v>
      </c>
      <c r="I1956" s="24">
        <v>0.25</v>
      </c>
      <c r="J1956" s="25">
        <v>6250</v>
      </c>
      <c r="K1956" s="26">
        <f>I1956*J1956</f>
        <v>1562.5</v>
      </c>
      <c r="L1956" s="26">
        <f>K1956*M1956</f>
        <v>468.75</v>
      </c>
      <c r="M1956" s="27">
        <v>0.3</v>
      </c>
      <c r="O1956" s="1"/>
      <c r="P1956" s="2"/>
      <c r="Q1956" s="3"/>
      <c r="R1956" s="5"/>
    </row>
    <row r="1957" spans="2:18" x14ac:dyDescent="0.2">
      <c r="B1957" s="22" t="s">
        <v>20</v>
      </c>
      <c r="C1957" s="22">
        <v>1197831</v>
      </c>
      <c r="D1957" s="23">
        <v>44231</v>
      </c>
      <c r="E1957" s="22" t="s">
        <v>49</v>
      </c>
      <c r="F1957" s="22" t="s">
        <v>77</v>
      </c>
      <c r="G1957" s="22" t="s">
        <v>76</v>
      </c>
      <c r="H1957" s="22" t="s">
        <v>15</v>
      </c>
      <c r="I1957" s="24">
        <v>0.35</v>
      </c>
      <c r="J1957" s="25">
        <v>6000</v>
      </c>
      <c r="K1957" s="26">
        <f>I1957*J1957</f>
        <v>2100</v>
      </c>
      <c r="L1957" s="26">
        <f>K1957*M1957</f>
        <v>630</v>
      </c>
      <c r="M1957" s="27">
        <v>0.3</v>
      </c>
      <c r="O1957" s="1"/>
      <c r="P1957" s="2"/>
      <c r="Q1957" s="3"/>
      <c r="R1957" s="5"/>
    </row>
    <row r="1958" spans="2:18" x14ac:dyDescent="0.2">
      <c r="B1958" s="22" t="s">
        <v>20</v>
      </c>
      <c r="C1958" s="22">
        <v>1197831</v>
      </c>
      <c r="D1958" s="23">
        <v>44231</v>
      </c>
      <c r="E1958" s="22" t="s">
        <v>49</v>
      </c>
      <c r="F1958" s="22" t="s">
        <v>77</v>
      </c>
      <c r="G1958" s="22" t="s">
        <v>76</v>
      </c>
      <c r="H1958" s="22" t="s">
        <v>13</v>
      </c>
      <c r="I1958" s="24">
        <v>0.35</v>
      </c>
      <c r="J1958" s="25">
        <v>4250</v>
      </c>
      <c r="K1958" s="26">
        <f t="shared" ref="K1958:K1961" si="643">I1958*J1958</f>
        <v>1487.5</v>
      </c>
      <c r="L1958" s="26">
        <f t="shared" ref="L1958:L1961" si="644">K1958*M1958</f>
        <v>446.25</v>
      </c>
      <c r="M1958" s="27">
        <v>0.3</v>
      </c>
      <c r="O1958" s="1"/>
      <c r="P1958" s="2"/>
      <c r="Q1958" s="3"/>
      <c r="R1958" s="5"/>
    </row>
    <row r="1959" spans="2:18" x14ac:dyDescent="0.2">
      <c r="B1959" s="22" t="s">
        <v>20</v>
      </c>
      <c r="C1959" s="22">
        <v>1197831</v>
      </c>
      <c r="D1959" s="23">
        <v>44231</v>
      </c>
      <c r="E1959" s="22" t="s">
        <v>49</v>
      </c>
      <c r="F1959" s="22" t="s">
        <v>77</v>
      </c>
      <c r="G1959" s="22" t="s">
        <v>76</v>
      </c>
      <c r="H1959" s="22" t="s">
        <v>14</v>
      </c>
      <c r="I1959" s="24">
        <v>0.35</v>
      </c>
      <c r="J1959" s="25">
        <v>3750</v>
      </c>
      <c r="K1959" s="26">
        <f t="shared" si="643"/>
        <v>1312.5</v>
      </c>
      <c r="L1959" s="26">
        <f t="shared" si="644"/>
        <v>525</v>
      </c>
      <c r="M1959" s="27">
        <v>0.4</v>
      </c>
      <c r="O1959" s="1"/>
      <c r="P1959" s="2"/>
      <c r="Q1959" s="3"/>
      <c r="R1959" s="5"/>
    </row>
    <row r="1960" spans="2:18" x14ac:dyDescent="0.2">
      <c r="B1960" s="22" t="s">
        <v>20</v>
      </c>
      <c r="C1960" s="22">
        <v>1197831</v>
      </c>
      <c r="D1960" s="23">
        <v>44231</v>
      </c>
      <c r="E1960" s="22" t="s">
        <v>49</v>
      </c>
      <c r="F1960" s="22" t="s">
        <v>77</v>
      </c>
      <c r="G1960" s="22" t="s">
        <v>76</v>
      </c>
      <c r="H1960" s="22" t="s">
        <v>16</v>
      </c>
      <c r="I1960" s="24">
        <v>0.4</v>
      </c>
      <c r="J1960" s="25">
        <v>2500</v>
      </c>
      <c r="K1960" s="26">
        <f t="shared" si="643"/>
        <v>1000</v>
      </c>
      <c r="L1960" s="26">
        <f t="shared" si="644"/>
        <v>250</v>
      </c>
      <c r="M1960" s="27">
        <v>0.25</v>
      </c>
      <c r="O1960" s="1"/>
      <c r="P1960" s="2"/>
      <c r="Q1960" s="3"/>
      <c r="R1960" s="5"/>
    </row>
    <row r="1961" spans="2:18" x14ac:dyDescent="0.2">
      <c r="B1961" s="22" t="s">
        <v>20</v>
      </c>
      <c r="C1961" s="22">
        <v>1197831</v>
      </c>
      <c r="D1961" s="23">
        <v>44231</v>
      </c>
      <c r="E1961" s="22" t="s">
        <v>49</v>
      </c>
      <c r="F1961" s="22" t="s">
        <v>77</v>
      </c>
      <c r="G1961" s="22" t="s">
        <v>76</v>
      </c>
      <c r="H1961" s="22" t="s">
        <v>17</v>
      </c>
      <c r="I1961" s="24">
        <v>0.35</v>
      </c>
      <c r="J1961" s="25">
        <v>4500</v>
      </c>
      <c r="K1961" s="26">
        <f t="shared" si="643"/>
        <v>1575</v>
      </c>
      <c r="L1961" s="26">
        <f t="shared" si="644"/>
        <v>708.75</v>
      </c>
      <c r="M1961" s="27">
        <v>0.45</v>
      </c>
      <c r="O1961" s="1"/>
      <c r="P1961" s="2"/>
      <c r="Q1961" s="3"/>
      <c r="R1961" s="5"/>
    </row>
    <row r="1962" spans="2:18" x14ac:dyDescent="0.2">
      <c r="B1962" s="22" t="s">
        <v>20</v>
      </c>
      <c r="C1962" s="22">
        <v>1197831</v>
      </c>
      <c r="D1962" s="23">
        <v>44261</v>
      </c>
      <c r="E1962" s="22" t="s">
        <v>49</v>
      </c>
      <c r="F1962" s="22" t="s">
        <v>77</v>
      </c>
      <c r="G1962" s="22" t="s">
        <v>76</v>
      </c>
      <c r="H1962" s="22" t="s">
        <v>12</v>
      </c>
      <c r="I1962" s="24">
        <v>0.3</v>
      </c>
      <c r="J1962" s="25">
        <v>6250</v>
      </c>
      <c r="K1962" s="26">
        <f>I1962*J1962</f>
        <v>1875</v>
      </c>
      <c r="L1962" s="26">
        <f>K1962*M1962</f>
        <v>656.25</v>
      </c>
      <c r="M1962" s="27">
        <v>0.35</v>
      </c>
      <c r="O1962" s="1"/>
      <c r="P1962" s="2"/>
      <c r="Q1962" s="3"/>
      <c r="R1962" s="5"/>
    </row>
    <row r="1963" spans="2:18" x14ac:dyDescent="0.2">
      <c r="B1963" s="22" t="s">
        <v>20</v>
      </c>
      <c r="C1963" s="22">
        <v>1197831</v>
      </c>
      <c r="D1963" s="23">
        <v>44261</v>
      </c>
      <c r="E1963" s="22" t="s">
        <v>49</v>
      </c>
      <c r="F1963" s="22" t="s">
        <v>77</v>
      </c>
      <c r="G1963" s="22" t="s">
        <v>76</v>
      </c>
      <c r="H1963" s="22" t="s">
        <v>15</v>
      </c>
      <c r="I1963" s="24">
        <v>0.4</v>
      </c>
      <c r="J1963" s="25">
        <v>6250</v>
      </c>
      <c r="K1963" s="26">
        <f>I1963*J1963</f>
        <v>2500</v>
      </c>
      <c r="L1963" s="26">
        <f>K1963*M1963</f>
        <v>875</v>
      </c>
      <c r="M1963" s="27">
        <v>0.35</v>
      </c>
      <c r="O1963" s="1"/>
      <c r="P1963" s="2"/>
      <c r="Q1963" s="3"/>
      <c r="R1963" s="5"/>
    </row>
    <row r="1964" spans="2:18" x14ac:dyDescent="0.2">
      <c r="B1964" s="22" t="s">
        <v>20</v>
      </c>
      <c r="C1964" s="22">
        <v>1197831</v>
      </c>
      <c r="D1964" s="23">
        <v>44261</v>
      </c>
      <c r="E1964" s="22" t="s">
        <v>49</v>
      </c>
      <c r="F1964" s="22" t="s">
        <v>77</v>
      </c>
      <c r="G1964" s="22" t="s">
        <v>76</v>
      </c>
      <c r="H1964" s="22" t="s">
        <v>13</v>
      </c>
      <c r="I1964" s="24">
        <v>0.3</v>
      </c>
      <c r="J1964" s="25">
        <v>4500</v>
      </c>
      <c r="K1964" s="26">
        <f t="shared" ref="K1964:K1967" si="645">I1964*J1964</f>
        <v>1350</v>
      </c>
      <c r="L1964" s="26">
        <f t="shared" ref="L1964:L1967" si="646">K1964*M1964</f>
        <v>472.49999999999994</v>
      </c>
      <c r="M1964" s="27">
        <v>0.35</v>
      </c>
      <c r="O1964" s="1"/>
      <c r="P1964" s="2"/>
      <c r="Q1964" s="3"/>
      <c r="R1964" s="5"/>
    </row>
    <row r="1965" spans="2:18" x14ac:dyDescent="0.2">
      <c r="B1965" s="22" t="s">
        <v>20</v>
      </c>
      <c r="C1965" s="22">
        <v>1197831</v>
      </c>
      <c r="D1965" s="23">
        <v>44261</v>
      </c>
      <c r="E1965" s="22" t="s">
        <v>49</v>
      </c>
      <c r="F1965" s="22" t="s">
        <v>77</v>
      </c>
      <c r="G1965" s="22" t="s">
        <v>76</v>
      </c>
      <c r="H1965" s="22" t="s">
        <v>14</v>
      </c>
      <c r="I1965" s="24">
        <v>0.35000000000000003</v>
      </c>
      <c r="J1965" s="25">
        <v>3500</v>
      </c>
      <c r="K1965" s="26">
        <f t="shared" si="645"/>
        <v>1225.0000000000002</v>
      </c>
      <c r="L1965" s="26">
        <f t="shared" si="646"/>
        <v>551.25000000000011</v>
      </c>
      <c r="M1965" s="27">
        <v>0.45</v>
      </c>
      <c r="O1965" s="1"/>
      <c r="P1965" s="2"/>
      <c r="Q1965" s="3"/>
      <c r="R1965" s="5"/>
    </row>
    <row r="1966" spans="2:18" x14ac:dyDescent="0.2">
      <c r="B1966" s="22" t="s">
        <v>20</v>
      </c>
      <c r="C1966" s="22">
        <v>1197831</v>
      </c>
      <c r="D1966" s="23">
        <v>44261</v>
      </c>
      <c r="E1966" s="22" t="s">
        <v>49</v>
      </c>
      <c r="F1966" s="22" t="s">
        <v>77</v>
      </c>
      <c r="G1966" s="22" t="s">
        <v>76</v>
      </c>
      <c r="H1966" s="22" t="s">
        <v>16</v>
      </c>
      <c r="I1966" s="24">
        <v>0.4</v>
      </c>
      <c r="J1966" s="25">
        <v>2500</v>
      </c>
      <c r="K1966" s="26">
        <f t="shared" si="645"/>
        <v>1000</v>
      </c>
      <c r="L1966" s="26">
        <f t="shared" si="646"/>
        <v>300</v>
      </c>
      <c r="M1966" s="27">
        <v>0.3</v>
      </c>
      <c r="O1966" s="1"/>
      <c r="P1966" s="2"/>
      <c r="Q1966" s="3"/>
      <c r="R1966" s="5"/>
    </row>
    <row r="1967" spans="2:18" x14ac:dyDescent="0.2">
      <c r="B1967" s="22" t="s">
        <v>20</v>
      </c>
      <c r="C1967" s="22">
        <v>1197831</v>
      </c>
      <c r="D1967" s="23">
        <v>44261</v>
      </c>
      <c r="E1967" s="22" t="s">
        <v>49</v>
      </c>
      <c r="F1967" s="22" t="s">
        <v>77</v>
      </c>
      <c r="G1967" s="22" t="s">
        <v>76</v>
      </c>
      <c r="H1967" s="22" t="s">
        <v>17</v>
      </c>
      <c r="I1967" s="24">
        <v>0.35000000000000003</v>
      </c>
      <c r="J1967" s="25">
        <v>4000</v>
      </c>
      <c r="K1967" s="26">
        <f t="shared" si="645"/>
        <v>1400.0000000000002</v>
      </c>
      <c r="L1967" s="26">
        <f t="shared" si="646"/>
        <v>700.00000000000011</v>
      </c>
      <c r="M1967" s="27">
        <v>0.5</v>
      </c>
      <c r="O1967" s="1"/>
      <c r="P1967" s="2"/>
      <c r="Q1967" s="3"/>
      <c r="R1967" s="5"/>
    </row>
    <row r="1968" spans="2:18" x14ac:dyDescent="0.2">
      <c r="B1968" s="22" t="s">
        <v>20</v>
      </c>
      <c r="C1968" s="22">
        <v>1197831</v>
      </c>
      <c r="D1968" s="23">
        <v>44291</v>
      </c>
      <c r="E1968" s="22" t="s">
        <v>49</v>
      </c>
      <c r="F1968" s="22" t="s">
        <v>77</v>
      </c>
      <c r="G1968" s="22" t="s">
        <v>76</v>
      </c>
      <c r="H1968" s="22" t="s">
        <v>12</v>
      </c>
      <c r="I1968" s="24">
        <v>0.19999999999999998</v>
      </c>
      <c r="J1968" s="25">
        <v>6500</v>
      </c>
      <c r="K1968" s="26">
        <f>I1968*J1968</f>
        <v>1300</v>
      </c>
      <c r="L1968" s="26">
        <f>K1968*M1968</f>
        <v>454.99999999999994</v>
      </c>
      <c r="M1968" s="27">
        <v>0.35</v>
      </c>
      <c r="O1968" s="1"/>
      <c r="P1968" s="2"/>
      <c r="Q1968" s="3"/>
      <c r="R1968" s="5"/>
    </row>
    <row r="1969" spans="2:18" x14ac:dyDescent="0.2">
      <c r="B1969" s="22" t="s">
        <v>20</v>
      </c>
      <c r="C1969" s="22">
        <v>1197831</v>
      </c>
      <c r="D1969" s="23">
        <v>44291</v>
      </c>
      <c r="E1969" s="22" t="s">
        <v>49</v>
      </c>
      <c r="F1969" s="22" t="s">
        <v>77</v>
      </c>
      <c r="G1969" s="22" t="s">
        <v>76</v>
      </c>
      <c r="H1969" s="22" t="s">
        <v>15</v>
      </c>
      <c r="I1969" s="24">
        <v>0.30000000000000004</v>
      </c>
      <c r="J1969" s="25">
        <v>6500</v>
      </c>
      <c r="K1969" s="26">
        <f>I1969*J1969</f>
        <v>1950.0000000000002</v>
      </c>
      <c r="L1969" s="26">
        <f>K1969*M1969</f>
        <v>682.5</v>
      </c>
      <c r="M1969" s="27">
        <v>0.35</v>
      </c>
      <c r="O1969" s="1"/>
      <c r="P1969" s="2"/>
      <c r="Q1969" s="3"/>
      <c r="R1969" s="5"/>
    </row>
    <row r="1970" spans="2:18" x14ac:dyDescent="0.2">
      <c r="B1970" s="22" t="s">
        <v>20</v>
      </c>
      <c r="C1970" s="22">
        <v>1197831</v>
      </c>
      <c r="D1970" s="23">
        <v>44291</v>
      </c>
      <c r="E1970" s="22" t="s">
        <v>49</v>
      </c>
      <c r="F1970" s="22" t="s">
        <v>77</v>
      </c>
      <c r="G1970" s="22" t="s">
        <v>76</v>
      </c>
      <c r="H1970" s="22" t="s">
        <v>13</v>
      </c>
      <c r="I1970" s="24">
        <v>0.24999999999999997</v>
      </c>
      <c r="J1970" s="25">
        <v>4750</v>
      </c>
      <c r="K1970" s="26">
        <f t="shared" ref="K1970:K1973" si="647">I1970*J1970</f>
        <v>1187.4999999999998</v>
      </c>
      <c r="L1970" s="26">
        <f t="shared" ref="L1970:L1973" si="648">K1970*M1970</f>
        <v>415.62499999999989</v>
      </c>
      <c r="M1970" s="27">
        <v>0.35</v>
      </c>
      <c r="O1970" s="1"/>
      <c r="P1970" s="2"/>
      <c r="Q1970" s="3"/>
      <c r="R1970" s="5"/>
    </row>
    <row r="1971" spans="2:18" x14ac:dyDescent="0.2">
      <c r="B1971" s="22" t="s">
        <v>20</v>
      </c>
      <c r="C1971" s="22">
        <v>1197831</v>
      </c>
      <c r="D1971" s="23">
        <v>44291</v>
      </c>
      <c r="E1971" s="22" t="s">
        <v>49</v>
      </c>
      <c r="F1971" s="22" t="s">
        <v>77</v>
      </c>
      <c r="G1971" s="22" t="s">
        <v>76</v>
      </c>
      <c r="H1971" s="22" t="s">
        <v>14</v>
      </c>
      <c r="I1971" s="24">
        <v>0.30000000000000004</v>
      </c>
      <c r="J1971" s="25">
        <v>3750</v>
      </c>
      <c r="K1971" s="26">
        <f t="shared" si="647"/>
        <v>1125.0000000000002</v>
      </c>
      <c r="L1971" s="26">
        <f t="shared" si="648"/>
        <v>506.25000000000011</v>
      </c>
      <c r="M1971" s="27">
        <v>0.45</v>
      </c>
      <c r="O1971" s="1"/>
      <c r="P1971" s="2"/>
      <c r="Q1971" s="3"/>
      <c r="R1971" s="5"/>
    </row>
    <row r="1972" spans="2:18" x14ac:dyDescent="0.2">
      <c r="B1972" s="22" t="s">
        <v>20</v>
      </c>
      <c r="C1972" s="22">
        <v>1197831</v>
      </c>
      <c r="D1972" s="23">
        <v>44291</v>
      </c>
      <c r="E1972" s="22" t="s">
        <v>49</v>
      </c>
      <c r="F1972" s="22" t="s">
        <v>77</v>
      </c>
      <c r="G1972" s="22" t="s">
        <v>76</v>
      </c>
      <c r="H1972" s="22" t="s">
        <v>16</v>
      </c>
      <c r="I1972" s="24">
        <v>0.35</v>
      </c>
      <c r="J1972" s="25">
        <v>2750</v>
      </c>
      <c r="K1972" s="26">
        <f t="shared" si="647"/>
        <v>962.49999999999989</v>
      </c>
      <c r="L1972" s="26">
        <f t="shared" si="648"/>
        <v>288.74999999999994</v>
      </c>
      <c r="M1972" s="27">
        <v>0.3</v>
      </c>
      <c r="O1972" s="1"/>
      <c r="P1972" s="2"/>
      <c r="Q1972" s="3"/>
      <c r="R1972" s="5"/>
    </row>
    <row r="1973" spans="2:18" x14ac:dyDescent="0.2">
      <c r="B1973" s="22" t="s">
        <v>20</v>
      </c>
      <c r="C1973" s="22">
        <v>1197831</v>
      </c>
      <c r="D1973" s="23">
        <v>44291</v>
      </c>
      <c r="E1973" s="22" t="s">
        <v>49</v>
      </c>
      <c r="F1973" s="22" t="s">
        <v>77</v>
      </c>
      <c r="G1973" s="22" t="s">
        <v>76</v>
      </c>
      <c r="H1973" s="22" t="s">
        <v>17</v>
      </c>
      <c r="I1973" s="24">
        <v>0.30000000000000004</v>
      </c>
      <c r="J1973" s="25">
        <v>5500</v>
      </c>
      <c r="K1973" s="26">
        <f t="shared" si="647"/>
        <v>1650.0000000000002</v>
      </c>
      <c r="L1973" s="26">
        <f t="shared" si="648"/>
        <v>825.00000000000011</v>
      </c>
      <c r="M1973" s="27">
        <v>0.5</v>
      </c>
      <c r="O1973" s="1"/>
      <c r="P1973" s="2"/>
      <c r="Q1973" s="3"/>
      <c r="R1973" s="5"/>
    </row>
    <row r="1974" spans="2:18" x14ac:dyDescent="0.2">
      <c r="B1974" s="22" t="s">
        <v>20</v>
      </c>
      <c r="C1974" s="22">
        <v>1197831</v>
      </c>
      <c r="D1974" s="23">
        <v>44321</v>
      </c>
      <c r="E1974" s="22" t="s">
        <v>49</v>
      </c>
      <c r="F1974" s="22" t="s">
        <v>77</v>
      </c>
      <c r="G1974" s="22" t="s">
        <v>76</v>
      </c>
      <c r="H1974" s="22" t="s">
        <v>12</v>
      </c>
      <c r="I1974" s="24">
        <v>0.19999999999999998</v>
      </c>
      <c r="J1974" s="25">
        <v>7000</v>
      </c>
      <c r="K1974" s="26">
        <f>I1974*J1974</f>
        <v>1399.9999999999998</v>
      </c>
      <c r="L1974" s="26">
        <f>K1974*M1974</f>
        <v>489.99999999999989</v>
      </c>
      <c r="M1974" s="27">
        <v>0.35</v>
      </c>
      <c r="O1974" s="1"/>
      <c r="P1974" s="2"/>
      <c r="Q1974" s="3"/>
      <c r="R1974" s="5"/>
    </row>
    <row r="1975" spans="2:18" x14ac:dyDescent="0.2">
      <c r="B1975" s="22" t="s">
        <v>20</v>
      </c>
      <c r="C1975" s="22">
        <v>1197831</v>
      </c>
      <c r="D1975" s="23">
        <v>44321</v>
      </c>
      <c r="E1975" s="22" t="s">
        <v>49</v>
      </c>
      <c r="F1975" s="22" t="s">
        <v>77</v>
      </c>
      <c r="G1975" s="22" t="s">
        <v>76</v>
      </c>
      <c r="H1975" s="22" t="s">
        <v>15</v>
      </c>
      <c r="I1975" s="24">
        <v>0.30000000000000004</v>
      </c>
      <c r="J1975" s="25">
        <v>7250</v>
      </c>
      <c r="K1975" s="26">
        <f>I1975*J1975</f>
        <v>2175.0000000000005</v>
      </c>
      <c r="L1975" s="26">
        <f>K1975*M1975</f>
        <v>761.25000000000011</v>
      </c>
      <c r="M1975" s="27">
        <v>0.35</v>
      </c>
      <c r="O1975" s="1"/>
      <c r="P1975" s="2"/>
      <c r="Q1975" s="3"/>
      <c r="R1975" s="5"/>
    </row>
    <row r="1976" spans="2:18" x14ac:dyDescent="0.2">
      <c r="B1976" s="22" t="s">
        <v>20</v>
      </c>
      <c r="C1976" s="22">
        <v>1197831</v>
      </c>
      <c r="D1976" s="23">
        <v>44321</v>
      </c>
      <c r="E1976" s="22" t="s">
        <v>49</v>
      </c>
      <c r="F1976" s="22" t="s">
        <v>77</v>
      </c>
      <c r="G1976" s="22" t="s">
        <v>76</v>
      </c>
      <c r="H1976" s="22" t="s">
        <v>13</v>
      </c>
      <c r="I1976" s="24">
        <v>0.24999999999999997</v>
      </c>
      <c r="J1976" s="25">
        <v>5750</v>
      </c>
      <c r="K1976" s="26">
        <f t="shared" ref="K1976:K1979" si="649">I1976*J1976</f>
        <v>1437.4999999999998</v>
      </c>
      <c r="L1976" s="26">
        <f t="shared" ref="L1976:L1979" si="650">K1976*M1976</f>
        <v>503.12499999999989</v>
      </c>
      <c r="M1976" s="27">
        <v>0.35</v>
      </c>
      <c r="O1976" s="1"/>
      <c r="P1976" s="2"/>
      <c r="Q1976" s="3"/>
      <c r="R1976" s="5"/>
    </row>
    <row r="1977" spans="2:18" x14ac:dyDescent="0.2">
      <c r="B1977" s="22" t="s">
        <v>20</v>
      </c>
      <c r="C1977" s="22">
        <v>1197831</v>
      </c>
      <c r="D1977" s="23">
        <v>44321</v>
      </c>
      <c r="E1977" s="22" t="s">
        <v>49</v>
      </c>
      <c r="F1977" s="22" t="s">
        <v>77</v>
      </c>
      <c r="G1977" s="22" t="s">
        <v>76</v>
      </c>
      <c r="H1977" s="22" t="s">
        <v>14</v>
      </c>
      <c r="I1977" s="24">
        <v>0.35000000000000003</v>
      </c>
      <c r="J1977" s="25">
        <v>5000</v>
      </c>
      <c r="K1977" s="26">
        <f t="shared" si="649"/>
        <v>1750.0000000000002</v>
      </c>
      <c r="L1977" s="26">
        <f t="shared" si="650"/>
        <v>787.50000000000011</v>
      </c>
      <c r="M1977" s="27">
        <v>0.45</v>
      </c>
      <c r="O1977" s="1"/>
      <c r="P1977" s="2"/>
      <c r="Q1977" s="3"/>
      <c r="R1977" s="5"/>
    </row>
    <row r="1978" spans="2:18" x14ac:dyDescent="0.2">
      <c r="B1978" s="22" t="s">
        <v>20</v>
      </c>
      <c r="C1978" s="22">
        <v>1197831</v>
      </c>
      <c r="D1978" s="23">
        <v>44321</v>
      </c>
      <c r="E1978" s="22" t="s">
        <v>49</v>
      </c>
      <c r="F1978" s="22" t="s">
        <v>77</v>
      </c>
      <c r="G1978" s="22" t="s">
        <v>76</v>
      </c>
      <c r="H1978" s="22" t="s">
        <v>16</v>
      </c>
      <c r="I1978" s="24">
        <v>0.5</v>
      </c>
      <c r="J1978" s="25">
        <v>4000</v>
      </c>
      <c r="K1978" s="26">
        <f t="shared" si="649"/>
        <v>2000</v>
      </c>
      <c r="L1978" s="26">
        <f t="shared" si="650"/>
        <v>600</v>
      </c>
      <c r="M1978" s="27">
        <v>0.3</v>
      </c>
      <c r="O1978" s="1"/>
      <c r="P1978" s="2"/>
      <c r="Q1978" s="3"/>
      <c r="R1978" s="5"/>
    </row>
    <row r="1979" spans="2:18" x14ac:dyDescent="0.2">
      <c r="B1979" s="22" t="s">
        <v>20</v>
      </c>
      <c r="C1979" s="22">
        <v>1197831</v>
      </c>
      <c r="D1979" s="23">
        <v>44321</v>
      </c>
      <c r="E1979" s="22" t="s">
        <v>49</v>
      </c>
      <c r="F1979" s="22" t="s">
        <v>77</v>
      </c>
      <c r="G1979" s="22" t="s">
        <v>76</v>
      </c>
      <c r="H1979" s="22" t="s">
        <v>17</v>
      </c>
      <c r="I1979" s="24">
        <v>0.45</v>
      </c>
      <c r="J1979" s="25">
        <v>7500</v>
      </c>
      <c r="K1979" s="26">
        <f t="shared" si="649"/>
        <v>3375</v>
      </c>
      <c r="L1979" s="26">
        <f t="shared" si="650"/>
        <v>1687.5</v>
      </c>
      <c r="M1979" s="27">
        <v>0.5</v>
      </c>
      <c r="O1979" s="1"/>
      <c r="P1979" s="2"/>
      <c r="Q1979" s="3"/>
      <c r="R1979" s="5"/>
    </row>
    <row r="1980" spans="2:18" x14ac:dyDescent="0.2">
      <c r="B1980" s="22" t="s">
        <v>20</v>
      </c>
      <c r="C1980" s="22">
        <v>1197831</v>
      </c>
      <c r="D1980" s="23">
        <v>44351</v>
      </c>
      <c r="E1980" s="22" t="s">
        <v>49</v>
      </c>
      <c r="F1980" s="22" t="s">
        <v>77</v>
      </c>
      <c r="G1980" s="22" t="s">
        <v>76</v>
      </c>
      <c r="H1980" s="22" t="s">
        <v>12</v>
      </c>
      <c r="I1980" s="24">
        <v>0.45</v>
      </c>
      <c r="J1980" s="25">
        <v>7500</v>
      </c>
      <c r="K1980" s="26">
        <f>I1980*J1980</f>
        <v>3375</v>
      </c>
      <c r="L1980" s="26">
        <f>K1980*M1980</f>
        <v>1181.25</v>
      </c>
      <c r="M1980" s="27">
        <v>0.35</v>
      </c>
      <c r="O1980" s="1"/>
      <c r="P1980" s="2"/>
      <c r="Q1980" s="3"/>
      <c r="R1980" s="5"/>
    </row>
    <row r="1981" spans="2:18" x14ac:dyDescent="0.2">
      <c r="B1981" s="22" t="s">
        <v>20</v>
      </c>
      <c r="C1981" s="22">
        <v>1197831</v>
      </c>
      <c r="D1981" s="23">
        <v>44351</v>
      </c>
      <c r="E1981" s="22" t="s">
        <v>49</v>
      </c>
      <c r="F1981" s="22" t="s">
        <v>77</v>
      </c>
      <c r="G1981" s="22" t="s">
        <v>76</v>
      </c>
      <c r="H1981" s="22" t="s">
        <v>15</v>
      </c>
      <c r="I1981" s="24">
        <v>0.5</v>
      </c>
      <c r="J1981" s="25">
        <v>7500</v>
      </c>
      <c r="K1981" s="26">
        <f>I1981*J1981</f>
        <v>3750</v>
      </c>
      <c r="L1981" s="26">
        <f>K1981*M1981</f>
        <v>1312.5</v>
      </c>
      <c r="M1981" s="27">
        <v>0.35</v>
      </c>
      <c r="O1981" s="1"/>
      <c r="P1981" s="2"/>
      <c r="Q1981" s="3"/>
      <c r="R1981" s="5"/>
    </row>
    <row r="1982" spans="2:18" x14ac:dyDescent="0.2">
      <c r="B1982" s="22" t="s">
        <v>20</v>
      </c>
      <c r="C1982" s="22">
        <v>1197831</v>
      </c>
      <c r="D1982" s="23">
        <v>44351</v>
      </c>
      <c r="E1982" s="22" t="s">
        <v>49</v>
      </c>
      <c r="F1982" s="22" t="s">
        <v>77</v>
      </c>
      <c r="G1982" s="22" t="s">
        <v>76</v>
      </c>
      <c r="H1982" s="22" t="s">
        <v>13</v>
      </c>
      <c r="I1982" s="24">
        <v>0.5</v>
      </c>
      <c r="J1982" s="25">
        <v>6000</v>
      </c>
      <c r="K1982" s="26">
        <f t="shared" ref="K1982:K1985" si="651">I1982*J1982</f>
        <v>3000</v>
      </c>
      <c r="L1982" s="26">
        <f t="shared" ref="L1982:L1985" si="652">K1982*M1982</f>
        <v>1050</v>
      </c>
      <c r="M1982" s="27">
        <v>0.35</v>
      </c>
      <c r="O1982" s="1"/>
      <c r="P1982" s="2"/>
      <c r="Q1982" s="3"/>
      <c r="R1982" s="5"/>
    </row>
    <row r="1983" spans="2:18" x14ac:dyDescent="0.2">
      <c r="B1983" s="22" t="s">
        <v>20</v>
      </c>
      <c r="C1983" s="22">
        <v>1197831</v>
      </c>
      <c r="D1983" s="23">
        <v>44351</v>
      </c>
      <c r="E1983" s="22" t="s">
        <v>49</v>
      </c>
      <c r="F1983" s="22" t="s">
        <v>77</v>
      </c>
      <c r="G1983" s="22" t="s">
        <v>76</v>
      </c>
      <c r="H1983" s="22" t="s">
        <v>14</v>
      </c>
      <c r="I1983" s="24">
        <v>0.5</v>
      </c>
      <c r="J1983" s="25">
        <v>5500</v>
      </c>
      <c r="K1983" s="26">
        <f t="shared" si="651"/>
        <v>2750</v>
      </c>
      <c r="L1983" s="26">
        <f t="shared" si="652"/>
        <v>1237.5</v>
      </c>
      <c r="M1983" s="27">
        <v>0.45</v>
      </c>
      <c r="O1983" s="1"/>
      <c r="P1983" s="2"/>
      <c r="Q1983" s="3"/>
      <c r="R1983" s="5"/>
    </row>
    <row r="1984" spans="2:18" x14ac:dyDescent="0.2">
      <c r="B1984" s="22" t="s">
        <v>20</v>
      </c>
      <c r="C1984" s="22">
        <v>1197831</v>
      </c>
      <c r="D1984" s="23">
        <v>44351</v>
      </c>
      <c r="E1984" s="22" t="s">
        <v>49</v>
      </c>
      <c r="F1984" s="22" t="s">
        <v>77</v>
      </c>
      <c r="G1984" s="22" t="s">
        <v>76</v>
      </c>
      <c r="H1984" s="22" t="s">
        <v>16</v>
      </c>
      <c r="I1984" s="24">
        <v>0.55000000000000004</v>
      </c>
      <c r="J1984" s="25">
        <v>4500</v>
      </c>
      <c r="K1984" s="26">
        <f t="shared" si="651"/>
        <v>2475</v>
      </c>
      <c r="L1984" s="26">
        <f t="shared" si="652"/>
        <v>742.5</v>
      </c>
      <c r="M1984" s="27">
        <v>0.3</v>
      </c>
      <c r="O1984" s="1"/>
      <c r="P1984" s="2"/>
      <c r="Q1984" s="3"/>
      <c r="R1984" s="5"/>
    </row>
    <row r="1985" spans="2:18" x14ac:dyDescent="0.2">
      <c r="B1985" s="22" t="s">
        <v>20</v>
      </c>
      <c r="C1985" s="22">
        <v>1197831</v>
      </c>
      <c r="D1985" s="23">
        <v>44351</v>
      </c>
      <c r="E1985" s="22" t="s">
        <v>49</v>
      </c>
      <c r="F1985" s="22" t="s">
        <v>77</v>
      </c>
      <c r="G1985" s="22" t="s">
        <v>76</v>
      </c>
      <c r="H1985" s="22" t="s">
        <v>17</v>
      </c>
      <c r="I1985" s="24">
        <v>0.60000000000000009</v>
      </c>
      <c r="J1985" s="25">
        <v>8250</v>
      </c>
      <c r="K1985" s="26">
        <f t="shared" si="651"/>
        <v>4950.0000000000009</v>
      </c>
      <c r="L1985" s="26">
        <f t="shared" si="652"/>
        <v>2475.0000000000005</v>
      </c>
      <c r="M1985" s="27">
        <v>0.5</v>
      </c>
      <c r="O1985" s="1"/>
      <c r="P1985" s="2"/>
      <c r="Q1985" s="3"/>
      <c r="R1985" s="5"/>
    </row>
    <row r="1986" spans="2:18" x14ac:dyDescent="0.2">
      <c r="B1986" s="22" t="s">
        <v>20</v>
      </c>
      <c r="C1986" s="22">
        <v>1197831</v>
      </c>
      <c r="D1986" s="23">
        <v>44383</v>
      </c>
      <c r="E1986" s="22" t="s">
        <v>49</v>
      </c>
      <c r="F1986" s="22" t="s">
        <v>77</v>
      </c>
      <c r="G1986" s="22" t="s">
        <v>76</v>
      </c>
      <c r="H1986" s="22" t="s">
        <v>12</v>
      </c>
      <c r="I1986" s="24">
        <v>0.5</v>
      </c>
      <c r="J1986" s="25">
        <v>7750</v>
      </c>
      <c r="K1986" s="26">
        <f>I1986*J1986</f>
        <v>3875</v>
      </c>
      <c r="L1986" s="26">
        <f>K1986*M1986</f>
        <v>1549.9999999999998</v>
      </c>
      <c r="M1986" s="27">
        <v>0.39999999999999997</v>
      </c>
      <c r="O1986" s="1"/>
      <c r="P1986" s="2"/>
      <c r="Q1986" s="3"/>
      <c r="R1986" s="5"/>
    </row>
    <row r="1987" spans="2:18" x14ac:dyDescent="0.2">
      <c r="B1987" s="22" t="s">
        <v>20</v>
      </c>
      <c r="C1987" s="22">
        <v>1197831</v>
      </c>
      <c r="D1987" s="23">
        <v>44383</v>
      </c>
      <c r="E1987" s="22" t="s">
        <v>49</v>
      </c>
      <c r="F1987" s="22" t="s">
        <v>77</v>
      </c>
      <c r="G1987" s="22" t="s">
        <v>76</v>
      </c>
      <c r="H1987" s="22" t="s">
        <v>15</v>
      </c>
      <c r="I1987" s="24">
        <v>0.55000000000000004</v>
      </c>
      <c r="J1987" s="25">
        <v>7750</v>
      </c>
      <c r="K1987" s="26">
        <f>I1987*J1987</f>
        <v>4262.5</v>
      </c>
      <c r="L1987" s="26">
        <f>K1987*M1987</f>
        <v>1704.9999999999998</v>
      </c>
      <c r="M1987" s="27">
        <v>0.39999999999999997</v>
      </c>
      <c r="O1987" s="1"/>
      <c r="P1987" s="2"/>
      <c r="Q1987" s="3"/>
      <c r="R1987" s="5"/>
    </row>
    <row r="1988" spans="2:18" x14ac:dyDescent="0.2">
      <c r="B1988" s="22" t="s">
        <v>20</v>
      </c>
      <c r="C1988" s="22">
        <v>1197831</v>
      </c>
      <c r="D1988" s="23">
        <v>44383</v>
      </c>
      <c r="E1988" s="22" t="s">
        <v>49</v>
      </c>
      <c r="F1988" s="22" t="s">
        <v>77</v>
      </c>
      <c r="G1988" s="22" t="s">
        <v>76</v>
      </c>
      <c r="H1988" s="22" t="s">
        <v>13</v>
      </c>
      <c r="I1988" s="24">
        <v>0.5</v>
      </c>
      <c r="J1988" s="25">
        <v>9250</v>
      </c>
      <c r="K1988" s="26">
        <f t="shared" ref="K1988:K1991" si="653">I1988*J1988</f>
        <v>4625</v>
      </c>
      <c r="L1988" s="26">
        <f t="shared" ref="L1988:L1991" si="654">K1988*M1988</f>
        <v>1849.9999999999998</v>
      </c>
      <c r="M1988" s="27">
        <v>0.39999999999999997</v>
      </c>
      <c r="O1988" s="1"/>
      <c r="P1988" s="2"/>
      <c r="Q1988" s="3"/>
      <c r="R1988" s="5"/>
    </row>
    <row r="1989" spans="2:18" x14ac:dyDescent="0.2">
      <c r="B1989" s="22" t="s">
        <v>20</v>
      </c>
      <c r="C1989" s="22">
        <v>1197831</v>
      </c>
      <c r="D1989" s="23">
        <v>44383</v>
      </c>
      <c r="E1989" s="22" t="s">
        <v>49</v>
      </c>
      <c r="F1989" s="22" t="s">
        <v>77</v>
      </c>
      <c r="G1989" s="22" t="s">
        <v>76</v>
      </c>
      <c r="H1989" s="22" t="s">
        <v>14</v>
      </c>
      <c r="I1989" s="24">
        <v>0.5</v>
      </c>
      <c r="J1989" s="25">
        <v>5250</v>
      </c>
      <c r="K1989" s="26">
        <f t="shared" si="653"/>
        <v>2625</v>
      </c>
      <c r="L1989" s="26">
        <f t="shared" si="654"/>
        <v>1312.5</v>
      </c>
      <c r="M1989" s="27">
        <v>0.5</v>
      </c>
      <c r="O1989" s="1"/>
      <c r="P1989" s="2"/>
      <c r="Q1989" s="3"/>
      <c r="R1989" s="5"/>
    </row>
    <row r="1990" spans="2:18" x14ac:dyDescent="0.2">
      <c r="B1990" s="22" t="s">
        <v>20</v>
      </c>
      <c r="C1990" s="22">
        <v>1197831</v>
      </c>
      <c r="D1990" s="23">
        <v>44383</v>
      </c>
      <c r="E1990" s="22" t="s">
        <v>49</v>
      </c>
      <c r="F1990" s="22" t="s">
        <v>77</v>
      </c>
      <c r="G1990" s="22" t="s">
        <v>76</v>
      </c>
      <c r="H1990" s="22" t="s">
        <v>16</v>
      </c>
      <c r="I1990" s="24">
        <v>0.55000000000000004</v>
      </c>
      <c r="J1990" s="25">
        <v>5250</v>
      </c>
      <c r="K1990" s="26">
        <f t="shared" si="653"/>
        <v>2887.5000000000005</v>
      </c>
      <c r="L1990" s="26">
        <f t="shared" si="654"/>
        <v>1010.6250000000001</v>
      </c>
      <c r="M1990" s="27">
        <v>0.35</v>
      </c>
      <c r="O1990" s="1"/>
      <c r="P1990" s="2"/>
      <c r="Q1990" s="3"/>
      <c r="R1990" s="5"/>
    </row>
    <row r="1991" spans="2:18" x14ac:dyDescent="0.2">
      <c r="B1991" s="22" t="s">
        <v>20</v>
      </c>
      <c r="C1991" s="22">
        <v>1197831</v>
      </c>
      <c r="D1991" s="23">
        <v>44383</v>
      </c>
      <c r="E1991" s="22" t="s">
        <v>49</v>
      </c>
      <c r="F1991" s="22" t="s">
        <v>77</v>
      </c>
      <c r="G1991" s="22" t="s">
        <v>76</v>
      </c>
      <c r="H1991" s="22" t="s">
        <v>17</v>
      </c>
      <c r="I1991" s="24">
        <v>0.65</v>
      </c>
      <c r="J1991" s="25">
        <v>8000</v>
      </c>
      <c r="K1991" s="26">
        <f t="shared" si="653"/>
        <v>5200</v>
      </c>
      <c r="L1991" s="26">
        <f t="shared" si="654"/>
        <v>2860.0000000000005</v>
      </c>
      <c r="M1991" s="27">
        <v>0.55000000000000004</v>
      </c>
      <c r="O1991" s="1"/>
      <c r="P1991" s="2"/>
      <c r="Q1991" s="3"/>
      <c r="R1991" s="5"/>
    </row>
    <row r="1992" spans="2:18" x14ac:dyDescent="0.2">
      <c r="B1992" s="22" t="s">
        <v>20</v>
      </c>
      <c r="C1992" s="22">
        <v>1197831</v>
      </c>
      <c r="D1992" s="23">
        <v>44416</v>
      </c>
      <c r="E1992" s="22" t="s">
        <v>49</v>
      </c>
      <c r="F1992" s="22" t="s">
        <v>77</v>
      </c>
      <c r="G1992" s="22" t="s">
        <v>76</v>
      </c>
      <c r="H1992" s="22" t="s">
        <v>12</v>
      </c>
      <c r="I1992" s="24">
        <v>0.5</v>
      </c>
      <c r="J1992" s="25">
        <v>7500</v>
      </c>
      <c r="K1992" s="26">
        <f>I1992*J1992</f>
        <v>3750</v>
      </c>
      <c r="L1992" s="26">
        <f>K1992*M1992</f>
        <v>1499.9999999999998</v>
      </c>
      <c r="M1992" s="27">
        <v>0.39999999999999997</v>
      </c>
      <c r="O1992" s="1"/>
      <c r="P1992" s="2"/>
      <c r="Q1992" s="3"/>
      <c r="R1992" s="5"/>
    </row>
    <row r="1993" spans="2:18" x14ac:dyDescent="0.2">
      <c r="B1993" s="22" t="s">
        <v>20</v>
      </c>
      <c r="C1993" s="22">
        <v>1197831</v>
      </c>
      <c r="D1993" s="23">
        <v>44416</v>
      </c>
      <c r="E1993" s="22" t="s">
        <v>49</v>
      </c>
      <c r="F1993" s="22" t="s">
        <v>77</v>
      </c>
      <c r="G1993" s="22" t="s">
        <v>76</v>
      </c>
      <c r="H1993" s="22" t="s">
        <v>15</v>
      </c>
      <c r="I1993" s="24">
        <v>0.55000000000000004</v>
      </c>
      <c r="J1993" s="25">
        <v>7500</v>
      </c>
      <c r="K1993" s="26">
        <f>I1993*J1993</f>
        <v>4125</v>
      </c>
      <c r="L1993" s="26">
        <f>K1993*M1993</f>
        <v>1649.9999999999998</v>
      </c>
      <c r="M1993" s="27">
        <v>0.39999999999999997</v>
      </c>
      <c r="O1993" s="1"/>
      <c r="P1993" s="2"/>
      <c r="Q1993" s="3"/>
      <c r="R1993" s="5"/>
    </row>
    <row r="1994" spans="2:18" x14ac:dyDescent="0.2">
      <c r="B1994" s="22" t="s">
        <v>20</v>
      </c>
      <c r="C1994" s="22">
        <v>1197831</v>
      </c>
      <c r="D1994" s="23">
        <v>44416</v>
      </c>
      <c r="E1994" s="22" t="s">
        <v>49</v>
      </c>
      <c r="F1994" s="22" t="s">
        <v>77</v>
      </c>
      <c r="G1994" s="22" t="s">
        <v>76</v>
      </c>
      <c r="H1994" s="22" t="s">
        <v>13</v>
      </c>
      <c r="I1994" s="24">
        <v>0.5</v>
      </c>
      <c r="J1994" s="25">
        <v>9250</v>
      </c>
      <c r="K1994" s="26">
        <f t="shared" ref="K1994:K1997" si="655">I1994*J1994</f>
        <v>4625</v>
      </c>
      <c r="L1994" s="26">
        <f t="shared" ref="L1994:L1997" si="656">K1994*M1994</f>
        <v>1849.9999999999998</v>
      </c>
      <c r="M1994" s="27">
        <v>0.39999999999999997</v>
      </c>
      <c r="O1994" s="1"/>
      <c r="P1994" s="2"/>
      <c r="Q1994" s="3"/>
      <c r="R1994" s="5"/>
    </row>
    <row r="1995" spans="2:18" x14ac:dyDescent="0.2">
      <c r="B1995" s="22" t="s">
        <v>20</v>
      </c>
      <c r="C1995" s="22">
        <v>1197831</v>
      </c>
      <c r="D1995" s="23">
        <v>44416</v>
      </c>
      <c r="E1995" s="22" t="s">
        <v>49</v>
      </c>
      <c r="F1995" s="22" t="s">
        <v>77</v>
      </c>
      <c r="G1995" s="22" t="s">
        <v>76</v>
      </c>
      <c r="H1995" s="22" t="s">
        <v>14</v>
      </c>
      <c r="I1995" s="24">
        <v>0.5</v>
      </c>
      <c r="J1995" s="25">
        <v>4750</v>
      </c>
      <c r="K1995" s="26">
        <f t="shared" si="655"/>
        <v>2375</v>
      </c>
      <c r="L1995" s="26">
        <f t="shared" si="656"/>
        <v>1187.5</v>
      </c>
      <c r="M1995" s="27">
        <v>0.5</v>
      </c>
      <c r="O1995" s="1"/>
      <c r="P1995" s="2"/>
      <c r="Q1995" s="3"/>
      <c r="R1995" s="5"/>
    </row>
    <row r="1996" spans="2:18" x14ac:dyDescent="0.2">
      <c r="B1996" s="22" t="s">
        <v>20</v>
      </c>
      <c r="C1996" s="22">
        <v>1197831</v>
      </c>
      <c r="D1996" s="23">
        <v>44416</v>
      </c>
      <c r="E1996" s="22" t="s">
        <v>49</v>
      </c>
      <c r="F1996" s="22" t="s">
        <v>77</v>
      </c>
      <c r="G1996" s="22" t="s">
        <v>76</v>
      </c>
      <c r="H1996" s="22" t="s">
        <v>16</v>
      </c>
      <c r="I1996" s="24">
        <v>0.55000000000000004</v>
      </c>
      <c r="J1996" s="25">
        <v>4750</v>
      </c>
      <c r="K1996" s="26">
        <f t="shared" si="655"/>
        <v>2612.5</v>
      </c>
      <c r="L1996" s="26">
        <f t="shared" si="656"/>
        <v>914.37499999999989</v>
      </c>
      <c r="M1996" s="27">
        <v>0.35</v>
      </c>
      <c r="O1996" s="1"/>
      <c r="P1996" s="2"/>
      <c r="Q1996" s="3"/>
      <c r="R1996" s="5"/>
    </row>
    <row r="1997" spans="2:18" x14ac:dyDescent="0.2">
      <c r="B1997" s="22" t="s">
        <v>20</v>
      </c>
      <c r="C1997" s="22">
        <v>1197831</v>
      </c>
      <c r="D1997" s="23">
        <v>44416</v>
      </c>
      <c r="E1997" s="22" t="s">
        <v>49</v>
      </c>
      <c r="F1997" s="22" t="s">
        <v>77</v>
      </c>
      <c r="G1997" s="22" t="s">
        <v>76</v>
      </c>
      <c r="H1997" s="22" t="s">
        <v>17</v>
      </c>
      <c r="I1997" s="24">
        <v>0.6</v>
      </c>
      <c r="J1997" s="25">
        <v>7250</v>
      </c>
      <c r="K1997" s="26">
        <f t="shared" si="655"/>
        <v>4350</v>
      </c>
      <c r="L1997" s="26">
        <f t="shared" si="656"/>
        <v>2392.5</v>
      </c>
      <c r="M1997" s="27">
        <v>0.55000000000000004</v>
      </c>
      <c r="O1997" s="1"/>
      <c r="P1997" s="2"/>
      <c r="Q1997" s="3"/>
      <c r="R1997" s="5"/>
    </row>
    <row r="1998" spans="2:18" x14ac:dyDescent="0.2">
      <c r="B1998" s="22" t="s">
        <v>20</v>
      </c>
      <c r="C1998" s="22">
        <v>1197831</v>
      </c>
      <c r="D1998" s="23">
        <v>44444</v>
      </c>
      <c r="E1998" s="22" t="s">
        <v>49</v>
      </c>
      <c r="F1998" s="22" t="s">
        <v>77</v>
      </c>
      <c r="G1998" s="22" t="s">
        <v>76</v>
      </c>
      <c r="H1998" s="22" t="s">
        <v>12</v>
      </c>
      <c r="I1998" s="24">
        <v>0.55000000000000004</v>
      </c>
      <c r="J1998" s="25">
        <v>6750</v>
      </c>
      <c r="K1998" s="26">
        <f>I1998*J1998</f>
        <v>3712.5000000000005</v>
      </c>
      <c r="L1998" s="26">
        <f>K1998*M1998</f>
        <v>1485</v>
      </c>
      <c r="M1998" s="27">
        <v>0.39999999999999997</v>
      </c>
      <c r="O1998" s="1"/>
      <c r="P1998" s="2"/>
      <c r="Q1998" s="3"/>
      <c r="R1998" s="5"/>
    </row>
    <row r="1999" spans="2:18" x14ac:dyDescent="0.2">
      <c r="B1999" s="22" t="s">
        <v>20</v>
      </c>
      <c r="C1999" s="22">
        <v>1197831</v>
      </c>
      <c r="D1999" s="23">
        <v>44444</v>
      </c>
      <c r="E1999" s="22" t="s">
        <v>49</v>
      </c>
      <c r="F1999" s="22" t="s">
        <v>77</v>
      </c>
      <c r="G1999" s="22" t="s">
        <v>76</v>
      </c>
      <c r="H1999" s="22" t="s">
        <v>15</v>
      </c>
      <c r="I1999" s="24">
        <v>0.55000000000000004</v>
      </c>
      <c r="J1999" s="25">
        <v>6250</v>
      </c>
      <c r="K1999" s="26">
        <f>I1999*J1999</f>
        <v>3437.5000000000005</v>
      </c>
      <c r="L1999" s="26">
        <f>K1999*M1999</f>
        <v>1375</v>
      </c>
      <c r="M1999" s="27">
        <v>0.39999999999999997</v>
      </c>
      <c r="O1999" s="1"/>
      <c r="P1999" s="2"/>
      <c r="Q1999" s="3"/>
      <c r="R1999" s="5"/>
    </row>
    <row r="2000" spans="2:18" x14ac:dyDescent="0.2">
      <c r="B2000" s="22" t="s">
        <v>20</v>
      </c>
      <c r="C2000" s="22">
        <v>1197831</v>
      </c>
      <c r="D2000" s="23">
        <v>44444</v>
      </c>
      <c r="E2000" s="22" t="s">
        <v>49</v>
      </c>
      <c r="F2000" s="22" t="s">
        <v>77</v>
      </c>
      <c r="G2000" s="22" t="s">
        <v>76</v>
      </c>
      <c r="H2000" s="22" t="s">
        <v>13</v>
      </c>
      <c r="I2000" s="24">
        <v>0.6</v>
      </c>
      <c r="J2000" s="25">
        <v>6750</v>
      </c>
      <c r="K2000" s="26">
        <f t="shared" ref="K2000:K2003" si="657">I2000*J2000</f>
        <v>4050</v>
      </c>
      <c r="L2000" s="26">
        <f t="shared" ref="L2000:L2003" si="658">K2000*M2000</f>
        <v>1619.9999999999998</v>
      </c>
      <c r="M2000" s="27">
        <v>0.39999999999999997</v>
      </c>
      <c r="O2000" s="1"/>
      <c r="P2000" s="2"/>
      <c r="Q2000" s="3"/>
      <c r="R2000" s="5"/>
    </row>
    <row r="2001" spans="2:18" x14ac:dyDescent="0.2">
      <c r="B2001" s="22" t="s">
        <v>20</v>
      </c>
      <c r="C2001" s="22">
        <v>1197831</v>
      </c>
      <c r="D2001" s="23">
        <v>44444</v>
      </c>
      <c r="E2001" s="22" t="s">
        <v>49</v>
      </c>
      <c r="F2001" s="22" t="s">
        <v>77</v>
      </c>
      <c r="G2001" s="22" t="s">
        <v>76</v>
      </c>
      <c r="H2001" s="22" t="s">
        <v>14</v>
      </c>
      <c r="I2001" s="24">
        <v>0.6</v>
      </c>
      <c r="J2001" s="25">
        <v>4000</v>
      </c>
      <c r="K2001" s="26">
        <f t="shared" si="657"/>
        <v>2400</v>
      </c>
      <c r="L2001" s="26">
        <f t="shared" si="658"/>
        <v>1200</v>
      </c>
      <c r="M2001" s="27">
        <v>0.5</v>
      </c>
      <c r="O2001" s="1"/>
      <c r="P2001" s="2"/>
      <c r="Q2001" s="3"/>
      <c r="R2001" s="5"/>
    </row>
    <row r="2002" spans="2:18" x14ac:dyDescent="0.2">
      <c r="B2002" s="22" t="s">
        <v>20</v>
      </c>
      <c r="C2002" s="22">
        <v>1197831</v>
      </c>
      <c r="D2002" s="23">
        <v>44444</v>
      </c>
      <c r="E2002" s="22" t="s">
        <v>49</v>
      </c>
      <c r="F2002" s="22" t="s">
        <v>77</v>
      </c>
      <c r="G2002" s="22" t="s">
        <v>76</v>
      </c>
      <c r="H2002" s="22" t="s">
        <v>16</v>
      </c>
      <c r="I2002" s="24">
        <v>0.55000000000000004</v>
      </c>
      <c r="J2002" s="25">
        <v>4000</v>
      </c>
      <c r="K2002" s="26">
        <f t="shared" si="657"/>
        <v>2200</v>
      </c>
      <c r="L2002" s="26">
        <f t="shared" si="658"/>
        <v>770</v>
      </c>
      <c r="M2002" s="27">
        <v>0.35</v>
      </c>
      <c r="O2002" s="1"/>
      <c r="P2002" s="2"/>
      <c r="Q2002" s="3"/>
      <c r="R2002" s="5"/>
    </row>
    <row r="2003" spans="2:18" x14ac:dyDescent="0.2">
      <c r="B2003" s="22" t="s">
        <v>20</v>
      </c>
      <c r="C2003" s="22">
        <v>1197831</v>
      </c>
      <c r="D2003" s="23">
        <v>44444</v>
      </c>
      <c r="E2003" s="22" t="s">
        <v>49</v>
      </c>
      <c r="F2003" s="22" t="s">
        <v>77</v>
      </c>
      <c r="G2003" s="22" t="s">
        <v>76</v>
      </c>
      <c r="H2003" s="22" t="s">
        <v>17</v>
      </c>
      <c r="I2003" s="24">
        <v>0.5</v>
      </c>
      <c r="J2003" s="25">
        <v>6250</v>
      </c>
      <c r="K2003" s="26">
        <f t="shared" si="657"/>
        <v>3125</v>
      </c>
      <c r="L2003" s="26">
        <f t="shared" si="658"/>
        <v>1718.7500000000002</v>
      </c>
      <c r="M2003" s="27">
        <v>0.55000000000000004</v>
      </c>
      <c r="O2003" s="1"/>
      <c r="P2003" s="2"/>
      <c r="Q2003" s="3"/>
      <c r="R2003" s="5"/>
    </row>
    <row r="2004" spans="2:18" x14ac:dyDescent="0.2">
      <c r="B2004" s="22" t="s">
        <v>20</v>
      </c>
      <c r="C2004" s="22">
        <v>1197831</v>
      </c>
      <c r="D2004" s="23">
        <v>44473</v>
      </c>
      <c r="E2004" s="22" t="s">
        <v>49</v>
      </c>
      <c r="F2004" s="22" t="s">
        <v>77</v>
      </c>
      <c r="G2004" s="22" t="s">
        <v>76</v>
      </c>
      <c r="H2004" s="22" t="s">
        <v>12</v>
      </c>
      <c r="I2004" s="24">
        <v>0.4</v>
      </c>
      <c r="J2004" s="25">
        <v>5750</v>
      </c>
      <c r="K2004" s="26">
        <f>I2004*J2004</f>
        <v>2300</v>
      </c>
      <c r="L2004" s="26">
        <f>K2004*M2004</f>
        <v>919.99999999999989</v>
      </c>
      <c r="M2004" s="27">
        <v>0.39999999999999997</v>
      </c>
      <c r="O2004" s="1"/>
      <c r="P2004" s="2"/>
      <c r="Q2004" s="3"/>
      <c r="R2004" s="5"/>
    </row>
    <row r="2005" spans="2:18" x14ac:dyDescent="0.2">
      <c r="B2005" s="22" t="s">
        <v>20</v>
      </c>
      <c r="C2005" s="22">
        <v>1197831</v>
      </c>
      <c r="D2005" s="23">
        <v>44473</v>
      </c>
      <c r="E2005" s="22" t="s">
        <v>49</v>
      </c>
      <c r="F2005" s="22" t="s">
        <v>77</v>
      </c>
      <c r="G2005" s="22" t="s">
        <v>76</v>
      </c>
      <c r="H2005" s="22" t="s">
        <v>15</v>
      </c>
      <c r="I2005" s="24">
        <v>0.4</v>
      </c>
      <c r="J2005" s="25">
        <v>5750</v>
      </c>
      <c r="K2005" s="26">
        <f>I2005*J2005</f>
        <v>2300</v>
      </c>
      <c r="L2005" s="26">
        <f>K2005*M2005</f>
        <v>919.99999999999989</v>
      </c>
      <c r="M2005" s="27">
        <v>0.39999999999999997</v>
      </c>
      <c r="O2005" s="1"/>
      <c r="P2005" s="2"/>
      <c r="Q2005" s="3"/>
      <c r="R2005" s="5"/>
    </row>
    <row r="2006" spans="2:18" x14ac:dyDescent="0.2">
      <c r="B2006" s="22" t="s">
        <v>20</v>
      </c>
      <c r="C2006" s="22">
        <v>1197831</v>
      </c>
      <c r="D2006" s="23">
        <v>44473</v>
      </c>
      <c r="E2006" s="22" t="s">
        <v>49</v>
      </c>
      <c r="F2006" s="22" t="s">
        <v>77</v>
      </c>
      <c r="G2006" s="22" t="s">
        <v>76</v>
      </c>
      <c r="H2006" s="22" t="s">
        <v>13</v>
      </c>
      <c r="I2006" s="24">
        <v>0.45</v>
      </c>
      <c r="J2006" s="25">
        <v>5250</v>
      </c>
      <c r="K2006" s="26">
        <f t="shared" ref="K2006:K2009" si="659">I2006*J2006</f>
        <v>2362.5</v>
      </c>
      <c r="L2006" s="26">
        <f t="shared" ref="L2006:L2009" si="660">K2006*M2006</f>
        <v>944.99999999999989</v>
      </c>
      <c r="M2006" s="27">
        <v>0.39999999999999997</v>
      </c>
      <c r="O2006" s="1"/>
      <c r="P2006" s="2"/>
      <c r="Q2006" s="3"/>
      <c r="R2006" s="5"/>
    </row>
    <row r="2007" spans="2:18" x14ac:dyDescent="0.2">
      <c r="B2007" s="22" t="s">
        <v>20</v>
      </c>
      <c r="C2007" s="22">
        <v>1197831</v>
      </c>
      <c r="D2007" s="23">
        <v>44473</v>
      </c>
      <c r="E2007" s="22" t="s">
        <v>49</v>
      </c>
      <c r="F2007" s="22" t="s">
        <v>77</v>
      </c>
      <c r="G2007" s="22" t="s">
        <v>76</v>
      </c>
      <c r="H2007" s="22" t="s">
        <v>14</v>
      </c>
      <c r="I2007" s="24">
        <v>0.45</v>
      </c>
      <c r="J2007" s="25">
        <v>3750</v>
      </c>
      <c r="K2007" s="26">
        <f t="shared" si="659"/>
        <v>1687.5</v>
      </c>
      <c r="L2007" s="26">
        <f t="shared" si="660"/>
        <v>843.75</v>
      </c>
      <c r="M2007" s="27">
        <v>0.5</v>
      </c>
      <c r="O2007" s="1"/>
      <c r="P2007" s="2"/>
      <c r="Q2007" s="3"/>
      <c r="R2007" s="5"/>
    </row>
    <row r="2008" spans="2:18" x14ac:dyDescent="0.2">
      <c r="B2008" s="22" t="s">
        <v>20</v>
      </c>
      <c r="C2008" s="22">
        <v>1197831</v>
      </c>
      <c r="D2008" s="23">
        <v>44473</v>
      </c>
      <c r="E2008" s="22" t="s">
        <v>49</v>
      </c>
      <c r="F2008" s="22" t="s">
        <v>77</v>
      </c>
      <c r="G2008" s="22" t="s">
        <v>76</v>
      </c>
      <c r="H2008" s="22" t="s">
        <v>16</v>
      </c>
      <c r="I2008" s="24">
        <v>0.35000000000000003</v>
      </c>
      <c r="J2008" s="25">
        <v>3500</v>
      </c>
      <c r="K2008" s="26">
        <f t="shared" si="659"/>
        <v>1225.0000000000002</v>
      </c>
      <c r="L2008" s="26">
        <f t="shared" si="660"/>
        <v>428.75000000000006</v>
      </c>
      <c r="M2008" s="27">
        <v>0.35</v>
      </c>
      <c r="O2008" s="1"/>
      <c r="P2008" s="2"/>
      <c r="Q2008" s="3"/>
      <c r="R2008" s="5"/>
    </row>
    <row r="2009" spans="2:18" x14ac:dyDescent="0.2">
      <c r="B2009" s="22" t="s">
        <v>20</v>
      </c>
      <c r="C2009" s="22">
        <v>1197831</v>
      </c>
      <c r="D2009" s="23">
        <v>44473</v>
      </c>
      <c r="E2009" s="22" t="s">
        <v>49</v>
      </c>
      <c r="F2009" s="22" t="s">
        <v>77</v>
      </c>
      <c r="G2009" s="22" t="s">
        <v>76</v>
      </c>
      <c r="H2009" s="22" t="s">
        <v>17</v>
      </c>
      <c r="I2009" s="24">
        <v>0.45</v>
      </c>
      <c r="J2009" s="25">
        <v>5250</v>
      </c>
      <c r="K2009" s="26">
        <f t="shared" si="659"/>
        <v>2362.5</v>
      </c>
      <c r="L2009" s="26">
        <f t="shared" si="660"/>
        <v>1299.375</v>
      </c>
      <c r="M2009" s="27">
        <v>0.55000000000000004</v>
      </c>
      <c r="O2009" s="1"/>
      <c r="P2009" s="2"/>
      <c r="Q2009" s="3"/>
      <c r="R2009" s="5"/>
    </row>
    <row r="2010" spans="2:18" x14ac:dyDescent="0.2">
      <c r="B2010" s="22" t="s">
        <v>20</v>
      </c>
      <c r="C2010" s="22">
        <v>1197831</v>
      </c>
      <c r="D2010" s="23">
        <v>44505</v>
      </c>
      <c r="E2010" s="22" t="s">
        <v>49</v>
      </c>
      <c r="F2010" s="22" t="s">
        <v>77</v>
      </c>
      <c r="G2010" s="22" t="s">
        <v>76</v>
      </c>
      <c r="H2010" s="22" t="s">
        <v>12</v>
      </c>
      <c r="I2010" s="24">
        <v>0.35000000000000003</v>
      </c>
      <c r="J2010" s="25">
        <v>6750</v>
      </c>
      <c r="K2010" s="26">
        <f>I2010*J2010</f>
        <v>2362.5</v>
      </c>
      <c r="L2010" s="26">
        <f>K2010*M2010</f>
        <v>944.99999999999989</v>
      </c>
      <c r="M2010" s="27">
        <v>0.39999999999999997</v>
      </c>
      <c r="O2010" s="1"/>
      <c r="P2010" s="2"/>
      <c r="Q2010" s="3"/>
      <c r="R2010" s="5"/>
    </row>
    <row r="2011" spans="2:18" x14ac:dyDescent="0.2">
      <c r="B2011" s="22" t="s">
        <v>20</v>
      </c>
      <c r="C2011" s="22">
        <v>1197831</v>
      </c>
      <c r="D2011" s="23">
        <v>44505</v>
      </c>
      <c r="E2011" s="22" t="s">
        <v>49</v>
      </c>
      <c r="F2011" s="22" t="s">
        <v>77</v>
      </c>
      <c r="G2011" s="22" t="s">
        <v>76</v>
      </c>
      <c r="H2011" s="22" t="s">
        <v>15</v>
      </c>
      <c r="I2011" s="24">
        <v>0.35000000000000003</v>
      </c>
      <c r="J2011" s="25">
        <v>6750</v>
      </c>
      <c r="K2011" s="26">
        <f>I2011*J2011</f>
        <v>2362.5</v>
      </c>
      <c r="L2011" s="26">
        <f>K2011*M2011</f>
        <v>944.99999999999989</v>
      </c>
      <c r="M2011" s="27">
        <v>0.39999999999999997</v>
      </c>
      <c r="O2011" s="1"/>
      <c r="P2011" s="2"/>
      <c r="Q2011" s="3"/>
      <c r="R2011" s="5"/>
    </row>
    <row r="2012" spans="2:18" x14ac:dyDescent="0.2">
      <c r="B2012" s="22" t="s">
        <v>20</v>
      </c>
      <c r="C2012" s="22">
        <v>1197831</v>
      </c>
      <c r="D2012" s="23">
        <v>44505</v>
      </c>
      <c r="E2012" s="22" t="s">
        <v>49</v>
      </c>
      <c r="F2012" s="22" t="s">
        <v>77</v>
      </c>
      <c r="G2012" s="22" t="s">
        <v>76</v>
      </c>
      <c r="H2012" s="22" t="s">
        <v>13</v>
      </c>
      <c r="I2012" s="24">
        <v>0.6</v>
      </c>
      <c r="J2012" s="25">
        <v>6000</v>
      </c>
      <c r="K2012" s="26">
        <f t="shared" ref="K2012:K2015" si="661">I2012*J2012</f>
        <v>3600</v>
      </c>
      <c r="L2012" s="26">
        <f t="shared" ref="L2012:L2015" si="662">K2012*M2012</f>
        <v>1439.9999999999998</v>
      </c>
      <c r="M2012" s="27">
        <v>0.39999999999999997</v>
      </c>
      <c r="O2012" s="1"/>
      <c r="P2012" s="2"/>
      <c r="Q2012" s="3"/>
      <c r="R2012" s="5"/>
    </row>
    <row r="2013" spans="2:18" x14ac:dyDescent="0.2">
      <c r="B2013" s="22" t="s">
        <v>20</v>
      </c>
      <c r="C2013" s="22">
        <v>1197831</v>
      </c>
      <c r="D2013" s="23">
        <v>44505</v>
      </c>
      <c r="E2013" s="22" t="s">
        <v>49</v>
      </c>
      <c r="F2013" s="22" t="s">
        <v>77</v>
      </c>
      <c r="G2013" s="22" t="s">
        <v>76</v>
      </c>
      <c r="H2013" s="22" t="s">
        <v>14</v>
      </c>
      <c r="I2013" s="24">
        <v>0.6</v>
      </c>
      <c r="J2013" s="25">
        <v>4500</v>
      </c>
      <c r="K2013" s="26">
        <f t="shared" si="661"/>
        <v>2700</v>
      </c>
      <c r="L2013" s="26">
        <f t="shared" si="662"/>
        <v>1350</v>
      </c>
      <c r="M2013" s="27">
        <v>0.5</v>
      </c>
      <c r="O2013" s="1"/>
      <c r="P2013" s="2"/>
      <c r="Q2013" s="3"/>
      <c r="R2013" s="5"/>
    </row>
    <row r="2014" spans="2:18" x14ac:dyDescent="0.2">
      <c r="B2014" s="22" t="s">
        <v>20</v>
      </c>
      <c r="C2014" s="22">
        <v>1197831</v>
      </c>
      <c r="D2014" s="23">
        <v>44505</v>
      </c>
      <c r="E2014" s="22" t="s">
        <v>49</v>
      </c>
      <c r="F2014" s="22" t="s">
        <v>77</v>
      </c>
      <c r="G2014" s="22" t="s">
        <v>76</v>
      </c>
      <c r="H2014" s="22" t="s">
        <v>16</v>
      </c>
      <c r="I2014" s="24">
        <v>0.54999999999999993</v>
      </c>
      <c r="J2014" s="25">
        <v>4250</v>
      </c>
      <c r="K2014" s="26">
        <f t="shared" si="661"/>
        <v>2337.4999999999995</v>
      </c>
      <c r="L2014" s="26">
        <f t="shared" si="662"/>
        <v>818.12499999999977</v>
      </c>
      <c r="M2014" s="27">
        <v>0.35</v>
      </c>
      <c r="O2014" s="1"/>
      <c r="P2014" s="2"/>
      <c r="Q2014" s="3"/>
      <c r="R2014" s="5"/>
    </row>
    <row r="2015" spans="2:18" x14ac:dyDescent="0.2">
      <c r="B2015" s="22" t="s">
        <v>20</v>
      </c>
      <c r="C2015" s="22">
        <v>1197831</v>
      </c>
      <c r="D2015" s="23">
        <v>44505</v>
      </c>
      <c r="E2015" s="22" t="s">
        <v>49</v>
      </c>
      <c r="F2015" s="22" t="s">
        <v>77</v>
      </c>
      <c r="G2015" s="22" t="s">
        <v>76</v>
      </c>
      <c r="H2015" s="22" t="s">
        <v>17</v>
      </c>
      <c r="I2015" s="24">
        <v>0.65</v>
      </c>
      <c r="J2015" s="25">
        <v>6250</v>
      </c>
      <c r="K2015" s="26">
        <f t="shared" si="661"/>
        <v>4062.5</v>
      </c>
      <c r="L2015" s="26">
        <f t="shared" si="662"/>
        <v>2234.375</v>
      </c>
      <c r="M2015" s="27">
        <v>0.55000000000000004</v>
      </c>
      <c r="O2015" s="1"/>
      <c r="P2015" s="2"/>
      <c r="Q2015" s="3"/>
      <c r="R2015" s="5"/>
    </row>
    <row r="2016" spans="2:18" x14ac:dyDescent="0.2">
      <c r="B2016" s="22" t="s">
        <v>20</v>
      </c>
      <c r="C2016" s="22">
        <v>1197831</v>
      </c>
      <c r="D2016" s="23">
        <v>44534</v>
      </c>
      <c r="E2016" s="22" t="s">
        <v>49</v>
      </c>
      <c r="F2016" s="22" t="s">
        <v>77</v>
      </c>
      <c r="G2016" s="22" t="s">
        <v>76</v>
      </c>
      <c r="H2016" s="22" t="s">
        <v>12</v>
      </c>
      <c r="I2016" s="24">
        <v>0.54999999999999993</v>
      </c>
      <c r="J2016" s="25">
        <v>7750</v>
      </c>
      <c r="K2016" s="26">
        <f>I2016*J2016</f>
        <v>4262.4999999999991</v>
      </c>
      <c r="L2016" s="26">
        <f>K2016*M2016</f>
        <v>1704.9999999999995</v>
      </c>
      <c r="M2016" s="27">
        <v>0.39999999999999997</v>
      </c>
      <c r="O2016" s="1"/>
      <c r="P2016" s="2"/>
      <c r="Q2016" s="3"/>
      <c r="R2016" s="5"/>
    </row>
    <row r="2017" spans="1:18" x14ac:dyDescent="0.2">
      <c r="B2017" s="22" t="s">
        <v>20</v>
      </c>
      <c r="C2017" s="22">
        <v>1197831</v>
      </c>
      <c r="D2017" s="23">
        <v>44534</v>
      </c>
      <c r="E2017" s="22" t="s">
        <v>49</v>
      </c>
      <c r="F2017" s="22" t="s">
        <v>77</v>
      </c>
      <c r="G2017" s="22" t="s">
        <v>76</v>
      </c>
      <c r="H2017" s="22" t="s">
        <v>15</v>
      </c>
      <c r="I2017" s="24">
        <v>0.54999999999999993</v>
      </c>
      <c r="J2017" s="25">
        <v>7750</v>
      </c>
      <c r="K2017" s="26">
        <f>I2017*J2017</f>
        <v>4262.4999999999991</v>
      </c>
      <c r="L2017" s="26">
        <f>K2017*M2017</f>
        <v>1704.9999999999995</v>
      </c>
      <c r="M2017" s="27">
        <v>0.39999999999999997</v>
      </c>
      <c r="O2017" s="1"/>
      <c r="P2017" s="2"/>
      <c r="Q2017" s="3"/>
      <c r="R2017" s="5"/>
    </row>
    <row r="2018" spans="1:18" x14ac:dyDescent="0.2">
      <c r="B2018" s="22" t="s">
        <v>20</v>
      </c>
      <c r="C2018" s="22">
        <v>1197831</v>
      </c>
      <c r="D2018" s="23">
        <v>44534</v>
      </c>
      <c r="E2018" s="22" t="s">
        <v>49</v>
      </c>
      <c r="F2018" s="22" t="s">
        <v>77</v>
      </c>
      <c r="G2018" s="22" t="s">
        <v>76</v>
      </c>
      <c r="H2018" s="22" t="s">
        <v>13</v>
      </c>
      <c r="I2018" s="24">
        <v>0.6</v>
      </c>
      <c r="J2018" s="25">
        <v>6750</v>
      </c>
      <c r="K2018" s="26">
        <f t="shared" ref="K2018:K2021" si="663">I2018*J2018</f>
        <v>4050</v>
      </c>
      <c r="L2018" s="26">
        <f t="shared" ref="L2018:L2021" si="664">K2018*M2018</f>
        <v>1619.9999999999998</v>
      </c>
      <c r="M2018" s="27">
        <v>0.39999999999999997</v>
      </c>
      <c r="O2018" s="1"/>
      <c r="P2018" s="2"/>
      <c r="Q2018" s="3"/>
      <c r="R2018" s="5"/>
    </row>
    <row r="2019" spans="1:18" x14ac:dyDescent="0.2">
      <c r="B2019" s="22" t="s">
        <v>20</v>
      </c>
      <c r="C2019" s="22">
        <v>1197831</v>
      </c>
      <c r="D2019" s="23">
        <v>44534</v>
      </c>
      <c r="E2019" s="22" t="s">
        <v>49</v>
      </c>
      <c r="F2019" s="22" t="s">
        <v>77</v>
      </c>
      <c r="G2019" s="22" t="s">
        <v>76</v>
      </c>
      <c r="H2019" s="22" t="s">
        <v>14</v>
      </c>
      <c r="I2019" s="24">
        <v>0.6</v>
      </c>
      <c r="J2019" s="25">
        <v>5250</v>
      </c>
      <c r="K2019" s="26">
        <f t="shared" si="663"/>
        <v>3150</v>
      </c>
      <c r="L2019" s="26">
        <f t="shared" si="664"/>
        <v>1575</v>
      </c>
      <c r="M2019" s="27">
        <v>0.5</v>
      </c>
      <c r="O2019" s="1"/>
      <c r="P2019" s="2"/>
      <c r="Q2019" s="3"/>
      <c r="R2019" s="5"/>
    </row>
    <row r="2020" spans="1:18" x14ac:dyDescent="0.2">
      <c r="B2020" s="22" t="s">
        <v>20</v>
      </c>
      <c r="C2020" s="22">
        <v>1197831</v>
      </c>
      <c r="D2020" s="23">
        <v>44534</v>
      </c>
      <c r="E2020" s="22" t="s">
        <v>49</v>
      </c>
      <c r="F2020" s="22" t="s">
        <v>77</v>
      </c>
      <c r="G2020" s="22" t="s">
        <v>76</v>
      </c>
      <c r="H2020" s="22" t="s">
        <v>16</v>
      </c>
      <c r="I2020" s="24">
        <v>0.54999999999999993</v>
      </c>
      <c r="J2020" s="25">
        <v>4750</v>
      </c>
      <c r="K2020" s="26">
        <f t="shared" si="663"/>
        <v>2612.4999999999995</v>
      </c>
      <c r="L2020" s="26">
        <f t="shared" si="664"/>
        <v>914.37499999999977</v>
      </c>
      <c r="M2020" s="27">
        <v>0.35</v>
      </c>
      <c r="O2020" s="1"/>
      <c r="P2020" s="2"/>
      <c r="Q2020" s="3"/>
      <c r="R2020" s="5"/>
    </row>
    <row r="2021" spans="1:18" x14ac:dyDescent="0.2">
      <c r="B2021" s="22" t="s">
        <v>20</v>
      </c>
      <c r="C2021" s="22">
        <v>1197831</v>
      </c>
      <c r="D2021" s="23">
        <v>44534</v>
      </c>
      <c r="E2021" s="22" t="s">
        <v>49</v>
      </c>
      <c r="F2021" s="22" t="s">
        <v>77</v>
      </c>
      <c r="G2021" s="22" t="s">
        <v>76</v>
      </c>
      <c r="H2021" s="22" t="s">
        <v>17</v>
      </c>
      <c r="I2021" s="24">
        <v>0.65</v>
      </c>
      <c r="J2021" s="25">
        <v>7250</v>
      </c>
      <c r="K2021" s="26">
        <f t="shared" si="663"/>
        <v>4712.5</v>
      </c>
      <c r="L2021" s="26">
        <f t="shared" si="664"/>
        <v>2591.875</v>
      </c>
      <c r="M2021" s="27">
        <v>0.55000000000000004</v>
      </c>
      <c r="O2021" s="1"/>
      <c r="P2021" s="2"/>
      <c r="Q2021" s="3"/>
      <c r="R2021" s="5"/>
    </row>
    <row r="2022" spans="1:18" x14ac:dyDescent="0.2">
      <c r="A2022" s="8" t="s">
        <v>40</v>
      </c>
      <c r="B2022" s="22" t="s">
        <v>23</v>
      </c>
      <c r="C2022" s="22">
        <v>1128299</v>
      </c>
      <c r="D2022" s="23">
        <v>44219</v>
      </c>
      <c r="E2022" s="22" t="s">
        <v>24</v>
      </c>
      <c r="F2022" s="22" t="s">
        <v>78</v>
      </c>
      <c r="G2022" s="22" t="s">
        <v>79</v>
      </c>
      <c r="H2022" s="22" t="s">
        <v>12</v>
      </c>
      <c r="I2022" s="24">
        <v>0.29999999999999993</v>
      </c>
      <c r="J2022" s="25">
        <v>4250</v>
      </c>
      <c r="K2022" s="26">
        <f>I2022*J2022</f>
        <v>1274.9999999999998</v>
      </c>
      <c r="L2022" s="26">
        <f>K2022*M2022</f>
        <v>446.24999999999989</v>
      </c>
      <c r="M2022" s="27">
        <v>0.35</v>
      </c>
      <c r="O2022" s="1"/>
      <c r="P2022" s="2"/>
      <c r="Q2022" s="3"/>
      <c r="R2022" s="5"/>
    </row>
    <row r="2023" spans="1:18" x14ac:dyDescent="0.2">
      <c r="B2023" s="22" t="s">
        <v>23</v>
      </c>
      <c r="C2023" s="22">
        <v>1128299</v>
      </c>
      <c r="D2023" s="23">
        <v>44219</v>
      </c>
      <c r="E2023" s="22" t="s">
        <v>24</v>
      </c>
      <c r="F2023" s="22" t="s">
        <v>78</v>
      </c>
      <c r="G2023" s="22" t="s">
        <v>79</v>
      </c>
      <c r="H2023" s="22" t="s">
        <v>15</v>
      </c>
      <c r="I2023" s="24">
        <v>0.4</v>
      </c>
      <c r="J2023" s="25">
        <v>4250</v>
      </c>
      <c r="K2023" s="26">
        <f>I2023*J2023</f>
        <v>1700</v>
      </c>
      <c r="L2023" s="26">
        <f>K2023*M2023</f>
        <v>680</v>
      </c>
      <c r="M2023" s="27">
        <v>0.4</v>
      </c>
      <c r="O2023" s="1"/>
      <c r="P2023" s="2"/>
      <c r="Q2023" s="3"/>
      <c r="R2023" s="5"/>
    </row>
    <row r="2024" spans="1:18" x14ac:dyDescent="0.2">
      <c r="B2024" s="22" t="s">
        <v>23</v>
      </c>
      <c r="C2024" s="22">
        <v>1128299</v>
      </c>
      <c r="D2024" s="23">
        <v>44219</v>
      </c>
      <c r="E2024" s="22" t="s">
        <v>24</v>
      </c>
      <c r="F2024" s="22" t="s">
        <v>78</v>
      </c>
      <c r="G2024" s="22" t="s">
        <v>79</v>
      </c>
      <c r="H2024" s="22" t="s">
        <v>13</v>
      </c>
      <c r="I2024" s="24">
        <v>0.4</v>
      </c>
      <c r="J2024" s="25">
        <v>4250</v>
      </c>
      <c r="K2024" s="26">
        <f t="shared" ref="K2024:K2027" si="665">I2024*J2024</f>
        <v>1700</v>
      </c>
      <c r="L2024" s="26">
        <f t="shared" ref="L2024:L2027" si="666">K2024*M2024</f>
        <v>595</v>
      </c>
      <c r="M2024" s="27">
        <v>0.35</v>
      </c>
      <c r="O2024" s="1"/>
      <c r="P2024" s="2"/>
      <c r="Q2024" s="3"/>
      <c r="R2024" s="5"/>
    </row>
    <row r="2025" spans="1:18" x14ac:dyDescent="0.2">
      <c r="B2025" s="22" t="s">
        <v>23</v>
      </c>
      <c r="C2025" s="22">
        <v>1128299</v>
      </c>
      <c r="D2025" s="23">
        <v>44219</v>
      </c>
      <c r="E2025" s="22" t="s">
        <v>24</v>
      </c>
      <c r="F2025" s="22" t="s">
        <v>78</v>
      </c>
      <c r="G2025" s="22" t="s">
        <v>79</v>
      </c>
      <c r="H2025" s="22" t="s">
        <v>14</v>
      </c>
      <c r="I2025" s="24">
        <v>0.4</v>
      </c>
      <c r="J2025" s="25">
        <v>2750</v>
      </c>
      <c r="K2025" s="26">
        <f t="shared" si="665"/>
        <v>1100</v>
      </c>
      <c r="L2025" s="26">
        <f t="shared" si="666"/>
        <v>385</v>
      </c>
      <c r="M2025" s="27">
        <v>0.35</v>
      </c>
      <c r="O2025" s="1"/>
      <c r="P2025" s="2"/>
      <c r="Q2025" s="3"/>
      <c r="R2025" s="5"/>
    </row>
    <row r="2026" spans="1:18" x14ac:dyDescent="0.2">
      <c r="B2026" s="22" t="s">
        <v>23</v>
      </c>
      <c r="C2026" s="22">
        <v>1128299</v>
      </c>
      <c r="D2026" s="23">
        <v>44219</v>
      </c>
      <c r="E2026" s="22" t="s">
        <v>24</v>
      </c>
      <c r="F2026" s="22" t="s">
        <v>78</v>
      </c>
      <c r="G2026" s="22" t="s">
        <v>79</v>
      </c>
      <c r="H2026" s="22" t="s">
        <v>16</v>
      </c>
      <c r="I2026" s="24">
        <v>0.45000000000000007</v>
      </c>
      <c r="J2026" s="25">
        <v>2250</v>
      </c>
      <c r="K2026" s="26">
        <f t="shared" si="665"/>
        <v>1012.5000000000001</v>
      </c>
      <c r="L2026" s="26">
        <f t="shared" si="666"/>
        <v>303.75</v>
      </c>
      <c r="M2026" s="27">
        <v>0.3</v>
      </c>
      <c r="O2026" s="1"/>
      <c r="P2026" s="2"/>
      <c r="Q2026" s="3"/>
      <c r="R2026" s="5"/>
    </row>
    <row r="2027" spans="1:18" x14ac:dyDescent="0.2">
      <c r="B2027" s="22" t="s">
        <v>23</v>
      </c>
      <c r="C2027" s="22">
        <v>1128299</v>
      </c>
      <c r="D2027" s="23">
        <v>44219</v>
      </c>
      <c r="E2027" s="22" t="s">
        <v>24</v>
      </c>
      <c r="F2027" s="22" t="s">
        <v>78</v>
      </c>
      <c r="G2027" s="22" t="s">
        <v>79</v>
      </c>
      <c r="H2027" s="22" t="s">
        <v>17</v>
      </c>
      <c r="I2027" s="24">
        <v>0.4</v>
      </c>
      <c r="J2027" s="25">
        <v>4250</v>
      </c>
      <c r="K2027" s="26">
        <f t="shared" si="665"/>
        <v>1700</v>
      </c>
      <c r="L2027" s="26">
        <f t="shared" si="666"/>
        <v>425</v>
      </c>
      <c r="M2027" s="27">
        <v>0.25</v>
      </c>
      <c r="O2027" s="1"/>
      <c r="P2027" s="2"/>
      <c r="Q2027" s="3"/>
      <c r="R2027" s="5"/>
    </row>
    <row r="2028" spans="1:18" x14ac:dyDescent="0.2">
      <c r="B2028" s="22" t="s">
        <v>23</v>
      </c>
      <c r="C2028" s="22">
        <v>1128299</v>
      </c>
      <c r="D2028" s="23">
        <v>44250</v>
      </c>
      <c r="E2028" s="22" t="s">
        <v>24</v>
      </c>
      <c r="F2028" s="22" t="s">
        <v>78</v>
      </c>
      <c r="G2028" s="22" t="s">
        <v>79</v>
      </c>
      <c r="H2028" s="22" t="s">
        <v>12</v>
      </c>
      <c r="I2028" s="24">
        <v>0.29999999999999993</v>
      </c>
      <c r="J2028" s="25">
        <v>4750</v>
      </c>
      <c r="K2028" s="26">
        <f>I2028*J2028</f>
        <v>1424.9999999999998</v>
      </c>
      <c r="L2028" s="26">
        <f>K2028*M2028</f>
        <v>498.74999999999989</v>
      </c>
      <c r="M2028" s="27">
        <v>0.35</v>
      </c>
      <c r="O2028" s="1"/>
      <c r="P2028" s="2"/>
      <c r="Q2028" s="3"/>
      <c r="R2028" s="5"/>
    </row>
    <row r="2029" spans="1:18" x14ac:dyDescent="0.2">
      <c r="B2029" s="22" t="s">
        <v>23</v>
      </c>
      <c r="C2029" s="22">
        <v>1128299</v>
      </c>
      <c r="D2029" s="23">
        <v>44250</v>
      </c>
      <c r="E2029" s="22" t="s">
        <v>24</v>
      </c>
      <c r="F2029" s="22" t="s">
        <v>78</v>
      </c>
      <c r="G2029" s="22" t="s">
        <v>79</v>
      </c>
      <c r="H2029" s="22" t="s">
        <v>15</v>
      </c>
      <c r="I2029" s="24">
        <v>0.4</v>
      </c>
      <c r="J2029" s="25">
        <v>3750</v>
      </c>
      <c r="K2029" s="26">
        <f>I2029*J2029</f>
        <v>1500</v>
      </c>
      <c r="L2029" s="26">
        <f>K2029*M2029</f>
        <v>600</v>
      </c>
      <c r="M2029" s="27">
        <v>0.4</v>
      </c>
      <c r="O2029" s="1"/>
      <c r="P2029" s="2"/>
      <c r="Q2029" s="3"/>
      <c r="R2029" s="5"/>
    </row>
    <row r="2030" spans="1:18" x14ac:dyDescent="0.2">
      <c r="B2030" s="22" t="s">
        <v>23</v>
      </c>
      <c r="C2030" s="22">
        <v>1128299</v>
      </c>
      <c r="D2030" s="23">
        <v>44250</v>
      </c>
      <c r="E2030" s="22" t="s">
        <v>24</v>
      </c>
      <c r="F2030" s="22" t="s">
        <v>78</v>
      </c>
      <c r="G2030" s="22" t="s">
        <v>79</v>
      </c>
      <c r="H2030" s="22" t="s">
        <v>13</v>
      </c>
      <c r="I2030" s="24">
        <v>0.4</v>
      </c>
      <c r="J2030" s="25">
        <v>3750</v>
      </c>
      <c r="K2030" s="26">
        <f t="shared" ref="K2030:K2033" si="667">I2030*J2030</f>
        <v>1500</v>
      </c>
      <c r="L2030" s="26">
        <f t="shared" ref="L2030:L2033" si="668">K2030*M2030</f>
        <v>525</v>
      </c>
      <c r="M2030" s="27">
        <v>0.35</v>
      </c>
      <c r="O2030" s="1"/>
      <c r="P2030" s="2"/>
      <c r="Q2030" s="3"/>
      <c r="R2030" s="5"/>
    </row>
    <row r="2031" spans="1:18" x14ac:dyDescent="0.2">
      <c r="B2031" s="22" t="s">
        <v>23</v>
      </c>
      <c r="C2031" s="22">
        <v>1128299</v>
      </c>
      <c r="D2031" s="23">
        <v>44250</v>
      </c>
      <c r="E2031" s="22" t="s">
        <v>24</v>
      </c>
      <c r="F2031" s="22" t="s">
        <v>78</v>
      </c>
      <c r="G2031" s="22" t="s">
        <v>79</v>
      </c>
      <c r="H2031" s="22" t="s">
        <v>14</v>
      </c>
      <c r="I2031" s="24">
        <v>0.4</v>
      </c>
      <c r="J2031" s="25">
        <v>2250</v>
      </c>
      <c r="K2031" s="26">
        <f t="shared" si="667"/>
        <v>900</v>
      </c>
      <c r="L2031" s="26">
        <f t="shared" si="668"/>
        <v>315</v>
      </c>
      <c r="M2031" s="27">
        <v>0.35</v>
      </c>
      <c r="O2031" s="1"/>
      <c r="P2031" s="2"/>
      <c r="Q2031" s="3"/>
      <c r="R2031" s="5"/>
    </row>
    <row r="2032" spans="1:18" x14ac:dyDescent="0.2">
      <c r="B2032" s="22" t="s">
        <v>23</v>
      </c>
      <c r="C2032" s="22">
        <v>1128299</v>
      </c>
      <c r="D2032" s="23">
        <v>44250</v>
      </c>
      <c r="E2032" s="22" t="s">
        <v>24</v>
      </c>
      <c r="F2032" s="22" t="s">
        <v>78</v>
      </c>
      <c r="G2032" s="22" t="s">
        <v>79</v>
      </c>
      <c r="H2032" s="22" t="s">
        <v>16</v>
      </c>
      <c r="I2032" s="24">
        <v>0.45000000000000007</v>
      </c>
      <c r="J2032" s="25">
        <v>1500</v>
      </c>
      <c r="K2032" s="26">
        <f t="shared" si="667"/>
        <v>675.00000000000011</v>
      </c>
      <c r="L2032" s="26">
        <f t="shared" si="668"/>
        <v>202.50000000000003</v>
      </c>
      <c r="M2032" s="27">
        <v>0.3</v>
      </c>
      <c r="O2032" s="1"/>
      <c r="P2032" s="2"/>
      <c r="Q2032" s="3"/>
      <c r="R2032" s="5"/>
    </row>
    <row r="2033" spans="2:18" x14ac:dyDescent="0.2">
      <c r="B2033" s="22" t="s">
        <v>23</v>
      </c>
      <c r="C2033" s="22">
        <v>1128299</v>
      </c>
      <c r="D2033" s="23">
        <v>44250</v>
      </c>
      <c r="E2033" s="22" t="s">
        <v>24</v>
      </c>
      <c r="F2033" s="22" t="s">
        <v>78</v>
      </c>
      <c r="G2033" s="22" t="s">
        <v>79</v>
      </c>
      <c r="H2033" s="22" t="s">
        <v>17</v>
      </c>
      <c r="I2033" s="24">
        <v>0.4</v>
      </c>
      <c r="J2033" s="25">
        <v>3500</v>
      </c>
      <c r="K2033" s="26">
        <f t="shared" si="667"/>
        <v>1400</v>
      </c>
      <c r="L2033" s="26">
        <f t="shared" si="668"/>
        <v>350</v>
      </c>
      <c r="M2033" s="27">
        <v>0.25</v>
      </c>
      <c r="O2033" s="1"/>
      <c r="P2033" s="2"/>
      <c r="Q2033" s="3"/>
      <c r="R2033" s="5"/>
    </row>
    <row r="2034" spans="2:18" x14ac:dyDescent="0.2">
      <c r="B2034" s="22" t="s">
        <v>23</v>
      </c>
      <c r="C2034" s="22">
        <v>1128299</v>
      </c>
      <c r="D2034" s="23">
        <v>44277</v>
      </c>
      <c r="E2034" s="22" t="s">
        <v>24</v>
      </c>
      <c r="F2034" s="22" t="s">
        <v>78</v>
      </c>
      <c r="G2034" s="22" t="s">
        <v>79</v>
      </c>
      <c r="H2034" s="22" t="s">
        <v>12</v>
      </c>
      <c r="I2034" s="24">
        <v>0.4</v>
      </c>
      <c r="J2034" s="25">
        <v>5000</v>
      </c>
      <c r="K2034" s="26">
        <f>I2034*J2034</f>
        <v>2000</v>
      </c>
      <c r="L2034" s="26">
        <f>K2034*M2034</f>
        <v>700</v>
      </c>
      <c r="M2034" s="27">
        <v>0.35</v>
      </c>
      <c r="O2034" s="1"/>
      <c r="P2034" s="2"/>
      <c r="Q2034" s="3"/>
      <c r="R2034" s="5"/>
    </row>
    <row r="2035" spans="2:18" x14ac:dyDescent="0.2">
      <c r="B2035" s="22" t="s">
        <v>23</v>
      </c>
      <c r="C2035" s="22">
        <v>1128299</v>
      </c>
      <c r="D2035" s="23">
        <v>44277</v>
      </c>
      <c r="E2035" s="22" t="s">
        <v>24</v>
      </c>
      <c r="F2035" s="22" t="s">
        <v>78</v>
      </c>
      <c r="G2035" s="22" t="s">
        <v>79</v>
      </c>
      <c r="H2035" s="22" t="s">
        <v>15</v>
      </c>
      <c r="I2035" s="24">
        <v>0.5</v>
      </c>
      <c r="J2035" s="25">
        <v>3500</v>
      </c>
      <c r="K2035" s="26">
        <f>I2035*J2035</f>
        <v>1750</v>
      </c>
      <c r="L2035" s="26">
        <f>K2035*M2035</f>
        <v>700</v>
      </c>
      <c r="M2035" s="27">
        <v>0.4</v>
      </c>
      <c r="O2035" s="1"/>
      <c r="P2035" s="2"/>
      <c r="Q2035" s="3"/>
      <c r="R2035" s="5"/>
    </row>
    <row r="2036" spans="2:18" x14ac:dyDescent="0.2">
      <c r="B2036" s="22" t="s">
        <v>23</v>
      </c>
      <c r="C2036" s="22">
        <v>1128299</v>
      </c>
      <c r="D2036" s="23">
        <v>44277</v>
      </c>
      <c r="E2036" s="22" t="s">
        <v>24</v>
      </c>
      <c r="F2036" s="22" t="s">
        <v>78</v>
      </c>
      <c r="G2036" s="22" t="s">
        <v>79</v>
      </c>
      <c r="H2036" s="22" t="s">
        <v>13</v>
      </c>
      <c r="I2036" s="24">
        <v>0.5</v>
      </c>
      <c r="J2036" s="25">
        <v>3500</v>
      </c>
      <c r="K2036" s="26">
        <f t="shared" ref="K2036:K2039" si="669">I2036*J2036</f>
        <v>1750</v>
      </c>
      <c r="L2036" s="26">
        <f t="shared" ref="L2036:L2039" si="670">K2036*M2036</f>
        <v>612.5</v>
      </c>
      <c r="M2036" s="27">
        <v>0.35</v>
      </c>
      <c r="O2036" s="1"/>
      <c r="P2036" s="2"/>
      <c r="Q2036" s="3"/>
      <c r="R2036" s="5"/>
    </row>
    <row r="2037" spans="2:18" x14ac:dyDescent="0.2">
      <c r="B2037" s="22" t="s">
        <v>23</v>
      </c>
      <c r="C2037" s="22">
        <v>1128299</v>
      </c>
      <c r="D2037" s="23">
        <v>44277</v>
      </c>
      <c r="E2037" s="22" t="s">
        <v>24</v>
      </c>
      <c r="F2037" s="22" t="s">
        <v>78</v>
      </c>
      <c r="G2037" s="22" t="s">
        <v>79</v>
      </c>
      <c r="H2037" s="22" t="s">
        <v>14</v>
      </c>
      <c r="I2037" s="24">
        <v>0.5</v>
      </c>
      <c r="J2037" s="25">
        <v>2250</v>
      </c>
      <c r="K2037" s="26">
        <f t="shared" si="669"/>
        <v>1125</v>
      </c>
      <c r="L2037" s="26">
        <f t="shared" si="670"/>
        <v>393.75</v>
      </c>
      <c r="M2037" s="27">
        <v>0.35</v>
      </c>
      <c r="O2037" s="1"/>
      <c r="P2037" s="2"/>
      <c r="Q2037" s="3"/>
      <c r="R2037" s="5"/>
    </row>
    <row r="2038" spans="2:18" x14ac:dyDescent="0.2">
      <c r="B2038" s="22" t="s">
        <v>23</v>
      </c>
      <c r="C2038" s="22">
        <v>1128299</v>
      </c>
      <c r="D2038" s="23">
        <v>44277</v>
      </c>
      <c r="E2038" s="22" t="s">
        <v>24</v>
      </c>
      <c r="F2038" s="22" t="s">
        <v>78</v>
      </c>
      <c r="G2038" s="22" t="s">
        <v>79</v>
      </c>
      <c r="H2038" s="22" t="s">
        <v>16</v>
      </c>
      <c r="I2038" s="24">
        <v>0.55000000000000004</v>
      </c>
      <c r="J2038" s="25">
        <v>1250</v>
      </c>
      <c r="K2038" s="26">
        <f t="shared" si="669"/>
        <v>687.5</v>
      </c>
      <c r="L2038" s="26">
        <f t="shared" si="670"/>
        <v>206.25</v>
      </c>
      <c r="M2038" s="27">
        <v>0.3</v>
      </c>
      <c r="O2038" s="1"/>
      <c r="P2038" s="2"/>
      <c r="Q2038" s="3"/>
      <c r="R2038" s="5"/>
    </row>
    <row r="2039" spans="2:18" x14ac:dyDescent="0.2">
      <c r="B2039" s="22" t="s">
        <v>23</v>
      </c>
      <c r="C2039" s="22">
        <v>1128299</v>
      </c>
      <c r="D2039" s="23">
        <v>44277</v>
      </c>
      <c r="E2039" s="22" t="s">
        <v>24</v>
      </c>
      <c r="F2039" s="22" t="s">
        <v>78</v>
      </c>
      <c r="G2039" s="22" t="s">
        <v>79</v>
      </c>
      <c r="H2039" s="22" t="s">
        <v>17</v>
      </c>
      <c r="I2039" s="24">
        <v>0.5</v>
      </c>
      <c r="J2039" s="25">
        <v>3250</v>
      </c>
      <c r="K2039" s="26">
        <f t="shared" si="669"/>
        <v>1625</v>
      </c>
      <c r="L2039" s="26">
        <f t="shared" si="670"/>
        <v>406.25</v>
      </c>
      <c r="M2039" s="27">
        <v>0.25</v>
      </c>
      <c r="O2039" s="1"/>
      <c r="P2039" s="2"/>
      <c r="Q2039" s="3"/>
      <c r="R2039" s="5"/>
    </row>
    <row r="2040" spans="2:18" x14ac:dyDescent="0.2">
      <c r="B2040" s="22" t="s">
        <v>23</v>
      </c>
      <c r="C2040" s="22">
        <v>1128299</v>
      </c>
      <c r="D2040" s="23">
        <v>44309</v>
      </c>
      <c r="E2040" s="22" t="s">
        <v>24</v>
      </c>
      <c r="F2040" s="22" t="s">
        <v>78</v>
      </c>
      <c r="G2040" s="22" t="s">
        <v>79</v>
      </c>
      <c r="H2040" s="22" t="s">
        <v>12</v>
      </c>
      <c r="I2040" s="24">
        <v>0.5</v>
      </c>
      <c r="J2040" s="25">
        <v>5000</v>
      </c>
      <c r="K2040" s="26">
        <f>I2040*J2040</f>
        <v>2500</v>
      </c>
      <c r="L2040" s="26">
        <f>K2040*M2040</f>
        <v>875</v>
      </c>
      <c r="M2040" s="27">
        <v>0.35</v>
      </c>
      <c r="O2040" s="1"/>
      <c r="P2040" s="2"/>
      <c r="Q2040" s="3"/>
      <c r="R2040" s="5"/>
    </row>
    <row r="2041" spans="2:18" x14ac:dyDescent="0.2">
      <c r="B2041" s="22" t="s">
        <v>23</v>
      </c>
      <c r="C2041" s="22">
        <v>1128299</v>
      </c>
      <c r="D2041" s="23">
        <v>44309</v>
      </c>
      <c r="E2041" s="22" t="s">
        <v>24</v>
      </c>
      <c r="F2041" s="22" t="s">
        <v>78</v>
      </c>
      <c r="G2041" s="22" t="s">
        <v>79</v>
      </c>
      <c r="H2041" s="22" t="s">
        <v>15</v>
      </c>
      <c r="I2041" s="24">
        <v>0.55000000000000004</v>
      </c>
      <c r="J2041" s="25">
        <v>3000</v>
      </c>
      <c r="K2041" s="26">
        <f>I2041*J2041</f>
        <v>1650.0000000000002</v>
      </c>
      <c r="L2041" s="26">
        <f>K2041*M2041</f>
        <v>660.00000000000011</v>
      </c>
      <c r="M2041" s="27">
        <v>0.4</v>
      </c>
      <c r="O2041" s="1"/>
      <c r="P2041" s="2"/>
      <c r="Q2041" s="3"/>
      <c r="R2041" s="5"/>
    </row>
    <row r="2042" spans="2:18" x14ac:dyDescent="0.2">
      <c r="B2042" s="22" t="s">
        <v>23</v>
      </c>
      <c r="C2042" s="22">
        <v>1128299</v>
      </c>
      <c r="D2042" s="23">
        <v>44309</v>
      </c>
      <c r="E2042" s="22" t="s">
        <v>24</v>
      </c>
      <c r="F2042" s="22" t="s">
        <v>78</v>
      </c>
      <c r="G2042" s="22" t="s">
        <v>79</v>
      </c>
      <c r="H2042" s="22" t="s">
        <v>13</v>
      </c>
      <c r="I2042" s="24">
        <v>0.55000000000000004</v>
      </c>
      <c r="J2042" s="25">
        <v>3500</v>
      </c>
      <c r="K2042" s="26">
        <f t="shared" ref="K2042:K2045" si="671">I2042*J2042</f>
        <v>1925.0000000000002</v>
      </c>
      <c r="L2042" s="26">
        <f t="shared" ref="L2042:L2045" si="672">K2042*M2042</f>
        <v>673.75</v>
      </c>
      <c r="M2042" s="27">
        <v>0.35</v>
      </c>
      <c r="O2042" s="1"/>
      <c r="P2042" s="2"/>
      <c r="Q2042" s="3"/>
      <c r="R2042" s="5"/>
    </row>
    <row r="2043" spans="2:18" x14ac:dyDescent="0.2">
      <c r="B2043" s="22" t="s">
        <v>23</v>
      </c>
      <c r="C2043" s="22">
        <v>1128299</v>
      </c>
      <c r="D2043" s="23">
        <v>44309</v>
      </c>
      <c r="E2043" s="22" t="s">
        <v>24</v>
      </c>
      <c r="F2043" s="22" t="s">
        <v>78</v>
      </c>
      <c r="G2043" s="22" t="s">
        <v>79</v>
      </c>
      <c r="H2043" s="22" t="s">
        <v>14</v>
      </c>
      <c r="I2043" s="24">
        <v>0.5</v>
      </c>
      <c r="J2043" s="25">
        <v>2500</v>
      </c>
      <c r="K2043" s="26">
        <f t="shared" si="671"/>
        <v>1250</v>
      </c>
      <c r="L2043" s="26">
        <f t="shared" si="672"/>
        <v>437.5</v>
      </c>
      <c r="M2043" s="27">
        <v>0.35</v>
      </c>
      <c r="O2043" s="1"/>
      <c r="P2043" s="2"/>
      <c r="Q2043" s="3"/>
      <c r="R2043" s="5"/>
    </row>
    <row r="2044" spans="2:18" x14ac:dyDescent="0.2">
      <c r="B2044" s="22" t="s">
        <v>23</v>
      </c>
      <c r="C2044" s="22">
        <v>1128299</v>
      </c>
      <c r="D2044" s="23">
        <v>44309</v>
      </c>
      <c r="E2044" s="22" t="s">
        <v>24</v>
      </c>
      <c r="F2044" s="22" t="s">
        <v>78</v>
      </c>
      <c r="G2044" s="22" t="s">
        <v>79</v>
      </c>
      <c r="H2044" s="22" t="s">
        <v>16</v>
      </c>
      <c r="I2044" s="24">
        <v>0.55000000000000004</v>
      </c>
      <c r="J2044" s="25">
        <v>1500</v>
      </c>
      <c r="K2044" s="26">
        <f t="shared" si="671"/>
        <v>825.00000000000011</v>
      </c>
      <c r="L2044" s="26">
        <f t="shared" si="672"/>
        <v>247.50000000000003</v>
      </c>
      <c r="M2044" s="27">
        <v>0.3</v>
      </c>
      <c r="O2044" s="1"/>
      <c r="P2044" s="2"/>
      <c r="Q2044" s="3"/>
      <c r="R2044" s="5"/>
    </row>
    <row r="2045" spans="2:18" x14ac:dyDescent="0.2">
      <c r="B2045" s="22" t="s">
        <v>23</v>
      </c>
      <c r="C2045" s="22">
        <v>1128299</v>
      </c>
      <c r="D2045" s="23">
        <v>44309</v>
      </c>
      <c r="E2045" s="22" t="s">
        <v>24</v>
      </c>
      <c r="F2045" s="22" t="s">
        <v>78</v>
      </c>
      <c r="G2045" s="22" t="s">
        <v>79</v>
      </c>
      <c r="H2045" s="22" t="s">
        <v>17</v>
      </c>
      <c r="I2045" s="24">
        <v>0.70000000000000007</v>
      </c>
      <c r="J2045" s="25">
        <v>3250</v>
      </c>
      <c r="K2045" s="26">
        <f t="shared" si="671"/>
        <v>2275</v>
      </c>
      <c r="L2045" s="26">
        <f t="shared" si="672"/>
        <v>568.75</v>
      </c>
      <c r="M2045" s="27">
        <v>0.25</v>
      </c>
      <c r="O2045" s="1"/>
      <c r="P2045" s="2"/>
      <c r="Q2045" s="3"/>
      <c r="R2045" s="5"/>
    </row>
    <row r="2046" spans="2:18" x14ac:dyDescent="0.2">
      <c r="B2046" s="22" t="s">
        <v>23</v>
      </c>
      <c r="C2046" s="22">
        <v>1128299</v>
      </c>
      <c r="D2046" s="23">
        <v>44340</v>
      </c>
      <c r="E2046" s="22" t="s">
        <v>24</v>
      </c>
      <c r="F2046" s="22" t="s">
        <v>78</v>
      </c>
      <c r="G2046" s="22" t="s">
        <v>79</v>
      </c>
      <c r="H2046" s="22" t="s">
        <v>12</v>
      </c>
      <c r="I2046" s="24">
        <v>0.5</v>
      </c>
      <c r="J2046" s="25">
        <v>5250</v>
      </c>
      <c r="K2046" s="26">
        <f>I2046*J2046</f>
        <v>2625</v>
      </c>
      <c r="L2046" s="26">
        <f>K2046*M2046</f>
        <v>918.74999999999989</v>
      </c>
      <c r="M2046" s="27">
        <v>0.35</v>
      </c>
      <c r="O2046" s="1"/>
      <c r="P2046" s="2"/>
      <c r="Q2046" s="3"/>
      <c r="R2046" s="5"/>
    </row>
    <row r="2047" spans="2:18" x14ac:dyDescent="0.2">
      <c r="B2047" s="22" t="s">
        <v>23</v>
      </c>
      <c r="C2047" s="22">
        <v>1128299</v>
      </c>
      <c r="D2047" s="23">
        <v>44340</v>
      </c>
      <c r="E2047" s="22" t="s">
        <v>24</v>
      </c>
      <c r="F2047" s="22" t="s">
        <v>78</v>
      </c>
      <c r="G2047" s="22" t="s">
        <v>79</v>
      </c>
      <c r="H2047" s="22" t="s">
        <v>15</v>
      </c>
      <c r="I2047" s="24">
        <v>0.55000000000000004</v>
      </c>
      <c r="J2047" s="25">
        <v>3750</v>
      </c>
      <c r="K2047" s="26">
        <f>I2047*J2047</f>
        <v>2062.5</v>
      </c>
      <c r="L2047" s="26">
        <f>K2047*M2047</f>
        <v>825</v>
      </c>
      <c r="M2047" s="27">
        <v>0.4</v>
      </c>
      <c r="O2047" s="1"/>
      <c r="P2047" s="2"/>
      <c r="Q2047" s="3"/>
      <c r="R2047" s="5"/>
    </row>
    <row r="2048" spans="2:18" x14ac:dyDescent="0.2">
      <c r="B2048" s="22" t="s">
        <v>23</v>
      </c>
      <c r="C2048" s="22">
        <v>1128299</v>
      </c>
      <c r="D2048" s="23">
        <v>44340</v>
      </c>
      <c r="E2048" s="22" t="s">
        <v>24</v>
      </c>
      <c r="F2048" s="22" t="s">
        <v>78</v>
      </c>
      <c r="G2048" s="22" t="s">
        <v>79</v>
      </c>
      <c r="H2048" s="22" t="s">
        <v>13</v>
      </c>
      <c r="I2048" s="24">
        <v>0.55000000000000004</v>
      </c>
      <c r="J2048" s="25">
        <v>4000</v>
      </c>
      <c r="K2048" s="26">
        <f t="shared" ref="K2048:K2051" si="673">I2048*J2048</f>
        <v>2200</v>
      </c>
      <c r="L2048" s="26">
        <f t="shared" ref="L2048:L2051" si="674">K2048*M2048</f>
        <v>770</v>
      </c>
      <c r="M2048" s="27">
        <v>0.35</v>
      </c>
      <c r="O2048" s="1"/>
      <c r="P2048" s="2"/>
      <c r="Q2048" s="3"/>
      <c r="R2048" s="5"/>
    </row>
    <row r="2049" spans="2:18" x14ac:dyDescent="0.2">
      <c r="B2049" s="22" t="s">
        <v>23</v>
      </c>
      <c r="C2049" s="22">
        <v>1128299</v>
      </c>
      <c r="D2049" s="23">
        <v>44340</v>
      </c>
      <c r="E2049" s="22" t="s">
        <v>24</v>
      </c>
      <c r="F2049" s="22" t="s">
        <v>78</v>
      </c>
      <c r="G2049" s="22" t="s">
        <v>79</v>
      </c>
      <c r="H2049" s="22" t="s">
        <v>14</v>
      </c>
      <c r="I2049" s="24">
        <v>0.5</v>
      </c>
      <c r="J2049" s="25">
        <v>3000</v>
      </c>
      <c r="K2049" s="26">
        <f t="shared" si="673"/>
        <v>1500</v>
      </c>
      <c r="L2049" s="26">
        <f t="shared" si="674"/>
        <v>525</v>
      </c>
      <c r="M2049" s="27">
        <v>0.35</v>
      </c>
      <c r="O2049" s="1"/>
      <c r="P2049" s="2"/>
      <c r="Q2049" s="3"/>
      <c r="R2049" s="5"/>
    </row>
    <row r="2050" spans="2:18" x14ac:dyDescent="0.2">
      <c r="B2050" s="22" t="s">
        <v>23</v>
      </c>
      <c r="C2050" s="22">
        <v>1128299</v>
      </c>
      <c r="D2050" s="23">
        <v>44340</v>
      </c>
      <c r="E2050" s="22" t="s">
        <v>24</v>
      </c>
      <c r="F2050" s="22" t="s">
        <v>78</v>
      </c>
      <c r="G2050" s="22" t="s">
        <v>79</v>
      </c>
      <c r="H2050" s="22" t="s">
        <v>16</v>
      </c>
      <c r="I2050" s="24">
        <v>0.55000000000000004</v>
      </c>
      <c r="J2050" s="25">
        <v>2000</v>
      </c>
      <c r="K2050" s="26">
        <f t="shared" si="673"/>
        <v>1100</v>
      </c>
      <c r="L2050" s="26">
        <f t="shared" si="674"/>
        <v>330</v>
      </c>
      <c r="M2050" s="27">
        <v>0.3</v>
      </c>
      <c r="O2050" s="1"/>
      <c r="P2050" s="2"/>
      <c r="Q2050" s="3"/>
      <c r="R2050" s="5"/>
    </row>
    <row r="2051" spans="2:18" x14ac:dyDescent="0.2">
      <c r="B2051" s="22" t="s">
        <v>23</v>
      </c>
      <c r="C2051" s="22">
        <v>1128299</v>
      </c>
      <c r="D2051" s="23">
        <v>44340</v>
      </c>
      <c r="E2051" s="22" t="s">
        <v>24</v>
      </c>
      <c r="F2051" s="22" t="s">
        <v>78</v>
      </c>
      <c r="G2051" s="22" t="s">
        <v>79</v>
      </c>
      <c r="H2051" s="22" t="s">
        <v>17</v>
      </c>
      <c r="I2051" s="24">
        <v>0.70000000000000007</v>
      </c>
      <c r="J2051" s="25">
        <v>3750</v>
      </c>
      <c r="K2051" s="26">
        <f t="shared" si="673"/>
        <v>2625.0000000000005</v>
      </c>
      <c r="L2051" s="26">
        <f t="shared" si="674"/>
        <v>656.25000000000011</v>
      </c>
      <c r="M2051" s="27">
        <v>0.25</v>
      </c>
      <c r="O2051" s="1"/>
      <c r="P2051" s="2"/>
      <c r="Q2051" s="3"/>
      <c r="R2051" s="5"/>
    </row>
    <row r="2052" spans="2:18" x14ac:dyDescent="0.2">
      <c r="B2052" s="22" t="s">
        <v>23</v>
      </c>
      <c r="C2052" s="22">
        <v>1128299</v>
      </c>
      <c r="D2052" s="23">
        <v>44370</v>
      </c>
      <c r="E2052" s="22" t="s">
        <v>24</v>
      </c>
      <c r="F2052" s="22" t="s">
        <v>78</v>
      </c>
      <c r="G2052" s="22" t="s">
        <v>79</v>
      </c>
      <c r="H2052" s="22" t="s">
        <v>12</v>
      </c>
      <c r="I2052" s="24">
        <v>0.5</v>
      </c>
      <c r="J2052" s="25">
        <v>6250</v>
      </c>
      <c r="K2052" s="26">
        <f>I2052*J2052</f>
        <v>3125</v>
      </c>
      <c r="L2052" s="26">
        <f>K2052*M2052</f>
        <v>1093.75</v>
      </c>
      <c r="M2052" s="27">
        <v>0.35</v>
      </c>
      <c r="O2052" s="1"/>
      <c r="P2052" s="2"/>
      <c r="Q2052" s="3"/>
      <c r="R2052" s="5"/>
    </row>
    <row r="2053" spans="2:18" x14ac:dyDescent="0.2">
      <c r="B2053" s="22" t="s">
        <v>23</v>
      </c>
      <c r="C2053" s="22">
        <v>1128299</v>
      </c>
      <c r="D2053" s="23">
        <v>44370</v>
      </c>
      <c r="E2053" s="22" t="s">
        <v>24</v>
      </c>
      <c r="F2053" s="22" t="s">
        <v>78</v>
      </c>
      <c r="G2053" s="22" t="s">
        <v>79</v>
      </c>
      <c r="H2053" s="22" t="s">
        <v>15</v>
      </c>
      <c r="I2053" s="24">
        <v>0.55000000000000004</v>
      </c>
      <c r="J2053" s="25">
        <v>4750</v>
      </c>
      <c r="K2053" s="26">
        <f>I2053*J2053</f>
        <v>2612.5</v>
      </c>
      <c r="L2053" s="26">
        <f>K2053*M2053</f>
        <v>1045</v>
      </c>
      <c r="M2053" s="27">
        <v>0.4</v>
      </c>
      <c r="O2053" s="1"/>
      <c r="P2053" s="2"/>
      <c r="Q2053" s="3"/>
      <c r="R2053" s="5"/>
    </row>
    <row r="2054" spans="2:18" x14ac:dyDescent="0.2">
      <c r="B2054" s="22" t="s">
        <v>23</v>
      </c>
      <c r="C2054" s="22">
        <v>1128299</v>
      </c>
      <c r="D2054" s="23">
        <v>44370</v>
      </c>
      <c r="E2054" s="22" t="s">
        <v>24</v>
      </c>
      <c r="F2054" s="22" t="s">
        <v>78</v>
      </c>
      <c r="G2054" s="22" t="s">
        <v>79</v>
      </c>
      <c r="H2054" s="22" t="s">
        <v>13</v>
      </c>
      <c r="I2054" s="24">
        <v>0.55000000000000004</v>
      </c>
      <c r="J2054" s="25">
        <v>4750</v>
      </c>
      <c r="K2054" s="26">
        <f t="shared" ref="K2054:K2057" si="675">I2054*J2054</f>
        <v>2612.5</v>
      </c>
      <c r="L2054" s="26">
        <f t="shared" ref="L2054:L2057" si="676">K2054*M2054</f>
        <v>914.37499999999989</v>
      </c>
      <c r="M2054" s="27">
        <v>0.35</v>
      </c>
      <c r="O2054" s="1"/>
      <c r="P2054" s="2"/>
      <c r="Q2054" s="3"/>
      <c r="R2054" s="5"/>
    </row>
    <row r="2055" spans="2:18" x14ac:dyDescent="0.2">
      <c r="B2055" s="22" t="s">
        <v>23</v>
      </c>
      <c r="C2055" s="22">
        <v>1128299</v>
      </c>
      <c r="D2055" s="23">
        <v>44370</v>
      </c>
      <c r="E2055" s="22" t="s">
        <v>24</v>
      </c>
      <c r="F2055" s="22" t="s">
        <v>78</v>
      </c>
      <c r="G2055" s="22" t="s">
        <v>79</v>
      </c>
      <c r="H2055" s="22" t="s">
        <v>14</v>
      </c>
      <c r="I2055" s="24">
        <v>0.5</v>
      </c>
      <c r="J2055" s="25">
        <v>3500</v>
      </c>
      <c r="K2055" s="26">
        <f t="shared" si="675"/>
        <v>1750</v>
      </c>
      <c r="L2055" s="26">
        <f t="shared" si="676"/>
        <v>612.5</v>
      </c>
      <c r="M2055" s="27">
        <v>0.35</v>
      </c>
      <c r="O2055" s="1"/>
      <c r="P2055" s="2"/>
      <c r="Q2055" s="3"/>
      <c r="R2055" s="5"/>
    </row>
    <row r="2056" spans="2:18" x14ac:dyDescent="0.2">
      <c r="B2056" s="22" t="s">
        <v>23</v>
      </c>
      <c r="C2056" s="22">
        <v>1128299</v>
      </c>
      <c r="D2056" s="23">
        <v>44370</v>
      </c>
      <c r="E2056" s="22" t="s">
        <v>24</v>
      </c>
      <c r="F2056" s="22" t="s">
        <v>78</v>
      </c>
      <c r="G2056" s="22" t="s">
        <v>79</v>
      </c>
      <c r="H2056" s="22" t="s">
        <v>16</v>
      </c>
      <c r="I2056" s="24">
        <v>0.55000000000000004</v>
      </c>
      <c r="J2056" s="25">
        <v>2250</v>
      </c>
      <c r="K2056" s="26">
        <f t="shared" si="675"/>
        <v>1237.5</v>
      </c>
      <c r="L2056" s="26">
        <f t="shared" si="676"/>
        <v>371.25</v>
      </c>
      <c r="M2056" s="27">
        <v>0.3</v>
      </c>
      <c r="O2056" s="1"/>
      <c r="P2056" s="2"/>
      <c r="Q2056" s="3"/>
      <c r="R2056" s="5"/>
    </row>
    <row r="2057" spans="2:18" x14ac:dyDescent="0.2">
      <c r="B2057" s="22" t="s">
        <v>23</v>
      </c>
      <c r="C2057" s="22">
        <v>1128299</v>
      </c>
      <c r="D2057" s="23">
        <v>44370</v>
      </c>
      <c r="E2057" s="22" t="s">
        <v>24</v>
      </c>
      <c r="F2057" s="22" t="s">
        <v>78</v>
      </c>
      <c r="G2057" s="22" t="s">
        <v>79</v>
      </c>
      <c r="H2057" s="22" t="s">
        <v>17</v>
      </c>
      <c r="I2057" s="24">
        <v>0.70000000000000007</v>
      </c>
      <c r="J2057" s="25">
        <v>5250</v>
      </c>
      <c r="K2057" s="26">
        <f t="shared" si="675"/>
        <v>3675.0000000000005</v>
      </c>
      <c r="L2057" s="26">
        <f t="shared" si="676"/>
        <v>918.75000000000011</v>
      </c>
      <c r="M2057" s="27">
        <v>0.25</v>
      </c>
      <c r="O2057" s="1"/>
      <c r="P2057" s="2"/>
      <c r="Q2057" s="3"/>
      <c r="R2057" s="5"/>
    </row>
    <row r="2058" spans="2:18" x14ac:dyDescent="0.2">
      <c r="B2058" s="22" t="s">
        <v>23</v>
      </c>
      <c r="C2058" s="22">
        <v>1128299</v>
      </c>
      <c r="D2058" s="23">
        <v>44399</v>
      </c>
      <c r="E2058" s="22" t="s">
        <v>24</v>
      </c>
      <c r="F2058" s="22" t="s">
        <v>78</v>
      </c>
      <c r="G2058" s="22" t="s">
        <v>79</v>
      </c>
      <c r="H2058" s="22" t="s">
        <v>12</v>
      </c>
      <c r="I2058" s="24">
        <v>0.5</v>
      </c>
      <c r="J2058" s="25">
        <v>6750</v>
      </c>
      <c r="K2058" s="26">
        <f>I2058*J2058</f>
        <v>3375</v>
      </c>
      <c r="L2058" s="26">
        <f>K2058*M2058</f>
        <v>1181.25</v>
      </c>
      <c r="M2058" s="27">
        <v>0.35</v>
      </c>
      <c r="O2058" s="1"/>
      <c r="P2058" s="2"/>
      <c r="Q2058" s="3"/>
      <c r="R2058" s="5"/>
    </row>
    <row r="2059" spans="2:18" x14ac:dyDescent="0.2">
      <c r="B2059" s="22" t="s">
        <v>23</v>
      </c>
      <c r="C2059" s="22">
        <v>1128299</v>
      </c>
      <c r="D2059" s="23">
        <v>44399</v>
      </c>
      <c r="E2059" s="22" t="s">
        <v>24</v>
      </c>
      <c r="F2059" s="22" t="s">
        <v>78</v>
      </c>
      <c r="G2059" s="22" t="s">
        <v>79</v>
      </c>
      <c r="H2059" s="22" t="s">
        <v>15</v>
      </c>
      <c r="I2059" s="24">
        <v>0.55000000000000004</v>
      </c>
      <c r="J2059" s="25">
        <v>5250</v>
      </c>
      <c r="K2059" s="26">
        <f>I2059*J2059</f>
        <v>2887.5000000000005</v>
      </c>
      <c r="L2059" s="26">
        <f>K2059*M2059</f>
        <v>1155.0000000000002</v>
      </c>
      <c r="M2059" s="27">
        <v>0.4</v>
      </c>
      <c r="O2059" s="1"/>
      <c r="P2059" s="2"/>
      <c r="Q2059" s="3"/>
      <c r="R2059" s="5"/>
    </row>
    <row r="2060" spans="2:18" x14ac:dyDescent="0.2">
      <c r="B2060" s="22" t="s">
        <v>23</v>
      </c>
      <c r="C2060" s="22">
        <v>1128299</v>
      </c>
      <c r="D2060" s="23">
        <v>44399</v>
      </c>
      <c r="E2060" s="22" t="s">
        <v>24</v>
      </c>
      <c r="F2060" s="22" t="s">
        <v>78</v>
      </c>
      <c r="G2060" s="22" t="s">
        <v>79</v>
      </c>
      <c r="H2060" s="22" t="s">
        <v>13</v>
      </c>
      <c r="I2060" s="24">
        <v>0.55000000000000004</v>
      </c>
      <c r="J2060" s="25">
        <v>4750</v>
      </c>
      <c r="K2060" s="26">
        <f t="shared" ref="K2060:K2063" si="677">I2060*J2060</f>
        <v>2612.5</v>
      </c>
      <c r="L2060" s="26">
        <f t="shared" ref="L2060:L2063" si="678">K2060*M2060</f>
        <v>914.37499999999989</v>
      </c>
      <c r="M2060" s="27">
        <v>0.35</v>
      </c>
      <c r="O2060" s="1"/>
      <c r="P2060" s="2"/>
      <c r="Q2060" s="3"/>
      <c r="R2060" s="5"/>
    </row>
    <row r="2061" spans="2:18" x14ac:dyDescent="0.2">
      <c r="B2061" s="22" t="s">
        <v>23</v>
      </c>
      <c r="C2061" s="22">
        <v>1128299</v>
      </c>
      <c r="D2061" s="23">
        <v>44399</v>
      </c>
      <c r="E2061" s="22" t="s">
        <v>24</v>
      </c>
      <c r="F2061" s="22" t="s">
        <v>78</v>
      </c>
      <c r="G2061" s="22" t="s">
        <v>79</v>
      </c>
      <c r="H2061" s="22" t="s">
        <v>14</v>
      </c>
      <c r="I2061" s="24">
        <v>0.5</v>
      </c>
      <c r="J2061" s="25">
        <v>3750</v>
      </c>
      <c r="K2061" s="26">
        <f t="shared" si="677"/>
        <v>1875</v>
      </c>
      <c r="L2061" s="26">
        <f t="shared" si="678"/>
        <v>656.25</v>
      </c>
      <c r="M2061" s="27">
        <v>0.35</v>
      </c>
      <c r="O2061" s="1"/>
      <c r="P2061" s="2"/>
      <c r="Q2061" s="3"/>
      <c r="R2061" s="5"/>
    </row>
    <row r="2062" spans="2:18" x14ac:dyDescent="0.2">
      <c r="B2062" s="22" t="s">
        <v>23</v>
      </c>
      <c r="C2062" s="22">
        <v>1128299</v>
      </c>
      <c r="D2062" s="23">
        <v>44399</v>
      </c>
      <c r="E2062" s="22" t="s">
        <v>24</v>
      </c>
      <c r="F2062" s="22" t="s">
        <v>78</v>
      </c>
      <c r="G2062" s="22" t="s">
        <v>79</v>
      </c>
      <c r="H2062" s="22" t="s">
        <v>16</v>
      </c>
      <c r="I2062" s="24">
        <v>0.55000000000000004</v>
      </c>
      <c r="J2062" s="25">
        <v>4250</v>
      </c>
      <c r="K2062" s="26">
        <f t="shared" si="677"/>
        <v>2337.5</v>
      </c>
      <c r="L2062" s="26">
        <f t="shared" si="678"/>
        <v>701.25</v>
      </c>
      <c r="M2062" s="27">
        <v>0.3</v>
      </c>
      <c r="O2062" s="1"/>
      <c r="P2062" s="2"/>
      <c r="Q2062" s="3"/>
      <c r="R2062" s="5"/>
    </row>
    <row r="2063" spans="2:18" x14ac:dyDescent="0.2">
      <c r="B2063" s="22" t="s">
        <v>23</v>
      </c>
      <c r="C2063" s="22">
        <v>1128299</v>
      </c>
      <c r="D2063" s="23">
        <v>44399</v>
      </c>
      <c r="E2063" s="22" t="s">
        <v>24</v>
      </c>
      <c r="F2063" s="22" t="s">
        <v>78</v>
      </c>
      <c r="G2063" s="22" t="s">
        <v>79</v>
      </c>
      <c r="H2063" s="22" t="s">
        <v>17</v>
      </c>
      <c r="I2063" s="24">
        <v>0.70000000000000007</v>
      </c>
      <c r="J2063" s="25">
        <v>4250</v>
      </c>
      <c r="K2063" s="26">
        <f t="shared" si="677"/>
        <v>2975.0000000000005</v>
      </c>
      <c r="L2063" s="26">
        <f t="shared" si="678"/>
        <v>743.75000000000011</v>
      </c>
      <c r="M2063" s="27">
        <v>0.25</v>
      </c>
      <c r="O2063" s="1"/>
      <c r="P2063" s="2"/>
      <c r="Q2063" s="3"/>
      <c r="R2063" s="5"/>
    </row>
    <row r="2064" spans="2:18" x14ac:dyDescent="0.2">
      <c r="B2064" s="22" t="s">
        <v>23</v>
      </c>
      <c r="C2064" s="22">
        <v>1128299</v>
      </c>
      <c r="D2064" s="23">
        <v>44431</v>
      </c>
      <c r="E2064" s="22" t="s">
        <v>24</v>
      </c>
      <c r="F2064" s="22" t="s">
        <v>78</v>
      </c>
      <c r="G2064" s="22" t="s">
        <v>79</v>
      </c>
      <c r="H2064" s="22" t="s">
        <v>12</v>
      </c>
      <c r="I2064" s="24">
        <v>0.55000000000000004</v>
      </c>
      <c r="J2064" s="25">
        <v>6250</v>
      </c>
      <c r="K2064" s="26">
        <f>I2064*J2064</f>
        <v>3437.5000000000005</v>
      </c>
      <c r="L2064" s="26">
        <f>K2064*M2064</f>
        <v>1203.125</v>
      </c>
      <c r="M2064" s="27">
        <v>0.35</v>
      </c>
      <c r="O2064" s="1"/>
      <c r="P2064" s="2"/>
      <c r="Q2064" s="3"/>
      <c r="R2064" s="5"/>
    </row>
    <row r="2065" spans="2:18" x14ac:dyDescent="0.2">
      <c r="B2065" s="22" t="s">
        <v>23</v>
      </c>
      <c r="C2065" s="22">
        <v>1128299</v>
      </c>
      <c r="D2065" s="23">
        <v>44431</v>
      </c>
      <c r="E2065" s="22" t="s">
        <v>24</v>
      </c>
      <c r="F2065" s="22" t="s">
        <v>78</v>
      </c>
      <c r="G2065" s="22" t="s">
        <v>79</v>
      </c>
      <c r="H2065" s="22" t="s">
        <v>15</v>
      </c>
      <c r="I2065" s="24">
        <v>0.60000000000000009</v>
      </c>
      <c r="J2065" s="25">
        <v>5750</v>
      </c>
      <c r="K2065" s="26">
        <f>I2065*J2065</f>
        <v>3450.0000000000005</v>
      </c>
      <c r="L2065" s="26">
        <f>K2065*M2065</f>
        <v>1380.0000000000002</v>
      </c>
      <c r="M2065" s="27">
        <v>0.4</v>
      </c>
      <c r="O2065" s="1"/>
      <c r="P2065" s="2"/>
      <c r="Q2065" s="3"/>
      <c r="R2065" s="5"/>
    </row>
    <row r="2066" spans="2:18" x14ac:dyDescent="0.2">
      <c r="B2066" s="22" t="s">
        <v>23</v>
      </c>
      <c r="C2066" s="22">
        <v>1128299</v>
      </c>
      <c r="D2066" s="23">
        <v>44431</v>
      </c>
      <c r="E2066" s="22" t="s">
        <v>24</v>
      </c>
      <c r="F2066" s="22" t="s">
        <v>78</v>
      </c>
      <c r="G2066" s="22" t="s">
        <v>79</v>
      </c>
      <c r="H2066" s="22" t="s">
        <v>13</v>
      </c>
      <c r="I2066" s="24">
        <v>0.55000000000000004</v>
      </c>
      <c r="J2066" s="25">
        <v>4500</v>
      </c>
      <c r="K2066" s="26">
        <f t="shared" ref="K2066:K2069" si="679">I2066*J2066</f>
        <v>2475</v>
      </c>
      <c r="L2066" s="26">
        <f t="shared" ref="L2066:L2069" si="680">K2066*M2066</f>
        <v>866.25</v>
      </c>
      <c r="M2066" s="27">
        <v>0.35</v>
      </c>
      <c r="O2066" s="1"/>
      <c r="P2066" s="2"/>
      <c r="Q2066" s="3"/>
      <c r="R2066" s="5"/>
    </row>
    <row r="2067" spans="2:18" x14ac:dyDescent="0.2">
      <c r="B2067" s="22" t="s">
        <v>23</v>
      </c>
      <c r="C2067" s="22">
        <v>1128299</v>
      </c>
      <c r="D2067" s="23">
        <v>44431</v>
      </c>
      <c r="E2067" s="22" t="s">
        <v>24</v>
      </c>
      <c r="F2067" s="22" t="s">
        <v>78</v>
      </c>
      <c r="G2067" s="22" t="s">
        <v>79</v>
      </c>
      <c r="H2067" s="22" t="s">
        <v>14</v>
      </c>
      <c r="I2067" s="24">
        <v>0.55000000000000004</v>
      </c>
      <c r="J2067" s="25">
        <v>4000</v>
      </c>
      <c r="K2067" s="26">
        <f t="shared" si="679"/>
        <v>2200</v>
      </c>
      <c r="L2067" s="26">
        <f t="shared" si="680"/>
        <v>770</v>
      </c>
      <c r="M2067" s="27">
        <v>0.35</v>
      </c>
      <c r="O2067" s="1"/>
      <c r="P2067" s="2"/>
      <c r="Q2067" s="3"/>
      <c r="R2067" s="5"/>
    </row>
    <row r="2068" spans="2:18" x14ac:dyDescent="0.2">
      <c r="B2068" s="22" t="s">
        <v>23</v>
      </c>
      <c r="C2068" s="22">
        <v>1128299</v>
      </c>
      <c r="D2068" s="23">
        <v>44431</v>
      </c>
      <c r="E2068" s="22" t="s">
        <v>24</v>
      </c>
      <c r="F2068" s="22" t="s">
        <v>78</v>
      </c>
      <c r="G2068" s="22" t="s">
        <v>79</v>
      </c>
      <c r="H2068" s="22" t="s">
        <v>16</v>
      </c>
      <c r="I2068" s="24">
        <v>0.65</v>
      </c>
      <c r="J2068" s="25">
        <v>4000</v>
      </c>
      <c r="K2068" s="26">
        <f t="shared" si="679"/>
        <v>2600</v>
      </c>
      <c r="L2068" s="26">
        <f t="shared" si="680"/>
        <v>780</v>
      </c>
      <c r="M2068" s="27">
        <v>0.3</v>
      </c>
      <c r="O2068" s="1"/>
      <c r="P2068" s="2"/>
      <c r="Q2068" s="3"/>
      <c r="R2068" s="5"/>
    </row>
    <row r="2069" spans="2:18" x14ac:dyDescent="0.2">
      <c r="B2069" s="22" t="s">
        <v>23</v>
      </c>
      <c r="C2069" s="22">
        <v>1128299</v>
      </c>
      <c r="D2069" s="23">
        <v>44431</v>
      </c>
      <c r="E2069" s="22" t="s">
        <v>24</v>
      </c>
      <c r="F2069" s="22" t="s">
        <v>78</v>
      </c>
      <c r="G2069" s="22" t="s">
        <v>79</v>
      </c>
      <c r="H2069" s="22" t="s">
        <v>17</v>
      </c>
      <c r="I2069" s="24">
        <v>0.70000000000000007</v>
      </c>
      <c r="J2069" s="25">
        <v>3750</v>
      </c>
      <c r="K2069" s="26">
        <f t="shared" si="679"/>
        <v>2625.0000000000005</v>
      </c>
      <c r="L2069" s="26">
        <f t="shared" si="680"/>
        <v>656.25000000000011</v>
      </c>
      <c r="M2069" s="27">
        <v>0.25</v>
      </c>
      <c r="O2069" s="1"/>
      <c r="P2069" s="2"/>
      <c r="Q2069" s="3"/>
      <c r="R2069" s="5"/>
    </row>
    <row r="2070" spans="2:18" x14ac:dyDescent="0.2">
      <c r="B2070" s="22" t="s">
        <v>23</v>
      </c>
      <c r="C2070" s="22">
        <v>1128299</v>
      </c>
      <c r="D2070" s="23">
        <v>44463</v>
      </c>
      <c r="E2070" s="22" t="s">
        <v>24</v>
      </c>
      <c r="F2070" s="22" t="s">
        <v>78</v>
      </c>
      <c r="G2070" s="22" t="s">
        <v>79</v>
      </c>
      <c r="H2070" s="22" t="s">
        <v>12</v>
      </c>
      <c r="I2070" s="24">
        <v>0.45000000000000007</v>
      </c>
      <c r="J2070" s="25">
        <v>5750</v>
      </c>
      <c r="K2070" s="26">
        <f>I2070*J2070</f>
        <v>2587.5000000000005</v>
      </c>
      <c r="L2070" s="26">
        <f>K2070*M2070</f>
        <v>905.62500000000011</v>
      </c>
      <c r="M2070" s="27">
        <v>0.35</v>
      </c>
      <c r="O2070" s="1"/>
      <c r="P2070" s="2"/>
      <c r="Q2070" s="3"/>
      <c r="R2070" s="5"/>
    </row>
    <row r="2071" spans="2:18" x14ac:dyDescent="0.2">
      <c r="B2071" s="22" t="s">
        <v>23</v>
      </c>
      <c r="C2071" s="22">
        <v>1128299</v>
      </c>
      <c r="D2071" s="23">
        <v>44463</v>
      </c>
      <c r="E2071" s="22" t="s">
        <v>24</v>
      </c>
      <c r="F2071" s="22" t="s">
        <v>78</v>
      </c>
      <c r="G2071" s="22" t="s">
        <v>79</v>
      </c>
      <c r="H2071" s="22" t="s">
        <v>15</v>
      </c>
      <c r="I2071" s="24">
        <v>0.50000000000000011</v>
      </c>
      <c r="J2071" s="25">
        <v>5750</v>
      </c>
      <c r="K2071" s="26">
        <f>I2071*J2071</f>
        <v>2875.0000000000005</v>
      </c>
      <c r="L2071" s="26">
        <f>K2071*M2071</f>
        <v>1150.0000000000002</v>
      </c>
      <c r="M2071" s="27">
        <v>0.4</v>
      </c>
      <c r="O2071" s="1"/>
      <c r="P2071" s="2"/>
      <c r="Q2071" s="3"/>
      <c r="R2071" s="5"/>
    </row>
    <row r="2072" spans="2:18" x14ac:dyDescent="0.2">
      <c r="B2072" s="22" t="s">
        <v>23</v>
      </c>
      <c r="C2072" s="22">
        <v>1128299</v>
      </c>
      <c r="D2072" s="23">
        <v>44463</v>
      </c>
      <c r="E2072" s="22" t="s">
        <v>24</v>
      </c>
      <c r="F2072" s="22" t="s">
        <v>78</v>
      </c>
      <c r="G2072" s="22" t="s">
        <v>79</v>
      </c>
      <c r="H2072" s="22" t="s">
        <v>13</v>
      </c>
      <c r="I2072" s="24">
        <v>0.45000000000000007</v>
      </c>
      <c r="J2072" s="25">
        <v>4250</v>
      </c>
      <c r="K2072" s="26">
        <f t="shared" ref="K2072:K2075" si="681">I2072*J2072</f>
        <v>1912.5000000000002</v>
      </c>
      <c r="L2072" s="26">
        <f t="shared" ref="L2072:L2075" si="682">K2072*M2072</f>
        <v>669.375</v>
      </c>
      <c r="M2072" s="27">
        <v>0.35</v>
      </c>
      <c r="O2072" s="1"/>
      <c r="P2072" s="2"/>
      <c r="Q2072" s="3"/>
      <c r="R2072" s="5"/>
    </row>
    <row r="2073" spans="2:18" x14ac:dyDescent="0.2">
      <c r="B2073" s="22" t="s">
        <v>23</v>
      </c>
      <c r="C2073" s="22">
        <v>1128299</v>
      </c>
      <c r="D2073" s="23">
        <v>44463</v>
      </c>
      <c r="E2073" s="22" t="s">
        <v>24</v>
      </c>
      <c r="F2073" s="22" t="s">
        <v>78</v>
      </c>
      <c r="G2073" s="22" t="s">
        <v>79</v>
      </c>
      <c r="H2073" s="22" t="s">
        <v>14</v>
      </c>
      <c r="I2073" s="24">
        <v>0.45000000000000007</v>
      </c>
      <c r="J2073" s="25">
        <v>3750</v>
      </c>
      <c r="K2073" s="26">
        <f t="shared" si="681"/>
        <v>1687.5000000000002</v>
      </c>
      <c r="L2073" s="26">
        <f t="shared" si="682"/>
        <v>590.625</v>
      </c>
      <c r="M2073" s="27">
        <v>0.35</v>
      </c>
      <c r="O2073" s="1"/>
      <c r="P2073" s="2"/>
      <c r="Q2073" s="3"/>
      <c r="R2073" s="5"/>
    </row>
    <row r="2074" spans="2:18" x14ac:dyDescent="0.2">
      <c r="B2074" s="22" t="s">
        <v>23</v>
      </c>
      <c r="C2074" s="22">
        <v>1128299</v>
      </c>
      <c r="D2074" s="23">
        <v>44463</v>
      </c>
      <c r="E2074" s="22" t="s">
        <v>24</v>
      </c>
      <c r="F2074" s="22" t="s">
        <v>78</v>
      </c>
      <c r="G2074" s="22" t="s">
        <v>79</v>
      </c>
      <c r="H2074" s="22" t="s">
        <v>16</v>
      </c>
      <c r="I2074" s="24">
        <v>0.55000000000000004</v>
      </c>
      <c r="J2074" s="25">
        <v>3750</v>
      </c>
      <c r="K2074" s="26">
        <f t="shared" si="681"/>
        <v>2062.5</v>
      </c>
      <c r="L2074" s="26">
        <f t="shared" si="682"/>
        <v>618.75</v>
      </c>
      <c r="M2074" s="27">
        <v>0.3</v>
      </c>
      <c r="O2074" s="1"/>
      <c r="P2074" s="2"/>
      <c r="Q2074" s="3"/>
      <c r="R2074" s="5"/>
    </row>
    <row r="2075" spans="2:18" x14ac:dyDescent="0.2">
      <c r="B2075" s="22" t="s">
        <v>23</v>
      </c>
      <c r="C2075" s="22">
        <v>1128299</v>
      </c>
      <c r="D2075" s="23">
        <v>44463</v>
      </c>
      <c r="E2075" s="22" t="s">
        <v>24</v>
      </c>
      <c r="F2075" s="22" t="s">
        <v>78</v>
      </c>
      <c r="G2075" s="22" t="s">
        <v>79</v>
      </c>
      <c r="H2075" s="22" t="s">
        <v>17</v>
      </c>
      <c r="I2075" s="24">
        <v>0.60000000000000009</v>
      </c>
      <c r="J2075" s="25">
        <v>4250</v>
      </c>
      <c r="K2075" s="26">
        <f t="shared" si="681"/>
        <v>2550.0000000000005</v>
      </c>
      <c r="L2075" s="26">
        <f t="shared" si="682"/>
        <v>637.50000000000011</v>
      </c>
      <c r="M2075" s="27">
        <v>0.25</v>
      </c>
      <c r="O2075" s="1"/>
      <c r="P2075" s="2"/>
      <c r="Q2075" s="3"/>
      <c r="R2075" s="5"/>
    </row>
    <row r="2076" spans="2:18" x14ac:dyDescent="0.2">
      <c r="B2076" s="22" t="s">
        <v>23</v>
      </c>
      <c r="C2076" s="22">
        <v>1128299</v>
      </c>
      <c r="D2076" s="23">
        <v>44492</v>
      </c>
      <c r="E2076" s="22" t="s">
        <v>24</v>
      </c>
      <c r="F2076" s="22" t="s">
        <v>78</v>
      </c>
      <c r="G2076" s="22" t="s">
        <v>79</v>
      </c>
      <c r="H2076" s="22" t="s">
        <v>12</v>
      </c>
      <c r="I2076" s="24">
        <v>0.45000000000000007</v>
      </c>
      <c r="J2076" s="25">
        <v>5000</v>
      </c>
      <c r="K2076" s="26">
        <f>I2076*J2076</f>
        <v>2250.0000000000005</v>
      </c>
      <c r="L2076" s="26">
        <f>K2076*M2076</f>
        <v>787.50000000000011</v>
      </c>
      <c r="M2076" s="27">
        <v>0.35</v>
      </c>
      <c r="O2076" s="1"/>
      <c r="P2076" s="2"/>
      <c r="Q2076" s="3"/>
      <c r="R2076" s="5"/>
    </row>
    <row r="2077" spans="2:18" x14ac:dyDescent="0.2">
      <c r="B2077" s="22" t="s">
        <v>23</v>
      </c>
      <c r="C2077" s="22">
        <v>1128299</v>
      </c>
      <c r="D2077" s="23">
        <v>44492</v>
      </c>
      <c r="E2077" s="22" t="s">
        <v>24</v>
      </c>
      <c r="F2077" s="22" t="s">
        <v>78</v>
      </c>
      <c r="G2077" s="22" t="s">
        <v>79</v>
      </c>
      <c r="H2077" s="22" t="s">
        <v>15</v>
      </c>
      <c r="I2077" s="24">
        <v>0.50000000000000011</v>
      </c>
      <c r="J2077" s="25">
        <v>5000</v>
      </c>
      <c r="K2077" s="26">
        <f>I2077*J2077</f>
        <v>2500.0000000000005</v>
      </c>
      <c r="L2077" s="26">
        <f>K2077*M2077</f>
        <v>1000.0000000000002</v>
      </c>
      <c r="M2077" s="27">
        <v>0.4</v>
      </c>
      <c r="O2077" s="1"/>
      <c r="P2077" s="2"/>
      <c r="Q2077" s="3"/>
      <c r="R2077" s="5"/>
    </row>
    <row r="2078" spans="2:18" x14ac:dyDescent="0.2">
      <c r="B2078" s="22" t="s">
        <v>23</v>
      </c>
      <c r="C2078" s="22">
        <v>1128299</v>
      </c>
      <c r="D2078" s="23">
        <v>44492</v>
      </c>
      <c r="E2078" s="22" t="s">
        <v>24</v>
      </c>
      <c r="F2078" s="22" t="s">
        <v>78</v>
      </c>
      <c r="G2078" s="22" t="s">
        <v>79</v>
      </c>
      <c r="H2078" s="22" t="s">
        <v>13</v>
      </c>
      <c r="I2078" s="24">
        <v>0.45000000000000007</v>
      </c>
      <c r="J2078" s="25">
        <v>3250</v>
      </c>
      <c r="K2078" s="26">
        <f t="shared" ref="K2078:K2081" si="683">I2078*J2078</f>
        <v>1462.5000000000002</v>
      </c>
      <c r="L2078" s="26">
        <f t="shared" ref="L2078:L2081" si="684">K2078*M2078</f>
        <v>511.87500000000006</v>
      </c>
      <c r="M2078" s="27">
        <v>0.35</v>
      </c>
      <c r="O2078" s="1"/>
      <c r="P2078" s="2"/>
      <c r="Q2078" s="3"/>
      <c r="R2078" s="5"/>
    </row>
    <row r="2079" spans="2:18" x14ac:dyDescent="0.2">
      <c r="B2079" s="22" t="s">
        <v>23</v>
      </c>
      <c r="C2079" s="22">
        <v>1128299</v>
      </c>
      <c r="D2079" s="23">
        <v>44492</v>
      </c>
      <c r="E2079" s="22" t="s">
        <v>24</v>
      </c>
      <c r="F2079" s="22" t="s">
        <v>78</v>
      </c>
      <c r="G2079" s="22" t="s">
        <v>79</v>
      </c>
      <c r="H2079" s="22" t="s">
        <v>14</v>
      </c>
      <c r="I2079" s="24">
        <v>0.45000000000000007</v>
      </c>
      <c r="J2079" s="25">
        <v>3000</v>
      </c>
      <c r="K2079" s="26">
        <f t="shared" si="683"/>
        <v>1350.0000000000002</v>
      </c>
      <c r="L2079" s="26">
        <f t="shared" si="684"/>
        <v>472.50000000000006</v>
      </c>
      <c r="M2079" s="27">
        <v>0.35</v>
      </c>
      <c r="O2079" s="1"/>
      <c r="P2079" s="2"/>
      <c r="Q2079" s="3"/>
      <c r="R2079" s="5"/>
    </row>
    <row r="2080" spans="2:18" x14ac:dyDescent="0.2">
      <c r="B2080" s="22" t="s">
        <v>23</v>
      </c>
      <c r="C2080" s="22">
        <v>1128299</v>
      </c>
      <c r="D2080" s="23">
        <v>44492</v>
      </c>
      <c r="E2080" s="22" t="s">
        <v>24</v>
      </c>
      <c r="F2080" s="22" t="s">
        <v>78</v>
      </c>
      <c r="G2080" s="22" t="s">
        <v>79</v>
      </c>
      <c r="H2080" s="22" t="s">
        <v>16</v>
      </c>
      <c r="I2080" s="24">
        <v>0.55000000000000004</v>
      </c>
      <c r="J2080" s="25">
        <v>2750</v>
      </c>
      <c r="K2080" s="26">
        <f t="shared" si="683"/>
        <v>1512.5000000000002</v>
      </c>
      <c r="L2080" s="26">
        <f t="shared" si="684"/>
        <v>453.75000000000006</v>
      </c>
      <c r="M2080" s="27">
        <v>0.3</v>
      </c>
      <c r="O2080" s="1"/>
      <c r="P2080" s="2"/>
      <c r="Q2080" s="3"/>
      <c r="R2080" s="5"/>
    </row>
    <row r="2081" spans="1:18" x14ac:dyDescent="0.2">
      <c r="B2081" s="22" t="s">
        <v>23</v>
      </c>
      <c r="C2081" s="22">
        <v>1128299</v>
      </c>
      <c r="D2081" s="23">
        <v>44492</v>
      </c>
      <c r="E2081" s="22" t="s">
        <v>24</v>
      </c>
      <c r="F2081" s="22" t="s">
        <v>78</v>
      </c>
      <c r="G2081" s="22" t="s">
        <v>79</v>
      </c>
      <c r="H2081" s="22" t="s">
        <v>17</v>
      </c>
      <c r="I2081" s="24">
        <v>0.60000000000000009</v>
      </c>
      <c r="J2081" s="25">
        <v>3250</v>
      </c>
      <c r="K2081" s="26">
        <f t="shared" si="683"/>
        <v>1950.0000000000002</v>
      </c>
      <c r="L2081" s="26">
        <f t="shared" si="684"/>
        <v>487.50000000000006</v>
      </c>
      <c r="M2081" s="27">
        <v>0.25</v>
      </c>
      <c r="O2081" s="1"/>
      <c r="P2081" s="2"/>
      <c r="Q2081" s="3"/>
      <c r="R2081" s="5"/>
    </row>
    <row r="2082" spans="1:18" x14ac:dyDescent="0.2">
      <c r="B2082" s="22" t="s">
        <v>23</v>
      </c>
      <c r="C2082" s="22">
        <v>1128299</v>
      </c>
      <c r="D2082" s="23">
        <v>44523</v>
      </c>
      <c r="E2082" s="22" t="s">
        <v>24</v>
      </c>
      <c r="F2082" s="22" t="s">
        <v>78</v>
      </c>
      <c r="G2082" s="22" t="s">
        <v>79</v>
      </c>
      <c r="H2082" s="22" t="s">
        <v>12</v>
      </c>
      <c r="I2082" s="24">
        <v>0.45000000000000007</v>
      </c>
      <c r="J2082" s="25">
        <v>5000</v>
      </c>
      <c r="K2082" s="26">
        <f>I2082*J2082</f>
        <v>2250.0000000000005</v>
      </c>
      <c r="L2082" s="26">
        <f>K2082*M2082</f>
        <v>787.50000000000011</v>
      </c>
      <c r="M2082" s="27">
        <v>0.35</v>
      </c>
      <c r="O2082" s="1"/>
      <c r="P2082" s="2"/>
      <c r="Q2082" s="3"/>
      <c r="R2082" s="5"/>
    </row>
    <row r="2083" spans="1:18" x14ac:dyDescent="0.2">
      <c r="B2083" s="22" t="s">
        <v>23</v>
      </c>
      <c r="C2083" s="22">
        <v>1128299</v>
      </c>
      <c r="D2083" s="23">
        <v>44523</v>
      </c>
      <c r="E2083" s="22" t="s">
        <v>24</v>
      </c>
      <c r="F2083" s="22" t="s">
        <v>78</v>
      </c>
      <c r="G2083" s="22" t="s">
        <v>79</v>
      </c>
      <c r="H2083" s="22" t="s">
        <v>15</v>
      </c>
      <c r="I2083" s="24">
        <v>0.50000000000000011</v>
      </c>
      <c r="J2083" s="25">
        <v>5250</v>
      </c>
      <c r="K2083" s="26">
        <f>I2083*J2083</f>
        <v>2625.0000000000005</v>
      </c>
      <c r="L2083" s="26">
        <f>K2083*M2083</f>
        <v>1050.0000000000002</v>
      </c>
      <c r="M2083" s="27">
        <v>0.4</v>
      </c>
      <c r="O2083" s="1"/>
      <c r="P2083" s="2"/>
      <c r="Q2083" s="3"/>
      <c r="R2083" s="5"/>
    </row>
    <row r="2084" spans="1:18" x14ac:dyDescent="0.2">
      <c r="B2084" s="22" t="s">
        <v>23</v>
      </c>
      <c r="C2084" s="22">
        <v>1128299</v>
      </c>
      <c r="D2084" s="23">
        <v>44523</v>
      </c>
      <c r="E2084" s="22" t="s">
        <v>24</v>
      </c>
      <c r="F2084" s="22" t="s">
        <v>78</v>
      </c>
      <c r="G2084" s="22" t="s">
        <v>79</v>
      </c>
      <c r="H2084" s="22" t="s">
        <v>13</v>
      </c>
      <c r="I2084" s="24">
        <v>0.45000000000000007</v>
      </c>
      <c r="J2084" s="25">
        <v>3750</v>
      </c>
      <c r="K2084" s="26">
        <f t="shared" ref="K2084:K2087" si="685">I2084*J2084</f>
        <v>1687.5000000000002</v>
      </c>
      <c r="L2084" s="26">
        <f t="shared" ref="L2084:L2087" si="686">K2084*M2084</f>
        <v>590.625</v>
      </c>
      <c r="M2084" s="27">
        <v>0.35</v>
      </c>
      <c r="O2084" s="1"/>
      <c r="P2084" s="2"/>
      <c r="Q2084" s="3"/>
      <c r="R2084" s="5"/>
    </row>
    <row r="2085" spans="1:18" x14ac:dyDescent="0.2">
      <c r="B2085" s="22" t="s">
        <v>23</v>
      </c>
      <c r="C2085" s="22">
        <v>1128299</v>
      </c>
      <c r="D2085" s="23">
        <v>44523</v>
      </c>
      <c r="E2085" s="22" t="s">
        <v>24</v>
      </c>
      <c r="F2085" s="22" t="s">
        <v>78</v>
      </c>
      <c r="G2085" s="22" t="s">
        <v>79</v>
      </c>
      <c r="H2085" s="22" t="s">
        <v>14</v>
      </c>
      <c r="I2085" s="24">
        <v>0.45000000000000007</v>
      </c>
      <c r="J2085" s="25">
        <v>3500</v>
      </c>
      <c r="K2085" s="26">
        <f t="shared" si="685"/>
        <v>1575.0000000000002</v>
      </c>
      <c r="L2085" s="26">
        <f t="shared" si="686"/>
        <v>551.25</v>
      </c>
      <c r="M2085" s="27">
        <v>0.35</v>
      </c>
      <c r="O2085" s="1"/>
      <c r="P2085" s="2"/>
      <c r="Q2085" s="3"/>
      <c r="R2085" s="5"/>
    </row>
    <row r="2086" spans="1:18" x14ac:dyDescent="0.2">
      <c r="B2086" s="22" t="s">
        <v>23</v>
      </c>
      <c r="C2086" s="22">
        <v>1128299</v>
      </c>
      <c r="D2086" s="23">
        <v>44523</v>
      </c>
      <c r="E2086" s="22" t="s">
        <v>24</v>
      </c>
      <c r="F2086" s="22" t="s">
        <v>78</v>
      </c>
      <c r="G2086" s="22" t="s">
        <v>79</v>
      </c>
      <c r="H2086" s="22" t="s">
        <v>16</v>
      </c>
      <c r="I2086" s="24">
        <v>0.55000000000000004</v>
      </c>
      <c r="J2086" s="25">
        <v>3000</v>
      </c>
      <c r="K2086" s="26">
        <f t="shared" si="685"/>
        <v>1650.0000000000002</v>
      </c>
      <c r="L2086" s="26">
        <f t="shared" si="686"/>
        <v>495.00000000000006</v>
      </c>
      <c r="M2086" s="27">
        <v>0.3</v>
      </c>
      <c r="O2086" s="1"/>
      <c r="P2086" s="2"/>
      <c r="Q2086" s="3"/>
      <c r="R2086" s="5"/>
    </row>
    <row r="2087" spans="1:18" x14ac:dyDescent="0.2">
      <c r="B2087" s="22" t="s">
        <v>23</v>
      </c>
      <c r="C2087" s="22">
        <v>1128299</v>
      </c>
      <c r="D2087" s="23">
        <v>44523</v>
      </c>
      <c r="E2087" s="22" t="s">
        <v>24</v>
      </c>
      <c r="F2087" s="22" t="s">
        <v>78</v>
      </c>
      <c r="G2087" s="22" t="s">
        <v>79</v>
      </c>
      <c r="H2087" s="22" t="s">
        <v>17</v>
      </c>
      <c r="I2087" s="24">
        <v>0.60000000000000009</v>
      </c>
      <c r="J2087" s="25">
        <v>4250</v>
      </c>
      <c r="K2087" s="26">
        <f t="shared" si="685"/>
        <v>2550.0000000000005</v>
      </c>
      <c r="L2087" s="26">
        <f t="shared" si="686"/>
        <v>637.50000000000011</v>
      </c>
      <c r="M2087" s="27">
        <v>0.25</v>
      </c>
      <c r="O2087" s="1"/>
      <c r="P2087" s="2"/>
      <c r="Q2087" s="3"/>
      <c r="R2087" s="5"/>
    </row>
    <row r="2088" spans="1:18" x14ac:dyDescent="0.2">
      <c r="B2088" s="22" t="s">
        <v>23</v>
      </c>
      <c r="C2088" s="22">
        <v>1128299</v>
      </c>
      <c r="D2088" s="23">
        <v>44552</v>
      </c>
      <c r="E2088" s="22" t="s">
        <v>24</v>
      </c>
      <c r="F2088" s="22" t="s">
        <v>78</v>
      </c>
      <c r="G2088" s="22" t="s">
        <v>79</v>
      </c>
      <c r="H2088" s="22" t="s">
        <v>12</v>
      </c>
      <c r="I2088" s="24">
        <v>0.45000000000000007</v>
      </c>
      <c r="J2088" s="25">
        <v>6250</v>
      </c>
      <c r="K2088" s="26">
        <f>I2088*J2088</f>
        <v>2812.5000000000005</v>
      </c>
      <c r="L2088" s="26">
        <f>K2088*M2088</f>
        <v>984.37500000000011</v>
      </c>
      <c r="M2088" s="27">
        <v>0.35</v>
      </c>
      <c r="O2088" s="1"/>
      <c r="P2088" s="2"/>
      <c r="Q2088" s="3"/>
      <c r="R2088" s="5"/>
    </row>
    <row r="2089" spans="1:18" x14ac:dyDescent="0.2">
      <c r="B2089" s="22" t="s">
        <v>23</v>
      </c>
      <c r="C2089" s="22">
        <v>1128299</v>
      </c>
      <c r="D2089" s="23">
        <v>44552</v>
      </c>
      <c r="E2089" s="22" t="s">
        <v>24</v>
      </c>
      <c r="F2089" s="22" t="s">
        <v>78</v>
      </c>
      <c r="G2089" s="22" t="s">
        <v>79</v>
      </c>
      <c r="H2089" s="22" t="s">
        <v>15</v>
      </c>
      <c r="I2089" s="24">
        <v>0.50000000000000011</v>
      </c>
      <c r="J2089" s="25">
        <v>6250</v>
      </c>
      <c r="K2089" s="26">
        <f>I2089*J2089</f>
        <v>3125.0000000000009</v>
      </c>
      <c r="L2089" s="26">
        <f>K2089*M2089</f>
        <v>1250.0000000000005</v>
      </c>
      <c r="M2089" s="27">
        <v>0.4</v>
      </c>
      <c r="O2089" s="1"/>
      <c r="P2089" s="2"/>
      <c r="Q2089" s="3"/>
      <c r="R2089" s="5"/>
    </row>
    <row r="2090" spans="1:18" x14ac:dyDescent="0.2">
      <c r="B2090" s="22" t="s">
        <v>23</v>
      </c>
      <c r="C2090" s="22">
        <v>1128299</v>
      </c>
      <c r="D2090" s="23">
        <v>44552</v>
      </c>
      <c r="E2090" s="22" t="s">
        <v>24</v>
      </c>
      <c r="F2090" s="22" t="s">
        <v>78</v>
      </c>
      <c r="G2090" s="22" t="s">
        <v>79</v>
      </c>
      <c r="H2090" s="22" t="s">
        <v>13</v>
      </c>
      <c r="I2090" s="24">
        <v>0.45000000000000007</v>
      </c>
      <c r="J2090" s="25">
        <v>4250</v>
      </c>
      <c r="K2090" s="26">
        <f t="shared" ref="K2090:K2093" si="687">I2090*J2090</f>
        <v>1912.5000000000002</v>
      </c>
      <c r="L2090" s="26">
        <f t="shared" ref="L2090:L2093" si="688">K2090*M2090</f>
        <v>669.375</v>
      </c>
      <c r="M2090" s="27">
        <v>0.35</v>
      </c>
      <c r="O2090" s="1"/>
      <c r="P2090" s="2"/>
      <c r="Q2090" s="3"/>
      <c r="R2090" s="5"/>
    </row>
    <row r="2091" spans="1:18" x14ac:dyDescent="0.2">
      <c r="B2091" s="22" t="s">
        <v>23</v>
      </c>
      <c r="C2091" s="22">
        <v>1128299</v>
      </c>
      <c r="D2091" s="23">
        <v>44552</v>
      </c>
      <c r="E2091" s="22" t="s">
        <v>24</v>
      </c>
      <c r="F2091" s="22" t="s">
        <v>78</v>
      </c>
      <c r="G2091" s="22" t="s">
        <v>79</v>
      </c>
      <c r="H2091" s="22" t="s">
        <v>14</v>
      </c>
      <c r="I2091" s="24">
        <v>0.45000000000000007</v>
      </c>
      <c r="J2091" s="25">
        <v>4250</v>
      </c>
      <c r="K2091" s="26">
        <f t="shared" si="687"/>
        <v>1912.5000000000002</v>
      </c>
      <c r="L2091" s="26">
        <f t="shared" si="688"/>
        <v>669.375</v>
      </c>
      <c r="M2091" s="27">
        <v>0.35</v>
      </c>
      <c r="O2091" s="1"/>
      <c r="P2091" s="2"/>
      <c r="Q2091" s="3"/>
      <c r="R2091" s="5"/>
    </row>
    <row r="2092" spans="1:18" x14ac:dyDescent="0.2">
      <c r="B2092" s="22" t="s">
        <v>23</v>
      </c>
      <c r="C2092" s="22">
        <v>1128299</v>
      </c>
      <c r="D2092" s="23">
        <v>44552</v>
      </c>
      <c r="E2092" s="22" t="s">
        <v>24</v>
      </c>
      <c r="F2092" s="22" t="s">
        <v>78</v>
      </c>
      <c r="G2092" s="22" t="s">
        <v>79</v>
      </c>
      <c r="H2092" s="22" t="s">
        <v>16</v>
      </c>
      <c r="I2092" s="24">
        <v>0.55000000000000004</v>
      </c>
      <c r="J2092" s="25">
        <v>3500</v>
      </c>
      <c r="K2092" s="26">
        <f t="shared" si="687"/>
        <v>1925.0000000000002</v>
      </c>
      <c r="L2092" s="26">
        <f t="shared" si="688"/>
        <v>577.5</v>
      </c>
      <c r="M2092" s="27">
        <v>0.3</v>
      </c>
      <c r="O2092" s="1"/>
      <c r="P2092" s="2"/>
      <c r="Q2092" s="3"/>
      <c r="R2092" s="5"/>
    </row>
    <row r="2093" spans="1:18" x14ac:dyDescent="0.2">
      <c r="B2093" s="22" t="s">
        <v>23</v>
      </c>
      <c r="C2093" s="22">
        <v>1128299</v>
      </c>
      <c r="D2093" s="23">
        <v>44552</v>
      </c>
      <c r="E2093" s="22" t="s">
        <v>24</v>
      </c>
      <c r="F2093" s="22" t="s">
        <v>78</v>
      </c>
      <c r="G2093" s="22" t="s">
        <v>79</v>
      </c>
      <c r="H2093" s="22" t="s">
        <v>17</v>
      </c>
      <c r="I2093" s="24">
        <v>0.60000000000000009</v>
      </c>
      <c r="J2093" s="25">
        <v>4500</v>
      </c>
      <c r="K2093" s="26">
        <f t="shared" si="687"/>
        <v>2700.0000000000005</v>
      </c>
      <c r="L2093" s="26">
        <f t="shared" si="688"/>
        <v>675.00000000000011</v>
      </c>
      <c r="M2093" s="27">
        <v>0.25</v>
      </c>
      <c r="O2093" s="1"/>
      <c r="P2093" s="2"/>
      <c r="Q2093" s="3"/>
      <c r="R2093" s="5"/>
    </row>
    <row r="2094" spans="1:18" x14ac:dyDescent="0.2">
      <c r="A2094" s="8" t="s">
        <v>40</v>
      </c>
      <c r="B2094" s="22" t="s">
        <v>23</v>
      </c>
      <c r="C2094" s="22">
        <v>1128299</v>
      </c>
      <c r="D2094" s="23">
        <v>44222</v>
      </c>
      <c r="E2094" s="22" t="s">
        <v>24</v>
      </c>
      <c r="F2094" s="22" t="s">
        <v>81</v>
      </c>
      <c r="G2094" s="22" t="s">
        <v>80</v>
      </c>
      <c r="H2094" s="22" t="s">
        <v>12</v>
      </c>
      <c r="I2094" s="24">
        <v>0.34999999999999992</v>
      </c>
      <c r="J2094" s="25">
        <v>4750</v>
      </c>
      <c r="K2094" s="26">
        <f>I2094*J2094</f>
        <v>1662.4999999999995</v>
      </c>
      <c r="L2094" s="26">
        <f>K2094*M2094</f>
        <v>581.87499999999977</v>
      </c>
      <c r="M2094" s="27">
        <v>0.35</v>
      </c>
      <c r="O2094" s="1"/>
      <c r="P2094" s="2"/>
      <c r="Q2094" s="3"/>
      <c r="R2094" s="5"/>
    </row>
    <row r="2095" spans="1:18" x14ac:dyDescent="0.2">
      <c r="B2095" s="22" t="s">
        <v>23</v>
      </c>
      <c r="C2095" s="22">
        <v>1128299</v>
      </c>
      <c r="D2095" s="23">
        <v>44222</v>
      </c>
      <c r="E2095" s="22" t="s">
        <v>24</v>
      </c>
      <c r="F2095" s="22" t="s">
        <v>81</v>
      </c>
      <c r="G2095" s="22" t="s">
        <v>80</v>
      </c>
      <c r="H2095" s="22" t="s">
        <v>15</v>
      </c>
      <c r="I2095" s="24">
        <v>0.45</v>
      </c>
      <c r="J2095" s="25">
        <v>4750</v>
      </c>
      <c r="K2095" s="26">
        <f>I2095*J2095</f>
        <v>2137.5</v>
      </c>
      <c r="L2095" s="26">
        <f>K2095*M2095</f>
        <v>855</v>
      </c>
      <c r="M2095" s="27">
        <v>0.4</v>
      </c>
      <c r="O2095" s="1"/>
      <c r="P2095" s="2"/>
      <c r="Q2095" s="3"/>
      <c r="R2095" s="5"/>
    </row>
    <row r="2096" spans="1:18" x14ac:dyDescent="0.2">
      <c r="B2096" s="22" t="s">
        <v>23</v>
      </c>
      <c r="C2096" s="22">
        <v>1128299</v>
      </c>
      <c r="D2096" s="23">
        <v>44222</v>
      </c>
      <c r="E2096" s="22" t="s">
        <v>24</v>
      </c>
      <c r="F2096" s="22" t="s">
        <v>81</v>
      </c>
      <c r="G2096" s="22" t="s">
        <v>80</v>
      </c>
      <c r="H2096" s="22" t="s">
        <v>13</v>
      </c>
      <c r="I2096" s="24">
        <v>0.45</v>
      </c>
      <c r="J2096" s="25">
        <v>4750</v>
      </c>
      <c r="K2096" s="26">
        <f t="shared" ref="K2096:K2099" si="689">I2096*J2096</f>
        <v>2137.5</v>
      </c>
      <c r="L2096" s="26">
        <f t="shared" ref="L2096:L2099" si="690">K2096*M2096</f>
        <v>748.125</v>
      </c>
      <c r="M2096" s="27">
        <v>0.35</v>
      </c>
      <c r="O2096" s="1"/>
      <c r="P2096" s="2"/>
      <c r="Q2096" s="3"/>
      <c r="R2096" s="5"/>
    </row>
    <row r="2097" spans="2:18" x14ac:dyDescent="0.2">
      <c r="B2097" s="22" t="s">
        <v>23</v>
      </c>
      <c r="C2097" s="22">
        <v>1128299</v>
      </c>
      <c r="D2097" s="23">
        <v>44222</v>
      </c>
      <c r="E2097" s="22" t="s">
        <v>24</v>
      </c>
      <c r="F2097" s="22" t="s">
        <v>81</v>
      </c>
      <c r="G2097" s="22" t="s">
        <v>80</v>
      </c>
      <c r="H2097" s="22" t="s">
        <v>14</v>
      </c>
      <c r="I2097" s="24">
        <v>0.45</v>
      </c>
      <c r="J2097" s="25">
        <v>3250</v>
      </c>
      <c r="K2097" s="26">
        <f t="shared" si="689"/>
        <v>1462.5</v>
      </c>
      <c r="L2097" s="26">
        <f t="shared" si="690"/>
        <v>511.87499999999994</v>
      </c>
      <c r="M2097" s="27">
        <v>0.35</v>
      </c>
      <c r="O2097" s="1"/>
      <c r="P2097" s="2"/>
      <c r="Q2097" s="3"/>
      <c r="R2097" s="5"/>
    </row>
    <row r="2098" spans="2:18" x14ac:dyDescent="0.2">
      <c r="B2098" s="22" t="s">
        <v>23</v>
      </c>
      <c r="C2098" s="22">
        <v>1128299</v>
      </c>
      <c r="D2098" s="23">
        <v>44222</v>
      </c>
      <c r="E2098" s="22" t="s">
        <v>24</v>
      </c>
      <c r="F2098" s="22" t="s">
        <v>81</v>
      </c>
      <c r="G2098" s="22" t="s">
        <v>80</v>
      </c>
      <c r="H2098" s="22" t="s">
        <v>16</v>
      </c>
      <c r="I2098" s="24">
        <v>0.50000000000000011</v>
      </c>
      <c r="J2098" s="25">
        <v>2750</v>
      </c>
      <c r="K2098" s="26">
        <f t="shared" si="689"/>
        <v>1375.0000000000002</v>
      </c>
      <c r="L2098" s="26">
        <f t="shared" si="690"/>
        <v>412.50000000000006</v>
      </c>
      <c r="M2098" s="27">
        <v>0.3</v>
      </c>
      <c r="O2098" s="1"/>
      <c r="P2098" s="2"/>
      <c r="Q2098" s="3"/>
      <c r="R2098" s="5"/>
    </row>
    <row r="2099" spans="2:18" x14ac:dyDescent="0.2">
      <c r="B2099" s="22" t="s">
        <v>23</v>
      </c>
      <c r="C2099" s="22">
        <v>1128299</v>
      </c>
      <c r="D2099" s="23">
        <v>44222</v>
      </c>
      <c r="E2099" s="22" t="s">
        <v>24</v>
      </c>
      <c r="F2099" s="22" t="s">
        <v>81</v>
      </c>
      <c r="G2099" s="22" t="s">
        <v>80</v>
      </c>
      <c r="H2099" s="22" t="s">
        <v>17</v>
      </c>
      <c r="I2099" s="24">
        <v>0.45</v>
      </c>
      <c r="J2099" s="25">
        <v>4750</v>
      </c>
      <c r="K2099" s="26">
        <f t="shared" si="689"/>
        <v>2137.5</v>
      </c>
      <c r="L2099" s="26">
        <f t="shared" si="690"/>
        <v>534.375</v>
      </c>
      <c r="M2099" s="27">
        <v>0.25</v>
      </c>
      <c r="O2099" s="1"/>
      <c r="P2099" s="2"/>
      <c r="Q2099" s="3"/>
      <c r="R2099" s="5"/>
    </row>
    <row r="2100" spans="2:18" x14ac:dyDescent="0.2">
      <c r="B2100" s="22" t="s">
        <v>23</v>
      </c>
      <c r="C2100" s="22">
        <v>1128299</v>
      </c>
      <c r="D2100" s="23">
        <v>44253</v>
      </c>
      <c r="E2100" s="22" t="s">
        <v>24</v>
      </c>
      <c r="F2100" s="22" t="s">
        <v>81</v>
      </c>
      <c r="G2100" s="22" t="s">
        <v>80</v>
      </c>
      <c r="H2100" s="22" t="s">
        <v>12</v>
      </c>
      <c r="I2100" s="24">
        <v>0.34999999999999992</v>
      </c>
      <c r="J2100" s="25">
        <v>5250</v>
      </c>
      <c r="K2100" s="26">
        <f>I2100*J2100</f>
        <v>1837.4999999999995</v>
      </c>
      <c r="L2100" s="26">
        <f>K2100*M2100</f>
        <v>643.12499999999977</v>
      </c>
      <c r="M2100" s="27">
        <v>0.35</v>
      </c>
      <c r="O2100" s="1"/>
      <c r="P2100" s="2"/>
      <c r="Q2100" s="3"/>
      <c r="R2100" s="5"/>
    </row>
    <row r="2101" spans="2:18" x14ac:dyDescent="0.2">
      <c r="B2101" s="22" t="s">
        <v>23</v>
      </c>
      <c r="C2101" s="22">
        <v>1128299</v>
      </c>
      <c r="D2101" s="23">
        <v>44253</v>
      </c>
      <c r="E2101" s="22" t="s">
        <v>24</v>
      </c>
      <c r="F2101" s="22" t="s">
        <v>81</v>
      </c>
      <c r="G2101" s="22" t="s">
        <v>80</v>
      </c>
      <c r="H2101" s="22" t="s">
        <v>15</v>
      </c>
      <c r="I2101" s="24">
        <v>0.45</v>
      </c>
      <c r="J2101" s="25">
        <v>4250</v>
      </c>
      <c r="K2101" s="26">
        <f>I2101*J2101</f>
        <v>1912.5</v>
      </c>
      <c r="L2101" s="26">
        <f>K2101*M2101</f>
        <v>765</v>
      </c>
      <c r="M2101" s="27">
        <v>0.4</v>
      </c>
      <c r="O2101" s="1"/>
      <c r="P2101" s="2"/>
      <c r="Q2101" s="3"/>
      <c r="R2101" s="5"/>
    </row>
    <row r="2102" spans="2:18" x14ac:dyDescent="0.2">
      <c r="B2102" s="22" t="s">
        <v>23</v>
      </c>
      <c r="C2102" s="22">
        <v>1128299</v>
      </c>
      <c r="D2102" s="23">
        <v>44253</v>
      </c>
      <c r="E2102" s="22" t="s">
        <v>24</v>
      </c>
      <c r="F2102" s="22" t="s">
        <v>81</v>
      </c>
      <c r="G2102" s="22" t="s">
        <v>80</v>
      </c>
      <c r="H2102" s="22" t="s">
        <v>13</v>
      </c>
      <c r="I2102" s="24">
        <v>0.45</v>
      </c>
      <c r="J2102" s="25">
        <v>4250</v>
      </c>
      <c r="K2102" s="26">
        <f t="shared" ref="K2102:K2105" si="691">I2102*J2102</f>
        <v>1912.5</v>
      </c>
      <c r="L2102" s="26">
        <f t="shared" ref="L2102:L2105" si="692">K2102*M2102</f>
        <v>669.375</v>
      </c>
      <c r="M2102" s="27">
        <v>0.35</v>
      </c>
      <c r="O2102" s="1"/>
      <c r="P2102" s="2"/>
      <c r="Q2102" s="3"/>
      <c r="R2102" s="5"/>
    </row>
    <row r="2103" spans="2:18" x14ac:dyDescent="0.2">
      <c r="B2103" s="22" t="s">
        <v>23</v>
      </c>
      <c r="C2103" s="22">
        <v>1128299</v>
      </c>
      <c r="D2103" s="23">
        <v>44253</v>
      </c>
      <c r="E2103" s="22" t="s">
        <v>24</v>
      </c>
      <c r="F2103" s="22" t="s">
        <v>81</v>
      </c>
      <c r="G2103" s="22" t="s">
        <v>80</v>
      </c>
      <c r="H2103" s="22" t="s">
        <v>14</v>
      </c>
      <c r="I2103" s="24">
        <v>0.45</v>
      </c>
      <c r="J2103" s="25">
        <v>2750</v>
      </c>
      <c r="K2103" s="26">
        <f t="shared" si="691"/>
        <v>1237.5</v>
      </c>
      <c r="L2103" s="26">
        <f t="shared" si="692"/>
        <v>433.125</v>
      </c>
      <c r="M2103" s="27">
        <v>0.35</v>
      </c>
      <c r="O2103" s="1"/>
      <c r="P2103" s="2"/>
      <c r="Q2103" s="3"/>
      <c r="R2103" s="5"/>
    </row>
    <row r="2104" spans="2:18" x14ac:dyDescent="0.2">
      <c r="B2104" s="22" t="s">
        <v>23</v>
      </c>
      <c r="C2104" s="22">
        <v>1128299</v>
      </c>
      <c r="D2104" s="23">
        <v>44253</v>
      </c>
      <c r="E2104" s="22" t="s">
        <v>24</v>
      </c>
      <c r="F2104" s="22" t="s">
        <v>81</v>
      </c>
      <c r="G2104" s="22" t="s">
        <v>80</v>
      </c>
      <c r="H2104" s="22" t="s">
        <v>16</v>
      </c>
      <c r="I2104" s="24">
        <v>0.50000000000000011</v>
      </c>
      <c r="J2104" s="25">
        <v>2000</v>
      </c>
      <c r="K2104" s="26">
        <f t="shared" si="691"/>
        <v>1000.0000000000002</v>
      </c>
      <c r="L2104" s="26">
        <f t="shared" si="692"/>
        <v>300.00000000000006</v>
      </c>
      <c r="M2104" s="27">
        <v>0.3</v>
      </c>
      <c r="O2104" s="1"/>
      <c r="P2104" s="2"/>
      <c r="Q2104" s="3"/>
      <c r="R2104" s="5"/>
    </row>
    <row r="2105" spans="2:18" x14ac:dyDescent="0.2">
      <c r="B2105" s="22" t="s">
        <v>23</v>
      </c>
      <c r="C2105" s="22">
        <v>1128299</v>
      </c>
      <c r="D2105" s="23">
        <v>44253</v>
      </c>
      <c r="E2105" s="22" t="s">
        <v>24</v>
      </c>
      <c r="F2105" s="22" t="s">
        <v>81</v>
      </c>
      <c r="G2105" s="22" t="s">
        <v>80</v>
      </c>
      <c r="H2105" s="22" t="s">
        <v>17</v>
      </c>
      <c r="I2105" s="24">
        <v>0.45</v>
      </c>
      <c r="J2105" s="25">
        <v>4000</v>
      </c>
      <c r="K2105" s="26">
        <f t="shared" si="691"/>
        <v>1800</v>
      </c>
      <c r="L2105" s="26">
        <f t="shared" si="692"/>
        <v>450</v>
      </c>
      <c r="M2105" s="27">
        <v>0.25</v>
      </c>
      <c r="O2105" s="1"/>
      <c r="P2105" s="2"/>
      <c r="Q2105" s="3"/>
      <c r="R2105" s="5"/>
    </row>
    <row r="2106" spans="2:18" x14ac:dyDescent="0.2">
      <c r="B2106" s="22" t="s">
        <v>23</v>
      </c>
      <c r="C2106" s="22">
        <v>1128299</v>
      </c>
      <c r="D2106" s="23">
        <v>44280</v>
      </c>
      <c r="E2106" s="22" t="s">
        <v>24</v>
      </c>
      <c r="F2106" s="22" t="s">
        <v>81</v>
      </c>
      <c r="G2106" s="22" t="s">
        <v>80</v>
      </c>
      <c r="H2106" s="22" t="s">
        <v>12</v>
      </c>
      <c r="I2106" s="24">
        <v>0.45</v>
      </c>
      <c r="J2106" s="25">
        <v>5500</v>
      </c>
      <c r="K2106" s="26">
        <f>I2106*J2106</f>
        <v>2475</v>
      </c>
      <c r="L2106" s="26">
        <f>K2106*M2106</f>
        <v>866.25</v>
      </c>
      <c r="M2106" s="27">
        <v>0.35</v>
      </c>
      <c r="O2106" s="1"/>
      <c r="P2106" s="2"/>
      <c r="Q2106" s="3"/>
      <c r="R2106" s="5"/>
    </row>
    <row r="2107" spans="2:18" x14ac:dyDescent="0.2">
      <c r="B2107" s="22" t="s">
        <v>23</v>
      </c>
      <c r="C2107" s="22">
        <v>1128299</v>
      </c>
      <c r="D2107" s="23">
        <v>44280</v>
      </c>
      <c r="E2107" s="22" t="s">
        <v>24</v>
      </c>
      <c r="F2107" s="22" t="s">
        <v>81</v>
      </c>
      <c r="G2107" s="22" t="s">
        <v>80</v>
      </c>
      <c r="H2107" s="22" t="s">
        <v>15</v>
      </c>
      <c r="I2107" s="24">
        <v>0.55000000000000004</v>
      </c>
      <c r="J2107" s="25">
        <v>4000</v>
      </c>
      <c r="K2107" s="26">
        <f>I2107*J2107</f>
        <v>2200</v>
      </c>
      <c r="L2107" s="26">
        <f>K2107*M2107</f>
        <v>880</v>
      </c>
      <c r="M2107" s="27">
        <v>0.4</v>
      </c>
      <c r="O2107" s="1"/>
      <c r="P2107" s="2"/>
      <c r="Q2107" s="3"/>
      <c r="R2107" s="5"/>
    </row>
    <row r="2108" spans="2:18" x14ac:dyDescent="0.2">
      <c r="B2108" s="22" t="s">
        <v>23</v>
      </c>
      <c r="C2108" s="22">
        <v>1128299</v>
      </c>
      <c r="D2108" s="23">
        <v>44280</v>
      </c>
      <c r="E2108" s="22" t="s">
        <v>24</v>
      </c>
      <c r="F2108" s="22" t="s">
        <v>81</v>
      </c>
      <c r="G2108" s="22" t="s">
        <v>80</v>
      </c>
      <c r="H2108" s="22" t="s">
        <v>13</v>
      </c>
      <c r="I2108" s="24">
        <v>0.55000000000000004</v>
      </c>
      <c r="J2108" s="25">
        <v>4000</v>
      </c>
      <c r="K2108" s="26">
        <f t="shared" ref="K2108:K2111" si="693">I2108*J2108</f>
        <v>2200</v>
      </c>
      <c r="L2108" s="26">
        <f t="shared" ref="L2108:L2111" si="694">K2108*M2108</f>
        <v>770</v>
      </c>
      <c r="M2108" s="27">
        <v>0.35</v>
      </c>
      <c r="O2108" s="1"/>
      <c r="P2108" s="2"/>
      <c r="Q2108" s="3"/>
      <c r="R2108" s="5"/>
    </row>
    <row r="2109" spans="2:18" x14ac:dyDescent="0.2">
      <c r="B2109" s="22" t="s">
        <v>23</v>
      </c>
      <c r="C2109" s="22">
        <v>1128299</v>
      </c>
      <c r="D2109" s="23">
        <v>44280</v>
      </c>
      <c r="E2109" s="22" t="s">
        <v>24</v>
      </c>
      <c r="F2109" s="22" t="s">
        <v>81</v>
      </c>
      <c r="G2109" s="22" t="s">
        <v>80</v>
      </c>
      <c r="H2109" s="22" t="s">
        <v>14</v>
      </c>
      <c r="I2109" s="24">
        <v>0.55000000000000004</v>
      </c>
      <c r="J2109" s="25">
        <v>2750</v>
      </c>
      <c r="K2109" s="26">
        <f t="shared" si="693"/>
        <v>1512.5000000000002</v>
      </c>
      <c r="L2109" s="26">
        <f t="shared" si="694"/>
        <v>529.375</v>
      </c>
      <c r="M2109" s="27">
        <v>0.35</v>
      </c>
      <c r="O2109" s="1"/>
      <c r="P2109" s="2"/>
      <c r="Q2109" s="3"/>
      <c r="R2109" s="5"/>
    </row>
    <row r="2110" spans="2:18" x14ac:dyDescent="0.2">
      <c r="B2110" s="22" t="s">
        <v>23</v>
      </c>
      <c r="C2110" s="22">
        <v>1128299</v>
      </c>
      <c r="D2110" s="23">
        <v>44280</v>
      </c>
      <c r="E2110" s="22" t="s">
        <v>24</v>
      </c>
      <c r="F2110" s="22" t="s">
        <v>81</v>
      </c>
      <c r="G2110" s="22" t="s">
        <v>80</v>
      </c>
      <c r="H2110" s="22" t="s">
        <v>16</v>
      </c>
      <c r="I2110" s="24">
        <v>0.60000000000000009</v>
      </c>
      <c r="J2110" s="25">
        <v>1750</v>
      </c>
      <c r="K2110" s="26">
        <f t="shared" si="693"/>
        <v>1050.0000000000002</v>
      </c>
      <c r="L2110" s="26">
        <f t="shared" si="694"/>
        <v>315.00000000000006</v>
      </c>
      <c r="M2110" s="27">
        <v>0.3</v>
      </c>
      <c r="O2110" s="1"/>
      <c r="P2110" s="2"/>
      <c r="Q2110" s="3"/>
      <c r="R2110" s="5"/>
    </row>
    <row r="2111" spans="2:18" x14ac:dyDescent="0.2">
      <c r="B2111" s="22" t="s">
        <v>23</v>
      </c>
      <c r="C2111" s="22">
        <v>1128299</v>
      </c>
      <c r="D2111" s="23">
        <v>44280</v>
      </c>
      <c r="E2111" s="22" t="s">
        <v>24</v>
      </c>
      <c r="F2111" s="22" t="s">
        <v>81</v>
      </c>
      <c r="G2111" s="22" t="s">
        <v>80</v>
      </c>
      <c r="H2111" s="22" t="s">
        <v>17</v>
      </c>
      <c r="I2111" s="24">
        <v>0.55000000000000004</v>
      </c>
      <c r="J2111" s="25">
        <v>3750</v>
      </c>
      <c r="K2111" s="26">
        <f t="shared" si="693"/>
        <v>2062.5</v>
      </c>
      <c r="L2111" s="26">
        <f t="shared" si="694"/>
        <v>515.625</v>
      </c>
      <c r="M2111" s="27">
        <v>0.25</v>
      </c>
      <c r="O2111" s="1"/>
      <c r="P2111" s="2"/>
      <c r="Q2111" s="3"/>
      <c r="R2111" s="5"/>
    </row>
    <row r="2112" spans="2:18" x14ac:dyDescent="0.2">
      <c r="B2112" s="22" t="s">
        <v>23</v>
      </c>
      <c r="C2112" s="22">
        <v>1128299</v>
      </c>
      <c r="D2112" s="23">
        <v>44312</v>
      </c>
      <c r="E2112" s="22" t="s">
        <v>24</v>
      </c>
      <c r="F2112" s="22" t="s">
        <v>81</v>
      </c>
      <c r="G2112" s="22" t="s">
        <v>80</v>
      </c>
      <c r="H2112" s="22" t="s">
        <v>12</v>
      </c>
      <c r="I2112" s="24">
        <v>0.55000000000000004</v>
      </c>
      <c r="J2112" s="25">
        <v>5500</v>
      </c>
      <c r="K2112" s="26">
        <f>I2112*J2112</f>
        <v>3025.0000000000005</v>
      </c>
      <c r="L2112" s="26">
        <f>K2112*M2112</f>
        <v>1058.75</v>
      </c>
      <c r="M2112" s="27">
        <v>0.35</v>
      </c>
      <c r="O2112" s="1"/>
      <c r="P2112" s="2"/>
      <c r="Q2112" s="3"/>
      <c r="R2112" s="5"/>
    </row>
    <row r="2113" spans="2:18" x14ac:dyDescent="0.2">
      <c r="B2113" s="22" t="s">
        <v>23</v>
      </c>
      <c r="C2113" s="22">
        <v>1128299</v>
      </c>
      <c r="D2113" s="23">
        <v>44312</v>
      </c>
      <c r="E2113" s="22" t="s">
        <v>24</v>
      </c>
      <c r="F2113" s="22" t="s">
        <v>81</v>
      </c>
      <c r="G2113" s="22" t="s">
        <v>80</v>
      </c>
      <c r="H2113" s="22" t="s">
        <v>15</v>
      </c>
      <c r="I2113" s="24">
        <v>0.60000000000000009</v>
      </c>
      <c r="J2113" s="25">
        <v>3500</v>
      </c>
      <c r="K2113" s="26">
        <f>I2113*J2113</f>
        <v>2100.0000000000005</v>
      </c>
      <c r="L2113" s="26">
        <f>K2113*M2113</f>
        <v>840.00000000000023</v>
      </c>
      <c r="M2113" s="27">
        <v>0.4</v>
      </c>
      <c r="O2113" s="1"/>
      <c r="P2113" s="2"/>
      <c r="Q2113" s="3"/>
      <c r="R2113" s="5"/>
    </row>
    <row r="2114" spans="2:18" x14ac:dyDescent="0.2">
      <c r="B2114" s="22" t="s">
        <v>23</v>
      </c>
      <c r="C2114" s="22">
        <v>1128299</v>
      </c>
      <c r="D2114" s="23">
        <v>44312</v>
      </c>
      <c r="E2114" s="22" t="s">
        <v>24</v>
      </c>
      <c r="F2114" s="22" t="s">
        <v>81</v>
      </c>
      <c r="G2114" s="22" t="s">
        <v>80</v>
      </c>
      <c r="H2114" s="22" t="s">
        <v>13</v>
      </c>
      <c r="I2114" s="24">
        <v>0.60000000000000009</v>
      </c>
      <c r="J2114" s="25">
        <v>4000</v>
      </c>
      <c r="K2114" s="26">
        <f t="shared" ref="K2114:K2117" si="695">I2114*J2114</f>
        <v>2400.0000000000005</v>
      </c>
      <c r="L2114" s="26">
        <f t="shared" ref="L2114:L2117" si="696">K2114*M2114</f>
        <v>840.00000000000011</v>
      </c>
      <c r="M2114" s="27">
        <v>0.35</v>
      </c>
      <c r="O2114" s="1"/>
      <c r="P2114" s="2"/>
      <c r="Q2114" s="3"/>
      <c r="R2114" s="5"/>
    </row>
    <row r="2115" spans="2:18" x14ac:dyDescent="0.2">
      <c r="B2115" s="22" t="s">
        <v>23</v>
      </c>
      <c r="C2115" s="22">
        <v>1128299</v>
      </c>
      <c r="D2115" s="23">
        <v>44312</v>
      </c>
      <c r="E2115" s="22" t="s">
        <v>24</v>
      </c>
      <c r="F2115" s="22" t="s">
        <v>81</v>
      </c>
      <c r="G2115" s="22" t="s">
        <v>80</v>
      </c>
      <c r="H2115" s="22" t="s">
        <v>14</v>
      </c>
      <c r="I2115" s="24">
        <v>0.55000000000000004</v>
      </c>
      <c r="J2115" s="25">
        <v>3000</v>
      </c>
      <c r="K2115" s="26">
        <f t="shared" si="695"/>
        <v>1650.0000000000002</v>
      </c>
      <c r="L2115" s="26">
        <f t="shared" si="696"/>
        <v>577.5</v>
      </c>
      <c r="M2115" s="27">
        <v>0.35</v>
      </c>
      <c r="O2115" s="1"/>
      <c r="P2115" s="2"/>
      <c r="Q2115" s="3"/>
      <c r="R2115" s="5"/>
    </row>
    <row r="2116" spans="2:18" x14ac:dyDescent="0.2">
      <c r="B2116" s="22" t="s">
        <v>23</v>
      </c>
      <c r="C2116" s="22">
        <v>1128299</v>
      </c>
      <c r="D2116" s="23">
        <v>44312</v>
      </c>
      <c r="E2116" s="22" t="s">
        <v>24</v>
      </c>
      <c r="F2116" s="22" t="s">
        <v>81</v>
      </c>
      <c r="G2116" s="22" t="s">
        <v>80</v>
      </c>
      <c r="H2116" s="22" t="s">
        <v>16</v>
      </c>
      <c r="I2116" s="24">
        <v>0.60000000000000009</v>
      </c>
      <c r="J2116" s="25">
        <v>2000</v>
      </c>
      <c r="K2116" s="26">
        <f t="shared" si="695"/>
        <v>1200.0000000000002</v>
      </c>
      <c r="L2116" s="26">
        <f t="shared" si="696"/>
        <v>360.00000000000006</v>
      </c>
      <c r="M2116" s="27">
        <v>0.3</v>
      </c>
      <c r="O2116" s="1"/>
      <c r="P2116" s="2"/>
      <c r="Q2116" s="3"/>
      <c r="R2116" s="5"/>
    </row>
    <row r="2117" spans="2:18" x14ac:dyDescent="0.2">
      <c r="B2117" s="22" t="s">
        <v>23</v>
      </c>
      <c r="C2117" s="22">
        <v>1128299</v>
      </c>
      <c r="D2117" s="23">
        <v>44312</v>
      </c>
      <c r="E2117" s="22" t="s">
        <v>24</v>
      </c>
      <c r="F2117" s="22" t="s">
        <v>81</v>
      </c>
      <c r="G2117" s="22" t="s">
        <v>80</v>
      </c>
      <c r="H2117" s="22" t="s">
        <v>17</v>
      </c>
      <c r="I2117" s="24">
        <v>0.75000000000000011</v>
      </c>
      <c r="J2117" s="25">
        <v>3750</v>
      </c>
      <c r="K2117" s="26">
        <f t="shared" si="695"/>
        <v>2812.5000000000005</v>
      </c>
      <c r="L2117" s="26">
        <f t="shared" si="696"/>
        <v>703.12500000000011</v>
      </c>
      <c r="M2117" s="27">
        <v>0.25</v>
      </c>
      <c r="O2117" s="1"/>
      <c r="P2117" s="2"/>
      <c r="Q2117" s="3"/>
      <c r="R2117" s="5"/>
    </row>
    <row r="2118" spans="2:18" x14ac:dyDescent="0.2">
      <c r="B2118" s="22" t="s">
        <v>23</v>
      </c>
      <c r="C2118" s="22">
        <v>1128299</v>
      </c>
      <c r="D2118" s="23">
        <v>44343</v>
      </c>
      <c r="E2118" s="22" t="s">
        <v>24</v>
      </c>
      <c r="F2118" s="22" t="s">
        <v>81</v>
      </c>
      <c r="G2118" s="22" t="s">
        <v>80</v>
      </c>
      <c r="H2118" s="22" t="s">
        <v>12</v>
      </c>
      <c r="I2118" s="24">
        <v>0.55000000000000004</v>
      </c>
      <c r="J2118" s="25">
        <v>5750</v>
      </c>
      <c r="K2118" s="26">
        <f>I2118*J2118</f>
        <v>3162.5000000000005</v>
      </c>
      <c r="L2118" s="26">
        <f>K2118*M2118</f>
        <v>1106.875</v>
      </c>
      <c r="M2118" s="27">
        <v>0.35</v>
      </c>
      <c r="O2118" s="1"/>
      <c r="P2118" s="2"/>
      <c r="Q2118" s="3"/>
      <c r="R2118" s="5"/>
    </row>
    <row r="2119" spans="2:18" x14ac:dyDescent="0.2">
      <c r="B2119" s="22" t="s">
        <v>23</v>
      </c>
      <c r="C2119" s="22">
        <v>1128299</v>
      </c>
      <c r="D2119" s="23">
        <v>44343</v>
      </c>
      <c r="E2119" s="22" t="s">
        <v>24</v>
      </c>
      <c r="F2119" s="22" t="s">
        <v>81</v>
      </c>
      <c r="G2119" s="22" t="s">
        <v>80</v>
      </c>
      <c r="H2119" s="22" t="s">
        <v>15</v>
      </c>
      <c r="I2119" s="24">
        <v>0.60000000000000009</v>
      </c>
      <c r="J2119" s="25">
        <v>4250</v>
      </c>
      <c r="K2119" s="26">
        <f>I2119*J2119</f>
        <v>2550.0000000000005</v>
      </c>
      <c r="L2119" s="26">
        <f>K2119*M2119</f>
        <v>1020.0000000000002</v>
      </c>
      <c r="M2119" s="27">
        <v>0.4</v>
      </c>
      <c r="O2119" s="1"/>
      <c r="P2119" s="2"/>
      <c r="Q2119" s="3"/>
      <c r="R2119" s="5"/>
    </row>
    <row r="2120" spans="2:18" x14ac:dyDescent="0.2">
      <c r="B2120" s="22" t="s">
        <v>23</v>
      </c>
      <c r="C2120" s="22">
        <v>1128299</v>
      </c>
      <c r="D2120" s="23">
        <v>44343</v>
      </c>
      <c r="E2120" s="22" t="s">
        <v>24</v>
      </c>
      <c r="F2120" s="22" t="s">
        <v>81</v>
      </c>
      <c r="G2120" s="22" t="s">
        <v>80</v>
      </c>
      <c r="H2120" s="22" t="s">
        <v>13</v>
      </c>
      <c r="I2120" s="24">
        <v>0.60000000000000009</v>
      </c>
      <c r="J2120" s="25">
        <v>4500</v>
      </c>
      <c r="K2120" s="26">
        <f t="shared" ref="K2120:K2123" si="697">I2120*J2120</f>
        <v>2700.0000000000005</v>
      </c>
      <c r="L2120" s="26">
        <f t="shared" ref="L2120:L2123" si="698">K2120*M2120</f>
        <v>945.00000000000011</v>
      </c>
      <c r="M2120" s="27">
        <v>0.35</v>
      </c>
      <c r="O2120" s="1"/>
      <c r="P2120" s="2"/>
      <c r="Q2120" s="3"/>
      <c r="R2120" s="5"/>
    </row>
    <row r="2121" spans="2:18" x14ac:dyDescent="0.2">
      <c r="B2121" s="22" t="s">
        <v>23</v>
      </c>
      <c r="C2121" s="22">
        <v>1128299</v>
      </c>
      <c r="D2121" s="23">
        <v>44343</v>
      </c>
      <c r="E2121" s="22" t="s">
        <v>24</v>
      </c>
      <c r="F2121" s="22" t="s">
        <v>81</v>
      </c>
      <c r="G2121" s="22" t="s">
        <v>80</v>
      </c>
      <c r="H2121" s="22" t="s">
        <v>14</v>
      </c>
      <c r="I2121" s="24">
        <v>0.55000000000000004</v>
      </c>
      <c r="J2121" s="25">
        <v>3500</v>
      </c>
      <c r="K2121" s="26">
        <f t="shared" si="697"/>
        <v>1925.0000000000002</v>
      </c>
      <c r="L2121" s="26">
        <f t="shared" si="698"/>
        <v>673.75</v>
      </c>
      <c r="M2121" s="27">
        <v>0.35</v>
      </c>
      <c r="O2121" s="1"/>
      <c r="P2121" s="2"/>
      <c r="Q2121" s="3"/>
      <c r="R2121" s="5"/>
    </row>
    <row r="2122" spans="2:18" x14ac:dyDescent="0.2">
      <c r="B2122" s="22" t="s">
        <v>23</v>
      </c>
      <c r="C2122" s="22">
        <v>1128299</v>
      </c>
      <c r="D2122" s="23">
        <v>44343</v>
      </c>
      <c r="E2122" s="22" t="s">
        <v>24</v>
      </c>
      <c r="F2122" s="22" t="s">
        <v>81</v>
      </c>
      <c r="G2122" s="22" t="s">
        <v>80</v>
      </c>
      <c r="H2122" s="22" t="s">
        <v>16</v>
      </c>
      <c r="I2122" s="24">
        <v>0.60000000000000009</v>
      </c>
      <c r="J2122" s="25">
        <v>2500</v>
      </c>
      <c r="K2122" s="26">
        <f t="shared" si="697"/>
        <v>1500.0000000000002</v>
      </c>
      <c r="L2122" s="26">
        <f t="shared" si="698"/>
        <v>450.00000000000006</v>
      </c>
      <c r="M2122" s="27">
        <v>0.3</v>
      </c>
      <c r="O2122" s="1"/>
      <c r="P2122" s="2"/>
      <c r="Q2122" s="3"/>
      <c r="R2122" s="5"/>
    </row>
    <row r="2123" spans="2:18" x14ac:dyDescent="0.2">
      <c r="B2123" s="22" t="s">
        <v>23</v>
      </c>
      <c r="C2123" s="22">
        <v>1128299</v>
      </c>
      <c r="D2123" s="23">
        <v>44343</v>
      </c>
      <c r="E2123" s="22" t="s">
        <v>24</v>
      </c>
      <c r="F2123" s="22" t="s">
        <v>81</v>
      </c>
      <c r="G2123" s="22" t="s">
        <v>80</v>
      </c>
      <c r="H2123" s="22" t="s">
        <v>17</v>
      </c>
      <c r="I2123" s="24">
        <v>0.75000000000000011</v>
      </c>
      <c r="J2123" s="25">
        <v>4250</v>
      </c>
      <c r="K2123" s="26">
        <f t="shared" si="697"/>
        <v>3187.5000000000005</v>
      </c>
      <c r="L2123" s="26">
        <f t="shared" si="698"/>
        <v>796.87500000000011</v>
      </c>
      <c r="M2123" s="27">
        <v>0.25</v>
      </c>
      <c r="O2123" s="1"/>
      <c r="P2123" s="2"/>
      <c r="Q2123" s="3"/>
      <c r="R2123" s="5"/>
    </row>
    <row r="2124" spans="2:18" x14ac:dyDescent="0.2">
      <c r="B2124" s="22" t="s">
        <v>23</v>
      </c>
      <c r="C2124" s="22">
        <v>1128299</v>
      </c>
      <c r="D2124" s="23">
        <v>44373</v>
      </c>
      <c r="E2124" s="22" t="s">
        <v>24</v>
      </c>
      <c r="F2124" s="22" t="s">
        <v>81</v>
      </c>
      <c r="G2124" s="22" t="s">
        <v>80</v>
      </c>
      <c r="H2124" s="22" t="s">
        <v>12</v>
      </c>
      <c r="I2124" s="24">
        <v>0.55000000000000004</v>
      </c>
      <c r="J2124" s="25">
        <v>7000</v>
      </c>
      <c r="K2124" s="26">
        <f>I2124*J2124</f>
        <v>3850.0000000000005</v>
      </c>
      <c r="L2124" s="26">
        <f>K2124*M2124</f>
        <v>1347.5</v>
      </c>
      <c r="M2124" s="27">
        <v>0.35</v>
      </c>
      <c r="O2124" s="1"/>
      <c r="P2124" s="2"/>
      <c r="Q2124" s="3"/>
      <c r="R2124" s="5"/>
    </row>
    <row r="2125" spans="2:18" x14ac:dyDescent="0.2">
      <c r="B2125" s="22" t="s">
        <v>23</v>
      </c>
      <c r="C2125" s="22">
        <v>1128299</v>
      </c>
      <c r="D2125" s="23">
        <v>44373</v>
      </c>
      <c r="E2125" s="22" t="s">
        <v>24</v>
      </c>
      <c r="F2125" s="22" t="s">
        <v>81</v>
      </c>
      <c r="G2125" s="22" t="s">
        <v>80</v>
      </c>
      <c r="H2125" s="22" t="s">
        <v>15</v>
      </c>
      <c r="I2125" s="24">
        <v>0.60000000000000009</v>
      </c>
      <c r="J2125" s="25">
        <v>5500</v>
      </c>
      <c r="K2125" s="26">
        <f>I2125*J2125</f>
        <v>3300.0000000000005</v>
      </c>
      <c r="L2125" s="26">
        <f>K2125*M2125</f>
        <v>1320.0000000000002</v>
      </c>
      <c r="M2125" s="27">
        <v>0.4</v>
      </c>
      <c r="O2125" s="1"/>
      <c r="P2125" s="2"/>
      <c r="Q2125" s="3"/>
      <c r="R2125" s="5"/>
    </row>
    <row r="2126" spans="2:18" x14ac:dyDescent="0.2">
      <c r="B2126" s="22" t="s">
        <v>23</v>
      </c>
      <c r="C2126" s="22">
        <v>1128299</v>
      </c>
      <c r="D2126" s="23">
        <v>44373</v>
      </c>
      <c r="E2126" s="22" t="s">
        <v>24</v>
      </c>
      <c r="F2126" s="22" t="s">
        <v>81</v>
      </c>
      <c r="G2126" s="22" t="s">
        <v>80</v>
      </c>
      <c r="H2126" s="22" t="s">
        <v>13</v>
      </c>
      <c r="I2126" s="24">
        <v>0.60000000000000009</v>
      </c>
      <c r="J2126" s="25">
        <v>5500</v>
      </c>
      <c r="K2126" s="26">
        <f t="shared" ref="K2126:K2129" si="699">I2126*J2126</f>
        <v>3300.0000000000005</v>
      </c>
      <c r="L2126" s="26">
        <f t="shared" ref="L2126:L2129" si="700">K2126*M2126</f>
        <v>1155</v>
      </c>
      <c r="M2126" s="27">
        <v>0.35</v>
      </c>
      <c r="O2126" s="1"/>
      <c r="P2126" s="2"/>
      <c r="Q2126" s="3"/>
      <c r="R2126" s="5"/>
    </row>
    <row r="2127" spans="2:18" x14ac:dyDescent="0.2">
      <c r="B2127" s="22" t="s">
        <v>23</v>
      </c>
      <c r="C2127" s="22">
        <v>1128299</v>
      </c>
      <c r="D2127" s="23">
        <v>44373</v>
      </c>
      <c r="E2127" s="22" t="s">
        <v>24</v>
      </c>
      <c r="F2127" s="22" t="s">
        <v>81</v>
      </c>
      <c r="G2127" s="22" t="s">
        <v>80</v>
      </c>
      <c r="H2127" s="22" t="s">
        <v>14</v>
      </c>
      <c r="I2127" s="24">
        <v>0.55000000000000004</v>
      </c>
      <c r="J2127" s="25">
        <v>4250</v>
      </c>
      <c r="K2127" s="26">
        <f t="shared" si="699"/>
        <v>2337.5</v>
      </c>
      <c r="L2127" s="26">
        <f t="shared" si="700"/>
        <v>818.125</v>
      </c>
      <c r="M2127" s="27">
        <v>0.35</v>
      </c>
      <c r="O2127" s="1"/>
      <c r="P2127" s="2"/>
      <c r="Q2127" s="3"/>
      <c r="R2127" s="5"/>
    </row>
    <row r="2128" spans="2:18" x14ac:dyDescent="0.2">
      <c r="B2128" s="22" t="s">
        <v>23</v>
      </c>
      <c r="C2128" s="22">
        <v>1128299</v>
      </c>
      <c r="D2128" s="23">
        <v>44373</v>
      </c>
      <c r="E2128" s="22" t="s">
        <v>24</v>
      </c>
      <c r="F2128" s="22" t="s">
        <v>81</v>
      </c>
      <c r="G2128" s="22" t="s">
        <v>80</v>
      </c>
      <c r="H2128" s="22" t="s">
        <v>16</v>
      </c>
      <c r="I2128" s="24">
        <v>0.60000000000000009</v>
      </c>
      <c r="J2128" s="25">
        <v>3000</v>
      </c>
      <c r="K2128" s="26">
        <f t="shared" si="699"/>
        <v>1800.0000000000002</v>
      </c>
      <c r="L2128" s="26">
        <f t="shared" si="700"/>
        <v>540</v>
      </c>
      <c r="M2128" s="27">
        <v>0.3</v>
      </c>
      <c r="O2128" s="1"/>
      <c r="P2128" s="2"/>
      <c r="Q2128" s="3"/>
      <c r="R2128" s="5"/>
    </row>
    <row r="2129" spans="2:18" x14ac:dyDescent="0.2">
      <c r="B2129" s="22" t="s">
        <v>23</v>
      </c>
      <c r="C2129" s="22">
        <v>1128299</v>
      </c>
      <c r="D2129" s="23">
        <v>44373</v>
      </c>
      <c r="E2129" s="22" t="s">
        <v>24</v>
      </c>
      <c r="F2129" s="22" t="s">
        <v>81</v>
      </c>
      <c r="G2129" s="22" t="s">
        <v>80</v>
      </c>
      <c r="H2129" s="22" t="s">
        <v>17</v>
      </c>
      <c r="I2129" s="24">
        <v>0.75000000000000011</v>
      </c>
      <c r="J2129" s="25">
        <v>6000</v>
      </c>
      <c r="K2129" s="26">
        <f t="shared" si="699"/>
        <v>4500.0000000000009</v>
      </c>
      <c r="L2129" s="26">
        <f t="shared" si="700"/>
        <v>1125.0000000000002</v>
      </c>
      <c r="M2129" s="27">
        <v>0.25</v>
      </c>
      <c r="O2129" s="1"/>
      <c r="P2129" s="2"/>
      <c r="Q2129" s="3"/>
      <c r="R2129" s="5"/>
    </row>
    <row r="2130" spans="2:18" x14ac:dyDescent="0.2">
      <c r="B2130" s="22" t="s">
        <v>23</v>
      </c>
      <c r="C2130" s="22">
        <v>1128299</v>
      </c>
      <c r="D2130" s="23">
        <v>44402</v>
      </c>
      <c r="E2130" s="22" t="s">
        <v>24</v>
      </c>
      <c r="F2130" s="22" t="s">
        <v>81</v>
      </c>
      <c r="G2130" s="22" t="s">
        <v>80</v>
      </c>
      <c r="H2130" s="22" t="s">
        <v>12</v>
      </c>
      <c r="I2130" s="24">
        <v>0.55000000000000004</v>
      </c>
      <c r="J2130" s="25">
        <v>7500</v>
      </c>
      <c r="K2130" s="26">
        <f>I2130*J2130</f>
        <v>4125</v>
      </c>
      <c r="L2130" s="26">
        <f>K2130*M2130</f>
        <v>1443.75</v>
      </c>
      <c r="M2130" s="27">
        <v>0.35</v>
      </c>
      <c r="O2130" s="1"/>
      <c r="P2130" s="2"/>
      <c r="Q2130" s="3"/>
      <c r="R2130" s="5"/>
    </row>
    <row r="2131" spans="2:18" x14ac:dyDescent="0.2">
      <c r="B2131" s="22" t="s">
        <v>23</v>
      </c>
      <c r="C2131" s="22">
        <v>1128299</v>
      </c>
      <c r="D2131" s="23">
        <v>44402</v>
      </c>
      <c r="E2131" s="22" t="s">
        <v>24</v>
      </c>
      <c r="F2131" s="22" t="s">
        <v>81</v>
      </c>
      <c r="G2131" s="22" t="s">
        <v>80</v>
      </c>
      <c r="H2131" s="22" t="s">
        <v>15</v>
      </c>
      <c r="I2131" s="24">
        <v>0.60000000000000009</v>
      </c>
      <c r="J2131" s="25">
        <v>6000</v>
      </c>
      <c r="K2131" s="26">
        <f>I2131*J2131</f>
        <v>3600.0000000000005</v>
      </c>
      <c r="L2131" s="26">
        <f>K2131*M2131</f>
        <v>1440.0000000000002</v>
      </c>
      <c r="M2131" s="27">
        <v>0.4</v>
      </c>
      <c r="O2131" s="1"/>
      <c r="P2131" s="2"/>
      <c r="Q2131" s="3"/>
      <c r="R2131" s="5"/>
    </row>
    <row r="2132" spans="2:18" x14ac:dyDescent="0.2">
      <c r="B2132" s="22" t="s">
        <v>23</v>
      </c>
      <c r="C2132" s="22">
        <v>1128299</v>
      </c>
      <c r="D2132" s="23">
        <v>44402</v>
      </c>
      <c r="E2132" s="22" t="s">
        <v>24</v>
      </c>
      <c r="F2132" s="22" t="s">
        <v>81</v>
      </c>
      <c r="G2132" s="22" t="s">
        <v>80</v>
      </c>
      <c r="H2132" s="22" t="s">
        <v>13</v>
      </c>
      <c r="I2132" s="24">
        <v>0.60000000000000009</v>
      </c>
      <c r="J2132" s="25">
        <v>5500</v>
      </c>
      <c r="K2132" s="26">
        <f t="shared" ref="K2132:K2135" si="701">I2132*J2132</f>
        <v>3300.0000000000005</v>
      </c>
      <c r="L2132" s="26">
        <f t="shared" ref="L2132:L2135" si="702">K2132*M2132</f>
        <v>1155</v>
      </c>
      <c r="M2132" s="27">
        <v>0.35</v>
      </c>
      <c r="O2132" s="1"/>
      <c r="P2132" s="2"/>
      <c r="Q2132" s="3"/>
      <c r="R2132" s="5"/>
    </row>
    <row r="2133" spans="2:18" x14ac:dyDescent="0.2">
      <c r="B2133" s="22" t="s">
        <v>23</v>
      </c>
      <c r="C2133" s="22">
        <v>1128299</v>
      </c>
      <c r="D2133" s="23">
        <v>44402</v>
      </c>
      <c r="E2133" s="22" t="s">
        <v>24</v>
      </c>
      <c r="F2133" s="22" t="s">
        <v>81</v>
      </c>
      <c r="G2133" s="22" t="s">
        <v>80</v>
      </c>
      <c r="H2133" s="22" t="s">
        <v>14</v>
      </c>
      <c r="I2133" s="24">
        <v>0.55000000000000004</v>
      </c>
      <c r="J2133" s="25">
        <v>4500</v>
      </c>
      <c r="K2133" s="26">
        <f t="shared" si="701"/>
        <v>2475</v>
      </c>
      <c r="L2133" s="26">
        <f t="shared" si="702"/>
        <v>866.25</v>
      </c>
      <c r="M2133" s="27">
        <v>0.35</v>
      </c>
      <c r="O2133" s="1"/>
      <c r="P2133" s="2"/>
      <c r="Q2133" s="3"/>
      <c r="R2133" s="5"/>
    </row>
    <row r="2134" spans="2:18" x14ac:dyDescent="0.2">
      <c r="B2134" s="22" t="s">
        <v>23</v>
      </c>
      <c r="C2134" s="22">
        <v>1128299</v>
      </c>
      <c r="D2134" s="23">
        <v>44402</v>
      </c>
      <c r="E2134" s="22" t="s">
        <v>24</v>
      </c>
      <c r="F2134" s="22" t="s">
        <v>81</v>
      </c>
      <c r="G2134" s="22" t="s">
        <v>80</v>
      </c>
      <c r="H2134" s="22" t="s">
        <v>16</v>
      </c>
      <c r="I2134" s="24">
        <v>0.60000000000000009</v>
      </c>
      <c r="J2134" s="25">
        <v>5000</v>
      </c>
      <c r="K2134" s="26">
        <f t="shared" si="701"/>
        <v>3000.0000000000005</v>
      </c>
      <c r="L2134" s="26">
        <f t="shared" si="702"/>
        <v>900.00000000000011</v>
      </c>
      <c r="M2134" s="27">
        <v>0.3</v>
      </c>
      <c r="O2134" s="1"/>
      <c r="P2134" s="2"/>
      <c r="Q2134" s="3"/>
      <c r="R2134" s="5"/>
    </row>
    <row r="2135" spans="2:18" x14ac:dyDescent="0.2">
      <c r="B2135" s="22" t="s">
        <v>23</v>
      </c>
      <c r="C2135" s="22">
        <v>1128299</v>
      </c>
      <c r="D2135" s="23">
        <v>44402</v>
      </c>
      <c r="E2135" s="22" t="s">
        <v>24</v>
      </c>
      <c r="F2135" s="22" t="s">
        <v>81</v>
      </c>
      <c r="G2135" s="22" t="s">
        <v>80</v>
      </c>
      <c r="H2135" s="22" t="s">
        <v>17</v>
      </c>
      <c r="I2135" s="24">
        <v>0.75000000000000011</v>
      </c>
      <c r="J2135" s="25">
        <v>5000</v>
      </c>
      <c r="K2135" s="26">
        <f t="shared" si="701"/>
        <v>3750.0000000000005</v>
      </c>
      <c r="L2135" s="26">
        <f t="shared" si="702"/>
        <v>937.50000000000011</v>
      </c>
      <c r="M2135" s="27">
        <v>0.25</v>
      </c>
      <c r="O2135" s="1"/>
      <c r="P2135" s="2"/>
      <c r="Q2135" s="3"/>
      <c r="R2135" s="5"/>
    </row>
    <row r="2136" spans="2:18" x14ac:dyDescent="0.2">
      <c r="B2136" s="22" t="s">
        <v>23</v>
      </c>
      <c r="C2136" s="22">
        <v>1128299</v>
      </c>
      <c r="D2136" s="23">
        <v>44434</v>
      </c>
      <c r="E2136" s="22" t="s">
        <v>24</v>
      </c>
      <c r="F2136" s="22" t="s">
        <v>81</v>
      </c>
      <c r="G2136" s="22" t="s">
        <v>80</v>
      </c>
      <c r="H2136" s="22" t="s">
        <v>12</v>
      </c>
      <c r="I2136" s="24">
        <v>0.60000000000000009</v>
      </c>
      <c r="J2136" s="25">
        <v>7000</v>
      </c>
      <c r="K2136" s="26">
        <f>I2136*J2136</f>
        <v>4200.0000000000009</v>
      </c>
      <c r="L2136" s="26">
        <f>K2136*M2136</f>
        <v>1470.0000000000002</v>
      </c>
      <c r="M2136" s="27">
        <v>0.35</v>
      </c>
      <c r="O2136" s="1"/>
      <c r="P2136" s="2"/>
      <c r="Q2136" s="3"/>
      <c r="R2136" s="5"/>
    </row>
    <row r="2137" spans="2:18" x14ac:dyDescent="0.2">
      <c r="B2137" s="22" t="s">
        <v>23</v>
      </c>
      <c r="C2137" s="22">
        <v>1128299</v>
      </c>
      <c r="D2137" s="23">
        <v>44434</v>
      </c>
      <c r="E2137" s="22" t="s">
        <v>24</v>
      </c>
      <c r="F2137" s="22" t="s">
        <v>81</v>
      </c>
      <c r="G2137" s="22" t="s">
        <v>80</v>
      </c>
      <c r="H2137" s="22" t="s">
        <v>15</v>
      </c>
      <c r="I2137" s="24">
        <v>0.65000000000000013</v>
      </c>
      <c r="J2137" s="25">
        <v>6500</v>
      </c>
      <c r="K2137" s="26">
        <f>I2137*J2137</f>
        <v>4225.0000000000009</v>
      </c>
      <c r="L2137" s="26">
        <f>K2137*M2137</f>
        <v>1690.0000000000005</v>
      </c>
      <c r="M2137" s="27">
        <v>0.4</v>
      </c>
      <c r="O2137" s="1"/>
      <c r="P2137" s="2"/>
      <c r="Q2137" s="3"/>
      <c r="R2137" s="5"/>
    </row>
    <row r="2138" spans="2:18" x14ac:dyDescent="0.2">
      <c r="B2138" s="22" t="s">
        <v>23</v>
      </c>
      <c r="C2138" s="22">
        <v>1128299</v>
      </c>
      <c r="D2138" s="23">
        <v>44434</v>
      </c>
      <c r="E2138" s="22" t="s">
        <v>24</v>
      </c>
      <c r="F2138" s="22" t="s">
        <v>81</v>
      </c>
      <c r="G2138" s="22" t="s">
        <v>80</v>
      </c>
      <c r="H2138" s="22" t="s">
        <v>13</v>
      </c>
      <c r="I2138" s="24">
        <v>0.60000000000000009</v>
      </c>
      <c r="J2138" s="25">
        <v>5250</v>
      </c>
      <c r="K2138" s="26">
        <f t="shared" ref="K2138:K2141" si="703">I2138*J2138</f>
        <v>3150.0000000000005</v>
      </c>
      <c r="L2138" s="26">
        <f t="shared" ref="L2138:L2141" si="704">K2138*M2138</f>
        <v>1102.5</v>
      </c>
      <c r="M2138" s="27">
        <v>0.35</v>
      </c>
      <c r="O2138" s="1"/>
      <c r="P2138" s="2"/>
      <c r="Q2138" s="3"/>
      <c r="R2138" s="5"/>
    </row>
    <row r="2139" spans="2:18" x14ac:dyDescent="0.2">
      <c r="B2139" s="22" t="s">
        <v>23</v>
      </c>
      <c r="C2139" s="22">
        <v>1128299</v>
      </c>
      <c r="D2139" s="23">
        <v>44434</v>
      </c>
      <c r="E2139" s="22" t="s">
        <v>24</v>
      </c>
      <c r="F2139" s="22" t="s">
        <v>81</v>
      </c>
      <c r="G2139" s="22" t="s">
        <v>80</v>
      </c>
      <c r="H2139" s="22" t="s">
        <v>14</v>
      </c>
      <c r="I2139" s="24">
        <v>0.60000000000000009</v>
      </c>
      <c r="J2139" s="25">
        <v>4750</v>
      </c>
      <c r="K2139" s="26">
        <f t="shared" si="703"/>
        <v>2850.0000000000005</v>
      </c>
      <c r="L2139" s="26">
        <f t="shared" si="704"/>
        <v>997.50000000000011</v>
      </c>
      <c r="M2139" s="27">
        <v>0.35</v>
      </c>
      <c r="O2139" s="1"/>
      <c r="P2139" s="2"/>
      <c r="Q2139" s="3"/>
      <c r="R2139" s="5"/>
    </row>
    <row r="2140" spans="2:18" x14ac:dyDescent="0.2">
      <c r="B2140" s="22" t="s">
        <v>23</v>
      </c>
      <c r="C2140" s="22">
        <v>1128299</v>
      </c>
      <c r="D2140" s="23">
        <v>44434</v>
      </c>
      <c r="E2140" s="22" t="s">
        <v>24</v>
      </c>
      <c r="F2140" s="22" t="s">
        <v>81</v>
      </c>
      <c r="G2140" s="22" t="s">
        <v>80</v>
      </c>
      <c r="H2140" s="22" t="s">
        <v>16</v>
      </c>
      <c r="I2140" s="24">
        <v>0.70000000000000007</v>
      </c>
      <c r="J2140" s="25">
        <v>4750</v>
      </c>
      <c r="K2140" s="26">
        <f t="shared" si="703"/>
        <v>3325.0000000000005</v>
      </c>
      <c r="L2140" s="26">
        <f t="shared" si="704"/>
        <v>997.50000000000011</v>
      </c>
      <c r="M2140" s="27">
        <v>0.3</v>
      </c>
      <c r="O2140" s="1"/>
      <c r="P2140" s="2"/>
      <c r="Q2140" s="3"/>
      <c r="R2140" s="5"/>
    </row>
    <row r="2141" spans="2:18" x14ac:dyDescent="0.2">
      <c r="B2141" s="22" t="s">
        <v>23</v>
      </c>
      <c r="C2141" s="22">
        <v>1128299</v>
      </c>
      <c r="D2141" s="23">
        <v>44434</v>
      </c>
      <c r="E2141" s="22" t="s">
        <v>24</v>
      </c>
      <c r="F2141" s="22" t="s">
        <v>81</v>
      </c>
      <c r="G2141" s="22" t="s">
        <v>80</v>
      </c>
      <c r="H2141" s="22" t="s">
        <v>17</v>
      </c>
      <c r="I2141" s="24">
        <v>0.75000000000000011</v>
      </c>
      <c r="J2141" s="25">
        <v>4500</v>
      </c>
      <c r="K2141" s="26">
        <f t="shared" si="703"/>
        <v>3375.0000000000005</v>
      </c>
      <c r="L2141" s="26">
        <f t="shared" si="704"/>
        <v>843.75000000000011</v>
      </c>
      <c r="M2141" s="27">
        <v>0.25</v>
      </c>
      <c r="O2141" s="1"/>
      <c r="P2141" s="2"/>
      <c r="Q2141" s="3"/>
      <c r="R2141" s="5"/>
    </row>
    <row r="2142" spans="2:18" x14ac:dyDescent="0.2">
      <c r="B2142" s="22" t="s">
        <v>23</v>
      </c>
      <c r="C2142" s="22">
        <v>1128299</v>
      </c>
      <c r="D2142" s="23">
        <v>44466</v>
      </c>
      <c r="E2142" s="22" t="s">
        <v>24</v>
      </c>
      <c r="F2142" s="22" t="s">
        <v>81</v>
      </c>
      <c r="G2142" s="22" t="s">
        <v>80</v>
      </c>
      <c r="H2142" s="22" t="s">
        <v>12</v>
      </c>
      <c r="I2142" s="24">
        <v>0.50000000000000011</v>
      </c>
      <c r="J2142" s="25">
        <v>6250</v>
      </c>
      <c r="K2142" s="26">
        <f>I2142*J2142</f>
        <v>3125.0000000000009</v>
      </c>
      <c r="L2142" s="26">
        <f>K2142*M2142</f>
        <v>1093.7500000000002</v>
      </c>
      <c r="M2142" s="27">
        <v>0.35</v>
      </c>
      <c r="O2142" s="1"/>
      <c r="P2142" s="2"/>
      <c r="Q2142" s="3"/>
      <c r="R2142" s="5"/>
    </row>
    <row r="2143" spans="2:18" x14ac:dyDescent="0.2">
      <c r="B2143" s="22" t="s">
        <v>23</v>
      </c>
      <c r="C2143" s="22">
        <v>1128299</v>
      </c>
      <c r="D2143" s="23">
        <v>44466</v>
      </c>
      <c r="E2143" s="22" t="s">
        <v>24</v>
      </c>
      <c r="F2143" s="22" t="s">
        <v>81</v>
      </c>
      <c r="G2143" s="22" t="s">
        <v>80</v>
      </c>
      <c r="H2143" s="22" t="s">
        <v>15</v>
      </c>
      <c r="I2143" s="24">
        <v>0.55000000000000016</v>
      </c>
      <c r="J2143" s="25">
        <v>6250</v>
      </c>
      <c r="K2143" s="26">
        <f>I2143*J2143</f>
        <v>3437.5000000000009</v>
      </c>
      <c r="L2143" s="26">
        <f>K2143*M2143</f>
        <v>1375.0000000000005</v>
      </c>
      <c r="M2143" s="27">
        <v>0.4</v>
      </c>
      <c r="O2143" s="1"/>
      <c r="P2143" s="2"/>
      <c r="Q2143" s="3"/>
      <c r="R2143" s="5"/>
    </row>
    <row r="2144" spans="2:18" x14ac:dyDescent="0.2">
      <c r="B2144" s="22" t="s">
        <v>23</v>
      </c>
      <c r="C2144" s="22">
        <v>1128299</v>
      </c>
      <c r="D2144" s="23">
        <v>44466</v>
      </c>
      <c r="E2144" s="22" t="s">
        <v>24</v>
      </c>
      <c r="F2144" s="22" t="s">
        <v>81</v>
      </c>
      <c r="G2144" s="22" t="s">
        <v>80</v>
      </c>
      <c r="H2144" s="22" t="s">
        <v>13</v>
      </c>
      <c r="I2144" s="24">
        <v>0.50000000000000011</v>
      </c>
      <c r="J2144" s="25">
        <v>4750</v>
      </c>
      <c r="K2144" s="26">
        <f t="shared" ref="K2144:K2147" si="705">I2144*J2144</f>
        <v>2375.0000000000005</v>
      </c>
      <c r="L2144" s="26">
        <f t="shared" ref="L2144:L2147" si="706">K2144*M2144</f>
        <v>831.25000000000011</v>
      </c>
      <c r="M2144" s="27">
        <v>0.35</v>
      </c>
      <c r="O2144" s="1"/>
      <c r="P2144" s="2"/>
      <c r="Q2144" s="3"/>
      <c r="R2144" s="5"/>
    </row>
    <row r="2145" spans="2:18" x14ac:dyDescent="0.2">
      <c r="B2145" s="22" t="s">
        <v>23</v>
      </c>
      <c r="C2145" s="22">
        <v>1128299</v>
      </c>
      <c r="D2145" s="23">
        <v>44466</v>
      </c>
      <c r="E2145" s="22" t="s">
        <v>24</v>
      </c>
      <c r="F2145" s="22" t="s">
        <v>81</v>
      </c>
      <c r="G2145" s="22" t="s">
        <v>80</v>
      </c>
      <c r="H2145" s="22" t="s">
        <v>14</v>
      </c>
      <c r="I2145" s="24">
        <v>0.50000000000000011</v>
      </c>
      <c r="J2145" s="25">
        <v>4250</v>
      </c>
      <c r="K2145" s="26">
        <f t="shared" si="705"/>
        <v>2125.0000000000005</v>
      </c>
      <c r="L2145" s="26">
        <f t="shared" si="706"/>
        <v>743.75000000000011</v>
      </c>
      <c r="M2145" s="27">
        <v>0.35</v>
      </c>
      <c r="O2145" s="1"/>
      <c r="P2145" s="2"/>
      <c r="Q2145" s="3"/>
      <c r="R2145" s="5"/>
    </row>
    <row r="2146" spans="2:18" x14ac:dyDescent="0.2">
      <c r="B2146" s="22" t="s">
        <v>23</v>
      </c>
      <c r="C2146" s="22">
        <v>1128299</v>
      </c>
      <c r="D2146" s="23">
        <v>44466</v>
      </c>
      <c r="E2146" s="22" t="s">
        <v>24</v>
      </c>
      <c r="F2146" s="22" t="s">
        <v>81</v>
      </c>
      <c r="G2146" s="22" t="s">
        <v>80</v>
      </c>
      <c r="H2146" s="22" t="s">
        <v>16</v>
      </c>
      <c r="I2146" s="24">
        <v>0.60000000000000009</v>
      </c>
      <c r="J2146" s="25">
        <v>4250</v>
      </c>
      <c r="K2146" s="26">
        <f t="shared" si="705"/>
        <v>2550.0000000000005</v>
      </c>
      <c r="L2146" s="26">
        <f t="shared" si="706"/>
        <v>765.00000000000011</v>
      </c>
      <c r="M2146" s="27">
        <v>0.3</v>
      </c>
      <c r="O2146" s="1"/>
      <c r="P2146" s="2"/>
      <c r="Q2146" s="3"/>
      <c r="R2146" s="5"/>
    </row>
    <row r="2147" spans="2:18" x14ac:dyDescent="0.2">
      <c r="B2147" s="22" t="s">
        <v>23</v>
      </c>
      <c r="C2147" s="22">
        <v>1128299</v>
      </c>
      <c r="D2147" s="23">
        <v>44466</v>
      </c>
      <c r="E2147" s="22" t="s">
        <v>24</v>
      </c>
      <c r="F2147" s="22" t="s">
        <v>81</v>
      </c>
      <c r="G2147" s="22" t="s">
        <v>80</v>
      </c>
      <c r="H2147" s="22" t="s">
        <v>17</v>
      </c>
      <c r="I2147" s="24">
        <v>0.65000000000000013</v>
      </c>
      <c r="J2147" s="25">
        <v>4750</v>
      </c>
      <c r="K2147" s="26">
        <f t="shared" si="705"/>
        <v>3087.5000000000005</v>
      </c>
      <c r="L2147" s="26">
        <f t="shared" si="706"/>
        <v>771.87500000000011</v>
      </c>
      <c r="M2147" s="27">
        <v>0.25</v>
      </c>
      <c r="O2147" s="1"/>
      <c r="P2147" s="2"/>
      <c r="Q2147" s="3"/>
      <c r="R2147" s="5"/>
    </row>
    <row r="2148" spans="2:18" x14ac:dyDescent="0.2">
      <c r="B2148" s="22" t="s">
        <v>23</v>
      </c>
      <c r="C2148" s="22">
        <v>1128299</v>
      </c>
      <c r="D2148" s="23">
        <v>44495</v>
      </c>
      <c r="E2148" s="22" t="s">
        <v>24</v>
      </c>
      <c r="F2148" s="22" t="s">
        <v>81</v>
      </c>
      <c r="G2148" s="22" t="s">
        <v>80</v>
      </c>
      <c r="H2148" s="22" t="s">
        <v>12</v>
      </c>
      <c r="I2148" s="24">
        <v>0.50000000000000011</v>
      </c>
      <c r="J2148" s="25">
        <v>5500</v>
      </c>
      <c r="K2148" s="26">
        <f>I2148*J2148</f>
        <v>2750.0000000000005</v>
      </c>
      <c r="L2148" s="26">
        <f>K2148*M2148</f>
        <v>962.50000000000011</v>
      </c>
      <c r="M2148" s="27">
        <v>0.35</v>
      </c>
      <c r="O2148" s="1"/>
      <c r="P2148" s="2"/>
      <c r="Q2148" s="3"/>
      <c r="R2148" s="5"/>
    </row>
    <row r="2149" spans="2:18" x14ac:dyDescent="0.2">
      <c r="B2149" s="22" t="s">
        <v>23</v>
      </c>
      <c r="C2149" s="22">
        <v>1128299</v>
      </c>
      <c r="D2149" s="23">
        <v>44495</v>
      </c>
      <c r="E2149" s="22" t="s">
        <v>24</v>
      </c>
      <c r="F2149" s="22" t="s">
        <v>81</v>
      </c>
      <c r="G2149" s="22" t="s">
        <v>80</v>
      </c>
      <c r="H2149" s="22" t="s">
        <v>15</v>
      </c>
      <c r="I2149" s="24">
        <v>0.55000000000000016</v>
      </c>
      <c r="J2149" s="25">
        <v>5500</v>
      </c>
      <c r="K2149" s="26">
        <f>I2149*J2149</f>
        <v>3025.0000000000009</v>
      </c>
      <c r="L2149" s="26">
        <f>K2149*M2149</f>
        <v>1210.0000000000005</v>
      </c>
      <c r="M2149" s="27">
        <v>0.4</v>
      </c>
      <c r="O2149" s="1"/>
      <c r="P2149" s="2"/>
      <c r="Q2149" s="3"/>
      <c r="R2149" s="5"/>
    </row>
    <row r="2150" spans="2:18" x14ac:dyDescent="0.2">
      <c r="B2150" s="22" t="s">
        <v>23</v>
      </c>
      <c r="C2150" s="22">
        <v>1128299</v>
      </c>
      <c r="D2150" s="23">
        <v>44495</v>
      </c>
      <c r="E2150" s="22" t="s">
        <v>24</v>
      </c>
      <c r="F2150" s="22" t="s">
        <v>81</v>
      </c>
      <c r="G2150" s="22" t="s">
        <v>80</v>
      </c>
      <c r="H2150" s="22" t="s">
        <v>13</v>
      </c>
      <c r="I2150" s="24">
        <v>0.50000000000000011</v>
      </c>
      <c r="J2150" s="25">
        <v>3750</v>
      </c>
      <c r="K2150" s="26">
        <f t="shared" ref="K2150:K2153" si="707">I2150*J2150</f>
        <v>1875.0000000000005</v>
      </c>
      <c r="L2150" s="26">
        <f t="shared" ref="L2150:L2153" si="708">K2150*M2150</f>
        <v>656.25000000000011</v>
      </c>
      <c r="M2150" s="27">
        <v>0.35</v>
      </c>
      <c r="O2150" s="1"/>
      <c r="P2150" s="2"/>
      <c r="Q2150" s="3"/>
      <c r="R2150" s="5"/>
    </row>
    <row r="2151" spans="2:18" x14ac:dyDescent="0.2">
      <c r="B2151" s="22" t="s">
        <v>23</v>
      </c>
      <c r="C2151" s="22">
        <v>1128299</v>
      </c>
      <c r="D2151" s="23">
        <v>44495</v>
      </c>
      <c r="E2151" s="22" t="s">
        <v>24</v>
      </c>
      <c r="F2151" s="22" t="s">
        <v>81</v>
      </c>
      <c r="G2151" s="22" t="s">
        <v>80</v>
      </c>
      <c r="H2151" s="22" t="s">
        <v>14</v>
      </c>
      <c r="I2151" s="24">
        <v>0.50000000000000011</v>
      </c>
      <c r="J2151" s="25">
        <v>3500</v>
      </c>
      <c r="K2151" s="26">
        <f t="shared" si="707"/>
        <v>1750.0000000000005</v>
      </c>
      <c r="L2151" s="26">
        <f t="shared" si="708"/>
        <v>612.50000000000011</v>
      </c>
      <c r="M2151" s="27">
        <v>0.35</v>
      </c>
      <c r="O2151" s="1"/>
      <c r="P2151" s="2"/>
      <c r="Q2151" s="3"/>
      <c r="R2151" s="5"/>
    </row>
    <row r="2152" spans="2:18" x14ac:dyDescent="0.2">
      <c r="B2152" s="22" t="s">
        <v>23</v>
      </c>
      <c r="C2152" s="22">
        <v>1128299</v>
      </c>
      <c r="D2152" s="23">
        <v>44495</v>
      </c>
      <c r="E2152" s="22" t="s">
        <v>24</v>
      </c>
      <c r="F2152" s="22" t="s">
        <v>81</v>
      </c>
      <c r="G2152" s="22" t="s">
        <v>80</v>
      </c>
      <c r="H2152" s="22" t="s">
        <v>16</v>
      </c>
      <c r="I2152" s="24">
        <v>0.60000000000000009</v>
      </c>
      <c r="J2152" s="25">
        <v>3250</v>
      </c>
      <c r="K2152" s="26">
        <f t="shared" si="707"/>
        <v>1950.0000000000002</v>
      </c>
      <c r="L2152" s="26">
        <f t="shared" si="708"/>
        <v>585</v>
      </c>
      <c r="M2152" s="27">
        <v>0.3</v>
      </c>
      <c r="O2152" s="1"/>
      <c r="P2152" s="2"/>
      <c r="Q2152" s="3"/>
      <c r="R2152" s="5"/>
    </row>
    <row r="2153" spans="2:18" x14ac:dyDescent="0.2">
      <c r="B2153" s="22" t="s">
        <v>23</v>
      </c>
      <c r="C2153" s="22">
        <v>1128299</v>
      </c>
      <c r="D2153" s="23">
        <v>44495</v>
      </c>
      <c r="E2153" s="22" t="s">
        <v>24</v>
      </c>
      <c r="F2153" s="22" t="s">
        <v>81</v>
      </c>
      <c r="G2153" s="22" t="s">
        <v>80</v>
      </c>
      <c r="H2153" s="22" t="s">
        <v>17</v>
      </c>
      <c r="I2153" s="24">
        <v>0.75000000000000011</v>
      </c>
      <c r="J2153" s="25">
        <v>3750</v>
      </c>
      <c r="K2153" s="26">
        <f t="shared" si="707"/>
        <v>2812.5000000000005</v>
      </c>
      <c r="L2153" s="26">
        <f t="shared" si="708"/>
        <v>703.12500000000011</v>
      </c>
      <c r="M2153" s="27">
        <v>0.25</v>
      </c>
      <c r="O2153" s="1"/>
      <c r="P2153" s="2"/>
      <c r="Q2153" s="3"/>
      <c r="R2153" s="5"/>
    </row>
    <row r="2154" spans="2:18" x14ac:dyDescent="0.2">
      <c r="B2154" s="22" t="s">
        <v>23</v>
      </c>
      <c r="C2154" s="22">
        <v>1128299</v>
      </c>
      <c r="D2154" s="23">
        <v>44526</v>
      </c>
      <c r="E2154" s="22" t="s">
        <v>24</v>
      </c>
      <c r="F2154" s="22" t="s">
        <v>81</v>
      </c>
      <c r="G2154" s="22" t="s">
        <v>80</v>
      </c>
      <c r="H2154" s="22" t="s">
        <v>12</v>
      </c>
      <c r="I2154" s="24">
        <v>0.60000000000000009</v>
      </c>
      <c r="J2154" s="25">
        <v>5500</v>
      </c>
      <c r="K2154" s="26">
        <f>I2154*J2154</f>
        <v>3300.0000000000005</v>
      </c>
      <c r="L2154" s="26">
        <f>K2154*M2154</f>
        <v>1155</v>
      </c>
      <c r="M2154" s="27">
        <v>0.35</v>
      </c>
      <c r="O2154" s="1"/>
      <c r="P2154" s="2"/>
      <c r="Q2154" s="3"/>
      <c r="R2154" s="5"/>
    </row>
    <row r="2155" spans="2:18" x14ac:dyDescent="0.2">
      <c r="B2155" s="22" t="s">
        <v>23</v>
      </c>
      <c r="C2155" s="22">
        <v>1128299</v>
      </c>
      <c r="D2155" s="23">
        <v>44526</v>
      </c>
      <c r="E2155" s="22" t="s">
        <v>24</v>
      </c>
      <c r="F2155" s="22" t="s">
        <v>81</v>
      </c>
      <c r="G2155" s="22" t="s">
        <v>80</v>
      </c>
      <c r="H2155" s="22" t="s">
        <v>15</v>
      </c>
      <c r="I2155" s="24">
        <v>0.65000000000000013</v>
      </c>
      <c r="J2155" s="25">
        <v>6000</v>
      </c>
      <c r="K2155" s="26">
        <f>I2155*J2155</f>
        <v>3900.0000000000009</v>
      </c>
      <c r="L2155" s="26">
        <f>K2155*M2155</f>
        <v>1560.0000000000005</v>
      </c>
      <c r="M2155" s="27">
        <v>0.4</v>
      </c>
      <c r="O2155" s="1"/>
      <c r="P2155" s="2"/>
      <c r="Q2155" s="3"/>
      <c r="R2155" s="5"/>
    </row>
    <row r="2156" spans="2:18" x14ac:dyDescent="0.2">
      <c r="B2156" s="22" t="s">
        <v>23</v>
      </c>
      <c r="C2156" s="22">
        <v>1128299</v>
      </c>
      <c r="D2156" s="23">
        <v>44526</v>
      </c>
      <c r="E2156" s="22" t="s">
        <v>24</v>
      </c>
      <c r="F2156" s="22" t="s">
        <v>81</v>
      </c>
      <c r="G2156" s="22" t="s">
        <v>80</v>
      </c>
      <c r="H2156" s="22" t="s">
        <v>13</v>
      </c>
      <c r="I2156" s="24">
        <v>0.60000000000000009</v>
      </c>
      <c r="J2156" s="25">
        <v>4500</v>
      </c>
      <c r="K2156" s="26">
        <f t="shared" ref="K2156:K2159" si="709">I2156*J2156</f>
        <v>2700.0000000000005</v>
      </c>
      <c r="L2156" s="26">
        <f t="shared" ref="L2156:L2159" si="710">K2156*M2156</f>
        <v>945.00000000000011</v>
      </c>
      <c r="M2156" s="27">
        <v>0.35</v>
      </c>
      <c r="O2156" s="1"/>
      <c r="P2156" s="2"/>
      <c r="Q2156" s="3"/>
      <c r="R2156" s="5"/>
    </row>
    <row r="2157" spans="2:18" x14ac:dyDescent="0.2">
      <c r="B2157" s="22" t="s">
        <v>23</v>
      </c>
      <c r="C2157" s="22">
        <v>1128299</v>
      </c>
      <c r="D2157" s="23">
        <v>44526</v>
      </c>
      <c r="E2157" s="22" t="s">
        <v>24</v>
      </c>
      <c r="F2157" s="22" t="s">
        <v>81</v>
      </c>
      <c r="G2157" s="22" t="s">
        <v>80</v>
      </c>
      <c r="H2157" s="22" t="s">
        <v>14</v>
      </c>
      <c r="I2157" s="24">
        <v>0.60000000000000009</v>
      </c>
      <c r="J2157" s="25">
        <v>4250</v>
      </c>
      <c r="K2157" s="26">
        <f t="shared" si="709"/>
        <v>2550.0000000000005</v>
      </c>
      <c r="L2157" s="26">
        <f t="shared" si="710"/>
        <v>892.50000000000011</v>
      </c>
      <c r="M2157" s="27">
        <v>0.35</v>
      </c>
      <c r="O2157" s="1"/>
      <c r="P2157" s="2"/>
      <c r="Q2157" s="3"/>
      <c r="R2157" s="5"/>
    </row>
    <row r="2158" spans="2:18" x14ac:dyDescent="0.2">
      <c r="B2158" s="22" t="s">
        <v>23</v>
      </c>
      <c r="C2158" s="22">
        <v>1128299</v>
      </c>
      <c r="D2158" s="23">
        <v>44526</v>
      </c>
      <c r="E2158" s="22" t="s">
        <v>24</v>
      </c>
      <c r="F2158" s="22" t="s">
        <v>81</v>
      </c>
      <c r="G2158" s="22" t="s">
        <v>80</v>
      </c>
      <c r="H2158" s="22" t="s">
        <v>16</v>
      </c>
      <c r="I2158" s="24">
        <v>0.70000000000000007</v>
      </c>
      <c r="J2158" s="25">
        <v>3750</v>
      </c>
      <c r="K2158" s="26">
        <f t="shared" si="709"/>
        <v>2625.0000000000005</v>
      </c>
      <c r="L2158" s="26">
        <f t="shared" si="710"/>
        <v>787.50000000000011</v>
      </c>
      <c r="M2158" s="27">
        <v>0.3</v>
      </c>
      <c r="O2158" s="1"/>
      <c r="P2158" s="2"/>
      <c r="Q2158" s="3"/>
      <c r="R2158" s="5"/>
    </row>
    <row r="2159" spans="2:18" x14ac:dyDescent="0.2">
      <c r="B2159" s="22" t="s">
        <v>23</v>
      </c>
      <c r="C2159" s="22">
        <v>1128299</v>
      </c>
      <c r="D2159" s="23">
        <v>44526</v>
      </c>
      <c r="E2159" s="22" t="s">
        <v>24</v>
      </c>
      <c r="F2159" s="22" t="s">
        <v>81</v>
      </c>
      <c r="G2159" s="22" t="s">
        <v>80</v>
      </c>
      <c r="H2159" s="22" t="s">
        <v>17</v>
      </c>
      <c r="I2159" s="24">
        <v>0.75000000000000011</v>
      </c>
      <c r="J2159" s="25">
        <v>5000</v>
      </c>
      <c r="K2159" s="26">
        <f t="shared" si="709"/>
        <v>3750.0000000000005</v>
      </c>
      <c r="L2159" s="26">
        <f t="shared" si="710"/>
        <v>937.50000000000011</v>
      </c>
      <c r="M2159" s="27">
        <v>0.25</v>
      </c>
      <c r="O2159" s="1"/>
      <c r="P2159" s="2"/>
      <c r="Q2159" s="3"/>
      <c r="R2159" s="5"/>
    </row>
    <row r="2160" spans="2:18" x14ac:dyDescent="0.2">
      <c r="B2160" s="22" t="s">
        <v>23</v>
      </c>
      <c r="C2160" s="22">
        <v>1128299</v>
      </c>
      <c r="D2160" s="23">
        <v>44555</v>
      </c>
      <c r="E2160" s="22" t="s">
        <v>24</v>
      </c>
      <c r="F2160" s="22" t="s">
        <v>81</v>
      </c>
      <c r="G2160" s="22" t="s">
        <v>80</v>
      </c>
      <c r="H2160" s="22" t="s">
        <v>12</v>
      </c>
      <c r="I2160" s="24">
        <v>0.60000000000000009</v>
      </c>
      <c r="J2160" s="25">
        <v>7000</v>
      </c>
      <c r="K2160" s="26">
        <f>I2160*J2160</f>
        <v>4200.0000000000009</v>
      </c>
      <c r="L2160" s="26">
        <f>K2160*M2160</f>
        <v>1470.0000000000002</v>
      </c>
      <c r="M2160" s="27">
        <v>0.35</v>
      </c>
      <c r="O2160" s="1"/>
      <c r="P2160" s="2"/>
      <c r="Q2160" s="3"/>
      <c r="R2160" s="5"/>
    </row>
    <row r="2161" spans="1:18" x14ac:dyDescent="0.2">
      <c r="B2161" s="22" t="s">
        <v>23</v>
      </c>
      <c r="C2161" s="22">
        <v>1128299</v>
      </c>
      <c r="D2161" s="23">
        <v>44555</v>
      </c>
      <c r="E2161" s="22" t="s">
        <v>24</v>
      </c>
      <c r="F2161" s="22" t="s">
        <v>81</v>
      </c>
      <c r="G2161" s="22" t="s">
        <v>80</v>
      </c>
      <c r="H2161" s="22" t="s">
        <v>15</v>
      </c>
      <c r="I2161" s="24">
        <v>0.65000000000000013</v>
      </c>
      <c r="J2161" s="25">
        <v>7000</v>
      </c>
      <c r="K2161" s="26">
        <f>I2161*J2161</f>
        <v>4550.0000000000009</v>
      </c>
      <c r="L2161" s="26">
        <f>K2161*M2161</f>
        <v>1820.0000000000005</v>
      </c>
      <c r="M2161" s="27">
        <v>0.4</v>
      </c>
      <c r="O2161" s="1"/>
      <c r="P2161" s="2"/>
      <c r="Q2161" s="3"/>
      <c r="R2161" s="5"/>
    </row>
    <row r="2162" spans="1:18" x14ac:dyDescent="0.2">
      <c r="B2162" s="22" t="s">
        <v>23</v>
      </c>
      <c r="C2162" s="22">
        <v>1128299</v>
      </c>
      <c r="D2162" s="23">
        <v>44555</v>
      </c>
      <c r="E2162" s="22" t="s">
        <v>24</v>
      </c>
      <c r="F2162" s="22" t="s">
        <v>81</v>
      </c>
      <c r="G2162" s="22" t="s">
        <v>80</v>
      </c>
      <c r="H2162" s="22" t="s">
        <v>13</v>
      </c>
      <c r="I2162" s="24">
        <v>0.60000000000000009</v>
      </c>
      <c r="J2162" s="25">
        <v>5000</v>
      </c>
      <c r="K2162" s="26">
        <f t="shared" ref="K2162:K2165" si="711">I2162*J2162</f>
        <v>3000.0000000000005</v>
      </c>
      <c r="L2162" s="26">
        <f t="shared" ref="L2162:L2165" si="712">K2162*M2162</f>
        <v>1050</v>
      </c>
      <c r="M2162" s="27">
        <v>0.35</v>
      </c>
      <c r="O2162" s="1"/>
      <c r="P2162" s="2"/>
      <c r="Q2162" s="3"/>
      <c r="R2162" s="5"/>
    </row>
    <row r="2163" spans="1:18" x14ac:dyDescent="0.2">
      <c r="B2163" s="22" t="s">
        <v>23</v>
      </c>
      <c r="C2163" s="22">
        <v>1128299</v>
      </c>
      <c r="D2163" s="23">
        <v>44555</v>
      </c>
      <c r="E2163" s="22" t="s">
        <v>24</v>
      </c>
      <c r="F2163" s="22" t="s">
        <v>81</v>
      </c>
      <c r="G2163" s="22" t="s">
        <v>80</v>
      </c>
      <c r="H2163" s="22" t="s">
        <v>14</v>
      </c>
      <c r="I2163" s="24">
        <v>0.60000000000000009</v>
      </c>
      <c r="J2163" s="25">
        <v>5000</v>
      </c>
      <c r="K2163" s="26">
        <f t="shared" si="711"/>
        <v>3000.0000000000005</v>
      </c>
      <c r="L2163" s="26">
        <f t="shared" si="712"/>
        <v>1050</v>
      </c>
      <c r="M2163" s="27">
        <v>0.35</v>
      </c>
      <c r="O2163" s="1"/>
      <c r="P2163" s="2"/>
      <c r="Q2163" s="3"/>
      <c r="R2163" s="5"/>
    </row>
    <row r="2164" spans="1:18" x14ac:dyDescent="0.2">
      <c r="B2164" s="22" t="s">
        <v>23</v>
      </c>
      <c r="C2164" s="22">
        <v>1128299</v>
      </c>
      <c r="D2164" s="23">
        <v>44555</v>
      </c>
      <c r="E2164" s="22" t="s">
        <v>24</v>
      </c>
      <c r="F2164" s="22" t="s">
        <v>81</v>
      </c>
      <c r="G2164" s="22" t="s">
        <v>80</v>
      </c>
      <c r="H2164" s="22" t="s">
        <v>16</v>
      </c>
      <c r="I2164" s="24">
        <v>0.70000000000000007</v>
      </c>
      <c r="J2164" s="25">
        <v>4250</v>
      </c>
      <c r="K2164" s="26">
        <f t="shared" si="711"/>
        <v>2975.0000000000005</v>
      </c>
      <c r="L2164" s="26">
        <f t="shared" si="712"/>
        <v>892.50000000000011</v>
      </c>
      <c r="M2164" s="27">
        <v>0.3</v>
      </c>
      <c r="O2164" s="1"/>
      <c r="P2164" s="2"/>
      <c r="Q2164" s="3"/>
      <c r="R2164" s="5"/>
    </row>
    <row r="2165" spans="1:18" x14ac:dyDescent="0.2">
      <c r="B2165" s="22" t="s">
        <v>23</v>
      </c>
      <c r="C2165" s="22">
        <v>1128299</v>
      </c>
      <c r="D2165" s="23">
        <v>44555</v>
      </c>
      <c r="E2165" s="22" t="s">
        <v>24</v>
      </c>
      <c r="F2165" s="22" t="s">
        <v>81</v>
      </c>
      <c r="G2165" s="22" t="s">
        <v>80</v>
      </c>
      <c r="H2165" s="22" t="s">
        <v>17</v>
      </c>
      <c r="I2165" s="24">
        <v>0.75000000000000011</v>
      </c>
      <c r="J2165" s="25">
        <v>5250</v>
      </c>
      <c r="K2165" s="26">
        <f t="shared" si="711"/>
        <v>3937.5000000000005</v>
      </c>
      <c r="L2165" s="26">
        <f t="shared" si="712"/>
        <v>984.37500000000011</v>
      </c>
      <c r="M2165" s="27">
        <v>0.25</v>
      </c>
      <c r="O2165" s="1"/>
      <c r="P2165" s="2"/>
      <c r="Q2165" s="3"/>
      <c r="R2165" s="5"/>
    </row>
    <row r="2166" spans="1:18" x14ac:dyDescent="0.2">
      <c r="A2166" s="8" t="s">
        <v>40</v>
      </c>
      <c r="B2166" s="22" t="s">
        <v>23</v>
      </c>
      <c r="C2166" s="22">
        <v>1128299</v>
      </c>
      <c r="D2166" s="23">
        <v>44209</v>
      </c>
      <c r="E2166" s="22" t="s">
        <v>24</v>
      </c>
      <c r="F2166" s="22" t="s">
        <v>82</v>
      </c>
      <c r="G2166" s="22" t="s">
        <v>83</v>
      </c>
      <c r="H2166" s="22" t="s">
        <v>12</v>
      </c>
      <c r="I2166" s="24">
        <v>0.29999999999999993</v>
      </c>
      <c r="J2166" s="25">
        <v>4500</v>
      </c>
      <c r="K2166" s="26">
        <f>I2166*J2166</f>
        <v>1349.9999999999998</v>
      </c>
      <c r="L2166" s="26">
        <f>K2166*M2166</f>
        <v>539.99999999999989</v>
      </c>
      <c r="M2166" s="27">
        <v>0.4</v>
      </c>
      <c r="O2166" s="1"/>
      <c r="P2166" s="2"/>
      <c r="Q2166" s="3"/>
      <c r="R2166" s="5"/>
    </row>
    <row r="2167" spans="1:18" x14ac:dyDescent="0.2">
      <c r="B2167" s="22" t="s">
        <v>23</v>
      </c>
      <c r="C2167" s="22">
        <v>1128299</v>
      </c>
      <c r="D2167" s="23">
        <v>44209</v>
      </c>
      <c r="E2167" s="22" t="s">
        <v>24</v>
      </c>
      <c r="F2167" s="22" t="s">
        <v>82</v>
      </c>
      <c r="G2167" s="22" t="s">
        <v>83</v>
      </c>
      <c r="H2167" s="22" t="s">
        <v>15</v>
      </c>
      <c r="I2167" s="24">
        <v>0.4</v>
      </c>
      <c r="J2167" s="25">
        <v>4500</v>
      </c>
      <c r="K2167" s="26">
        <f>I2167*J2167</f>
        <v>1800</v>
      </c>
      <c r="L2167" s="26">
        <f>K2167*M2167</f>
        <v>720</v>
      </c>
      <c r="M2167" s="27">
        <v>0.4</v>
      </c>
      <c r="O2167" s="1"/>
      <c r="P2167" s="2"/>
      <c r="Q2167" s="3"/>
      <c r="R2167" s="5"/>
    </row>
    <row r="2168" spans="1:18" x14ac:dyDescent="0.2">
      <c r="B2168" s="22" t="s">
        <v>23</v>
      </c>
      <c r="C2168" s="22">
        <v>1128299</v>
      </c>
      <c r="D2168" s="23">
        <v>44209</v>
      </c>
      <c r="E2168" s="22" t="s">
        <v>24</v>
      </c>
      <c r="F2168" s="22" t="s">
        <v>82</v>
      </c>
      <c r="G2168" s="22" t="s">
        <v>83</v>
      </c>
      <c r="H2168" s="22" t="s">
        <v>13</v>
      </c>
      <c r="I2168" s="24">
        <v>0.4</v>
      </c>
      <c r="J2168" s="25">
        <v>4500</v>
      </c>
      <c r="K2168" s="26">
        <f t="shared" ref="K2168:K2171" si="713">I2168*J2168</f>
        <v>1800</v>
      </c>
      <c r="L2168" s="26">
        <f t="shared" ref="L2168:L2171" si="714">K2168*M2168</f>
        <v>630</v>
      </c>
      <c r="M2168" s="27">
        <v>0.35</v>
      </c>
      <c r="O2168" s="1"/>
      <c r="P2168" s="2"/>
      <c r="Q2168" s="3"/>
      <c r="R2168" s="5"/>
    </row>
    <row r="2169" spans="1:18" x14ac:dyDescent="0.2">
      <c r="B2169" s="22" t="s">
        <v>23</v>
      </c>
      <c r="C2169" s="22">
        <v>1128299</v>
      </c>
      <c r="D2169" s="23">
        <v>44209</v>
      </c>
      <c r="E2169" s="22" t="s">
        <v>24</v>
      </c>
      <c r="F2169" s="22" t="s">
        <v>82</v>
      </c>
      <c r="G2169" s="22" t="s">
        <v>83</v>
      </c>
      <c r="H2169" s="22" t="s">
        <v>14</v>
      </c>
      <c r="I2169" s="24">
        <v>0.4</v>
      </c>
      <c r="J2169" s="25">
        <v>3000</v>
      </c>
      <c r="K2169" s="26">
        <f t="shared" si="713"/>
        <v>1200</v>
      </c>
      <c r="L2169" s="26">
        <f t="shared" si="714"/>
        <v>480</v>
      </c>
      <c r="M2169" s="27">
        <v>0.4</v>
      </c>
      <c r="O2169" s="1"/>
      <c r="P2169" s="2"/>
      <c r="Q2169" s="3"/>
      <c r="R2169" s="5"/>
    </row>
    <row r="2170" spans="1:18" x14ac:dyDescent="0.2">
      <c r="B2170" s="22" t="s">
        <v>23</v>
      </c>
      <c r="C2170" s="22">
        <v>1128299</v>
      </c>
      <c r="D2170" s="23">
        <v>44209</v>
      </c>
      <c r="E2170" s="22" t="s">
        <v>24</v>
      </c>
      <c r="F2170" s="22" t="s">
        <v>82</v>
      </c>
      <c r="G2170" s="22" t="s">
        <v>83</v>
      </c>
      <c r="H2170" s="22" t="s">
        <v>16</v>
      </c>
      <c r="I2170" s="24">
        <v>0.45000000000000012</v>
      </c>
      <c r="J2170" s="25">
        <v>2500</v>
      </c>
      <c r="K2170" s="26">
        <f t="shared" si="713"/>
        <v>1125.0000000000002</v>
      </c>
      <c r="L2170" s="26">
        <f t="shared" si="714"/>
        <v>393.75000000000006</v>
      </c>
      <c r="M2170" s="27">
        <v>0.35</v>
      </c>
      <c r="O2170" s="1"/>
      <c r="P2170" s="2"/>
      <c r="Q2170" s="3"/>
      <c r="R2170" s="5"/>
    </row>
    <row r="2171" spans="1:18" x14ac:dyDescent="0.2">
      <c r="B2171" s="22" t="s">
        <v>23</v>
      </c>
      <c r="C2171" s="22">
        <v>1128299</v>
      </c>
      <c r="D2171" s="23">
        <v>44209</v>
      </c>
      <c r="E2171" s="22" t="s">
        <v>24</v>
      </c>
      <c r="F2171" s="22" t="s">
        <v>82</v>
      </c>
      <c r="G2171" s="22" t="s">
        <v>83</v>
      </c>
      <c r="H2171" s="22" t="s">
        <v>17</v>
      </c>
      <c r="I2171" s="24">
        <v>0.4</v>
      </c>
      <c r="J2171" s="25">
        <v>4500</v>
      </c>
      <c r="K2171" s="26">
        <f t="shared" si="713"/>
        <v>1800</v>
      </c>
      <c r="L2171" s="26">
        <f t="shared" si="714"/>
        <v>450</v>
      </c>
      <c r="M2171" s="27">
        <v>0.25</v>
      </c>
      <c r="O2171" s="1"/>
      <c r="P2171" s="2"/>
      <c r="Q2171" s="3"/>
      <c r="R2171" s="5"/>
    </row>
    <row r="2172" spans="1:18" x14ac:dyDescent="0.2">
      <c r="B2172" s="22" t="s">
        <v>23</v>
      </c>
      <c r="C2172" s="22">
        <v>1128299</v>
      </c>
      <c r="D2172" s="23">
        <v>44240</v>
      </c>
      <c r="E2172" s="22" t="s">
        <v>24</v>
      </c>
      <c r="F2172" s="22" t="s">
        <v>82</v>
      </c>
      <c r="G2172" s="22" t="s">
        <v>83</v>
      </c>
      <c r="H2172" s="22" t="s">
        <v>12</v>
      </c>
      <c r="I2172" s="24">
        <v>0.29999999999999993</v>
      </c>
      <c r="J2172" s="25">
        <v>5000</v>
      </c>
      <c r="K2172" s="26">
        <f>I2172*J2172</f>
        <v>1499.9999999999998</v>
      </c>
      <c r="L2172" s="26">
        <f>K2172*M2172</f>
        <v>599.99999999999989</v>
      </c>
      <c r="M2172" s="27">
        <v>0.4</v>
      </c>
      <c r="O2172" s="1"/>
      <c r="P2172" s="2"/>
      <c r="Q2172" s="3"/>
      <c r="R2172" s="5"/>
    </row>
    <row r="2173" spans="1:18" x14ac:dyDescent="0.2">
      <c r="B2173" s="22" t="s">
        <v>23</v>
      </c>
      <c r="C2173" s="22">
        <v>1128299</v>
      </c>
      <c r="D2173" s="23">
        <v>44240</v>
      </c>
      <c r="E2173" s="22" t="s">
        <v>24</v>
      </c>
      <c r="F2173" s="22" t="s">
        <v>82</v>
      </c>
      <c r="G2173" s="22" t="s">
        <v>83</v>
      </c>
      <c r="H2173" s="22" t="s">
        <v>15</v>
      </c>
      <c r="I2173" s="24">
        <v>0.4</v>
      </c>
      <c r="J2173" s="25">
        <v>4000</v>
      </c>
      <c r="K2173" s="26">
        <f>I2173*J2173</f>
        <v>1600</v>
      </c>
      <c r="L2173" s="26">
        <f>K2173*M2173</f>
        <v>640</v>
      </c>
      <c r="M2173" s="27">
        <v>0.4</v>
      </c>
      <c r="O2173" s="1"/>
      <c r="P2173" s="2"/>
      <c r="Q2173" s="3"/>
      <c r="R2173" s="5"/>
    </row>
    <row r="2174" spans="1:18" x14ac:dyDescent="0.2">
      <c r="B2174" s="22" t="s">
        <v>23</v>
      </c>
      <c r="C2174" s="22">
        <v>1128299</v>
      </c>
      <c r="D2174" s="23">
        <v>44240</v>
      </c>
      <c r="E2174" s="22" t="s">
        <v>24</v>
      </c>
      <c r="F2174" s="22" t="s">
        <v>82</v>
      </c>
      <c r="G2174" s="22" t="s">
        <v>83</v>
      </c>
      <c r="H2174" s="22" t="s">
        <v>13</v>
      </c>
      <c r="I2174" s="24">
        <v>0.4</v>
      </c>
      <c r="J2174" s="25">
        <v>4000</v>
      </c>
      <c r="K2174" s="26">
        <f t="shared" ref="K2174:K2177" si="715">I2174*J2174</f>
        <v>1600</v>
      </c>
      <c r="L2174" s="26">
        <f t="shared" ref="L2174:L2177" si="716">K2174*M2174</f>
        <v>560</v>
      </c>
      <c r="M2174" s="27">
        <v>0.35</v>
      </c>
      <c r="O2174" s="1"/>
      <c r="P2174" s="2"/>
      <c r="Q2174" s="3"/>
      <c r="R2174" s="5"/>
    </row>
    <row r="2175" spans="1:18" x14ac:dyDescent="0.2">
      <c r="B2175" s="22" t="s">
        <v>23</v>
      </c>
      <c r="C2175" s="22">
        <v>1128299</v>
      </c>
      <c r="D2175" s="23">
        <v>44240</v>
      </c>
      <c r="E2175" s="22" t="s">
        <v>24</v>
      </c>
      <c r="F2175" s="22" t="s">
        <v>82</v>
      </c>
      <c r="G2175" s="22" t="s">
        <v>83</v>
      </c>
      <c r="H2175" s="22" t="s">
        <v>14</v>
      </c>
      <c r="I2175" s="24">
        <v>0.4</v>
      </c>
      <c r="J2175" s="25">
        <v>2500</v>
      </c>
      <c r="K2175" s="26">
        <f t="shared" si="715"/>
        <v>1000</v>
      </c>
      <c r="L2175" s="26">
        <f t="shared" si="716"/>
        <v>400</v>
      </c>
      <c r="M2175" s="27">
        <v>0.4</v>
      </c>
      <c r="O2175" s="1"/>
      <c r="P2175" s="2"/>
      <c r="Q2175" s="3"/>
      <c r="R2175" s="5"/>
    </row>
    <row r="2176" spans="1:18" x14ac:dyDescent="0.2">
      <c r="B2176" s="22" t="s">
        <v>23</v>
      </c>
      <c r="C2176" s="22">
        <v>1128299</v>
      </c>
      <c r="D2176" s="23">
        <v>44240</v>
      </c>
      <c r="E2176" s="22" t="s">
        <v>24</v>
      </c>
      <c r="F2176" s="22" t="s">
        <v>82</v>
      </c>
      <c r="G2176" s="22" t="s">
        <v>83</v>
      </c>
      <c r="H2176" s="22" t="s">
        <v>16</v>
      </c>
      <c r="I2176" s="24">
        <v>0.45000000000000012</v>
      </c>
      <c r="J2176" s="25">
        <v>1750</v>
      </c>
      <c r="K2176" s="26">
        <f t="shared" si="715"/>
        <v>787.50000000000023</v>
      </c>
      <c r="L2176" s="26">
        <f t="shared" si="716"/>
        <v>275.62500000000006</v>
      </c>
      <c r="M2176" s="27">
        <v>0.35</v>
      </c>
      <c r="O2176" s="1"/>
      <c r="P2176" s="2"/>
      <c r="Q2176" s="3"/>
      <c r="R2176" s="5"/>
    </row>
    <row r="2177" spans="2:18" x14ac:dyDescent="0.2">
      <c r="B2177" s="22" t="s">
        <v>23</v>
      </c>
      <c r="C2177" s="22">
        <v>1128299</v>
      </c>
      <c r="D2177" s="23">
        <v>44240</v>
      </c>
      <c r="E2177" s="22" t="s">
        <v>24</v>
      </c>
      <c r="F2177" s="22" t="s">
        <v>82</v>
      </c>
      <c r="G2177" s="22" t="s">
        <v>83</v>
      </c>
      <c r="H2177" s="22" t="s">
        <v>17</v>
      </c>
      <c r="I2177" s="24">
        <v>0.4</v>
      </c>
      <c r="J2177" s="25">
        <v>3750</v>
      </c>
      <c r="K2177" s="26">
        <f t="shared" si="715"/>
        <v>1500</v>
      </c>
      <c r="L2177" s="26">
        <f t="shared" si="716"/>
        <v>375</v>
      </c>
      <c r="M2177" s="27">
        <v>0.25</v>
      </c>
      <c r="O2177" s="1"/>
      <c r="P2177" s="2"/>
      <c r="Q2177" s="3"/>
      <c r="R2177" s="5"/>
    </row>
    <row r="2178" spans="2:18" x14ac:dyDescent="0.2">
      <c r="B2178" s="22" t="s">
        <v>23</v>
      </c>
      <c r="C2178" s="22">
        <v>1128299</v>
      </c>
      <c r="D2178" s="23">
        <v>44267</v>
      </c>
      <c r="E2178" s="22" t="s">
        <v>24</v>
      </c>
      <c r="F2178" s="22" t="s">
        <v>82</v>
      </c>
      <c r="G2178" s="22" t="s">
        <v>83</v>
      </c>
      <c r="H2178" s="22" t="s">
        <v>12</v>
      </c>
      <c r="I2178" s="24">
        <v>0.4</v>
      </c>
      <c r="J2178" s="25">
        <v>5250</v>
      </c>
      <c r="K2178" s="26">
        <f>I2178*J2178</f>
        <v>2100</v>
      </c>
      <c r="L2178" s="26">
        <f>K2178*M2178</f>
        <v>840</v>
      </c>
      <c r="M2178" s="27">
        <v>0.4</v>
      </c>
      <c r="O2178" s="1"/>
      <c r="P2178" s="2"/>
      <c r="Q2178" s="3"/>
      <c r="R2178" s="5"/>
    </row>
    <row r="2179" spans="2:18" x14ac:dyDescent="0.2">
      <c r="B2179" s="22" t="s">
        <v>23</v>
      </c>
      <c r="C2179" s="22">
        <v>1128299</v>
      </c>
      <c r="D2179" s="23">
        <v>44267</v>
      </c>
      <c r="E2179" s="22" t="s">
        <v>24</v>
      </c>
      <c r="F2179" s="22" t="s">
        <v>82</v>
      </c>
      <c r="G2179" s="22" t="s">
        <v>83</v>
      </c>
      <c r="H2179" s="22" t="s">
        <v>15</v>
      </c>
      <c r="I2179" s="24">
        <v>0.5</v>
      </c>
      <c r="J2179" s="25">
        <v>3750</v>
      </c>
      <c r="K2179" s="26">
        <f>I2179*J2179</f>
        <v>1875</v>
      </c>
      <c r="L2179" s="26">
        <f>K2179*M2179</f>
        <v>750</v>
      </c>
      <c r="M2179" s="27">
        <v>0.4</v>
      </c>
      <c r="O2179" s="1"/>
      <c r="P2179" s="2"/>
      <c r="Q2179" s="3"/>
      <c r="R2179" s="5"/>
    </row>
    <row r="2180" spans="2:18" x14ac:dyDescent="0.2">
      <c r="B2180" s="22" t="s">
        <v>23</v>
      </c>
      <c r="C2180" s="22">
        <v>1128299</v>
      </c>
      <c r="D2180" s="23">
        <v>44267</v>
      </c>
      <c r="E2180" s="22" t="s">
        <v>24</v>
      </c>
      <c r="F2180" s="22" t="s">
        <v>82</v>
      </c>
      <c r="G2180" s="22" t="s">
        <v>83</v>
      </c>
      <c r="H2180" s="22" t="s">
        <v>13</v>
      </c>
      <c r="I2180" s="24">
        <v>0.5</v>
      </c>
      <c r="J2180" s="25">
        <v>3750</v>
      </c>
      <c r="K2180" s="26">
        <f t="shared" ref="K2180:K2183" si="717">I2180*J2180</f>
        <v>1875</v>
      </c>
      <c r="L2180" s="26">
        <f t="shared" ref="L2180:L2183" si="718">K2180*M2180</f>
        <v>656.25</v>
      </c>
      <c r="M2180" s="27">
        <v>0.35</v>
      </c>
      <c r="O2180" s="1"/>
      <c r="P2180" s="2"/>
      <c r="Q2180" s="3"/>
      <c r="R2180" s="5"/>
    </row>
    <row r="2181" spans="2:18" x14ac:dyDescent="0.2">
      <c r="B2181" s="22" t="s">
        <v>23</v>
      </c>
      <c r="C2181" s="22">
        <v>1128299</v>
      </c>
      <c r="D2181" s="23">
        <v>44267</v>
      </c>
      <c r="E2181" s="22" t="s">
        <v>24</v>
      </c>
      <c r="F2181" s="22" t="s">
        <v>82</v>
      </c>
      <c r="G2181" s="22" t="s">
        <v>83</v>
      </c>
      <c r="H2181" s="22" t="s">
        <v>14</v>
      </c>
      <c r="I2181" s="24">
        <v>0.5</v>
      </c>
      <c r="J2181" s="25">
        <v>2500</v>
      </c>
      <c r="K2181" s="26">
        <f t="shared" si="717"/>
        <v>1250</v>
      </c>
      <c r="L2181" s="26">
        <f t="shared" si="718"/>
        <v>500</v>
      </c>
      <c r="M2181" s="27">
        <v>0.4</v>
      </c>
      <c r="O2181" s="1"/>
      <c r="P2181" s="2"/>
      <c r="Q2181" s="3"/>
      <c r="R2181" s="5"/>
    </row>
    <row r="2182" spans="2:18" x14ac:dyDescent="0.2">
      <c r="B2182" s="22" t="s">
        <v>23</v>
      </c>
      <c r="C2182" s="22">
        <v>1128299</v>
      </c>
      <c r="D2182" s="23">
        <v>44267</v>
      </c>
      <c r="E2182" s="22" t="s">
        <v>24</v>
      </c>
      <c r="F2182" s="22" t="s">
        <v>82</v>
      </c>
      <c r="G2182" s="22" t="s">
        <v>83</v>
      </c>
      <c r="H2182" s="22" t="s">
        <v>16</v>
      </c>
      <c r="I2182" s="24">
        <v>0.55000000000000004</v>
      </c>
      <c r="J2182" s="25">
        <v>1500</v>
      </c>
      <c r="K2182" s="26">
        <f t="shared" si="717"/>
        <v>825.00000000000011</v>
      </c>
      <c r="L2182" s="26">
        <f t="shared" si="718"/>
        <v>288.75</v>
      </c>
      <c r="M2182" s="27">
        <v>0.35</v>
      </c>
      <c r="O2182" s="1"/>
      <c r="P2182" s="2"/>
      <c r="Q2182" s="3"/>
      <c r="R2182" s="5"/>
    </row>
    <row r="2183" spans="2:18" x14ac:dyDescent="0.2">
      <c r="B2183" s="22" t="s">
        <v>23</v>
      </c>
      <c r="C2183" s="22">
        <v>1128299</v>
      </c>
      <c r="D2183" s="23">
        <v>44267</v>
      </c>
      <c r="E2183" s="22" t="s">
        <v>24</v>
      </c>
      <c r="F2183" s="22" t="s">
        <v>82</v>
      </c>
      <c r="G2183" s="22" t="s">
        <v>83</v>
      </c>
      <c r="H2183" s="22" t="s">
        <v>17</v>
      </c>
      <c r="I2183" s="24">
        <v>0.5</v>
      </c>
      <c r="J2183" s="25">
        <v>3500</v>
      </c>
      <c r="K2183" s="26">
        <f t="shared" si="717"/>
        <v>1750</v>
      </c>
      <c r="L2183" s="26">
        <f t="shared" si="718"/>
        <v>437.5</v>
      </c>
      <c r="M2183" s="27">
        <v>0.25</v>
      </c>
      <c r="O2183" s="1"/>
      <c r="P2183" s="2"/>
      <c r="Q2183" s="3"/>
      <c r="R2183" s="5"/>
    </row>
    <row r="2184" spans="2:18" x14ac:dyDescent="0.2">
      <c r="B2184" s="22" t="s">
        <v>23</v>
      </c>
      <c r="C2184" s="22">
        <v>1128299</v>
      </c>
      <c r="D2184" s="23">
        <v>44299</v>
      </c>
      <c r="E2184" s="22" t="s">
        <v>24</v>
      </c>
      <c r="F2184" s="22" t="s">
        <v>82</v>
      </c>
      <c r="G2184" s="22" t="s">
        <v>83</v>
      </c>
      <c r="H2184" s="22" t="s">
        <v>12</v>
      </c>
      <c r="I2184" s="24">
        <v>0.5</v>
      </c>
      <c r="J2184" s="25">
        <v>5250</v>
      </c>
      <c r="K2184" s="26">
        <f>I2184*J2184</f>
        <v>2625</v>
      </c>
      <c r="L2184" s="26">
        <f>K2184*M2184</f>
        <v>1050</v>
      </c>
      <c r="M2184" s="27">
        <v>0.4</v>
      </c>
      <c r="O2184" s="1"/>
      <c r="P2184" s="2"/>
      <c r="Q2184" s="3"/>
      <c r="R2184" s="5"/>
    </row>
    <row r="2185" spans="2:18" x14ac:dyDescent="0.2">
      <c r="B2185" s="22" t="s">
        <v>23</v>
      </c>
      <c r="C2185" s="22">
        <v>1128299</v>
      </c>
      <c r="D2185" s="23">
        <v>44299</v>
      </c>
      <c r="E2185" s="22" t="s">
        <v>24</v>
      </c>
      <c r="F2185" s="22" t="s">
        <v>82</v>
      </c>
      <c r="G2185" s="22" t="s">
        <v>83</v>
      </c>
      <c r="H2185" s="22" t="s">
        <v>15</v>
      </c>
      <c r="I2185" s="24">
        <v>0.55000000000000004</v>
      </c>
      <c r="J2185" s="25">
        <v>3250</v>
      </c>
      <c r="K2185" s="26">
        <f>I2185*J2185</f>
        <v>1787.5000000000002</v>
      </c>
      <c r="L2185" s="26">
        <f>K2185*M2185</f>
        <v>715.00000000000011</v>
      </c>
      <c r="M2185" s="27">
        <v>0.4</v>
      </c>
      <c r="O2185" s="1"/>
      <c r="P2185" s="2"/>
      <c r="Q2185" s="3"/>
      <c r="R2185" s="5"/>
    </row>
    <row r="2186" spans="2:18" x14ac:dyDescent="0.2">
      <c r="B2186" s="22" t="s">
        <v>23</v>
      </c>
      <c r="C2186" s="22">
        <v>1128299</v>
      </c>
      <c r="D2186" s="23">
        <v>44299</v>
      </c>
      <c r="E2186" s="22" t="s">
        <v>24</v>
      </c>
      <c r="F2186" s="22" t="s">
        <v>82</v>
      </c>
      <c r="G2186" s="22" t="s">
        <v>83</v>
      </c>
      <c r="H2186" s="22" t="s">
        <v>13</v>
      </c>
      <c r="I2186" s="24">
        <v>0.55000000000000004</v>
      </c>
      <c r="J2186" s="25">
        <v>3750</v>
      </c>
      <c r="K2186" s="26">
        <f t="shared" ref="K2186:K2189" si="719">I2186*J2186</f>
        <v>2062.5</v>
      </c>
      <c r="L2186" s="26">
        <f t="shared" ref="L2186:L2189" si="720">K2186*M2186</f>
        <v>721.875</v>
      </c>
      <c r="M2186" s="27">
        <v>0.35</v>
      </c>
      <c r="O2186" s="1"/>
      <c r="P2186" s="2"/>
      <c r="Q2186" s="3"/>
      <c r="R2186" s="5"/>
    </row>
    <row r="2187" spans="2:18" x14ac:dyDescent="0.2">
      <c r="B2187" s="22" t="s">
        <v>23</v>
      </c>
      <c r="C2187" s="22">
        <v>1128299</v>
      </c>
      <c r="D2187" s="23">
        <v>44299</v>
      </c>
      <c r="E2187" s="22" t="s">
        <v>24</v>
      </c>
      <c r="F2187" s="22" t="s">
        <v>82</v>
      </c>
      <c r="G2187" s="22" t="s">
        <v>83</v>
      </c>
      <c r="H2187" s="22" t="s">
        <v>14</v>
      </c>
      <c r="I2187" s="24">
        <v>0.5</v>
      </c>
      <c r="J2187" s="25">
        <v>2750</v>
      </c>
      <c r="K2187" s="26">
        <f t="shared" si="719"/>
        <v>1375</v>
      </c>
      <c r="L2187" s="26">
        <f t="shared" si="720"/>
        <v>550</v>
      </c>
      <c r="M2187" s="27">
        <v>0.4</v>
      </c>
      <c r="O2187" s="1"/>
      <c r="P2187" s="2"/>
      <c r="Q2187" s="3"/>
      <c r="R2187" s="5"/>
    </row>
    <row r="2188" spans="2:18" x14ac:dyDescent="0.2">
      <c r="B2188" s="22" t="s">
        <v>23</v>
      </c>
      <c r="C2188" s="22">
        <v>1128299</v>
      </c>
      <c r="D2188" s="23">
        <v>44299</v>
      </c>
      <c r="E2188" s="22" t="s">
        <v>24</v>
      </c>
      <c r="F2188" s="22" t="s">
        <v>82</v>
      </c>
      <c r="G2188" s="22" t="s">
        <v>83</v>
      </c>
      <c r="H2188" s="22" t="s">
        <v>16</v>
      </c>
      <c r="I2188" s="24">
        <v>0.55000000000000004</v>
      </c>
      <c r="J2188" s="25">
        <v>1750</v>
      </c>
      <c r="K2188" s="26">
        <f t="shared" si="719"/>
        <v>962.50000000000011</v>
      </c>
      <c r="L2188" s="26">
        <f t="shared" si="720"/>
        <v>336.875</v>
      </c>
      <c r="M2188" s="27">
        <v>0.35</v>
      </c>
      <c r="O2188" s="1"/>
      <c r="P2188" s="2"/>
      <c r="Q2188" s="3"/>
      <c r="R2188" s="5"/>
    </row>
    <row r="2189" spans="2:18" x14ac:dyDescent="0.2">
      <c r="B2189" s="22" t="s">
        <v>23</v>
      </c>
      <c r="C2189" s="22">
        <v>1128299</v>
      </c>
      <c r="D2189" s="23">
        <v>44299</v>
      </c>
      <c r="E2189" s="22" t="s">
        <v>24</v>
      </c>
      <c r="F2189" s="22" t="s">
        <v>82</v>
      </c>
      <c r="G2189" s="22" t="s">
        <v>83</v>
      </c>
      <c r="H2189" s="22" t="s">
        <v>17</v>
      </c>
      <c r="I2189" s="24">
        <v>0.70000000000000007</v>
      </c>
      <c r="J2189" s="25">
        <v>3500</v>
      </c>
      <c r="K2189" s="26">
        <f t="shared" si="719"/>
        <v>2450.0000000000005</v>
      </c>
      <c r="L2189" s="26">
        <f t="shared" si="720"/>
        <v>612.50000000000011</v>
      </c>
      <c r="M2189" s="27">
        <v>0.25</v>
      </c>
      <c r="O2189" s="1"/>
      <c r="P2189" s="2"/>
      <c r="Q2189" s="3"/>
      <c r="R2189" s="5"/>
    </row>
    <row r="2190" spans="2:18" x14ac:dyDescent="0.2">
      <c r="B2190" s="22" t="s">
        <v>23</v>
      </c>
      <c r="C2190" s="22">
        <v>1128299</v>
      </c>
      <c r="D2190" s="23">
        <v>44330</v>
      </c>
      <c r="E2190" s="22" t="s">
        <v>24</v>
      </c>
      <c r="F2190" s="22" t="s">
        <v>82</v>
      </c>
      <c r="G2190" s="22" t="s">
        <v>83</v>
      </c>
      <c r="H2190" s="22" t="s">
        <v>12</v>
      </c>
      <c r="I2190" s="24">
        <v>0.5</v>
      </c>
      <c r="J2190" s="25">
        <v>5500</v>
      </c>
      <c r="K2190" s="26">
        <f>I2190*J2190</f>
        <v>2750</v>
      </c>
      <c r="L2190" s="26">
        <f>K2190*M2190</f>
        <v>1100</v>
      </c>
      <c r="M2190" s="27">
        <v>0.4</v>
      </c>
      <c r="O2190" s="1"/>
      <c r="P2190" s="2"/>
      <c r="Q2190" s="3"/>
      <c r="R2190" s="5"/>
    </row>
    <row r="2191" spans="2:18" x14ac:dyDescent="0.2">
      <c r="B2191" s="22" t="s">
        <v>23</v>
      </c>
      <c r="C2191" s="22">
        <v>1128299</v>
      </c>
      <c r="D2191" s="23">
        <v>44330</v>
      </c>
      <c r="E2191" s="22" t="s">
        <v>24</v>
      </c>
      <c r="F2191" s="22" t="s">
        <v>82</v>
      </c>
      <c r="G2191" s="22" t="s">
        <v>83</v>
      </c>
      <c r="H2191" s="22" t="s">
        <v>15</v>
      </c>
      <c r="I2191" s="24">
        <v>0.55000000000000004</v>
      </c>
      <c r="J2191" s="25">
        <v>4000</v>
      </c>
      <c r="K2191" s="26">
        <f>I2191*J2191</f>
        <v>2200</v>
      </c>
      <c r="L2191" s="26">
        <f>K2191*M2191</f>
        <v>880</v>
      </c>
      <c r="M2191" s="27">
        <v>0.4</v>
      </c>
      <c r="O2191" s="1"/>
      <c r="P2191" s="2"/>
      <c r="Q2191" s="3"/>
      <c r="R2191" s="5"/>
    </row>
    <row r="2192" spans="2:18" x14ac:dyDescent="0.2">
      <c r="B2192" s="22" t="s">
        <v>23</v>
      </c>
      <c r="C2192" s="22">
        <v>1128299</v>
      </c>
      <c r="D2192" s="23">
        <v>44330</v>
      </c>
      <c r="E2192" s="22" t="s">
        <v>24</v>
      </c>
      <c r="F2192" s="22" t="s">
        <v>82</v>
      </c>
      <c r="G2192" s="22" t="s">
        <v>83</v>
      </c>
      <c r="H2192" s="22" t="s">
        <v>13</v>
      </c>
      <c r="I2192" s="24">
        <v>0.55000000000000004</v>
      </c>
      <c r="J2192" s="25">
        <v>4250</v>
      </c>
      <c r="K2192" s="26">
        <f t="shared" ref="K2192:K2195" si="721">I2192*J2192</f>
        <v>2337.5</v>
      </c>
      <c r="L2192" s="26">
        <f t="shared" ref="L2192:L2195" si="722">K2192*M2192</f>
        <v>818.125</v>
      </c>
      <c r="M2192" s="27">
        <v>0.35</v>
      </c>
      <c r="O2192" s="1"/>
      <c r="P2192" s="2"/>
      <c r="Q2192" s="3"/>
      <c r="R2192" s="5"/>
    </row>
    <row r="2193" spans="2:18" x14ac:dyDescent="0.2">
      <c r="B2193" s="22" t="s">
        <v>23</v>
      </c>
      <c r="C2193" s="22">
        <v>1128299</v>
      </c>
      <c r="D2193" s="23">
        <v>44330</v>
      </c>
      <c r="E2193" s="22" t="s">
        <v>24</v>
      </c>
      <c r="F2193" s="22" t="s">
        <v>82</v>
      </c>
      <c r="G2193" s="22" t="s">
        <v>83</v>
      </c>
      <c r="H2193" s="22" t="s">
        <v>14</v>
      </c>
      <c r="I2193" s="24">
        <v>0.5</v>
      </c>
      <c r="J2193" s="25">
        <v>3250</v>
      </c>
      <c r="K2193" s="26">
        <f t="shared" si="721"/>
        <v>1625</v>
      </c>
      <c r="L2193" s="26">
        <f t="shared" si="722"/>
        <v>650</v>
      </c>
      <c r="M2193" s="27">
        <v>0.4</v>
      </c>
      <c r="O2193" s="1"/>
      <c r="P2193" s="2"/>
      <c r="Q2193" s="3"/>
      <c r="R2193" s="5"/>
    </row>
    <row r="2194" spans="2:18" x14ac:dyDescent="0.2">
      <c r="B2194" s="22" t="s">
        <v>23</v>
      </c>
      <c r="C2194" s="22">
        <v>1128299</v>
      </c>
      <c r="D2194" s="23">
        <v>44330</v>
      </c>
      <c r="E2194" s="22" t="s">
        <v>24</v>
      </c>
      <c r="F2194" s="22" t="s">
        <v>82</v>
      </c>
      <c r="G2194" s="22" t="s">
        <v>83</v>
      </c>
      <c r="H2194" s="22" t="s">
        <v>16</v>
      </c>
      <c r="I2194" s="24">
        <v>0.55000000000000004</v>
      </c>
      <c r="J2194" s="25">
        <v>2250</v>
      </c>
      <c r="K2194" s="26">
        <f t="shared" si="721"/>
        <v>1237.5</v>
      </c>
      <c r="L2194" s="26">
        <f t="shared" si="722"/>
        <v>433.125</v>
      </c>
      <c r="M2194" s="27">
        <v>0.35</v>
      </c>
      <c r="O2194" s="1"/>
      <c r="P2194" s="2"/>
      <c r="Q2194" s="3"/>
      <c r="R2194" s="5"/>
    </row>
    <row r="2195" spans="2:18" x14ac:dyDescent="0.2">
      <c r="B2195" s="22" t="s">
        <v>23</v>
      </c>
      <c r="C2195" s="22">
        <v>1128299</v>
      </c>
      <c r="D2195" s="23">
        <v>44330</v>
      </c>
      <c r="E2195" s="22" t="s">
        <v>24</v>
      </c>
      <c r="F2195" s="22" t="s">
        <v>82</v>
      </c>
      <c r="G2195" s="22" t="s">
        <v>83</v>
      </c>
      <c r="H2195" s="22" t="s">
        <v>17</v>
      </c>
      <c r="I2195" s="24">
        <v>0.70000000000000007</v>
      </c>
      <c r="J2195" s="25">
        <v>4000</v>
      </c>
      <c r="K2195" s="26">
        <f t="shared" si="721"/>
        <v>2800.0000000000005</v>
      </c>
      <c r="L2195" s="26">
        <f t="shared" si="722"/>
        <v>700.00000000000011</v>
      </c>
      <c r="M2195" s="27">
        <v>0.25</v>
      </c>
      <c r="O2195" s="1"/>
      <c r="P2195" s="2"/>
      <c r="Q2195" s="3"/>
      <c r="R2195" s="5"/>
    </row>
    <row r="2196" spans="2:18" x14ac:dyDescent="0.2">
      <c r="B2196" s="22" t="s">
        <v>23</v>
      </c>
      <c r="C2196" s="22">
        <v>1128299</v>
      </c>
      <c r="D2196" s="23">
        <v>44360</v>
      </c>
      <c r="E2196" s="22" t="s">
        <v>24</v>
      </c>
      <c r="F2196" s="22" t="s">
        <v>82</v>
      </c>
      <c r="G2196" s="22" t="s">
        <v>83</v>
      </c>
      <c r="H2196" s="22" t="s">
        <v>12</v>
      </c>
      <c r="I2196" s="24">
        <v>0.5</v>
      </c>
      <c r="J2196" s="25">
        <v>6750</v>
      </c>
      <c r="K2196" s="26">
        <f>I2196*J2196</f>
        <v>3375</v>
      </c>
      <c r="L2196" s="26">
        <f>K2196*M2196</f>
        <v>1350</v>
      </c>
      <c r="M2196" s="27">
        <v>0.4</v>
      </c>
      <c r="O2196" s="1"/>
      <c r="P2196" s="2"/>
      <c r="Q2196" s="3"/>
      <c r="R2196" s="5"/>
    </row>
    <row r="2197" spans="2:18" x14ac:dyDescent="0.2">
      <c r="B2197" s="22" t="s">
        <v>23</v>
      </c>
      <c r="C2197" s="22">
        <v>1128299</v>
      </c>
      <c r="D2197" s="23">
        <v>44360</v>
      </c>
      <c r="E2197" s="22" t="s">
        <v>24</v>
      </c>
      <c r="F2197" s="22" t="s">
        <v>82</v>
      </c>
      <c r="G2197" s="22" t="s">
        <v>83</v>
      </c>
      <c r="H2197" s="22" t="s">
        <v>15</v>
      </c>
      <c r="I2197" s="24">
        <v>0.55000000000000004</v>
      </c>
      <c r="J2197" s="25">
        <v>5250</v>
      </c>
      <c r="K2197" s="26">
        <f>I2197*J2197</f>
        <v>2887.5000000000005</v>
      </c>
      <c r="L2197" s="26">
        <f>K2197*M2197</f>
        <v>1155.0000000000002</v>
      </c>
      <c r="M2197" s="27">
        <v>0.4</v>
      </c>
      <c r="O2197" s="1"/>
      <c r="P2197" s="2"/>
      <c r="Q2197" s="3"/>
      <c r="R2197" s="5"/>
    </row>
    <row r="2198" spans="2:18" x14ac:dyDescent="0.2">
      <c r="B2198" s="22" t="s">
        <v>23</v>
      </c>
      <c r="C2198" s="22">
        <v>1128299</v>
      </c>
      <c r="D2198" s="23">
        <v>44360</v>
      </c>
      <c r="E2198" s="22" t="s">
        <v>24</v>
      </c>
      <c r="F2198" s="22" t="s">
        <v>82</v>
      </c>
      <c r="G2198" s="22" t="s">
        <v>83</v>
      </c>
      <c r="H2198" s="22" t="s">
        <v>13</v>
      </c>
      <c r="I2198" s="24">
        <v>0.55000000000000004</v>
      </c>
      <c r="J2198" s="25">
        <v>5250</v>
      </c>
      <c r="K2198" s="26">
        <f t="shared" ref="K2198:K2201" si="723">I2198*J2198</f>
        <v>2887.5000000000005</v>
      </c>
      <c r="L2198" s="26">
        <f t="shared" ref="L2198:L2201" si="724">K2198*M2198</f>
        <v>1010.6250000000001</v>
      </c>
      <c r="M2198" s="27">
        <v>0.35</v>
      </c>
      <c r="O2198" s="1"/>
      <c r="P2198" s="2"/>
      <c r="Q2198" s="3"/>
      <c r="R2198" s="5"/>
    </row>
    <row r="2199" spans="2:18" x14ac:dyDescent="0.2">
      <c r="B2199" s="22" t="s">
        <v>23</v>
      </c>
      <c r="C2199" s="22">
        <v>1128299</v>
      </c>
      <c r="D2199" s="23">
        <v>44360</v>
      </c>
      <c r="E2199" s="22" t="s">
        <v>24</v>
      </c>
      <c r="F2199" s="22" t="s">
        <v>82</v>
      </c>
      <c r="G2199" s="22" t="s">
        <v>83</v>
      </c>
      <c r="H2199" s="22" t="s">
        <v>14</v>
      </c>
      <c r="I2199" s="24">
        <v>0.5</v>
      </c>
      <c r="J2199" s="25">
        <v>4000</v>
      </c>
      <c r="K2199" s="26">
        <f t="shared" si="723"/>
        <v>2000</v>
      </c>
      <c r="L2199" s="26">
        <f t="shared" si="724"/>
        <v>800</v>
      </c>
      <c r="M2199" s="27">
        <v>0.4</v>
      </c>
      <c r="O2199" s="1"/>
      <c r="P2199" s="2"/>
      <c r="Q2199" s="3"/>
      <c r="R2199" s="5"/>
    </row>
    <row r="2200" spans="2:18" x14ac:dyDescent="0.2">
      <c r="B2200" s="22" t="s">
        <v>23</v>
      </c>
      <c r="C2200" s="22">
        <v>1128299</v>
      </c>
      <c r="D2200" s="23">
        <v>44360</v>
      </c>
      <c r="E2200" s="22" t="s">
        <v>24</v>
      </c>
      <c r="F2200" s="22" t="s">
        <v>82</v>
      </c>
      <c r="G2200" s="22" t="s">
        <v>83</v>
      </c>
      <c r="H2200" s="22" t="s">
        <v>16</v>
      </c>
      <c r="I2200" s="24">
        <v>0.55000000000000004</v>
      </c>
      <c r="J2200" s="25">
        <v>2750</v>
      </c>
      <c r="K2200" s="26">
        <f t="shared" si="723"/>
        <v>1512.5000000000002</v>
      </c>
      <c r="L2200" s="26">
        <f t="shared" si="724"/>
        <v>529.375</v>
      </c>
      <c r="M2200" s="27">
        <v>0.35</v>
      </c>
      <c r="O2200" s="1"/>
      <c r="P2200" s="2"/>
      <c r="Q2200" s="3"/>
      <c r="R2200" s="5"/>
    </row>
    <row r="2201" spans="2:18" x14ac:dyDescent="0.2">
      <c r="B2201" s="22" t="s">
        <v>23</v>
      </c>
      <c r="C2201" s="22">
        <v>1128299</v>
      </c>
      <c r="D2201" s="23">
        <v>44360</v>
      </c>
      <c r="E2201" s="22" t="s">
        <v>24</v>
      </c>
      <c r="F2201" s="22" t="s">
        <v>82</v>
      </c>
      <c r="G2201" s="22" t="s">
        <v>83</v>
      </c>
      <c r="H2201" s="22" t="s">
        <v>17</v>
      </c>
      <c r="I2201" s="24">
        <v>0.70000000000000007</v>
      </c>
      <c r="J2201" s="25">
        <v>5750</v>
      </c>
      <c r="K2201" s="26">
        <f t="shared" si="723"/>
        <v>4025.0000000000005</v>
      </c>
      <c r="L2201" s="26">
        <f t="shared" si="724"/>
        <v>1006.2500000000001</v>
      </c>
      <c r="M2201" s="27">
        <v>0.25</v>
      </c>
      <c r="O2201" s="1"/>
      <c r="P2201" s="2"/>
      <c r="Q2201" s="3"/>
      <c r="R2201" s="5"/>
    </row>
    <row r="2202" spans="2:18" x14ac:dyDescent="0.2">
      <c r="B2202" s="22" t="s">
        <v>23</v>
      </c>
      <c r="C2202" s="22">
        <v>1128299</v>
      </c>
      <c r="D2202" s="23">
        <v>44389</v>
      </c>
      <c r="E2202" s="22" t="s">
        <v>24</v>
      </c>
      <c r="F2202" s="22" t="s">
        <v>82</v>
      </c>
      <c r="G2202" s="22" t="s">
        <v>83</v>
      </c>
      <c r="H2202" s="22" t="s">
        <v>12</v>
      </c>
      <c r="I2202" s="24">
        <v>0.5</v>
      </c>
      <c r="J2202" s="25">
        <v>7250</v>
      </c>
      <c r="K2202" s="26">
        <f>I2202*J2202</f>
        <v>3625</v>
      </c>
      <c r="L2202" s="26">
        <f>K2202*M2202</f>
        <v>1450</v>
      </c>
      <c r="M2202" s="27">
        <v>0.4</v>
      </c>
      <c r="O2202" s="1"/>
      <c r="P2202" s="2"/>
      <c r="Q2202" s="3"/>
      <c r="R2202" s="5"/>
    </row>
    <row r="2203" spans="2:18" x14ac:dyDescent="0.2">
      <c r="B2203" s="22" t="s">
        <v>23</v>
      </c>
      <c r="C2203" s="22">
        <v>1128299</v>
      </c>
      <c r="D2203" s="23">
        <v>44389</v>
      </c>
      <c r="E2203" s="22" t="s">
        <v>24</v>
      </c>
      <c r="F2203" s="22" t="s">
        <v>82</v>
      </c>
      <c r="G2203" s="22" t="s">
        <v>83</v>
      </c>
      <c r="H2203" s="22" t="s">
        <v>15</v>
      </c>
      <c r="I2203" s="24">
        <v>0.55000000000000004</v>
      </c>
      <c r="J2203" s="25">
        <v>5750</v>
      </c>
      <c r="K2203" s="26">
        <f>I2203*J2203</f>
        <v>3162.5000000000005</v>
      </c>
      <c r="L2203" s="26">
        <f>K2203*M2203</f>
        <v>1265.0000000000002</v>
      </c>
      <c r="M2203" s="27">
        <v>0.4</v>
      </c>
      <c r="O2203" s="1"/>
      <c r="P2203" s="2"/>
      <c r="Q2203" s="3"/>
      <c r="R2203" s="5"/>
    </row>
    <row r="2204" spans="2:18" x14ac:dyDescent="0.2">
      <c r="B2204" s="22" t="s">
        <v>23</v>
      </c>
      <c r="C2204" s="22">
        <v>1128299</v>
      </c>
      <c r="D2204" s="23">
        <v>44389</v>
      </c>
      <c r="E2204" s="22" t="s">
        <v>24</v>
      </c>
      <c r="F2204" s="22" t="s">
        <v>82</v>
      </c>
      <c r="G2204" s="22" t="s">
        <v>83</v>
      </c>
      <c r="H2204" s="22" t="s">
        <v>13</v>
      </c>
      <c r="I2204" s="24">
        <v>0.55000000000000004</v>
      </c>
      <c r="J2204" s="25">
        <v>5250</v>
      </c>
      <c r="K2204" s="26">
        <f t="shared" ref="K2204:K2207" si="725">I2204*J2204</f>
        <v>2887.5000000000005</v>
      </c>
      <c r="L2204" s="26">
        <f t="shared" ref="L2204:L2207" si="726">K2204*M2204</f>
        <v>1010.6250000000001</v>
      </c>
      <c r="M2204" s="27">
        <v>0.35</v>
      </c>
      <c r="O2204" s="1"/>
      <c r="P2204" s="2"/>
      <c r="Q2204" s="3"/>
      <c r="R2204" s="5"/>
    </row>
    <row r="2205" spans="2:18" x14ac:dyDescent="0.2">
      <c r="B2205" s="22" t="s">
        <v>23</v>
      </c>
      <c r="C2205" s="22">
        <v>1128299</v>
      </c>
      <c r="D2205" s="23">
        <v>44389</v>
      </c>
      <c r="E2205" s="22" t="s">
        <v>24</v>
      </c>
      <c r="F2205" s="22" t="s">
        <v>82</v>
      </c>
      <c r="G2205" s="22" t="s">
        <v>83</v>
      </c>
      <c r="H2205" s="22" t="s">
        <v>14</v>
      </c>
      <c r="I2205" s="24">
        <v>0.5</v>
      </c>
      <c r="J2205" s="25">
        <v>4250</v>
      </c>
      <c r="K2205" s="26">
        <f t="shared" si="725"/>
        <v>2125</v>
      </c>
      <c r="L2205" s="26">
        <f t="shared" si="726"/>
        <v>850</v>
      </c>
      <c r="M2205" s="27">
        <v>0.4</v>
      </c>
      <c r="O2205" s="1"/>
      <c r="P2205" s="2"/>
      <c r="Q2205" s="3"/>
      <c r="R2205" s="5"/>
    </row>
    <row r="2206" spans="2:18" x14ac:dyDescent="0.2">
      <c r="B2206" s="22" t="s">
        <v>23</v>
      </c>
      <c r="C2206" s="22">
        <v>1128299</v>
      </c>
      <c r="D2206" s="23">
        <v>44389</v>
      </c>
      <c r="E2206" s="22" t="s">
        <v>24</v>
      </c>
      <c r="F2206" s="22" t="s">
        <v>82</v>
      </c>
      <c r="G2206" s="22" t="s">
        <v>83</v>
      </c>
      <c r="H2206" s="22" t="s">
        <v>16</v>
      </c>
      <c r="I2206" s="24">
        <v>0.55000000000000004</v>
      </c>
      <c r="J2206" s="25">
        <v>4750</v>
      </c>
      <c r="K2206" s="26">
        <f t="shared" si="725"/>
        <v>2612.5</v>
      </c>
      <c r="L2206" s="26">
        <f t="shared" si="726"/>
        <v>914.37499999999989</v>
      </c>
      <c r="M2206" s="27">
        <v>0.35</v>
      </c>
      <c r="O2206" s="1"/>
      <c r="P2206" s="2"/>
      <c r="Q2206" s="3"/>
      <c r="R2206" s="5"/>
    </row>
    <row r="2207" spans="2:18" x14ac:dyDescent="0.2">
      <c r="B2207" s="22" t="s">
        <v>23</v>
      </c>
      <c r="C2207" s="22">
        <v>1128299</v>
      </c>
      <c r="D2207" s="23">
        <v>44389</v>
      </c>
      <c r="E2207" s="22" t="s">
        <v>24</v>
      </c>
      <c r="F2207" s="22" t="s">
        <v>82</v>
      </c>
      <c r="G2207" s="22" t="s">
        <v>83</v>
      </c>
      <c r="H2207" s="22" t="s">
        <v>17</v>
      </c>
      <c r="I2207" s="24">
        <v>0.70000000000000007</v>
      </c>
      <c r="J2207" s="25">
        <v>4750</v>
      </c>
      <c r="K2207" s="26">
        <f t="shared" si="725"/>
        <v>3325.0000000000005</v>
      </c>
      <c r="L2207" s="26">
        <f t="shared" si="726"/>
        <v>831.25000000000011</v>
      </c>
      <c r="M2207" s="27">
        <v>0.25</v>
      </c>
      <c r="O2207" s="1"/>
      <c r="P2207" s="2"/>
      <c r="Q2207" s="3"/>
      <c r="R2207" s="5"/>
    </row>
    <row r="2208" spans="2:18" x14ac:dyDescent="0.2">
      <c r="B2208" s="22" t="s">
        <v>23</v>
      </c>
      <c r="C2208" s="22">
        <v>1128299</v>
      </c>
      <c r="D2208" s="23">
        <v>44421</v>
      </c>
      <c r="E2208" s="22" t="s">
        <v>24</v>
      </c>
      <c r="F2208" s="22" t="s">
        <v>82</v>
      </c>
      <c r="G2208" s="22" t="s">
        <v>83</v>
      </c>
      <c r="H2208" s="22" t="s">
        <v>12</v>
      </c>
      <c r="I2208" s="24">
        <v>0.55000000000000004</v>
      </c>
      <c r="J2208" s="25">
        <v>6750</v>
      </c>
      <c r="K2208" s="26">
        <f>I2208*J2208</f>
        <v>3712.5000000000005</v>
      </c>
      <c r="L2208" s="26">
        <f>K2208*M2208</f>
        <v>1485.0000000000002</v>
      </c>
      <c r="M2208" s="27">
        <v>0.4</v>
      </c>
      <c r="O2208" s="1"/>
      <c r="P2208" s="2"/>
      <c r="Q2208" s="3"/>
      <c r="R2208" s="5"/>
    </row>
    <row r="2209" spans="2:18" x14ac:dyDescent="0.2">
      <c r="B2209" s="22" t="s">
        <v>23</v>
      </c>
      <c r="C2209" s="22">
        <v>1128299</v>
      </c>
      <c r="D2209" s="23">
        <v>44421</v>
      </c>
      <c r="E2209" s="22" t="s">
        <v>24</v>
      </c>
      <c r="F2209" s="22" t="s">
        <v>82</v>
      </c>
      <c r="G2209" s="22" t="s">
        <v>83</v>
      </c>
      <c r="H2209" s="22" t="s">
        <v>15</v>
      </c>
      <c r="I2209" s="24">
        <v>0.60000000000000009</v>
      </c>
      <c r="J2209" s="25">
        <v>6250</v>
      </c>
      <c r="K2209" s="26">
        <f>I2209*J2209</f>
        <v>3750.0000000000005</v>
      </c>
      <c r="L2209" s="26">
        <f>K2209*M2209</f>
        <v>1500.0000000000002</v>
      </c>
      <c r="M2209" s="27">
        <v>0.4</v>
      </c>
      <c r="O2209" s="1"/>
      <c r="P2209" s="2"/>
      <c r="Q2209" s="3"/>
      <c r="R2209" s="5"/>
    </row>
    <row r="2210" spans="2:18" x14ac:dyDescent="0.2">
      <c r="B2210" s="22" t="s">
        <v>23</v>
      </c>
      <c r="C2210" s="22">
        <v>1128299</v>
      </c>
      <c r="D2210" s="23">
        <v>44421</v>
      </c>
      <c r="E2210" s="22" t="s">
        <v>24</v>
      </c>
      <c r="F2210" s="22" t="s">
        <v>82</v>
      </c>
      <c r="G2210" s="22" t="s">
        <v>83</v>
      </c>
      <c r="H2210" s="22" t="s">
        <v>13</v>
      </c>
      <c r="I2210" s="24">
        <v>0.55000000000000004</v>
      </c>
      <c r="J2210" s="25">
        <v>5000</v>
      </c>
      <c r="K2210" s="26">
        <f t="shared" ref="K2210:K2213" si="727">I2210*J2210</f>
        <v>2750</v>
      </c>
      <c r="L2210" s="26">
        <f t="shared" ref="L2210:L2213" si="728">K2210*M2210</f>
        <v>962.49999999999989</v>
      </c>
      <c r="M2210" s="27">
        <v>0.35</v>
      </c>
      <c r="O2210" s="1"/>
      <c r="P2210" s="2"/>
      <c r="Q2210" s="3"/>
      <c r="R2210" s="5"/>
    </row>
    <row r="2211" spans="2:18" x14ac:dyDescent="0.2">
      <c r="B2211" s="22" t="s">
        <v>23</v>
      </c>
      <c r="C2211" s="22">
        <v>1128299</v>
      </c>
      <c r="D2211" s="23">
        <v>44421</v>
      </c>
      <c r="E2211" s="22" t="s">
        <v>24</v>
      </c>
      <c r="F2211" s="22" t="s">
        <v>82</v>
      </c>
      <c r="G2211" s="22" t="s">
        <v>83</v>
      </c>
      <c r="H2211" s="22" t="s">
        <v>14</v>
      </c>
      <c r="I2211" s="24">
        <v>0.55000000000000004</v>
      </c>
      <c r="J2211" s="25">
        <v>4500</v>
      </c>
      <c r="K2211" s="26">
        <f t="shared" si="727"/>
        <v>2475</v>
      </c>
      <c r="L2211" s="26">
        <f t="shared" si="728"/>
        <v>990</v>
      </c>
      <c r="M2211" s="27">
        <v>0.4</v>
      </c>
      <c r="O2211" s="1"/>
      <c r="P2211" s="2"/>
      <c r="Q2211" s="3"/>
      <c r="R2211" s="5"/>
    </row>
    <row r="2212" spans="2:18" x14ac:dyDescent="0.2">
      <c r="B2212" s="22" t="s">
        <v>23</v>
      </c>
      <c r="C2212" s="22">
        <v>1128299</v>
      </c>
      <c r="D2212" s="23">
        <v>44421</v>
      </c>
      <c r="E2212" s="22" t="s">
        <v>24</v>
      </c>
      <c r="F2212" s="22" t="s">
        <v>82</v>
      </c>
      <c r="G2212" s="22" t="s">
        <v>83</v>
      </c>
      <c r="H2212" s="22" t="s">
        <v>16</v>
      </c>
      <c r="I2212" s="24">
        <v>0.65</v>
      </c>
      <c r="J2212" s="25">
        <v>4500</v>
      </c>
      <c r="K2212" s="26">
        <f t="shared" si="727"/>
        <v>2925</v>
      </c>
      <c r="L2212" s="26">
        <f t="shared" si="728"/>
        <v>1023.7499999999999</v>
      </c>
      <c r="M2212" s="27">
        <v>0.35</v>
      </c>
      <c r="O2212" s="1"/>
      <c r="P2212" s="2"/>
      <c r="Q2212" s="3"/>
      <c r="R2212" s="5"/>
    </row>
    <row r="2213" spans="2:18" x14ac:dyDescent="0.2">
      <c r="B2213" s="22" t="s">
        <v>23</v>
      </c>
      <c r="C2213" s="22">
        <v>1128299</v>
      </c>
      <c r="D2213" s="23">
        <v>44421</v>
      </c>
      <c r="E2213" s="22" t="s">
        <v>24</v>
      </c>
      <c r="F2213" s="22" t="s">
        <v>82</v>
      </c>
      <c r="G2213" s="22" t="s">
        <v>83</v>
      </c>
      <c r="H2213" s="22" t="s">
        <v>17</v>
      </c>
      <c r="I2213" s="24">
        <v>0.70000000000000007</v>
      </c>
      <c r="J2213" s="25">
        <v>4250</v>
      </c>
      <c r="K2213" s="26">
        <f t="shared" si="727"/>
        <v>2975.0000000000005</v>
      </c>
      <c r="L2213" s="26">
        <f t="shared" si="728"/>
        <v>743.75000000000011</v>
      </c>
      <c r="M2213" s="27">
        <v>0.25</v>
      </c>
      <c r="O2213" s="1"/>
      <c r="P2213" s="2"/>
      <c r="Q2213" s="3"/>
      <c r="R2213" s="5"/>
    </row>
    <row r="2214" spans="2:18" x14ac:dyDescent="0.2">
      <c r="B2214" s="22" t="s">
        <v>23</v>
      </c>
      <c r="C2214" s="22">
        <v>1128299</v>
      </c>
      <c r="D2214" s="23">
        <v>44453</v>
      </c>
      <c r="E2214" s="22" t="s">
        <v>24</v>
      </c>
      <c r="F2214" s="22" t="s">
        <v>82</v>
      </c>
      <c r="G2214" s="22" t="s">
        <v>83</v>
      </c>
      <c r="H2214" s="22" t="s">
        <v>12</v>
      </c>
      <c r="I2214" s="24">
        <v>0.45000000000000012</v>
      </c>
      <c r="J2214" s="25">
        <v>6000</v>
      </c>
      <c r="K2214" s="26">
        <f>I2214*J2214</f>
        <v>2700.0000000000009</v>
      </c>
      <c r="L2214" s="26">
        <f>K2214*M2214</f>
        <v>1080.0000000000005</v>
      </c>
      <c r="M2214" s="27">
        <v>0.4</v>
      </c>
      <c r="O2214" s="1"/>
      <c r="P2214" s="2"/>
      <c r="Q2214" s="3"/>
      <c r="R2214" s="5"/>
    </row>
    <row r="2215" spans="2:18" x14ac:dyDescent="0.2">
      <c r="B2215" s="22" t="s">
        <v>23</v>
      </c>
      <c r="C2215" s="22">
        <v>1128299</v>
      </c>
      <c r="D2215" s="23">
        <v>44453</v>
      </c>
      <c r="E2215" s="22" t="s">
        <v>24</v>
      </c>
      <c r="F2215" s="22" t="s">
        <v>82</v>
      </c>
      <c r="G2215" s="22" t="s">
        <v>83</v>
      </c>
      <c r="H2215" s="22" t="s">
        <v>15</v>
      </c>
      <c r="I2215" s="24">
        <v>0.50000000000000011</v>
      </c>
      <c r="J2215" s="25">
        <v>6000</v>
      </c>
      <c r="K2215" s="26">
        <f>I2215*J2215</f>
        <v>3000.0000000000005</v>
      </c>
      <c r="L2215" s="26">
        <f>K2215*M2215</f>
        <v>1200.0000000000002</v>
      </c>
      <c r="M2215" s="27">
        <v>0.4</v>
      </c>
      <c r="O2215" s="1"/>
      <c r="P2215" s="2"/>
      <c r="Q2215" s="3"/>
      <c r="R2215" s="5"/>
    </row>
    <row r="2216" spans="2:18" x14ac:dyDescent="0.2">
      <c r="B2216" s="22" t="s">
        <v>23</v>
      </c>
      <c r="C2216" s="22">
        <v>1128299</v>
      </c>
      <c r="D2216" s="23">
        <v>44453</v>
      </c>
      <c r="E2216" s="22" t="s">
        <v>24</v>
      </c>
      <c r="F2216" s="22" t="s">
        <v>82</v>
      </c>
      <c r="G2216" s="22" t="s">
        <v>83</v>
      </c>
      <c r="H2216" s="22" t="s">
        <v>13</v>
      </c>
      <c r="I2216" s="24">
        <v>0.45000000000000012</v>
      </c>
      <c r="J2216" s="25">
        <v>4500</v>
      </c>
      <c r="K2216" s="26">
        <f t="shared" ref="K2216:K2219" si="729">I2216*J2216</f>
        <v>2025.0000000000005</v>
      </c>
      <c r="L2216" s="26">
        <f t="shared" ref="L2216:L2219" si="730">K2216*M2216</f>
        <v>708.75000000000011</v>
      </c>
      <c r="M2216" s="27">
        <v>0.35</v>
      </c>
      <c r="O2216" s="1"/>
      <c r="P2216" s="2"/>
      <c r="Q2216" s="3"/>
      <c r="R2216" s="5"/>
    </row>
    <row r="2217" spans="2:18" x14ac:dyDescent="0.2">
      <c r="B2217" s="22" t="s">
        <v>23</v>
      </c>
      <c r="C2217" s="22">
        <v>1128299</v>
      </c>
      <c r="D2217" s="23">
        <v>44453</v>
      </c>
      <c r="E2217" s="22" t="s">
        <v>24</v>
      </c>
      <c r="F2217" s="22" t="s">
        <v>82</v>
      </c>
      <c r="G2217" s="22" t="s">
        <v>83</v>
      </c>
      <c r="H2217" s="22" t="s">
        <v>14</v>
      </c>
      <c r="I2217" s="24">
        <v>0.45000000000000012</v>
      </c>
      <c r="J2217" s="25">
        <v>4000</v>
      </c>
      <c r="K2217" s="26">
        <f t="shared" si="729"/>
        <v>1800.0000000000005</v>
      </c>
      <c r="L2217" s="26">
        <f t="shared" si="730"/>
        <v>720.00000000000023</v>
      </c>
      <c r="M2217" s="27">
        <v>0.4</v>
      </c>
      <c r="O2217" s="1"/>
      <c r="P2217" s="2"/>
      <c r="Q2217" s="3"/>
      <c r="R2217" s="5"/>
    </row>
    <row r="2218" spans="2:18" x14ac:dyDescent="0.2">
      <c r="B2218" s="22" t="s">
        <v>23</v>
      </c>
      <c r="C2218" s="22">
        <v>1128299</v>
      </c>
      <c r="D2218" s="23">
        <v>44453</v>
      </c>
      <c r="E2218" s="22" t="s">
        <v>24</v>
      </c>
      <c r="F2218" s="22" t="s">
        <v>82</v>
      </c>
      <c r="G2218" s="22" t="s">
        <v>83</v>
      </c>
      <c r="H2218" s="22" t="s">
        <v>16</v>
      </c>
      <c r="I2218" s="24">
        <v>0.55000000000000004</v>
      </c>
      <c r="J2218" s="25">
        <v>4000</v>
      </c>
      <c r="K2218" s="26">
        <f t="shared" si="729"/>
        <v>2200</v>
      </c>
      <c r="L2218" s="26">
        <f t="shared" si="730"/>
        <v>770</v>
      </c>
      <c r="M2218" s="27">
        <v>0.35</v>
      </c>
      <c r="O2218" s="1"/>
      <c r="P2218" s="2"/>
      <c r="Q2218" s="3"/>
      <c r="R2218" s="5"/>
    </row>
    <row r="2219" spans="2:18" x14ac:dyDescent="0.2">
      <c r="B2219" s="22" t="s">
        <v>23</v>
      </c>
      <c r="C2219" s="22">
        <v>1128299</v>
      </c>
      <c r="D2219" s="23">
        <v>44453</v>
      </c>
      <c r="E2219" s="22" t="s">
        <v>24</v>
      </c>
      <c r="F2219" s="22" t="s">
        <v>82</v>
      </c>
      <c r="G2219" s="22" t="s">
        <v>83</v>
      </c>
      <c r="H2219" s="22" t="s">
        <v>17</v>
      </c>
      <c r="I2219" s="24">
        <v>0.60000000000000009</v>
      </c>
      <c r="J2219" s="25">
        <v>4500</v>
      </c>
      <c r="K2219" s="26">
        <f t="shared" si="729"/>
        <v>2700.0000000000005</v>
      </c>
      <c r="L2219" s="26">
        <f t="shared" si="730"/>
        <v>675.00000000000011</v>
      </c>
      <c r="M2219" s="27">
        <v>0.25</v>
      </c>
      <c r="O2219" s="1"/>
      <c r="P2219" s="2"/>
      <c r="Q2219" s="3"/>
      <c r="R2219" s="5"/>
    </row>
    <row r="2220" spans="2:18" x14ac:dyDescent="0.2">
      <c r="B2220" s="22" t="s">
        <v>23</v>
      </c>
      <c r="C2220" s="22">
        <v>1128299</v>
      </c>
      <c r="D2220" s="23">
        <v>44482</v>
      </c>
      <c r="E2220" s="22" t="s">
        <v>24</v>
      </c>
      <c r="F2220" s="22" t="s">
        <v>82</v>
      </c>
      <c r="G2220" s="22" t="s">
        <v>83</v>
      </c>
      <c r="H2220" s="22" t="s">
        <v>12</v>
      </c>
      <c r="I2220" s="24">
        <v>0.45000000000000012</v>
      </c>
      <c r="J2220" s="25">
        <v>5250</v>
      </c>
      <c r="K2220" s="26">
        <f>I2220*J2220</f>
        <v>2362.5000000000005</v>
      </c>
      <c r="L2220" s="26">
        <f>K2220*M2220</f>
        <v>945.00000000000023</v>
      </c>
      <c r="M2220" s="27">
        <v>0.4</v>
      </c>
      <c r="O2220" s="1"/>
      <c r="P2220" s="2"/>
      <c r="Q2220" s="3"/>
      <c r="R2220" s="5"/>
    </row>
    <row r="2221" spans="2:18" x14ac:dyDescent="0.2">
      <c r="B2221" s="22" t="s">
        <v>23</v>
      </c>
      <c r="C2221" s="22">
        <v>1128299</v>
      </c>
      <c r="D2221" s="23">
        <v>44482</v>
      </c>
      <c r="E2221" s="22" t="s">
        <v>24</v>
      </c>
      <c r="F2221" s="22" t="s">
        <v>82</v>
      </c>
      <c r="G2221" s="22" t="s">
        <v>83</v>
      </c>
      <c r="H2221" s="22" t="s">
        <v>15</v>
      </c>
      <c r="I2221" s="24">
        <v>0.50000000000000011</v>
      </c>
      <c r="J2221" s="25">
        <v>5250</v>
      </c>
      <c r="K2221" s="26">
        <f>I2221*J2221</f>
        <v>2625.0000000000005</v>
      </c>
      <c r="L2221" s="26">
        <f>K2221*M2221</f>
        <v>1050.0000000000002</v>
      </c>
      <c r="M2221" s="27">
        <v>0.4</v>
      </c>
      <c r="O2221" s="1"/>
      <c r="P2221" s="2"/>
      <c r="Q2221" s="3"/>
      <c r="R2221" s="5"/>
    </row>
    <row r="2222" spans="2:18" x14ac:dyDescent="0.2">
      <c r="B2222" s="22" t="s">
        <v>23</v>
      </c>
      <c r="C2222" s="22">
        <v>1128299</v>
      </c>
      <c r="D2222" s="23">
        <v>44482</v>
      </c>
      <c r="E2222" s="22" t="s">
        <v>24</v>
      </c>
      <c r="F2222" s="22" t="s">
        <v>82</v>
      </c>
      <c r="G2222" s="22" t="s">
        <v>83</v>
      </c>
      <c r="H2222" s="22" t="s">
        <v>13</v>
      </c>
      <c r="I2222" s="24">
        <v>0.45000000000000012</v>
      </c>
      <c r="J2222" s="25">
        <v>3500</v>
      </c>
      <c r="K2222" s="26">
        <f t="shared" ref="K2222:K2225" si="731">I2222*J2222</f>
        <v>1575.0000000000005</v>
      </c>
      <c r="L2222" s="26">
        <f t="shared" ref="L2222:L2225" si="732">K2222*M2222</f>
        <v>551.25000000000011</v>
      </c>
      <c r="M2222" s="27">
        <v>0.35</v>
      </c>
      <c r="O2222" s="1"/>
      <c r="P2222" s="2"/>
      <c r="Q2222" s="3"/>
      <c r="R2222" s="5"/>
    </row>
    <row r="2223" spans="2:18" x14ac:dyDescent="0.2">
      <c r="B2223" s="22" t="s">
        <v>23</v>
      </c>
      <c r="C2223" s="22">
        <v>1128299</v>
      </c>
      <c r="D2223" s="23">
        <v>44482</v>
      </c>
      <c r="E2223" s="22" t="s">
        <v>24</v>
      </c>
      <c r="F2223" s="22" t="s">
        <v>82</v>
      </c>
      <c r="G2223" s="22" t="s">
        <v>83</v>
      </c>
      <c r="H2223" s="22" t="s">
        <v>14</v>
      </c>
      <c r="I2223" s="24">
        <v>0.45000000000000012</v>
      </c>
      <c r="J2223" s="25">
        <v>3250</v>
      </c>
      <c r="K2223" s="26">
        <f t="shared" si="731"/>
        <v>1462.5000000000005</v>
      </c>
      <c r="L2223" s="26">
        <f t="shared" si="732"/>
        <v>585.00000000000023</v>
      </c>
      <c r="M2223" s="27">
        <v>0.4</v>
      </c>
      <c r="O2223" s="1"/>
      <c r="P2223" s="2"/>
      <c r="Q2223" s="3"/>
      <c r="R2223" s="5"/>
    </row>
    <row r="2224" spans="2:18" x14ac:dyDescent="0.2">
      <c r="B2224" s="22" t="s">
        <v>23</v>
      </c>
      <c r="C2224" s="22">
        <v>1128299</v>
      </c>
      <c r="D2224" s="23">
        <v>44482</v>
      </c>
      <c r="E2224" s="22" t="s">
        <v>24</v>
      </c>
      <c r="F2224" s="22" t="s">
        <v>82</v>
      </c>
      <c r="G2224" s="22" t="s">
        <v>83</v>
      </c>
      <c r="H2224" s="22" t="s">
        <v>16</v>
      </c>
      <c r="I2224" s="24">
        <v>0.55000000000000004</v>
      </c>
      <c r="J2224" s="25">
        <v>3000</v>
      </c>
      <c r="K2224" s="26">
        <f t="shared" si="731"/>
        <v>1650.0000000000002</v>
      </c>
      <c r="L2224" s="26">
        <f t="shared" si="732"/>
        <v>577.5</v>
      </c>
      <c r="M2224" s="27">
        <v>0.35</v>
      </c>
      <c r="O2224" s="1"/>
      <c r="P2224" s="2"/>
      <c r="Q2224" s="3"/>
      <c r="R2224" s="5"/>
    </row>
    <row r="2225" spans="1:18" x14ac:dyDescent="0.2">
      <c r="B2225" s="22" t="s">
        <v>23</v>
      </c>
      <c r="C2225" s="22">
        <v>1128299</v>
      </c>
      <c r="D2225" s="23">
        <v>44482</v>
      </c>
      <c r="E2225" s="22" t="s">
        <v>24</v>
      </c>
      <c r="F2225" s="22" t="s">
        <v>82</v>
      </c>
      <c r="G2225" s="22" t="s">
        <v>83</v>
      </c>
      <c r="H2225" s="22" t="s">
        <v>17</v>
      </c>
      <c r="I2225" s="24">
        <v>0.70000000000000007</v>
      </c>
      <c r="J2225" s="25">
        <v>3500</v>
      </c>
      <c r="K2225" s="26">
        <f t="shared" si="731"/>
        <v>2450.0000000000005</v>
      </c>
      <c r="L2225" s="26">
        <f t="shared" si="732"/>
        <v>612.50000000000011</v>
      </c>
      <c r="M2225" s="27">
        <v>0.25</v>
      </c>
      <c r="O2225" s="1"/>
      <c r="P2225" s="2"/>
      <c r="Q2225" s="3"/>
      <c r="R2225" s="5"/>
    </row>
    <row r="2226" spans="1:18" x14ac:dyDescent="0.2">
      <c r="B2226" s="22" t="s">
        <v>23</v>
      </c>
      <c r="C2226" s="22">
        <v>1128299</v>
      </c>
      <c r="D2226" s="23">
        <v>44513</v>
      </c>
      <c r="E2226" s="22" t="s">
        <v>24</v>
      </c>
      <c r="F2226" s="22" t="s">
        <v>82</v>
      </c>
      <c r="G2226" s="22" t="s">
        <v>83</v>
      </c>
      <c r="H2226" s="22" t="s">
        <v>12</v>
      </c>
      <c r="I2226" s="24">
        <v>0.55000000000000004</v>
      </c>
      <c r="J2226" s="25">
        <v>5250</v>
      </c>
      <c r="K2226" s="26">
        <f>I2226*J2226</f>
        <v>2887.5000000000005</v>
      </c>
      <c r="L2226" s="26">
        <f>K2226*M2226</f>
        <v>1155.0000000000002</v>
      </c>
      <c r="M2226" s="27">
        <v>0.4</v>
      </c>
      <c r="O2226" s="1"/>
      <c r="P2226" s="2"/>
      <c r="Q2226" s="3"/>
      <c r="R2226" s="5"/>
    </row>
    <row r="2227" spans="1:18" x14ac:dyDescent="0.2">
      <c r="B2227" s="22" t="s">
        <v>23</v>
      </c>
      <c r="C2227" s="22">
        <v>1128299</v>
      </c>
      <c r="D2227" s="23">
        <v>44513</v>
      </c>
      <c r="E2227" s="22" t="s">
        <v>24</v>
      </c>
      <c r="F2227" s="22" t="s">
        <v>82</v>
      </c>
      <c r="G2227" s="22" t="s">
        <v>83</v>
      </c>
      <c r="H2227" s="22" t="s">
        <v>15</v>
      </c>
      <c r="I2227" s="24">
        <v>0.60000000000000009</v>
      </c>
      <c r="J2227" s="25">
        <v>5750</v>
      </c>
      <c r="K2227" s="26">
        <f>I2227*J2227</f>
        <v>3450.0000000000005</v>
      </c>
      <c r="L2227" s="26">
        <f>K2227*M2227</f>
        <v>1380.0000000000002</v>
      </c>
      <c r="M2227" s="27">
        <v>0.4</v>
      </c>
      <c r="O2227" s="1"/>
      <c r="P2227" s="2"/>
      <c r="Q2227" s="3"/>
      <c r="R2227" s="5"/>
    </row>
    <row r="2228" spans="1:18" x14ac:dyDescent="0.2">
      <c r="B2228" s="22" t="s">
        <v>23</v>
      </c>
      <c r="C2228" s="22">
        <v>1128299</v>
      </c>
      <c r="D2228" s="23">
        <v>44513</v>
      </c>
      <c r="E2228" s="22" t="s">
        <v>24</v>
      </c>
      <c r="F2228" s="22" t="s">
        <v>82</v>
      </c>
      <c r="G2228" s="22" t="s">
        <v>83</v>
      </c>
      <c r="H2228" s="22" t="s">
        <v>13</v>
      </c>
      <c r="I2228" s="24">
        <v>0.55000000000000004</v>
      </c>
      <c r="J2228" s="25">
        <v>4250</v>
      </c>
      <c r="K2228" s="26">
        <f t="shared" ref="K2228:K2231" si="733">I2228*J2228</f>
        <v>2337.5</v>
      </c>
      <c r="L2228" s="26">
        <f t="shared" ref="L2228:L2231" si="734">K2228*M2228</f>
        <v>818.125</v>
      </c>
      <c r="M2228" s="27">
        <v>0.35</v>
      </c>
      <c r="O2228" s="1"/>
      <c r="P2228" s="2"/>
      <c r="Q2228" s="3"/>
      <c r="R2228" s="5"/>
    </row>
    <row r="2229" spans="1:18" x14ac:dyDescent="0.2">
      <c r="B2229" s="22" t="s">
        <v>23</v>
      </c>
      <c r="C2229" s="22">
        <v>1128299</v>
      </c>
      <c r="D2229" s="23">
        <v>44513</v>
      </c>
      <c r="E2229" s="22" t="s">
        <v>24</v>
      </c>
      <c r="F2229" s="22" t="s">
        <v>82</v>
      </c>
      <c r="G2229" s="22" t="s">
        <v>83</v>
      </c>
      <c r="H2229" s="22" t="s">
        <v>14</v>
      </c>
      <c r="I2229" s="24">
        <v>0.55000000000000004</v>
      </c>
      <c r="J2229" s="25">
        <v>4000</v>
      </c>
      <c r="K2229" s="26">
        <f t="shared" si="733"/>
        <v>2200</v>
      </c>
      <c r="L2229" s="26">
        <f t="shared" si="734"/>
        <v>880</v>
      </c>
      <c r="M2229" s="27">
        <v>0.4</v>
      </c>
      <c r="O2229" s="1"/>
      <c r="P2229" s="2"/>
      <c r="Q2229" s="3"/>
      <c r="R2229" s="5"/>
    </row>
    <row r="2230" spans="1:18" x14ac:dyDescent="0.2">
      <c r="B2230" s="22" t="s">
        <v>23</v>
      </c>
      <c r="C2230" s="22">
        <v>1128299</v>
      </c>
      <c r="D2230" s="23">
        <v>44513</v>
      </c>
      <c r="E2230" s="22" t="s">
        <v>24</v>
      </c>
      <c r="F2230" s="22" t="s">
        <v>82</v>
      </c>
      <c r="G2230" s="22" t="s">
        <v>83</v>
      </c>
      <c r="H2230" s="22" t="s">
        <v>16</v>
      </c>
      <c r="I2230" s="24">
        <v>0.65</v>
      </c>
      <c r="J2230" s="25">
        <v>3500</v>
      </c>
      <c r="K2230" s="26">
        <f t="shared" si="733"/>
        <v>2275</v>
      </c>
      <c r="L2230" s="26">
        <f t="shared" si="734"/>
        <v>796.25</v>
      </c>
      <c r="M2230" s="27">
        <v>0.35</v>
      </c>
      <c r="O2230" s="1"/>
      <c r="P2230" s="2"/>
      <c r="Q2230" s="3"/>
      <c r="R2230" s="5"/>
    </row>
    <row r="2231" spans="1:18" x14ac:dyDescent="0.2">
      <c r="B2231" s="22" t="s">
        <v>23</v>
      </c>
      <c r="C2231" s="22">
        <v>1128299</v>
      </c>
      <c r="D2231" s="23">
        <v>44513</v>
      </c>
      <c r="E2231" s="22" t="s">
        <v>24</v>
      </c>
      <c r="F2231" s="22" t="s">
        <v>82</v>
      </c>
      <c r="G2231" s="22" t="s">
        <v>83</v>
      </c>
      <c r="H2231" s="22" t="s">
        <v>17</v>
      </c>
      <c r="I2231" s="24">
        <v>0.70000000000000007</v>
      </c>
      <c r="J2231" s="25">
        <v>4750</v>
      </c>
      <c r="K2231" s="26">
        <f t="shared" si="733"/>
        <v>3325.0000000000005</v>
      </c>
      <c r="L2231" s="26">
        <f t="shared" si="734"/>
        <v>831.25000000000011</v>
      </c>
      <c r="M2231" s="27">
        <v>0.25</v>
      </c>
      <c r="O2231" s="1"/>
      <c r="P2231" s="2"/>
      <c r="Q2231" s="3"/>
      <c r="R2231" s="5"/>
    </row>
    <row r="2232" spans="1:18" x14ac:dyDescent="0.2">
      <c r="B2232" s="22" t="s">
        <v>23</v>
      </c>
      <c r="C2232" s="22">
        <v>1128299</v>
      </c>
      <c r="D2232" s="23">
        <v>44542</v>
      </c>
      <c r="E2232" s="22" t="s">
        <v>24</v>
      </c>
      <c r="F2232" s="22" t="s">
        <v>82</v>
      </c>
      <c r="G2232" s="22" t="s">
        <v>83</v>
      </c>
      <c r="H2232" s="22" t="s">
        <v>12</v>
      </c>
      <c r="I2232" s="24">
        <v>0.55000000000000004</v>
      </c>
      <c r="J2232" s="25">
        <v>6750</v>
      </c>
      <c r="K2232" s="26">
        <f>I2232*J2232</f>
        <v>3712.5000000000005</v>
      </c>
      <c r="L2232" s="26">
        <f>K2232*M2232</f>
        <v>1485.0000000000002</v>
      </c>
      <c r="M2232" s="27">
        <v>0.4</v>
      </c>
      <c r="O2232" s="1"/>
      <c r="P2232" s="2"/>
      <c r="Q2232" s="3"/>
      <c r="R2232" s="5"/>
    </row>
    <row r="2233" spans="1:18" x14ac:dyDescent="0.2">
      <c r="B2233" s="22" t="s">
        <v>23</v>
      </c>
      <c r="C2233" s="22">
        <v>1128299</v>
      </c>
      <c r="D2233" s="23">
        <v>44542</v>
      </c>
      <c r="E2233" s="22" t="s">
        <v>24</v>
      </c>
      <c r="F2233" s="22" t="s">
        <v>82</v>
      </c>
      <c r="G2233" s="22" t="s">
        <v>83</v>
      </c>
      <c r="H2233" s="22" t="s">
        <v>15</v>
      </c>
      <c r="I2233" s="24">
        <v>0.60000000000000009</v>
      </c>
      <c r="J2233" s="25">
        <v>6750</v>
      </c>
      <c r="K2233" s="26">
        <f>I2233*J2233</f>
        <v>4050.0000000000005</v>
      </c>
      <c r="L2233" s="26">
        <f>K2233*M2233</f>
        <v>1620.0000000000002</v>
      </c>
      <c r="M2233" s="27">
        <v>0.4</v>
      </c>
      <c r="O2233" s="1"/>
      <c r="P2233" s="2"/>
      <c r="Q2233" s="3"/>
      <c r="R2233" s="5"/>
    </row>
    <row r="2234" spans="1:18" x14ac:dyDescent="0.2">
      <c r="B2234" s="22" t="s">
        <v>23</v>
      </c>
      <c r="C2234" s="22">
        <v>1128299</v>
      </c>
      <c r="D2234" s="23">
        <v>44542</v>
      </c>
      <c r="E2234" s="22" t="s">
        <v>24</v>
      </c>
      <c r="F2234" s="22" t="s">
        <v>82</v>
      </c>
      <c r="G2234" s="22" t="s">
        <v>83</v>
      </c>
      <c r="H2234" s="22" t="s">
        <v>13</v>
      </c>
      <c r="I2234" s="24">
        <v>0.55000000000000004</v>
      </c>
      <c r="J2234" s="25">
        <v>4750</v>
      </c>
      <c r="K2234" s="26">
        <f t="shared" ref="K2234:K2237" si="735">I2234*J2234</f>
        <v>2612.5</v>
      </c>
      <c r="L2234" s="26">
        <f t="shared" ref="L2234:L2237" si="736">K2234*M2234</f>
        <v>914.37499999999989</v>
      </c>
      <c r="M2234" s="27">
        <v>0.35</v>
      </c>
      <c r="O2234" s="1"/>
      <c r="P2234" s="2"/>
      <c r="Q2234" s="3"/>
      <c r="R2234" s="5"/>
    </row>
    <row r="2235" spans="1:18" x14ac:dyDescent="0.2">
      <c r="B2235" s="22" t="s">
        <v>23</v>
      </c>
      <c r="C2235" s="22">
        <v>1128299</v>
      </c>
      <c r="D2235" s="23">
        <v>44542</v>
      </c>
      <c r="E2235" s="22" t="s">
        <v>24</v>
      </c>
      <c r="F2235" s="22" t="s">
        <v>82</v>
      </c>
      <c r="G2235" s="22" t="s">
        <v>83</v>
      </c>
      <c r="H2235" s="22" t="s">
        <v>14</v>
      </c>
      <c r="I2235" s="24">
        <v>0.55000000000000004</v>
      </c>
      <c r="J2235" s="25">
        <v>4750</v>
      </c>
      <c r="K2235" s="26">
        <f t="shared" si="735"/>
        <v>2612.5</v>
      </c>
      <c r="L2235" s="26">
        <f t="shared" si="736"/>
        <v>1045</v>
      </c>
      <c r="M2235" s="27">
        <v>0.4</v>
      </c>
      <c r="O2235" s="1"/>
      <c r="P2235" s="2"/>
      <c r="Q2235" s="3"/>
      <c r="R2235" s="5"/>
    </row>
    <row r="2236" spans="1:18" x14ac:dyDescent="0.2">
      <c r="B2236" s="22" t="s">
        <v>23</v>
      </c>
      <c r="C2236" s="22">
        <v>1128299</v>
      </c>
      <c r="D2236" s="23">
        <v>44542</v>
      </c>
      <c r="E2236" s="22" t="s">
        <v>24</v>
      </c>
      <c r="F2236" s="22" t="s">
        <v>82</v>
      </c>
      <c r="G2236" s="22" t="s">
        <v>83</v>
      </c>
      <c r="H2236" s="22" t="s">
        <v>16</v>
      </c>
      <c r="I2236" s="24">
        <v>0.65</v>
      </c>
      <c r="J2236" s="25">
        <v>4000</v>
      </c>
      <c r="K2236" s="26">
        <f t="shared" si="735"/>
        <v>2600</v>
      </c>
      <c r="L2236" s="26">
        <f t="shared" si="736"/>
        <v>909.99999999999989</v>
      </c>
      <c r="M2236" s="27">
        <v>0.35</v>
      </c>
      <c r="O2236" s="1"/>
      <c r="P2236" s="2"/>
      <c r="Q2236" s="3"/>
      <c r="R2236" s="5"/>
    </row>
    <row r="2237" spans="1:18" x14ac:dyDescent="0.2">
      <c r="B2237" s="22" t="s">
        <v>23</v>
      </c>
      <c r="C2237" s="22">
        <v>1128299</v>
      </c>
      <c r="D2237" s="23">
        <v>44542</v>
      </c>
      <c r="E2237" s="22" t="s">
        <v>24</v>
      </c>
      <c r="F2237" s="22" t="s">
        <v>82</v>
      </c>
      <c r="G2237" s="22" t="s">
        <v>83</v>
      </c>
      <c r="H2237" s="22" t="s">
        <v>17</v>
      </c>
      <c r="I2237" s="24">
        <v>0.70000000000000007</v>
      </c>
      <c r="J2237" s="25">
        <v>5000</v>
      </c>
      <c r="K2237" s="26">
        <f t="shared" si="735"/>
        <v>3500.0000000000005</v>
      </c>
      <c r="L2237" s="26">
        <f t="shared" si="736"/>
        <v>875.00000000000011</v>
      </c>
      <c r="M2237" s="27">
        <v>0.25</v>
      </c>
      <c r="O2237" s="1"/>
      <c r="P2237" s="2"/>
      <c r="Q2237" s="3"/>
      <c r="R2237" s="5"/>
    </row>
    <row r="2238" spans="1:18" x14ac:dyDescent="0.2">
      <c r="A2238" s="8" t="s">
        <v>40</v>
      </c>
      <c r="B2238" s="22" t="s">
        <v>10</v>
      </c>
      <c r="C2238" s="22">
        <v>1185732</v>
      </c>
      <c r="D2238" s="23">
        <v>44205</v>
      </c>
      <c r="E2238" s="22" t="s">
        <v>131</v>
      </c>
      <c r="F2238" s="22" t="s">
        <v>84</v>
      </c>
      <c r="G2238" s="22" t="s">
        <v>85</v>
      </c>
      <c r="H2238" s="22" t="s">
        <v>12</v>
      </c>
      <c r="I2238" s="24">
        <v>0.4</v>
      </c>
      <c r="J2238" s="25">
        <v>10250</v>
      </c>
      <c r="K2238" s="26">
        <f>I2238*J2238</f>
        <v>4100</v>
      </c>
      <c r="L2238" s="26">
        <f>K2238*M2238</f>
        <v>1845</v>
      </c>
      <c r="M2238" s="27">
        <v>0.45</v>
      </c>
      <c r="O2238" s="1"/>
      <c r="P2238" s="2"/>
      <c r="Q2238" s="3"/>
      <c r="R2238" s="5"/>
    </row>
    <row r="2239" spans="1:18" x14ac:dyDescent="0.2">
      <c r="B2239" s="22" t="s">
        <v>10</v>
      </c>
      <c r="C2239" s="22">
        <v>1185732</v>
      </c>
      <c r="D2239" s="23">
        <v>44205</v>
      </c>
      <c r="E2239" s="22" t="s">
        <v>131</v>
      </c>
      <c r="F2239" s="22" t="s">
        <v>84</v>
      </c>
      <c r="G2239" s="22" t="s">
        <v>85</v>
      </c>
      <c r="H2239" s="22" t="s">
        <v>15</v>
      </c>
      <c r="I2239" s="24">
        <v>0.4</v>
      </c>
      <c r="J2239" s="25">
        <v>8250</v>
      </c>
      <c r="K2239" s="26">
        <f>I2239*J2239</f>
        <v>3300</v>
      </c>
      <c r="L2239" s="26">
        <f>K2239*M2239</f>
        <v>1155</v>
      </c>
      <c r="M2239" s="27">
        <v>0.35</v>
      </c>
      <c r="O2239" s="1"/>
      <c r="P2239" s="2"/>
      <c r="Q2239" s="3"/>
      <c r="R2239" s="5"/>
    </row>
    <row r="2240" spans="1:18" x14ac:dyDescent="0.2">
      <c r="B2240" s="22" t="s">
        <v>10</v>
      </c>
      <c r="C2240" s="22">
        <v>1185732</v>
      </c>
      <c r="D2240" s="23">
        <v>44205</v>
      </c>
      <c r="E2240" s="22" t="s">
        <v>131</v>
      </c>
      <c r="F2240" s="22" t="s">
        <v>84</v>
      </c>
      <c r="G2240" s="22" t="s">
        <v>85</v>
      </c>
      <c r="H2240" s="22" t="s">
        <v>13</v>
      </c>
      <c r="I2240" s="24">
        <v>0.30000000000000004</v>
      </c>
      <c r="J2240" s="25">
        <v>8250</v>
      </c>
      <c r="K2240" s="26">
        <f t="shared" ref="K2240:K2243" si="737">I2240*J2240</f>
        <v>2475.0000000000005</v>
      </c>
      <c r="L2240" s="26">
        <f t="shared" ref="L2240:L2249" si="738">K2240*M2240</f>
        <v>618.75000000000011</v>
      </c>
      <c r="M2240" s="27">
        <v>0.25</v>
      </c>
      <c r="O2240" s="1"/>
      <c r="P2240" s="2"/>
      <c r="Q2240" s="3"/>
      <c r="R2240" s="5"/>
    </row>
    <row r="2241" spans="2:18" x14ac:dyDescent="0.2">
      <c r="B2241" s="22" t="s">
        <v>10</v>
      </c>
      <c r="C2241" s="22">
        <v>1185732</v>
      </c>
      <c r="D2241" s="23">
        <v>44205</v>
      </c>
      <c r="E2241" s="22" t="s">
        <v>131</v>
      </c>
      <c r="F2241" s="22" t="s">
        <v>84</v>
      </c>
      <c r="G2241" s="22" t="s">
        <v>85</v>
      </c>
      <c r="H2241" s="22" t="s">
        <v>14</v>
      </c>
      <c r="I2241" s="24">
        <v>0.35</v>
      </c>
      <c r="J2241" s="25">
        <v>6750</v>
      </c>
      <c r="K2241" s="26">
        <f t="shared" si="737"/>
        <v>2362.5</v>
      </c>
      <c r="L2241" s="26">
        <f t="shared" si="738"/>
        <v>708.75</v>
      </c>
      <c r="M2241" s="27">
        <v>0.3</v>
      </c>
      <c r="O2241" s="1"/>
      <c r="P2241" s="2"/>
      <c r="Q2241" s="3"/>
      <c r="R2241" s="5"/>
    </row>
    <row r="2242" spans="2:18" x14ac:dyDescent="0.2">
      <c r="B2242" s="22" t="s">
        <v>10</v>
      </c>
      <c r="C2242" s="22">
        <v>1185732</v>
      </c>
      <c r="D2242" s="23">
        <v>44205</v>
      </c>
      <c r="E2242" s="22" t="s">
        <v>131</v>
      </c>
      <c r="F2242" s="22" t="s">
        <v>84</v>
      </c>
      <c r="G2242" s="22" t="s">
        <v>85</v>
      </c>
      <c r="H2242" s="22" t="s">
        <v>16</v>
      </c>
      <c r="I2242" s="24">
        <v>0.5</v>
      </c>
      <c r="J2242" s="25">
        <v>7250</v>
      </c>
      <c r="K2242" s="26">
        <f t="shared" si="737"/>
        <v>3625</v>
      </c>
      <c r="L2242" s="26">
        <f t="shared" si="738"/>
        <v>1268.75</v>
      </c>
      <c r="M2242" s="27">
        <v>0.35</v>
      </c>
      <c r="O2242" s="1"/>
      <c r="P2242" s="2"/>
      <c r="Q2242" s="3"/>
      <c r="R2242" s="5"/>
    </row>
    <row r="2243" spans="2:18" x14ac:dyDescent="0.2">
      <c r="B2243" s="22" t="s">
        <v>10</v>
      </c>
      <c r="C2243" s="22">
        <v>1185732</v>
      </c>
      <c r="D2243" s="23">
        <v>44205</v>
      </c>
      <c r="E2243" s="22" t="s">
        <v>131</v>
      </c>
      <c r="F2243" s="22" t="s">
        <v>84</v>
      </c>
      <c r="G2243" s="22" t="s">
        <v>85</v>
      </c>
      <c r="H2243" s="22" t="s">
        <v>17</v>
      </c>
      <c r="I2243" s="24">
        <v>0.4</v>
      </c>
      <c r="J2243" s="25">
        <v>8250</v>
      </c>
      <c r="K2243" s="26">
        <f t="shared" si="737"/>
        <v>3300</v>
      </c>
      <c r="L2243" s="26">
        <f t="shared" si="738"/>
        <v>1650</v>
      </c>
      <c r="M2243" s="27">
        <v>0.5</v>
      </c>
      <c r="O2243" s="1"/>
      <c r="P2243" s="2"/>
      <c r="Q2243" s="3"/>
      <c r="R2243" s="5"/>
    </row>
    <row r="2244" spans="2:18" x14ac:dyDescent="0.2">
      <c r="B2244" s="22" t="s">
        <v>10</v>
      </c>
      <c r="C2244" s="22">
        <v>1185732</v>
      </c>
      <c r="D2244" s="23">
        <v>44234</v>
      </c>
      <c r="E2244" s="22" t="s">
        <v>131</v>
      </c>
      <c r="F2244" s="22" t="s">
        <v>84</v>
      </c>
      <c r="G2244" s="22" t="s">
        <v>85</v>
      </c>
      <c r="H2244" s="22" t="s">
        <v>12</v>
      </c>
      <c r="I2244" s="24">
        <v>0.4</v>
      </c>
      <c r="J2244" s="25">
        <v>10750</v>
      </c>
      <c r="K2244" s="26">
        <f>I2244*J2244</f>
        <v>4300</v>
      </c>
      <c r="L2244" s="26">
        <f>K2244*M2244</f>
        <v>1935</v>
      </c>
      <c r="M2244" s="27">
        <v>0.45</v>
      </c>
      <c r="O2244" s="1"/>
      <c r="P2244" s="2"/>
      <c r="Q2244" s="3"/>
      <c r="R2244" s="5"/>
    </row>
    <row r="2245" spans="2:18" x14ac:dyDescent="0.2">
      <c r="B2245" s="22" t="s">
        <v>10</v>
      </c>
      <c r="C2245" s="22">
        <v>1185732</v>
      </c>
      <c r="D2245" s="23">
        <v>44234</v>
      </c>
      <c r="E2245" s="22" t="s">
        <v>131</v>
      </c>
      <c r="F2245" s="22" t="s">
        <v>84</v>
      </c>
      <c r="G2245" s="22" t="s">
        <v>85</v>
      </c>
      <c r="H2245" s="22" t="s">
        <v>15</v>
      </c>
      <c r="I2245" s="24">
        <v>0.4</v>
      </c>
      <c r="J2245" s="25">
        <v>7250</v>
      </c>
      <c r="K2245" s="26">
        <f>I2245*J2245</f>
        <v>2900</v>
      </c>
      <c r="L2245" s="26">
        <f>K2245*M2245</f>
        <v>1014.9999999999999</v>
      </c>
      <c r="M2245" s="27">
        <v>0.35</v>
      </c>
      <c r="O2245" s="1"/>
      <c r="P2245" s="2"/>
      <c r="Q2245" s="3"/>
      <c r="R2245" s="5"/>
    </row>
    <row r="2246" spans="2:18" x14ac:dyDescent="0.2">
      <c r="B2246" s="22" t="s">
        <v>10</v>
      </c>
      <c r="C2246" s="22">
        <v>1185732</v>
      </c>
      <c r="D2246" s="23">
        <v>44234</v>
      </c>
      <c r="E2246" s="22" t="s">
        <v>131</v>
      </c>
      <c r="F2246" s="22" t="s">
        <v>84</v>
      </c>
      <c r="G2246" s="22" t="s">
        <v>85</v>
      </c>
      <c r="H2246" s="22" t="s">
        <v>13</v>
      </c>
      <c r="I2246" s="24">
        <v>0.30000000000000004</v>
      </c>
      <c r="J2246" s="25">
        <v>7750</v>
      </c>
      <c r="K2246" s="26">
        <f t="shared" ref="K2246:K2249" si="739">I2246*J2246</f>
        <v>2325.0000000000005</v>
      </c>
      <c r="L2246" s="26">
        <f t="shared" si="738"/>
        <v>581.25000000000011</v>
      </c>
      <c r="M2246" s="27">
        <v>0.25</v>
      </c>
      <c r="O2246" s="1"/>
      <c r="P2246" s="2"/>
      <c r="Q2246" s="3"/>
      <c r="R2246" s="5"/>
    </row>
    <row r="2247" spans="2:18" x14ac:dyDescent="0.2">
      <c r="B2247" s="22" t="s">
        <v>10</v>
      </c>
      <c r="C2247" s="22">
        <v>1185732</v>
      </c>
      <c r="D2247" s="23">
        <v>44234</v>
      </c>
      <c r="E2247" s="22" t="s">
        <v>131</v>
      </c>
      <c r="F2247" s="22" t="s">
        <v>84</v>
      </c>
      <c r="G2247" s="22" t="s">
        <v>85</v>
      </c>
      <c r="H2247" s="22" t="s">
        <v>14</v>
      </c>
      <c r="I2247" s="24">
        <v>0.35</v>
      </c>
      <c r="J2247" s="25">
        <v>6250</v>
      </c>
      <c r="K2247" s="26">
        <f t="shared" si="739"/>
        <v>2187.5</v>
      </c>
      <c r="L2247" s="26">
        <f t="shared" si="738"/>
        <v>656.25</v>
      </c>
      <c r="M2247" s="27">
        <v>0.3</v>
      </c>
      <c r="O2247" s="1"/>
      <c r="P2247" s="2"/>
      <c r="Q2247" s="3"/>
      <c r="R2247" s="5"/>
    </row>
    <row r="2248" spans="2:18" x14ac:dyDescent="0.2">
      <c r="B2248" s="22" t="s">
        <v>10</v>
      </c>
      <c r="C2248" s="22">
        <v>1185732</v>
      </c>
      <c r="D2248" s="23">
        <v>44234</v>
      </c>
      <c r="E2248" s="22" t="s">
        <v>131</v>
      </c>
      <c r="F2248" s="22" t="s">
        <v>84</v>
      </c>
      <c r="G2248" s="22" t="s">
        <v>85</v>
      </c>
      <c r="H2248" s="22" t="s">
        <v>16</v>
      </c>
      <c r="I2248" s="24">
        <v>0.5</v>
      </c>
      <c r="J2248" s="25">
        <v>7000</v>
      </c>
      <c r="K2248" s="26">
        <f t="shared" si="739"/>
        <v>3500</v>
      </c>
      <c r="L2248" s="26">
        <f t="shared" si="738"/>
        <v>1225</v>
      </c>
      <c r="M2248" s="27">
        <v>0.35</v>
      </c>
      <c r="O2248" s="1"/>
      <c r="P2248" s="2"/>
      <c r="Q2248" s="3"/>
      <c r="R2248" s="5"/>
    </row>
    <row r="2249" spans="2:18" x14ac:dyDescent="0.2">
      <c r="B2249" s="22" t="s">
        <v>10</v>
      </c>
      <c r="C2249" s="22">
        <v>1185732</v>
      </c>
      <c r="D2249" s="23">
        <v>44234</v>
      </c>
      <c r="E2249" s="22" t="s">
        <v>131</v>
      </c>
      <c r="F2249" s="22" t="s">
        <v>84</v>
      </c>
      <c r="G2249" s="22" t="s">
        <v>85</v>
      </c>
      <c r="H2249" s="22" t="s">
        <v>17</v>
      </c>
      <c r="I2249" s="24">
        <v>0.35</v>
      </c>
      <c r="J2249" s="25">
        <v>8000</v>
      </c>
      <c r="K2249" s="26">
        <f t="shared" si="739"/>
        <v>2800</v>
      </c>
      <c r="L2249" s="26">
        <f t="shared" si="738"/>
        <v>1400</v>
      </c>
      <c r="M2249" s="27">
        <v>0.5</v>
      </c>
      <c r="O2249" s="1"/>
      <c r="P2249" s="2"/>
      <c r="Q2249" s="3"/>
      <c r="R2249" s="5"/>
    </row>
    <row r="2250" spans="2:18" x14ac:dyDescent="0.2">
      <c r="B2250" s="22" t="s">
        <v>10</v>
      </c>
      <c r="C2250" s="22">
        <v>1185732</v>
      </c>
      <c r="D2250" s="23">
        <v>44260</v>
      </c>
      <c r="E2250" s="22" t="s">
        <v>131</v>
      </c>
      <c r="F2250" s="22" t="s">
        <v>84</v>
      </c>
      <c r="G2250" s="22" t="s">
        <v>85</v>
      </c>
      <c r="H2250" s="22" t="s">
        <v>12</v>
      </c>
      <c r="I2250" s="24">
        <v>0.35</v>
      </c>
      <c r="J2250" s="25">
        <v>10200</v>
      </c>
      <c r="K2250" s="26">
        <f>I2250*J2250</f>
        <v>3570</v>
      </c>
      <c r="L2250" s="26">
        <f>K2250*M2250</f>
        <v>1606.5</v>
      </c>
      <c r="M2250" s="27">
        <v>0.45</v>
      </c>
      <c r="O2250" s="1"/>
      <c r="P2250" s="2"/>
      <c r="Q2250" s="3"/>
      <c r="R2250" s="5"/>
    </row>
    <row r="2251" spans="2:18" x14ac:dyDescent="0.2">
      <c r="B2251" s="22" t="s">
        <v>10</v>
      </c>
      <c r="C2251" s="22">
        <v>1185732</v>
      </c>
      <c r="D2251" s="23">
        <v>44260</v>
      </c>
      <c r="E2251" s="22" t="s">
        <v>131</v>
      </c>
      <c r="F2251" s="22" t="s">
        <v>84</v>
      </c>
      <c r="G2251" s="22" t="s">
        <v>85</v>
      </c>
      <c r="H2251" s="22" t="s">
        <v>15</v>
      </c>
      <c r="I2251" s="24">
        <v>0.35</v>
      </c>
      <c r="J2251" s="25">
        <v>7000</v>
      </c>
      <c r="K2251" s="26">
        <f>I2251*J2251</f>
        <v>2450</v>
      </c>
      <c r="L2251" s="26">
        <f>K2251*M2251</f>
        <v>857.5</v>
      </c>
      <c r="M2251" s="27">
        <v>0.35</v>
      </c>
      <c r="O2251" s="1"/>
      <c r="P2251" s="2"/>
      <c r="Q2251" s="3"/>
      <c r="R2251" s="5"/>
    </row>
    <row r="2252" spans="2:18" x14ac:dyDescent="0.2">
      <c r="B2252" s="22" t="s">
        <v>10</v>
      </c>
      <c r="C2252" s="22">
        <v>1185732</v>
      </c>
      <c r="D2252" s="23">
        <v>44260</v>
      </c>
      <c r="E2252" s="22" t="s">
        <v>131</v>
      </c>
      <c r="F2252" s="22" t="s">
        <v>84</v>
      </c>
      <c r="G2252" s="22" t="s">
        <v>85</v>
      </c>
      <c r="H2252" s="22" t="s">
        <v>13</v>
      </c>
      <c r="I2252" s="24">
        <v>0.25</v>
      </c>
      <c r="J2252" s="25">
        <v>7250</v>
      </c>
      <c r="K2252" s="26">
        <f t="shared" ref="K2252:K2255" si="740">I2252*J2252</f>
        <v>1812.5</v>
      </c>
      <c r="L2252" s="26">
        <f t="shared" ref="L2252:L2255" si="741">K2252*M2252</f>
        <v>453.125</v>
      </c>
      <c r="M2252" s="27">
        <v>0.25</v>
      </c>
      <c r="O2252" s="1"/>
      <c r="P2252" s="2"/>
      <c r="Q2252" s="3"/>
      <c r="R2252" s="5"/>
    </row>
    <row r="2253" spans="2:18" x14ac:dyDescent="0.2">
      <c r="B2253" s="22" t="s">
        <v>10</v>
      </c>
      <c r="C2253" s="22">
        <v>1185732</v>
      </c>
      <c r="D2253" s="23">
        <v>44260</v>
      </c>
      <c r="E2253" s="22" t="s">
        <v>131</v>
      </c>
      <c r="F2253" s="22" t="s">
        <v>84</v>
      </c>
      <c r="G2253" s="22" t="s">
        <v>85</v>
      </c>
      <c r="H2253" s="22" t="s">
        <v>14</v>
      </c>
      <c r="I2253" s="24">
        <v>0.29999999999999993</v>
      </c>
      <c r="J2253" s="25">
        <v>5750</v>
      </c>
      <c r="K2253" s="26">
        <f t="shared" si="740"/>
        <v>1724.9999999999995</v>
      </c>
      <c r="L2253" s="26">
        <f t="shared" si="741"/>
        <v>517.49999999999989</v>
      </c>
      <c r="M2253" s="27">
        <v>0.3</v>
      </c>
      <c r="O2253" s="1"/>
      <c r="P2253" s="2"/>
      <c r="Q2253" s="3"/>
      <c r="R2253" s="5"/>
    </row>
    <row r="2254" spans="2:18" x14ac:dyDescent="0.2">
      <c r="B2254" s="22" t="s">
        <v>10</v>
      </c>
      <c r="C2254" s="22">
        <v>1185732</v>
      </c>
      <c r="D2254" s="23">
        <v>44260</v>
      </c>
      <c r="E2254" s="22" t="s">
        <v>131</v>
      </c>
      <c r="F2254" s="22" t="s">
        <v>84</v>
      </c>
      <c r="G2254" s="22" t="s">
        <v>85</v>
      </c>
      <c r="H2254" s="22" t="s">
        <v>16</v>
      </c>
      <c r="I2254" s="24">
        <v>0.45000000000000007</v>
      </c>
      <c r="J2254" s="25">
        <v>6250</v>
      </c>
      <c r="K2254" s="26">
        <f t="shared" si="740"/>
        <v>2812.5000000000005</v>
      </c>
      <c r="L2254" s="26">
        <f t="shared" si="741"/>
        <v>984.37500000000011</v>
      </c>
      <c r="M2254" s="27">
        <v>0.35</v>
      </c>
      <c r="O2254" s="1"/>
      <c r="P2254" s="2"/>
      <c r="Q2254" s="3"/>
      <c r="R2254" s="5"/>
    </row>
    <row r="2255" spans="2:18" x14ac:dyDescent="0.2">
      <c r="B2255" s="22" t="s">
        <v>10</v>
      </c>
      <c r="C2255" s="22">
        <v>1185732</v>
      </c>
      <c r="D2255" s="23">
        <v>44260</v>
      </c>
      <c r="E2255" s="22" t="s">
        <v>131</v>
      </c>
      <c r="F2255" s="22" t="s">
        <v>84</v>
      </c>
      <c r="G2255" s="22" t="s">
        <v>85</v>
      </c>
      <c r="H2255" s="22" t="s">
        <v>17</v>
      </c>
      <c r="I2255" s="24">
        <v>0.35</v>
      </c>
      <c r="J2255" s="25">
        <v>7250</v>
      </c>
      <c r="K2255" s="26">
        <f t="shared" si="740"/>
        <v>2537.5</v>
      </c>
      <c r="L2255" s="26">
        <f t="shared" si="741"/>
        <v>1268.75</v>
      </c>
      <c r="M2255" s="27">
        <v>0.5</v>
      </c>
      <c r="O2255" s="1"/>
      <c r="P2255" s="2"/>
      <c r="Q2255" s="3"/>
      <c r="R2255" s="5"/>
    </row>
    <row r="2256" spans="2:18" x14ac:dyDescent="0.2">
      <c r="B2256" s="22" t="s">
        <v>10</v>
      </c>
      <c r="C2256" s="22">
        <v>1185732</v>
      </c>
      <c r="D2256" s="23">
        <v>44292</v>
      </c>
      <c r="E2256" s="22" t="s">
        <v>131</v>
      </c>
      <c r="F2256" s="22" t="s">
        <v>84</v>
      </c>
      <c r="G2256" s="22" t="s">
        <v>85</v>
      </c>
      <c r="H2256" s="22" t="s">
        <v>12</v>
      </c>
      <c r="I2256" s="24">
        <v>0.35</v>
      </c>
      <c r="J2256" s="25">
        <v>9750</v>
      </c>
      <c r="K2256" s="26">
        <f>I2256*J2256</f>
        <v>3412.5</v>
      </c>
      <c r="L2256" s="26">
        <f>K2256*M2256</f>
        <v>1535.625</v>
      </c>
      <c r="M2256" s="27">
        <v>0.45</v>
      </c>
      <c r="O2256" s="1"/>
      <c r="P2256" s="2"/>
      <c r="Q2256" s="3"/>
      <c r="R2256" s="5"/>
    </row>
    <row r="2257" spans="2:18" x14ac:dyDescent="0.2">
      <c r="B2257" s="22" t="s">
        <v>10</v>
      </c>
      <c r="C2257" s="22">
        <v>1185732</v>
      </c>
      <c r="D2257" s="23">
        <v>44292</v>
      </c>
      <c r="E2257" s="22" t="s">
        <v>131</v>
      </c>
      <c r="F2257" s="22" t="s">
        <v>84</v>
      </c>
      <c r="G2257" s="22" t="s">
        <v>85</v>
      </c>
      <c r="H2257" s="22" t="s">
        <v>15</v>
      </c>
      <c r="I2257" s="24">
        <v>0.35</v>
      </c>
      <c r="J2257" s="25">
        <v>6750</v>
      </c>
      <c r="K2257" s="26">
        <f>I2257*J2257</f>
        <v>2362.5</v>
      </c>
      <c r="L2257" s="26">
        <f>K2257*M2257</f>
        <v>826.875</v>
      </c>
      <c r="M2257" s="27">
        <v>0.35</v>
      </c>
      <c r="O2257" s="1"/>
      <c r="P2257" s="2"/>
      <c r="Q2257" s="3"/>
      <c r="R2257" s="5"/>
    </row>
    <row r="2258" spans="2:18" x14ac:dyDescent="0.2">
      <c r="B2258" s="22" t="s">
        <v>10</v>
      </c>
      <c r="C2258" s="22">
        <v>1185732</v>
      </c>
      <c r="D2258" s="23">
        <v>44292</v>
      </c>
      <c r="E2258" s="22" t="s">
        <v>131</v>
      </c>
      <c r="F2258" s="22" t="s">
        <v>84</v>
      </c>
      <c r="G2258" s="22" t="s">
        <v>85</v>
      </c>
      <c r="H2258" s="22" t="s">
        <v>13</v>
      </c>
      <c r="I2258" s="24">
        <v>0.25</v>
      </c>
      <c r="J2258" s="25">
        <v>6750</v>
      </c>
      <c r="K2258" s="26">
        <f t="shared" ref="K2258:K2261" si="742">I2258*J2258</f>
        <v>1687.5</v>
      </c>
      <c r="L2258" s="26">
        <f t="shared" ref="L2258:L2261" si="743">K2258*M2258</f>
        <v>421.875</v>
      </c>
      <c r="M2258" s="27">
        <v>0.25</v>
      </c>
      <c r="O2258" s="1"/>
      <c r="P2258" s="2"/>
      <c r="Q2258" s="3"/>
      <c r="R2258" s="5"/>
    </row>
    <row r="2259" spans="2:18" x14ac:dyDescent="0.2">
      <c r="B2259" s="22" t="s">
        <v>10</v>
      </c>
      <c r="C2259" s="22">
        <v>1185732</v>
      </c>
      <c r="D2259" s="23">
        <v>44292</v>
      </c>
      <c r="E2259" s="22" t="s">
        <v>131</v>
      </c>
      <c r="F2259" s="22" t="s">
        <v>84</v>
      </c>
      <c r="G2259" s="22" t="s">
        <v>85</v>
      </c>
      <c r="H2259" s="22" t="s">
        <v>14</v>
      </c>
      <c r="I2259" s="24">
        <v>0.29999999999999993</v>
      </c>
      <c r="J2259" s="25">
        <v>6000</v>
      </c>
      <c r="K2259" s="26">
        <f t="shared" si="742"/>
        <v>1799.9999999999995</v>
      </c>
      <c r="L2259" s="26">
        <f t="shared" si="743"/>
        <v>539.99999999999989</v>
      </c>
      <c r="M2259" s="27">
        <v>0.3</v>
      </c>
      <c r="O2259" s="1"/>
      <c r="P2259" s="2"/>
      <c r="Q2259" s="3"/>
      <c r="R2259" s="5"/>
    </row>
    <row r="2260" spans="2:18" x14ac:dyDescent="0.2">
      <c r="B2260" s="22" t="s">
        <v>10</v>
      </c>
      <c r="C2260" s="22">
        <v>1185732</v>
      </c>
      <c r="D2260" s="23">
        <v>44292</v>
      </c>
      <c r="E2260" s="22" t="s">
        <v>131</v>
      </c>
      <c r="F2260" s="22" t="s">
        <v>84</v>
      </c>
      <c r="G2260" s="22" t="s">
        <v>85</v>
      </c>
      <c r="H2260" s="22" t="s">
        <v>16</v>
      </c>
      <c r="I2260" s="24">
        <v>0.5</v>
      </c>
      <c r="J2260" s="25">
        <v>6250</v>
      </c>
      <c r="K2260" s="26">
        <f t="shared" si="742"/>
        <v>3125</v>
      </c>
      <c r="L2260" s="26">
        <f t="shared" si="743"/>
        <v>1093.75</v>
      </c>
      <c r="M2260" s="27">
        <v>0.35</v>
      </c>
      <c r="O2260" s="1"/>
      <c r="P2260" s="2"/>
      <c r="Q2260" s="3"/>
      <c r="R2260" s="5"/>
    </row>
    <row r="2261" spans="2:18" x14ac:dyDescent="0.2">
      <c r="B2261" s="22" t="s">
        <v>10</v>
      </c>
      <c r="C2261" s="22">
        <v>1185732</v>
      </c>
      <c r="D2261" s="23">
        <v>44292</v>
      </c>
      <c r="E2261" s="22" t="s">
        <v>131</v>
      </c>
      <c r="F2261" s="22" t="s">
        <v>84</v>
      </c>
      <c r="G2261" s="22" t="s">
        <v>85</v>
      </c>
      <c r="H2261" s="22" t="s">
        <v>17</v>
      </c>
      <c r="I2261" s="24">
        <v>0.4</v>
      </c>
      <c r="J2261" s="25">
        <v>7750</v>
      </c>
      <c r="K2261" s="26">
        <f t="shared" si="742"/>
        <v>3100</v>
      </c>
      <c r="L2261" s="26">
        <f t="shared" si="743"/>
        <v>1550</v>
      </c>
      <c r="M2261" s="27">
        <v>0.5</v>
      </c>
      <c r="O2261" s="1"/>
      <c r="P2261" s="2"/>
      <c r="Q2261" s="3"/>
      <c r="R2261" s="5"/>
    </row>
    <row r="2262" spans="2:18" x14ac:dyDescent="0.2">
      <c r="B2262" s="22" t="s">
        <v>10</v>
      </c>
      <c r="C2262" s="22">
        <v>1185732</v>
      </c>
      <c r="D2262" s="23">
        <v>44321</v>
      </c>
      <c r="E2262" s="22" t="s">
        <v>131</v>
      </c>
      <c r="F2262" s="22" t="s">
        <v>84</v>
      </c>
      <c r="G2262" s="22" t="s">
        <v>85</v>
      </c>
      <c r="H2262" s="22" t="s">
        <v>12</v>
      </c>
      <c r="I2262" s="24">
        <v>0.5</v>
      </c>
      <c r="J2262" s="25">
        <v>10450</v>
      </c>
      <c r="K2262" s="26">
        <f>I2262*J2262</f>
        <v>5225</v>
      </c>
      <c r="L2262" s="26">
        <f>K2262*M2262</f>
        <v>2351.25</v>
      </c>
      <c r="M2262" s="27">
        <v>0.45</v>
      </c>
      <c r="O2262" s="1"/>
      <c r="P2262" s="2"/>
      <c r="Q2262" s="3"/>
      <c r="R2262" s="5"/>
    </row>
    <row r="2263" spans="2:18" x14ac:dyDescent="0.2">
      <c r="B2263" s="22" t="s">
        <v>10</v>
      </c>
      <c r="C2263" s="22">
        <v>1185732</v>
      </c>
      <c r="D2263" s="23">
        <v>44321</v>
      </c>
      <c r="E2263" s="22" t="s">
        <v>131</v>
      </c>
      <c r="F2263" s="22" t="s">
        <v>84</v>
      </c>
      <c r="G2263" s="22" t="s">
        <v>85</v>
      </c>
      <c r="H2263" s="22" t="s">
        <v>15</v>
      </c>
      <c r="I2263" s="24">
        <v>0.5</v>
      </c>
      <c r="J2263" s="25">
        <v>7500</v>
      </c>
      <c r="K2263" s="26">
        <f>I2263*J2263</f>
        <v>3750</v>
      </c>
      <c r="L2263" s="26">
        <f>K2263*M2263</f>
        <v>1312.5</v>
      </c>
      <c r="M2263" s="27">
        <v>0.35</v>
      </c>
      <c r="O2263" s="1"/>
      <c r="P2263" s="2"/>
      <c r="Q2263" s="3"/>
      <c r="R2263" s="5"/>
    </row>
    <row r="2264" spans="2:18" x14ac:dyDescent="0.2">
      <c r="B2264" s="22" t="s">
        <v>10</v>
      </c>
      <c r="C2264" s="22">
        <v>1185732</v>
      </c>
      <c r="D2264" s="23">
        <v>44321</v>
      </c>
      <c r="E2264" s="22" t="s">
        <v>131</v>
      </c>
      <c r="F2264" s="22" t="s">
        <v>84</v>
      </c>
      <c r="G2264" s="22" t="s">
        <v>85</v>
      </c>
      <c r="H2264" s="22" t="s">
        <v>13</v>
      </c>
      <c r="I2264" s="24">
        <v>0.45</v>
      </c>
      <c r="J2264" s="25">
        <v>7250</v>
      </c>
      <c r="K2264" s="26">
        <f t="shared" ref="K2264:K2267" si="744">I2264*J2264</f>
        <v>3262.5</v>
      </c>
      <c r="L2264" s="26">
        <f t="shared" ref="L2264:L2267" si="745">K2264*M2264</f>
        <v>815.625</v>
      </c>
      <c r="M2264" s="27">
        <v>0.25</v>
      </c>
      <c r="O2264" s="1"/>
      <c r="P2264" s="2"/>
      <c r="Q2264" s="3"/>
      <c r="R2264" s="5"/>
    </row>
    <row r="2265" spans="2:18" x14ac:dyDescent="0.2">
      <c r="B2265" s="22" t="s">
        <v>10</v>
      </c>
      <c r="C2265" s="22">
        <v>1185732</v>
      </c>
      <c r="D2265" s="23">
        <v>44321</v>
      </c>
      <c r="E2265" s="22" t="s">
        <v>131</v>
      </c>
      <c r="F2265" s="22" t="s">
        <v>84</v>
      </c>
      <c r="G2265" s="22" t="s">
        <v>85</v>
      </c>
      <c r="H2265" s="22" t="s">
        <v>14</v>
      </c>
      <c r="I2265" s="24">
        <v>0.45</v>
      </c>
      <c r="J2265" s="25">
        <v>6750</v>
      </c>
      <c r="K2265" s="26">
        <f t="shared" si="744"/>
        <v>3037.5</v>
      </c>
      <c r="L2265" s="26">
        <f t="shared" si="745"/>
        <v>911.25</v>
      </c>
      <c r="M2265" s="27">
        <v>0.3</v>
      </c>
      <c r="O2265" s="1"/>
      <c r="P2265" s="2"/>
      <c r="Q2265" s="3"/>
      <c r="R2265" s="5"/>
    </row>
    <row r="2266" spans="2:18" x14ac:dyDescent="0.2">
      <c r="B2266" s="22" t="s">
        <v>10</v>
      </c>
      <c r="C2266" s="22">
        <v>1185732</v>
      </c>
      <c r="D2266" s="23">
        <v>44321</v>
      </c>
      <c r="E2266" s="22" t="s">
        <v>131</v>
      </c>
      <c r="F2266" s="22" t="s">
        <v>84</v>
      </c>
      <c r="G2266" s="22" t="s">
        <v>85</v>
      </c>
      <c r="H2266" s="22" t="s">
        <v>16</v>
      </c>
      <c r="I2266" s="24">
        <v>0.54999999999999993</v>
      </c>
      <c r="J2266" s="25">
        <v>7000</v>
      </c>
      <c r="K2266" s="26">
        <f t="shared" si="744"/>
        <v>3849.9999999999995</v>
      </c>
      <c r="L2266" s="26">
        <f t="shared" si="745"/>
        <v>1347.4999999999998</v>
      </c>
      <c r="M2266" s="27">
        <v>0.35</v>
      </c>
      <c r="O2266" s="1"/>
      <c r="P2266" s="2"/>
      <c r="Q2266" s="3"/>
      <c r="R2266" s="5"/>
    </row>
    <row r="2267" spans="2:18" x14ac:dyDescent="0.2">
      <c r="B2267" s="22" t="s">
        <v>10</v>
      </c>
      <c r="C2267" s="22">
        <v>1185732</v>
      </c>
      <c r="D2267" s="23">
        <v>44321</v>
      </c>
      <c r="E2267" s="22" t="s">
        <v>131</v>
      </c>
      <c r="F2267" s="22" t="s">
        <v>84</v>
      </c>
      <c r="G2267" s="22" t="s">
        <v>85</v>
      </c>
      <c r="H2267" s="22" t="s">
        <v>17</v>
      </c>
      <c r="I2267" s="24">
        <v>0.6</v>
      </c>
      <c r="J2267" s="25">
        <v>8000</v>
      </c>
      <c r="K2267" s="26">
        <f t="shared" si="744"/>
        <v>4800</v>
      </c>
      <c r="L2267" s="26">
        <f t="shared" si="745"/>
        <v>2400</v>
      </c>
      <c r="M2267" s="27">
        <v>0.5</v>
      </c>
      <c r="O2267" s="1"/>
      <c r="P2267" s="2"/>
      <c r="Q2267" s="3"/>
      <c r="R2267" s="5"/>
    </row>
    <row r="2268" spans="2:18" x14ac:dyDescent="0.2">
      <c r="B2268" s="22" t="s">
        <v>10</v>
      </c>
      <c r="C2268" s="22">
        <v>1185732</v>
      </c>
      <c r="D2268" s="23">
        <v>44354</v>
      </c>
      <c r="E2268" s="22" t="s">
        <v>131</v>
      </c>
      <c r="F2268" s="22" t="s">
        <v>84</v>
      </c>
      <c r="G2268" s="22" t="s">
        <v>85</v>
      </c>
      <c r="H2268" s="22" t="s">
        <v>12</v>
      </c>
      <c r="I2268" s="24">
        <v>0.54999999999999993</v>
      </c>
      <c r="J2268" s="25">
        <v>10500</v>
      </c>
      <c r="K2268" s="26">
        <f>I2268*J2268</f>
        <v>5774.9999999999991</v>
      </c>
      <c r="L2268" s="26">
        <f>K2268*M2268</f>
        <v>2598.7499999999995</v>
      </c>
      <c r="M2268" s="27">
        <v>0.45</v>
      </c>
      <c r="O2268" s="1"/>
      <c r="P2268" s="2"/>
      <c r="Q2268" s="3"/>
      <c r="R2268" s="5"/>
    </row>
    <row r="2269" spans="2:18" x14ac:dyDescent="0.2">
      <c r="B2269" s="22" t="s">
        <v>10</v>
      </c>
      <c r="C2269" s="22">
        <v>1185732</v>
      </c>
      <c r="D2269" s="23">
        <v>44354</v>
      </c>
      <c r="E2269" s="22" t="s">
        <v>131</v>
      </c>
      <c r="F2269" s="22" t="s">
        <v>84</v>
      </c>
      <c r="G2269" s="22" t="s">
        <v>85</v>
      </c>
      <c r="H2269" s="22" t="s">
        <v>15</v>
      </c>
      <c r="I2269" s="24">
        <v>0.5</v>
      </c>
      <c r="J2269" s="25">
        <v>8000</v>
      </c>
      <c r="K2269" s="26">
        <f>I2269*J2269</f>
        <v>4000</v>
      </c>
      <c r="L2269" s="26">
        <f>K2269*M2269</f>
        <v>1400</v>
      </c>
      <c r="M2269" s="27">
        <v>0.35</v>
      </c>
      <c r="O2269" s="1"/>
      <c r="P2269" s="2"/>
      <c r="Q2269" s="3"/>
      <c r="R2269" s="5"/>
    </row>
    <row r="2270" spans="2:18" x14ac:dyDescent="0.2">
      <c r="B2270" s="22" t="s">
        <v>10</v>
      </c>
      <c r="C2270" s="22">
        <v>1185732</v>
      </c>
      <c r="D2270" s="23">
        <v>44354</v>
      </c>
      <c r="E2270" s="22" t="s">
        <v>131</v>
      </c>
      <c r="F2270" s="22" t="s">
        <v>84</v>
      </c>
      <c r="G2270" s="22" t="s">
        <v>85</v>
      </c>
      <c r="H2270" s="22" t="s">
        <v>13</v>
      </c>
      <c r="I2270" s="24">
        <v>0.5</v>
      </c>
      <c r="J2270" s="25">
        <v>7750</v>
      </c>
      <c r="K2270" s="26">
        <f t="shared" ref="K2270:K2273" si="746">I2270*J2270</f>
        <v>3875</v>
      </c>
      <c r="L2270" s="26">
        <f t="shared" ref="L2270:L2273" si="747">K2270*M2270</f>
        <v>968.75</v>
      </c>
      <c r="M2270" s="27">
        <v>0.25</v>
      </c>
      <c r="O2270" s="1"/>
      <c r="P2270" s="2"/>
      <c r="Q2270" s="3"/>
      <c r="R2270" s="5"/>
    </row>
    <row r="2271" spans="2:18" x14ac:dyDescent="0.2">
      <c r="B2271" s="22" t="s">
        <v>10</v>
      </c>
      <c r="C2271" s="22">
        <v>1185732</v>
      </c>
      <c r="D2271" s="23">
        <v>44354</v>
      </c>
      <c r="E2271" s="22" t="s">
        <v>131</v>
      </c>
      <c r="F2271" s="22" t="s">
        <v>84</v>
      </c>
      <c r="G2271" s="22" t="s">
        <v>85</v>
      </c>
      <c r="H2271" s="22" t="s">
        <v>14</v>
      </c>
      <c r="I2271" s="24">
        <v>0.5</v>
      </c>
      <c r="J2271" s="25">
        <v>7500</v>
      </c>
      <c r="K2271" s="26">
        <f t="shared" si="746"/>
        <v>3750</v>
      </c>
      <c r="L2271" s="26">
        <f t="shared" si="747"/>
        <v>1125</v>
      </c>
      <c r="M2271" s="27">
        <v>0.3</v>
      </c>
      <c r="O2271" s="1"/>
      <c r="P2271" s="2"/>
      <c r="Q2271" s="3"/>
      <c r="R2271" s="5"/>
    </row>
    <row r="2272" spans="2:18" x14ac:dyDescent="0.2">
      <c r="B2272" s="22" t="s">
        <v>10</v>
      </c>
      <c r="C2272" s="22">
        <v>1185732</v>
      </c>
      <c r="D2272" s="23">
        <v>44354</v>
      </c>
      <c r="E2272" s="22" t="s">
        <v>131</v>
      </c>
      <c r="F2272" s="22" t="s">
        <v>84</v>
      </c>
      <c r="G2272" s="22" t="s">
        <v>85</v>
      </c>
      <c r="H2272" s="22" t="s">
        <v>16</v>
      </c>
      <c r="I2272" s="24">
        <v>0.65</v>
      </c>
      <c r="J2272" s="25">
        <v>7500</v>
      </c>
      <c r="K2272" s="26">
        <f t="shared" si="746"/>
        <v>4875</v>
      </c>
      <c r="L2272" s="26">
        <f t="shared" si="747"/>
        <v>1706.25</v>
      </c>
      <c r="M2272" s="27">
        <v>0.35</v>
      </c>
      <c r="O2272" s="1"/>
      <c r="P2272" s="2"/>
      <c r="Q2272" s="3"/>
      <c r="R2272" s="5"/>
    </row>
    <row r="2273" spans="2:18" x14ac:dyDescent="0.2">
      <c r="B2273" s="22" t="s">
        <v>10</v>
      </c>
      <c r="C2273" s="22">
        <v>1185732</v>
      </c>
      <c r="D2273" s="23">
        <v>44354</v>
      </c>
      <c r="E2273" s="22" t="s">
        <v>131</v>
      </c>
      <c r="F2273" s="22" t="s">
        <v>84</v>
      </c>
      <c r="G2273" s="22" t="s">
        <v>85</v>
      </c>
      <c r="H2273" s="22" t="s">
        <v>17</v>
      </c>
      <c r="I2273" s="24">
        <v>0.70000000000000007</v>
      </c>
      <c r="J2273" s="25">
        <v>9250</v>
      </c>
      <c r="K2273" s="26">
        <f t="shared" si="746"/>
        <v>6475.0000000000009</v>
      </c>
      <c r="L2273" s="26">
        <f t="shared" si="747"/>
        <v>3237.5000000000005</v>
      </c>
      <c r="M2273" s="27">
        <v>0.5</v>
      </c>
      <c r="O2273" s="1"/>
      <c r="P2273" s="2"/>
      <c r="Q2273" s="3"/>
      <c r="R2273" s="5"/>
    </row>
    <row r="2274" spans="2:18" x14ac:dyDescent="0.2">
      <c r="B2274" s="22" t="s">
        <v>10</v>
      </c>
      <c r="C2274" s="22">
        <v>1185732</v>
      </c>
      <c r="D2274" s="23">
        <v>44382</v>
      </c>
      <c r="E2274" s="22" t="s">
        <v>131</v>
      </c>
      <c r="F2274" s="22" t="s">
        <v>84</v>
      </c>
      <c r="G2274" s="22" t="s">
        <v>85</v>
      </c>
      <c r="H2274" s="22" t="s">
        <v>12</v>
      </c>
      <c r="I2274" s="24">
        <v>0.65</v>
      </c>
      <c r="J2274" s="25">
        <v>11500</v>
      </c>
      <c r="K2274" s="26">
        <f>I2274*J2274</f>
        <v>7475</v>
      </c>
      <c r="L2274" s="26">
        <f>K2274*M2274</f>
        <v>3363.75</v>
      </c>
      <c r="M2274" s="27">
        <v>0.45</v>
      </c>
      <c r="O2274" s="1"/>
      <c r="P2274" s="2"/>
      <c r="Q2274" s="3"/>
      <c r="R2274" s="5"/>
    </row>
    <row r="2275" spans="2:18" x14ac:dyDescent="0.2">
      <c r="B2275" s="22" t="s">
        <v>10</v>
      </c>
      <c r="C2275" s="22">
        <v>1185732</v>
      </c>
      <c r="D2275" s="23">
        <v>44382</v>
      </c>
      <c r="E2275" s="22" t="s">
        <v>131</v>
      </c>
      <c r="F2275" s="22" t="s">
        <v>84</v>
      </c>
      <c r="G2275" s="22" t="s">
        <v>85</v>
      </c>
      <c r="H2275" s="22" t="s">
        <v>15</v>
      </c>
      <c r="I2275" s="24">
        <v>0.60000000000000009</v>
      </c>
      <c r="J2275" s="25">
        <v>9000</v>
      </c>
      <c r="K2275" s="26">
        <f>I2275*J2275</f>
        <v>5400.0000000000009</v>
      </c>
      <c r="L2275" s="26">
        <f>K2275*M2275</f>
        <v>1890.0000000000002</v>
      </c>
      <c r="M2275" s="27">
        <v>0.35</v>
      </c>
      <c r="O2275" s="1"/>
      <c r="P2275" s="2"/>
      <c r="Q2275" s="3"/>
      <c r="R2275" s="5"/>
    </row>
    <row r="2276" spans="2:18" x14ac:dyDescent="0.2">
      <c r="B2276" s="22" t="s">
        <v>10</v>
      </c>
      <c r="C2276" s="22">
        <v>1185732</v>
      </c>
      <c r="D2276" s="23">
        <v>44382</v>
      </c>
      <c r="E2276" s="22" t="s">
        <v>131</v>
      </c>
      <c r="F2276" s="22" t="s">
        <v>84</v>
      </c>
      <c r="G2276" s="22" t="s">
        <v>85</v>
      </c>
      <c r="H2276" s="22" t="s">
        <v>13</v>
      </c>
      <c r="I2276" s="24">
        <v>0.55000000000000004</v>
      </c>
      <c r="J2276" s="25">
        <v>8250</v>
      </c>
      <c r="K2276" s="26">
        <f t="shared" ref="K2276:K2279" si="748">I2276*J2276</f>
        <v>4537.5</v>
      </c>
      <c r="L2276" s="26">
        <f t="shared" ref="L2276:L2279" si="749">K2276*M2276</f>
        <v>1134.375</v>
      </c>
      <c r="M2276" s="27">
        <v>0.25</v>
      </c>
      <c r="O2276" s="1"/>
      <c r="P2276" s="2"/>
      <c r="Q2276" s="3"/>
      <c r="R2276" s="5"/>
    </row>
    <row r="2277" spans="2:18" x14ac:dyDescent="0.2">
      <c r="B2277" s="22" t="s">
        <v>10</v>
      </c>
      <c r="C2277" s="22">
        <v>1185732</v>
      </c>
      <c r="D2277" s="23">
        <v>44382</v>
      </c>
      <c r="E2277" s="22" t="s">
        <v>131</v>
      </c>
      <c r="F2277" s="22" t="s">
        <v>84</v>
      </c>
      <c r="G2277" s="22" t="s">
        <v>85</v>
      </c>
      <c r="H2277" s="22" t="s">
        <v>14</v>
      </c>
      <c r="I2277" s="24">
        <v>0.55000000000000004</v>
      </c>
      <c r="J2277" s="25">
        <v>7750</v>
      </c>
      <c r="K2277" s="26">
        <f t="shared" si="748"/>
        <v>4262.5</v>
      </c>
      <c r="L2277" s="26">
        <f t="shared" si="749"/>
        <v>1278.75</v>
      </c>
      <c r="M2277" s="27">
        <v>0.3</v>
      </c>
      <c r="O2277" s="1"/>
      <c r="P2277" s="2"/>
      <c r="Q2277" s="3"/>
      <c r="R2277" s="5"/>
    </row>
    <row r="2278" spans="2:18" x14ac:dyDescent="0.2">
      <c r="B2278" s="22" t="s">
        <v>10</v>
      </c>
      <c r="C2278" s="22">
        <v>1185732</v>
      </c>
      <c r="D2278" s="23">
        <v>44382</v>
      </c>
      <c r="E2278" s="22" t="s">
        <v>131</v>
      </c>
      <c r="F2278" s="22" t="s">
        <v>84</v>
      </c>
      <c r="G2278" s="22" t="s">
        <v>85</v>
      </c>
      <c r="H2278" s="22" t="s">
        <v>16</v>
      </c>
      <c r="I2278" s="24">
        <v>0.65</v>
      </c>
      <c r="J2278" s="25">
        <v>8000</v>
      </c>
      <c r="K2278" s="26">
        <f t="shared" si="748"/>
        <v>5200</v>
      </c>
      <c r="L2278" s="26">
        <f t="shared" si="749"/>
        <v>1819.9999999999998</v>
      </c>
      <c r="M2278" s="27">
        <v>0.35</v>
      </c>
      <c r="O2278" s="1"/>
      <c r="P2278" s="2"/>
      <c r="Q2278" s="3"/>
      <c r="R2278" s="5"/>
    </row>
    <row r="2279" spans="2:18" x14ac:dyDescent="0.2">
      <c r="B2279" s="22" t="s">
        <v>10</v>
      </c>
      <c r="C2279" s="22">
        <v>1185732</v>
      </c>
      <c r="D2279" s="23">
        <v>44382</v>
      </c>
      <c r="E2279" s="22" t="s">
        <v>131</v>
      </c>
      <c r="F2279" s="22" t="s">
        <v>84</v>
      </c>
      <c r="G2279" s="22" t="s">
        <v>85</v>
      </c>
      <c r="H2279" s="22" t="s">
        <v>17</v>
      </c>
      <c r="I2279" s="24">
        <v>0.70000000000000007</v>
      </c>
      <c r="J2279" s="25">
        <v>9750</v>
      </c>
      <c r="K2279" s="26">
        <f t="shared" si="748"/>
        <v>6825.0000000000009</v>
      </c>
      <c r="L2279" s="26">
        <f t="shared" si="749"/>
        <v>3412.5000000000005</v>
      </c>
      <c r="M2279" s="27">
        <v>0.5</v>
      </c>
      <c r="O2279" s="1"/>
      <c r="P2279" s="2"/>
      <c r="Q2279" s="3"/>
      <c r="R2279" s="5"/>
    </row>
    <row r="2280" spans="2:18" x14ac:dyDescent="0.2">
      <c r="B2280" s="22" t="s">
        <v>10</v>
      </c>
      <c r="C2280" s="22">
        <v>1185732</v>
      </c>
      <c r="D2280" s="23">
        <v>44414</v>
      </c>
      <c r="E2280" s="22" t="s">
        <v>131</v>
      </c>
      <c r="F2280" s="22" t="s">
        <v>84</v>
      </c>
      <c r="G2280" s="22" t="s">
        <v>85</v>
      </c>
      <c r="H2280" s="22" t="s">
        <v>12</v>
      </c>
      <c r="I2280" s="24">
        <v>0.65</v>
      </c>
      <c r="J2280" s="25">
        <v>11250</v>
      </c>
      <c r="K2280" s="26">
        <f>I2280*J2280</f>
        <v>7312.5</v>
      </c>
      <c r="L2280" s="26">
        <f>K2280*M2280</f>
        <v>3290.625</v>
      </c>
      <c r="M2280" s="27">
        <v>0.45</v>
      </c>
      <c r="O2280" s="1"/>
      <c r="P2280" s="2"/>
      <c r="Q2280" s="3"/>
      <c r="R2280" s="5"/>
    </row>
    <row r="2281" spans="2:18" x14ac:dyDescent="0.2">
      <c r="B2281" s="22" t="s">
        <v>10</v>
      </c>
      <c r="C2281" s="22">
        <v>1185732</v>
      </c>
      <c r="D2281" s="23">
        <v>44414</v>
      </c>
      <c r="E2281" s="22" t="s">
        <v>131</v>
      </c>
      <c r="F2281" s="22" t="s">
        <v>84</v>
      </c>
      <c r="G2281" s="22" t="s">
        <v>85</v>
      </c>
      <c r="H2281" s="22" t="s">
        <v>15</v>
      </c>
      <c r="I2281" s="24">
        <v>0.60000000000000009</v>
      </c>
      <c r="J2281" s="25">
        <v>9000</v>
      </c>
      <c r="K2281" s="26">
        <f>I2281*J2281</f>
        <v>5400.0000000000009</v>
      </c>
      <c r="L2281" s="26">
        <f>K2281*M2281</f>
        <v>1890.0000000000002</v>
      </c>
      <c r="M2281" s="27">
        <v>0.35</v>
      </c>
      <c r="O2281" s="1"/>
      <c r="P2281" s="2"/>
      <c r="Q2281" s="3"/>
      <c r="R2281" s="5"/>
    </row>
    <row r="2282" spans="2:18" x14ac:dyDescent="0.2">
      <c r="B2282" s="22" t="s">
        <v>10</v>
      </c>
      <c r="C2282" s="22">
        <v>1185732</v>
      </c>
      <c r="D2282" s="23">
        <v>44414</v>
      </c>
      <c r="E2282" s="22" t="s">
        <v>131</v>
      </c>
      <c r="F2282" s="22" t="s">
        <v>84</v>
      </c>
      <c r="G2282" s="22" t="s">
        <v>85</v>
      </c>
      <c r="H2282" s="22" t="s">
        <v>13</v>
      </c>
      <c r="I2282" s="24">
        <v>0.55000000000000004</v>
      </c>
      <c r="J2282" s="25">
        <v>8250</v>
      </c>
      <c r="K2282" s="26">
        <f t="shared" ref="K2282:K2285" si="750">I2282*J2282</f>
        <v>4537.5</v>
      </c>
      <c r="L2282" s="26">
        <f t="shared" ref="L2282:L2285" si="751">K2282*M2282</f>
        <v>1134.375</v>
      </c>
      <c r="M2282" s="27">
        <v>0.25</v>
      </c>
      <c r="O2282" s="1"/>
      <c r="P2282" s="2"/>
      <c r="Q2282" s="3"/>
      <c r="R2282" s="5"/>
    </row>
    <row r="2283" spans="2:18" x14ac:dyDescent="0.2">
      <c r="B2283" s="22" t="s">
        <v>10</v>
      </c>
      <c r="C2283" s="22">
        <v>1185732</v>
      </c>
      <c r="D2283" s="23">
        <v>44414</v>
      </c>
      <c r="E2283" s="22" t="s">
        <v>131</v>
      </c>
      <c r="F2283" s="22" t="s">
        <v>84</v>
      </c>
      <c r="G2283" s="22" t="s">
        <v>85</v>
      </c>
      <c r="H2283" s="22" t="s">
        <v>14</v>
      </c>
      <c r="I2283" s="24">
        <v>0.45</v>
      </c>
      <c r="J2283" s="25">
        <v>7750</v>
      </c>
      <c r="K2283" s="26">
        <f t="shared" si="750"/>
        <v>3487.5</v>
      </c>
      <c r="L2283" s="26">
        <f t="shared" si="751"/>
        <v>1046.25</v>
      </c>
      <c r="M2283" s="27">
        <v>0.3</v>
      </c>
      <c r="O2283" s="1"/>
      <c r="P2283" s="2"/>
      <c r="Q2283" s="3"/>
      <c r="R2283" s="5"/>
    </row>
    <row r="2284" spans="2:18" x14ac:dyDescent="0.2">
      <c r="B2284" s="22" t="s">
        <v>10</v>
      </c>
      <c r="C2284" s="22">
        <v>1185732</v>
      </c>
      <c r="D2284" s="23">
        <v>44414</v>
      </c>
      <c r="E2284" s="22" t="s">
        <v>131</v>
      </c>
      <c r="F2284" s="22" t="s">
        <v>84</v>
      </c>
      <c r="G2284" s="22" t="s">
        <v>85</v>
      </c>
      <c r="H2284" s="22" t="s">
        <v>16</v>
      </c>
      <c r="I2284" s="24">
        <v>0.55000000000000004</v>
      </c>
      <c r="J2284" s="25">
        <v>7500</v>
      </c>
      <c r="K2284" s="26">
        <f t="shared" si="750"/>
        <v>4125</v>
      </c>
      <c r="L2284" s="26">
        <f t="shared" si="751"/>
        <v>1443.75</v>
      </c>
      <c r="M2284" s="27">
        <v>0.35</v>
      </c>
      <c r="O2284" s="1"/>
      <c r="P2284" s="2"/>
      <c r="Q2284" s="3"/>
      <c r="R2284" s="5"/>
    </row>
    <row r="2285" spans="2:18" x14ac:dyDescent="0.2">
      <c r="B2285" s="22" t="s">
        <v>10</v>
      </c>
      <c r="C2285" s="22">
        <v>1185732</v>
      </c>
      <c r="D2285" s="23">
        <v>44414</v>
      </c>
      <c r="E2285" s="22" t="s">
        <v>131</v>
      </c>
      <c r="F2285" s="22" t="s">
        <v>84</v>
      </c>
      <c r="G2285" s="22" t="s">
        <v>85</v>
      </c>
      <c r="H2285" s="22" t="s">
        <v>17</v>
      </c>
      <c r="I2285" s="24">
        <v>0.60000000000000009</v>
      </c>
      <c r="J2285" s="25">
        <v>9250</v>
      </c>
      <c r="K2285" s="26">
        <f t="shared" si="750"/>
        <v>5550.0000000000009</v>
      </c>
      <c r="L2285" s="26">
        <f t="shared" si="751"/>
        <v>2775.0000000000005</v>
      </c>
      <c r="M2285" s="27">
        <v>0.5</v>
      </c>
      <c r="O2285" s="1"/>
      <c r="P2285" s="2"/>
      <c r="Q2285" s="3"/>
      <c r="R2285" s="5"/>
    </row>
    <row r="2286" spans="2:18" x14ac:dyDescent="0.2">
      <c r="B2286" s="22" t="s">
        <v>10</v>
      </c>
      <c r="C2286" s="22">
        <v>1185732</v>
      </c>
      <c r="D2286" s="23">
        <v>44444</v>
      </c>
      <c r="E2286" s="22" t="s">
        <v>131</v>
      </c>
      <c r="F2286" s="22" t="s">
        <v>84</v>
      </c>
      <c r="G2286" s="22" t="s">
        <v>85</v>
      </c>
      <c r="H2286" s="22" t="s">
        <v>12</v>
      </c>
      <c r="I2286" s="24">
        <v>0.55000000000000004</v>
      </c>
      <c r="J2286" s="25">
        <v>10250</v>
      </c>
      <c r="K2286" s="26">
        <f>I2286*J2286</f>
        <v>5637.5000000000009</v>
      </c>
      <c r="L2286" s="26">
        <f>K2286*M2286</f>
        <v>2536.8750000000005</v>
      </c>
      <c r="M2286" s="27">
        <v>0.45</v>
      </c>
      <c r="O2286" s="1"/>
      <c r="P2286" s="2"/>
      <c r="Q2286" s="3"/>
      <c r="R2286" s="5"/>
    </row>
    <row r="2287" spans="2:18" x14ac:dyDescent="0.2">
      <c r="B2287" s="22" t="s">
        <v>10</v>
      </c>
      <c r="C2287" s="22">
        <v>1185732</v>
      </c>
      <c r="D2287" s="23">
        <v>44444</v>
      </c>
      <c r="E2287" s="22" t="s">
        <v>131</v>
      </c>
      <c r="F2287" s="22" t="s">
        <v>84</v>
      </c>
      <c r="G2287" s="22" t="s">
        <v>85</v>
      </c>
      <c r="H2287" s="22" t="s">
        <v>15</v>
      </c>
      <c r="I2287" s="24">
        <v>0.50000000000000011</v>
      </c>
      <c r="J2287" s="25">
        <v>8250</v>
      </c>
      <c r="K2287" s="26">
        <f>I2287*J2287</f>
        <v>4125.0000000000009</v>
      </c>
      <c r="L2287" s="26">
        <f>K2287*M2287</f>
        <v>1443.7500000000002</v>
      </c>
      <c r="M2287" s="27">
        <v>0.35</v>
      </c>
      <c r="O2287" s="1"/>
      <c r="P2287" s="2"/>
      <c r="Q2287" s="3"/>
      <c r="R2287" s="5"/>
    </row>
    <row r="2288" spans="2:18" x14ac:dyDescent="0.2">
      <c r="B2288" s="22" t="s">
        <v>10</v>
      </c>
      <c r="C2288" s="22">
        <v>1185732</v>
      </c>
      <c r="D2288" s="23">
        <v>44444</v>
      </c>
      <c r="E2288" s="22" t="s">
        <v>131</v>
      </c>
      <c r="F2288" s="22" t="s">
        <v>84</v>
      </c>
      <c r="G2288" s="22" t="s">
        <v>85</v>
      </c>
      <c r="H2288" s="22" t="s">
        <v>13</v>
      </c>
      <c r="I2288" s="24">
        <v>0.4</v>
      </c>
      <c r="J2288" s="25">
        <v>7250</v>
      </c>
      <c r="K2288" s="26">
        <f t="shared" ref="K2288:K2291" si="752">I2288*J2288</f>
        <v>2900</v>
      </c>
      <c r="L2288" s="26">
        <f t="shared" ref="L2288:L2291" si="753">K2288*M2288</f>
        <v>725</v>
      </c>
      <c r="M2288" s="27">
        <v>0.25</v>
      </c>
      <c r="O2288" s="1"/>
      <c r="P2288" s="2"/>
      <c r="Q2288" s="3"/>
      <c r="R2288" s="5"/>
    </row>
    <row r="2289" spans="2:18" x14ac:dyDescent="0.2">
      <c r="B2289" s="22" t="s">
        <v>10</v>
      </c>
      <c r="C2289" s="22">
        <v>1185732</v>
      </c>
      <c r="D2289" s="23">
        <v>44444</v>
      </c>
      <c r="E2289" s="22" t="s">
        <v>131</v>
      </c>
      <c r="F2289" s="22" t="s">
        <v>84</v>
      </c>
      <c r="G2289" s="22" t="s">
        <v>85</v>
      </c>
      <c r="H2289" s="22" t="s">
        <v>14</v>
      </c>
      <c r="I2289" s="24">
        <v>0.4</v>
      </c>
      <c r="J2289" s="25">
        <v>7000</v>
      </c>
      <c r="K2289" s="26">
        <f t="shared" si="752"/>
        <v>2800</v>
      </c>
      <c r="L2289" s="26">
        <f t="shared" si="753"/>
        <v>840</v>
      </c>
      <c r="M2289" s="27">
        <v>0.3</v>
      </c>
      <c r="O2289" s="1"/>
      <c r="P2289" s="2"/>
      <c r="Q2289" s="3"/>
      <c r="R2289" s="5"/>
    </row>
    <row r="2290" spans="2:18" x14ac:dyDescent="0.2">
      <c r="B2290" s="22" t="s">
        <v>10</v>
      </c>
      <c r="C2290" s="22">
        <v>1185732</v>
      </c>
      <c r="D2290" s="23">
        <v>44444</v>
      </c>
      <c r="E2290" s="22" t="s">
        <v>131</v>
      </c>
      <c r="F2290" s="22" t="s">
        <v>84</v>
      </c>
      <c r="G2290" s="22" t="s">
        <v>85</v>
      </c>
      <c r="H2290" s="22" t="s">
        <v>16</v>
      </c>
      <c r="I2290" s="24">
        <v>0.5</v>
      </c>
      <c r="J2290" s="25">
        <v>7000</v>
      </c>
      <c r="K2290" s="26">
        <f t="shared" si="752"/>
        <v>3500</v>
      </c>
      <c r="L2290" s="26">
        <f t="shared" si="753"/>
        <v>1225</v>
      </c>
      <c r="M2290" s="27">
        <v>0.35</v>
      </c>
      <c r="O2290" s="1"/>
      <c r="P2290" s="2"/>
      <c r="Q2290" s="3"/>
      <c r="R2290" s="5"/>
    </row>
    <row r="2291" spans="2:18" x14ac:dyDescent="0.2">
      <c r="B2291" s="22" t="s">
        <v>10</v>
      </c>
      <c r="C2291" s="22">
        <v>1185732</v>
      </c>
      <c r="D2291" s="23">
        <v>44444</v>
      </c>
      <c r="E2291" s="22" t="s">
        <v>131</v>
      </c>
      <c r="F2291" s="22" t="s">
        <v>84</v>
      </c>
      <c r="G2291" s="22" t="s">
        <v>85</v>
      </c>
      <c r="H2291" s="22" t="s">
        <v>17</v>
      </c>
      <c r="I2291" s="24">
        <v>0.55000000000000004</v>
      </c>
      <c r="J2291" s="25">
        <v>8000</v>
      </c>
      <c r="K2291" s="26">
        <f t="shared" si="752"/>
        <v>4400</v>
      </c>
      <c r="L2291" s="26">
        <f t="shared" si="753"/>
        <v>2200</v>
      </c>
      <c r="M2291" s="27">
        <v>0.5</v>
      </c>
      <c r="O2291" s="1"/>
      <c r="P2291" s="2"/>
      <c r="Q2291" s="3"/>
      <c r="R2291" s="5"/>
    </row>
    <row r="2292" spans="2:18" x14ac:dyDescent="0.2">
      <c r="B2292" s="22" t="s">
        <v>10</v>
      </c>
      <c r="C2292" s="22">
        <v>1185732</v>
      </c>
      <c r="D2292" s="23">
        <v>44476</v>
      </c>
      <c r="E2292" s="22" t="s">
        <v>131</v>
      </c>
      <c r="F2292" s="22" t="s">
        <v>84</v>
      </c>
      <c r="G2292" s="22" t="s">
        <v>85</v>
      </c>
      <c r="H2292" s="22" t="s">
        <v>12</v>
      </c>
      <c r="I2292" s="24">
        <v>0.55000000000000004</v>
      </c>
      <c r="J2292" s="25">
        <v>9750</v>
      </c>
      <c r="K2292" s="26">
        <f>I2292*J2292</f>
        <v>5362.5</v>
      </c>
      <c r="L2292" s="26">
        <f>K2292*M2292</f>
        <v>2413.125</v>
      </c>
      <c r="M2292" s="27">
        <v>0.45</v>
      </c>
      <c r="O2292" s="1"/>
      <c r="P2292" s="2"/>
      <c r="Q2292" s="3"/>
      <c r="R2292" s="5"/>
    </row>
    <row r="2293" spans="2:18" x14ac:dyDescent="0.2">
      <c r="B2293" s="22" t="s">
        <v>10</v>
      </c>
      <c r="C2293" s="22">
        <v>1185732</v>
      </c>
      <c r="D2293" s="23">
        <v>44476</v>
      </c>
      <c r="E2293" s="22" t="s">
        <v>131</v>
      </c>
      <c r="F2293" s="22" t="s">
        <v>84</v>
      </c>
      <c r="G2293" s="22" t="s">
        <v>85</v>
      </c>
      <c r="H2293" s="22" t="s">
        <v>15</v>
      </c>
      <c r="I2293" s="24">
        <v>0.45000000000000012</v>
      </c>
      <c r="J2293" s="25">
        <v>8000</v>
      </c>
      <c r="K2293" s="26">
        <f>I2293*J2293</f>
        <v>3600.0000000000009</v>
      </c>
      <c r="L2293" s="26">
        <f>K2293*M2293</f>
        <v>1260.0000000000002</v>
      </c>
      <c r="M2293" s="27">
        <v>0.35</v>
      </c>
      <c r="O2293" s="1"/>
      <c r="P2293" s="2"/>
      <c r="Q2293" s="3"/>
      <c r="R2293" s="5"/>
    </row>
    <row r="2294" spans="2:18" x14ac:dyDescent="0.2">
      <c r="B2294" s="22" t="s">
        <v>10</v>
      </c>
      <c r="C2294" s="22">
        <v>1185732</v>
      </c>
      <c r="D2294" s="23">
        <v>44476</v>
      </c>
      <c r="E2294" s="22" t="s">
        <v>131</v>
      </c>
      <c r="F2294" s="22" t="s">
        <v>84</v>
      </c>
      <c r="G2294" s="22" t="s">
        <v>85</v>
      </c>
      <c r="H2294" s="22" t="s">
        <v>13</v>
      </c>
      <c r="I2294" s="24">
        <v>0.45000000000000012</v>
      </c>
      <c r="J2294" s="25">
        <v>6750</v>
      </c>
      <c r="K2294" s="26">
        <f t="shared" ref="K2294:K2297" si="754">I2294*J2294</f>
        <v>3037.5000000000009</v>
      </c>
      <c r="L2294" s="26">
        <f t="shared" ref="L2294:L2297" si="755">K2294*M2294</f>
        <v>759.37500000000023</v>
      </c>
      <c r="M2294" s="27">
        <v>0.25</v>
      </c>
      <c r="O2294" s="1"/>
      <c r="P2294" s="2"/>
      <c r="Q2294" s="3"/>
      <c r="R2294" s="5"/>
    </row>
    <row r="2295" spans="2:18" x14ac:dyDescent="0.2">
      <c r="B2295" s="22" t="s">
        <v>10</v>
      </c>
      <c r="C2295" s="22">
        <v>1185732</v>
      </c>
      <c r="D2295" s="23">
        <v>44476</v>
      </c>
      <c r="E2295" s="22" t="s">
        <v>131</v>
      </c>
      <c r="F2295" s="22" t="s">
        <v>84</v>
      </c>
      <c r="G2295" s="22" t="s">
        <v>85</v>
      </c>
      <c r="H2295" s="22" t="s">
        <v>14</v>
      </c>
      <c r="I2295" s="24">
        <v>0.45000000000000012</v>
      </c>
      <c r="J2295" s="25">
        <v>6500</v>
      </c>
      <c r="K2295" s="26">
        <f t="shared" si="754"/>
        <v>2925.0000000000009</v>
      </c>
      <c r="L2295" s="26">
        <f t="shared" si="755"/>
        <v>877.50000000000023</v>
      </c>
      <c r="M2295" s="27">
        <v>0.3</v>
      </c>
      <c r="O2295" s="1"/>
      <c r="P2295" s="2"/>
      <c r="Q2295" s="3"/>
      <c r="R2295" s="5"/>
    </row>
    <row r="2296" spans="2:18" x14ac:dyDescent="0.2">
      <c r="B2296" s="22" t="s">
        <v>10</v>
      </c>
      <c r="C2296" s="22">
        <v>1185732</v>
      </c>
      <c r="D2296" s="23">
        <v>44476</v>
      </c>
      <c r="E2296" s="22" t="s">
        <v>131</v>
      </c>
      <c r="F2296" s="22" t="s">
        <v>84</v>
      </c>
      <c r="G2296" s="22" t="s">
        <v>85</v>
      </c>
      <c r="H2296" s="22" t="s">
        <v>16</v>
      </c>
      <c r="I2296" s="24">
        <v>0.55000000000000004</v>
      </c>
      <c r="J2296" s="25">
        <v>6500</v>
      </c>
      <c r="K2296" s="26">
        <f t="shared" si="754"/>
        <v>3575.0000000000005</v>
      </c>
      <c r="L2296" s="26">
        <f t="shared" si="755"/>
        <v>1251.25</v>
      </c>
      <c r="M2296" s="27">
        <v>0.35</v>
      </c>
      <c r="O2296" s="1"/>
      <c r="P2296" s="2"/>
      <c r="Q2296" s="3"/>
      <c r="R2296" s="5"/>
    </row>
    <row r="2297" spans="2:18" x14ac:dyDescent="0.2">
      <c r="B2297" s="22" t="s">
        <v>10</v>
      </c>
      <c r="C2297" s="22">
        <v>1185732</v>
      </c>
      <c r="D2297" s="23">
        <v>44476</v>
      </c>
      <c r="E2297" s="22" t="s">
        <v>131</v>
      </c>
      <c r="F2297" s="22" t="s">
        <v>84</v>
      </c>
      <c r="G2297" s="22" t="s">
        <v>85</v>
      </c>
      <c r="H2297" s="22" t="s">
        <v>17</v>
      </c>
      <c r="I2297" s="24">
        <v>0.6</v>
      </c>
      <c r="J2297" s="25">
        <v>7750</v>
      </c>
      <c r="K2297" s="26">
        <f t="shared" si="754"/>
        <v>4650</v>
      </c>
      <c r="L2297" s="26">
        <f t="shared" si="755"/>
        <v>2325</v>
      </c>
      <c r="M2297" s="27">
        <v>0.5</v>
      </c>
      <c r="O2297" s="1"/>
      <c r="P2297" s="2"/>
      <c r="Q2297" s="3"/>
      <c r="R2297" s="5"/>
    </row>
    <row r="2298" spans="2:18" x14ac:dyDescent="0.2">
      <c r="B2298" s="22" t="s">
        <v>10</v>
      </c>
      <c r="C2298" s="22">
        <v>1185732</v>
      </c>
      <c r="D2298" s="23">
        <v>44506</v>
      </c>
      <c r="E2298" s="22" t="s">
        <v>131</v>
      </c>
      <c r="F2298" s="22" t="s">
        <v>84</v>
      </c>
      <c r="G2298" s="22" t="s">
        <v>85</v>
      </c>
      <c r="H2298" s="22" t="s">
        <v>12</v>
      </c>
      <c r="I2298" s="24">
        <v>0.55000000000000004</v>
      </c>
      <c r="J2298" s="25">
        <v>9250</v>
      </c>
      <c r="K2298" s="26">
        <f>I2298*J2298</f>
        <v>5087.5</v>
      </c>
      <c r="L2298" s="26">
        <f>K2298*M2298</f>
        <v>2289.375</v>
      </c>
      <c r="M2298" s="27">
        <v>0.45</v>
      </c>
      <c r="O2298" s="1"/>
      <c r="P2298" s="2"/>
      <c r="Q2298" s="3"/>
      <c r="R2298" s="5"/>
    </row>
    <row r="2299" spans="2:18" x14ac:dyDescent="0.2">
      <c r="B2299" s="22" t="s">
        <v>10</v>
      </c>
      <c r="C2299" s="22">
        <v>1185732</v>
      </c>
      <c r="D2299" s="23">
        <v>44506</v>
      </c>
      <c r="E2299" s="22" t="s">
        <v>131</v>
      </c>
      <c r="F2299" s="22" t="s">
        <v>84</v>
      </c>
      <c r="G2299" s="22" t="s">
        <v>85</v>
      </c>
      <c r="H2299" s="22" t="s">
        <v>15</v>
      </c>
      <c r="I2299" s="24">
        <v>0.45000000000000012</v>
      </c>
      <c r="J2299" s="25">
        <v>7500</v>
      </c>
      <c r="K2299" s="26">
        <f>I2299*J2299</f>
        <v>3375.0000000000009</v>
      </c>
      <c r="L2299" s="26">
        <f>K2299*M2299</f>
        <v>1181.2500000000002</v>
      </c>
      <c r="M2299" s="27">
        <v>0.35</v>
      </c>
      <c r="O2299" s="1"/>
      <c r="P2299" s="2"/>
      <c r="Q2299" s="3"/>
      <c r="R2299" s="5"/>
    </row>
    <row r="2300" spans="2:18" x14ac:dyDescent="0.2">
      <c r="B2300" s="22" t="s">
        <v>10</v>
      </c>
      <c r="C2300" s="22">
        <v>1185732</v>
      </c>
      <c r="D2300" s="23">
        <v>44506</v>
      </c>
      <c r="E2300" s="22" t="s">
        <v>131</v>
      </c>
      <c r="F2300" s="22" t="s">
        <v>84</v>
      </c>
      <c r="G2300" s="22" t="s">
        <v>85</v>
      </c>
      <c r="H2300" s="22" t="s">
        <v>13</v>
      </c>
      <c r="I2300" s="24">
        <v>0.45000000000000012</v>
      </c>
      <c r="J2300" s="25">
        <v>6950</v>
      </c>
      <c r="K2300" s="26">
        <f t="shared" ref="K2300:K2303" si="756">I2300*J2300</f>
        <v>3127.5000000000009</v>
      </c>
      <c r="L2300" s="26">
        <f t="shared" ref="L2300:L2303" si="757">K2300*M2300</f>
        <v>781.87500000000023</v>
      </c>
      <c r="M2300" s="27">
        <v>0.25</v>
      </c>
      <c r="O2300" s="1"/>
      <c r="P2300" s="2"/>
      <c r="Q2300" s="3"/>
      <c r="R2300" s="5"/>
    </row>
    <row r="2301" spans="2:18" x14ac:dyDescent="0.2">
      <c r="B2301" s="22" t="s">
        <v>10</v>
      </c>
      <c r="C2301" s="22">
        <v>1185732</v>
      </c>
      <c r="D2301" s="23">
        <v>44506</v>
      </c>
      <c r="E2301" s="22" t="s">
        <v>131</v>
      </c>
      <c r="F2301" s="22" t="s">
        <v>84</v>
      </c>
      <c r="G2301" s="22" t="s">
        <v>85</v>
      </c>
      <c r="H2301" s="22" t="s">
        <v>14</v>
      </c>
      <c r="I2301" s="24">
        <v>0.55000000000000016</v>
      </c>
      <c r="J2301" s="25">
        <v>7500</v>
      </c>
      <c r="K2301" s="26">
        <f t="shared" si="756"/>
        <v>4125.0000000000009</v>
      </c>
      <c r="L2301" s="26">
        <f t="shared" si="757"/>
        <v>1237.5000000000002</v>
      </c>
      <c r="M2301" s="27">
        <v>0.3</v>
      </c>
      <c r="O2301" s="1"/>
      <c r="P2301" s="2"/>
      <c r="Q2301" s="3"/>
      <c r="R2301" s="5"/>
    </row>
    <row r="2302" spans="2:18" x14ac:dyDescent="0.2">
      <c r="B2302" s="22" t="s">
        <v>10</v>
      </c>
      <c r="C2302" s="22">
        <v>1185732</v>
      </c>
      <c r="D2302" s="23">
        <v>44506</v>
      </c>
      <c r="E2302" s="22" t="s">
        <v>131</v>
      </c>
      <c r="F2302" s="22" t="s">
        <v>84</v>
      </c>
      <c r="G2302" s="22" t="s">
        <v>85</v>
      </c>
      <c r="H2302" s="22" t="s">
        <v>16</v>
      </c>
      <c r="I2302" s="24">
        <v>0.70000000000000007</v>
      </c>
      <c r="J2302" s="25">
        <v>7250</v>
      </c>
      <c r="K2302" s="26">
        <f t="shared" si="756"/>
        <v>5075.0000000000009</v>
      </c>
      <c r="L2302" s="26">
        <f t="shared" si="757"/>
        <v>1776.2500000000002</v>
      </c>
      <c r="M2302" s="27">
        <v>0.35</v>
      </c>
      <c r="O2302" s="1"/>
      <c r="P2302" s="2"/>
      <c r="Q2302" s="3"/>
      <c r="R2302" s="5"/>
    </row>
    <row r="2303" spans="2:18" x14ac:dyDescent="0.2">
      <c r="B2303" s="22" t="s">
        <v>10</v>
      </c>
      <c r="C2303" s="22">
        <v>1185732</v>
      </c>
      <c r="D2303" s="23">
        <v>44506</v>
      </c>
      <c r="E2303" s="22" t="s">
        <v>131</v>
      </c>
      <c r="F2303" s="22" t="s">
        <v>84</v>
      </c>
      <c r="G2303" s="22" t="s">
        <v>85</v>
      </c>
      <c r="H2303" s="22" t="s">
        <v>17</v>
      </c>
      <c r="I2303" s="24">
        <v>0.75</v>
      </c>
      <c r="J2303" s="25">
        <v>8250</v>
      </c>
      <c r="K2303" s="26">
        <f t="shared" si="756"/>
        <v>6187.5</v>
      </c>
      <c r="L2303" s="26">
        <f t="shared" si="757"/>
        <v>3093.75</v>
      </c>
      <c r="M2303" s="27">
        <v>0.5</v>
      </c>
      <c r="O2303" s="1"/>
      <c r="P2303" s="2"/>
      <c r="Q2303" s="3"/>
      <c r="R2303" s="5"/>
    </row>
    <row r="2304" spans="2:18" x14ac:dyDescent="0.2">
      <c r="B2304" s="22" t="s">
        <v>10</v>
      </c>
      <c r="C2304" s="22">
        <v>1185732</v>
      </c>
      <c r="D2304" s="23">
        <v>44535</v>
      </c>
      <c r="E2304" s="22" t="s">
        <v>131</v>
      </c>
      <c r="F2304" s="22" t="s">
        <v>84</v>
      </c>
      <c r="G2304" s="22" t="s">
        <v>85</v>
      </c>
      <c r="H2304" s="22" t="s">
        <v>12</v>
      </c>
      <c r="I2304" s="24">
        <v>0.70000000000000007</v>
      </c>
      <c r="J2304" s="25">
        <v>10750</v>
      </c>
      <c r="K2304" s="26">
        <f>I2304*J2304</f>
        <v>7525.0000000000009</v>
      </c>
      <c r="L2304" s="26">
        <f>K2304*M2304</f>
        <v>3386.2500000000005</v>
      </c>
      <c r="M2304" s="27">
        <v>0.45</v>
      </c>
      <c r="O2304" s="1"/>
      <c r="P2304" s="2"/>
      <c r="Q2304" s="3"/>
      <c r="R2304" s="5"/>
    </row>
    <row r="2305" spans="1:18" x14ac:dyDescent="0.2">
      <c r="B2305" s="22" t="s">
        <v>10</v>
      </c>
      <c r="C2305" s="22">
        <v>1185732</v>
      </c>
      <c r="D2305" s="23">
        <v>44535</v>
      </c>
      <c r="E2305" s="22" t="s">
        <v>131</v>
      </c>
      <c r="F2305" s="22" t="s">
        <v>84</v>
      </c>
      <c r="G2305" s="22" t="s">
        <v>85</v>
      </c>
      <c r="H2305" s="22" t="s">
        <v>15</v>
      </c>
      <c r="I2305" s="24">
        <v>0.60000000000000009</v>
      </c>
      <c r="J2305" s="25">
        <v>8750</v>
      </c>
      <c r="K2305" s="26">
        <f>I2305*J2305</f>
        <v>5250.0000000000009</v>
      </c>
      <c r="L2305" s="26">
        <f>K2305*M2305</f>
        <v>1837.5000000000002</v>
      </c>
      <c r="M2305" s="27">
        <v>0.35</v>
      </c>
      <c r="O2305" s="1"/>
      <c r="P2305" s="2"/>
      <c r="Q2305" s="3"/>
      <c r="R2305" s="5"/>
    </row>
    <row r="2306" spans="1:18" x14ac:dyDescent="0.2">
      <c r="B2306" s="22" t="s">
        <v>10</v>
      </c>
      <c r="C2306" s="22">
        <v>1185732</v>
      </c>
      <c r="D2306" s="23">
        <v>44535</v>
      </c>
      <c r="E2306" s="22" t="s">
        <v>131</v>
      </c>
      <c r="F2306" s="22" t="s">
        <v>84</v>
      </c>
      <c r="G2306" s="22" t="s">
        <v>85</v>
      </c>
      <c r="H2306" s="22" t="s">
        <v>13</v>
      </c>
      <c r="I2306" s="24">
        <v>0.60000000000000009</v>
      </c>
      <c r="J2306" s="25">
        <v>8250</v>
      </c>
      <c r="K2306" s="26">
        <f t="shared" ref="K2306:K2309" si="758">I2306*J2306</f>
        <v>4950.0000000000009</v>
      </c>
      <c r="L2306" s="26">
        <f t="shared" ref="L2306:L2309" si="759">K2306*M2306</f>
        <v>1237.5000000000002</v>
      </c>
      <c r="M2306" s="27">
        <v>0.25</v>
      </c>
      <c r="O2306" s="1"/>
      <c r="P2306" s="2"/>
      <c r="Q2306" s="3"/>
      <c r="R2306" s="5"/>
    </row>
    <row r="2307" spans="1:18" x14ac:dyDescent="0.2">
      <c r="B2307" s="22" t="s">
        <v>10</v>
      </c>
      <c r="C2307" s="22">
        <v>1185732</v>
      </c>
      <c r="D2307" s="23">
        <v>44535</v>
      </c>
      <c r="E2307" s="22" t="s">
        <v>131</v>
      </c>
      <c r="F2307" s="22" t="s">
        <v>84</v>
      </c>
      <c r="G2307" s="22" t="s">
        <v>85</v>
      </c>
      <c r="H2307" s="22" t="s">
        <v>14</v>
      </c>
      <c r="I2307" s="24">
        <v>0.60000000000000009</v>
      </c>
      <c r="J2307" s="25">
        <v>7750</v>
      </c>
      <c r="K2307" s="26">
        <f t="shared" si="758"/>
        <v>4650.0000000000009</v>
      </c>
      <c r="L2307" s="26">
        <f t="shared" si="759"/>
        <v>1395.0000000000002</v>
      </c>
      <c r="M2307" s="27">
        <v>0.3</v>
      </c>
      <c r="O2307" s="1"/>
      <c r="P2307" s="2"/>
      <c r="Q2307" s="3"/>
      <c r="R2307" s="5"/>
    </row>
    <row r="2308" spans="1:18" x14ac:dyDescent="0.2">
      <c r="B2308" s="22" t="s">
        <v>10</v>
      </c>
      <c r="C2308" s="22">
        <v>1185732</v>
      </c>
      <c r="D2308" s="23">
        <v>44535</v>
      </c>
      <c r="E2308" s="22" t="s">
        <v>131</v>
      </c>
      <c r="F2308" s="22" t="s">
        <v>84</v>
      </c>
      <c r="G2308" s="22" t="s">
        <v>85</v>
      </c>
      <c r="H2308" s="22" t="s">
        <v>16</v>
      </c>
      <c r="I2308" s="24">
        <v>0.70000000000000007</v>
      </c>
      <c r="J2308" s="25">
        <v>7750</v>
      </c>
      <c r="K2308" s="26">
        <f t="shared" si="758"/>
        <v>5425.0000000000009</v>
      </c>
      <c r="L2308" s="26">
        <f t="shared" si="759"/>
        <v>1898.7500000000002</v>
      </c>
      <c r="M2308" s="27">
        <v>0.35</v>
      </c>
      <c r="O2308" s="1"/>
      <c r="P2308" s="2"/>
      <c r="Q2308" s="3"/>
      <c r="R2308" s="5"/>
    </row>
    <row r="2309" spans="1:18" x14ac:dyDescent="0.2">
      <c r="B2309" s="22" t="s">
        <v>10</v>
      </c>
      <c r="C2309" s="22">
        <v>1185732</v>
      </c>
      <c r="D2309" s="23">
        <v>44535</v>
      </c>
      <c r="E2309" s="22" t="s">
        <v>131</v>
      </c>
      <c r="F2309" s="22" t="s">
        <v>84</v>
      </c>
      <c r="G2309" s="22" t="s">
        <v>85</v>
      </c>
      <c r="H2309" s="22" t="s">
        <v>17</v>
      </c>
      <c r="I2309" s="24">
        <v>0.75</v>
      </c>
      <c r="J2309" s="25">
        <v>8750</v>
      </c>
      <c r="K2309" s="26">
        <f t="shared" si="758"/>
        <v>6562.5</v>
      </c>
      <c r="L2309" s="26">
        <f t="shared" si="759"/>
        <v>3281.25</v>
      </c>
      <c r="M2309" s="27">
        <v>0.5</v>
      </c>
      <c r="O2309" s="1"/>
      <c r="P2309" s="2"/>
      <c r="Q2309" s="3"/>
      <c r="R2309" s="5"/>
    </row>
    <row r="2310" spans="1:18" x14ac:dyDescent="0.2">
      <c r="A2310" s="8" t="s">
        <v>40</v>
      </c>
      <c r="B2310" s="22" t="s">
        <v>10</v>
      </c>
      <c r="C2310" s="22">
        <v>1185732</v>
      </c>
      <c r="D2310" s="23">
        <v>44202</v>
      </c>
      <c r="E2310" s="22" t="s">
        <v>131</v>
      </c>
      <c r="F2310" s="22" t="s">
        <v>86</v>
      </c>
      <c r="G2310" s="22" t="s">
        <v>87</v>
      </c>
      <c r="H2310" s="22" t="s">
        <v>12</v>
      </c>
      <c r="I2310" s="24">
        <v>0.35000000000000003</v>
      </c>
      <c r="J2310" s="25">
        <v>9250</v>
      </c>
      <c r="K2310" s="26">
        <f>I2310*J2310</f>
        <v>3237.5000000000005</v>
      </c>
      <c r="L2310" s="26">
        <f>K2310*M2310</f>
        <v>1295.0000000000002</v>
      </c>
      <c r="M2310" s="27">
        <v>0.4</v>
      </c>
      <c r="O2310" s="1"/>
      <c r="P2310" s="2"/>
      <c r="Q2310" s="3"/>
      <c r="R2310" s="5"/>
    </row>
    <row r="2311" spans="1:18" x14ac:dyDescent="0.2">
      <c r="B2311" s="22" t="s">
        <v>10</v>
      </c>
      <c r="C2311" s="22">
        <v>1185732</v>
      </c>
      <c r="D2311" s="23">
        <v>44202</v>
      </c>
      <c r="E2311" s="22" t="s">
        <v>131</v>
      </c>
      <c r="F2311" s="22" t="s">
        <v>86</v>
      </c>
      <c r="G2311" s="22" t="s">
        <v>87</v>
      </c>
      <c r="H2311" s="22" t="s">
        <v>15</v>
      </c>
      <c r="I2311" s="24">
        <v>0.35000000000000003</v>
      </c>
      <c r="J2311" s="25">
        <v>7250</v>
      </c>
      <c r="K2311" s="26">
        <f>I2311*J2311</f>
        <v>2537.5000000000005</v>
      </c>
      <c r="L2311" s="26">
        <f>K2311*M2311</f>
        <v>888.12500000000011</v>
      </c>
      <c r="M2311" s="27">
        <v>0.35</v>
      </c>
      <c r="O2311" s="1"/>
      <c r="P2311" s="2"/>
      <c r="Q2311" s="3"/>
      <c r="R2311" s="5"/>
    </row>
    <row r="2312" spans="1:18" x14ac:dyDescent="0.2">
      <c r="B2312" s="22" t="s">
        <v>10</v>
      </c>
      <c r="C2312" s="22">
        <v>1185732</v>
      </c>
      <c r="D2312" s="23">
        <v>44202</v>
      </c>
      <c r="E2312" s="22" t="s">
        <v>131</v>
      </c>
      <c r="F2312" s="22" t="s">
        <v>86</v>
      </c>
      <c r="G2312" s="22" t="s">
        <v>87</v>
      </c>
      <c r="H2312" s="22" t="s">
        <v>13</v>
      </c>
      <c r="I2312" s="24">
        <v>0.25000000000000006</v>
      </c>
      <c r="J2312" s="25">
        <v>7250</v>
      </c>
      <c r="K2312" s="26">
        <f t="shared" ref="K2312:K2315" si="760">I2312*J2312</f>
        <v>1812.5000000000005</v>
      </c>
      <c r="L2312" s="26">
        <f t="shared" ref="L2312:L2321" si="761">K2312*M2312</f>
        <v>725.00000000000023</v>
      </c>
      <c r="M2312" s="27">
        <v>0.4</v>
      </c>
      <c r="O2312" s="1"/>
      <c r="P2312" s="2"/>
      <c r="Q2312" s="3"/>
      <c r="R2312" s="5"/>
    </row>
    <row r="2313" spans="1:18" x14ac:dyDescent="0.2">
      <c r="B2313" s="22" t="s">
        <v>10</v>
      </c>
      <c r="C2313" s="22">
        <v>1185732</v>
      </c>
      <c r="D2313" s="23">
        <v>44202</v>
      </c>
      <c r="E2313" s="22" t="s">
        <v>131</v>
      </c>
      <c r="F2313" s="22" t="s">
        <v>86</v>
      </c>
      <c r="G2313" s="22" t="s">
        <v>87</v>
      </c>
      <c r="H2313" s="22" t="s">
        <v>14</v>
      </c>
      <c r="I2313" s="24">
        <v>0.3</v>
      </c>
      <c r="J2313" s="25">
        <v>5750</v>
      </c>
      <c r="K2313" s="26">
        <f t="shared" si="760"/>
        <v>1725</v>
      </c>
      <c r="L2313" s="26">
        <f t="shared" si="761"/>
        <v>690</v>
      </c>
      <c r="M2313" s="27">
        <v>0.4</v>
      </c>
      <c r="O2313" s="1"/>
      <c r="P2313" s="2"/>
      <c r="Q2313" s="3"/>
      <c r="R2313" s="5"/>
    </row>
    <row r="2314" spans="1:18" x14ac:dyDescent="0.2">
      <c r="B2314" s="22" t="s">
        <v>10</v>
      </c>
      <c r="C2314" s="22">
        <v>1185732</v>
      </c>
      <c r="D2314" s="23">
        <v>44202</v>
      </c>
      <c r="E2314" s="22" t="s">
        <v>131</v>
      </c>
      <c r="F2314" s="22" t="s">
        <v>86</v>
      </c>
      <c r="G2314" s="22" t="s">
        <v>87</v>
      </c>
      <c r="H2314" s="22" t="s">
        <v>16</v>
      </c>
      <c r="I2314" s="24">
        <v>0.45</v>
      </c>
      <c r="J2314" s="25">
        <v>6250</v>
      </c>
      <c r="K2314" s="26">
        <f t="shared" si="760"/>
        <v>2812.5</v>
      </c>
      <c r="L2314" s="26">
        <f t="shared" si="761"/>
        <v>984.37499999999989</v>
      </c>
      <c r="M2314" s="27">
        <v>0.35</v>
      </c>
      <c r="O2314" s="1"/>
      <c r="P2314" s="2"/>
      <c r="Q2314" s="3"/>
      <c r="R2314" s="5"/>
    </row>
    <row r="2315" spans="1:18" x14ac:dyDescent="0.2">
      <c r="B2315" s="22" t="s">
        <v>10</v>
      </c>
      <c r="C2315" s="22">
        <v>1185732</v>
      </c>
      <c r="D2315" s="23">
        <v>44202</v>
      </c>
      <c r="E2315" s="22" t="s">
        <v>131</v>
      </c>
      <c r="F2315" s="22" t="s">
        <v>86</v>
      </c>
      <c r="G2315" s="22" t="s">
        <v>87</v>
      </c>
      <c r="H2315" s="22" t="s">
        <v>17</v>
      </c>
      <c r="I2315" s="24">
        <v>0.35000000000000003</v>
      </c>
      <c r="J2315" s="25">
        <v>7250</v>
      </c>
      <c r="K2315" s="26">
        <f t="shared" si="760"/>
        <v>2537.5000000000005</v>
      </c>
      <c r="L2315" s="26">
        <f t="shared" si="761"/>
        <v>1268.7500000000002</v>
      </c>
      <c r="M2315" s="27">
        <v>0.5</v>
      </c>
      <c r="O2315" s="1"/>
      <c r="P2315" s="2"/>
      <c r="Q2315" s="3"/>
      <c r="R2315" s="5"/>
    </row>
    <row r="2316" spans="1:18" x14ac:dyDescent="0.2">
      <c r="B2316" s="22" t="s">
        <v>10</v>
      </c>
      <c r="C2316" s="22">
        <v>1185732</v>
      </c>
      <c r="D2316" s="23">
        <v>44231</v>
      </c>
      <c r="E2316" s="22" t="s">
        <v>131</v>
      </c>
      <c r="F2316" s="22" t="s">
        <v>86</v>
      </c>
      <c r="G2316" s="22" t="s">
        <v>87</v>
      </c>
      <c r="H2316" s="22" t="s">
        <v>12</v>
      </c>
      <c r="I2316" s="24">
        <v>0.35000000000000003</v>
      </c>
      <c r="J2316" s="25">
        <v>9750</v>
      </c>
      <c r="K2316" s="26">
        <f>I2316*J2316</f>
        <v>3412.5000000000005</v>
      </c>
      <c r="L2316" s="26">
        <f>K2316*M2316</f>
        <v>1365.0000000000002</v>
      </c>
      <c r="M2316" s="27">
        <v>0.4</v>
      </c>
      <c r="O2316" s="1"/>
      <c r="P2316" s="2"/>
      <c r="Q2316" s="3"/>
      <c r="R2316" s="5"/>
    </row>
    <row r="2317" spans="1:18" x14ac:dyDescent="0.2">
      <c r="B2317" s="22" t="s">
        <v>10</v>
      </c>
      <c r="C2317" s="22">
        <v>1185732</v>
      </c>
      <c r="D2317" s="23">
        <v>44231</v>
      </c>
      <c r="E2317" s="22" t="s">
        <v>131</v>
      </c>
      <c r="F2317" s="22" t="s">
        <v>86</v>
      </c>
      <c r="G2317" s="22" t="s">
        <v>87</v>
      </c>
      <c r="H2317" s="22" t="s">
        <v>15</v>
      </c>
      <c r="I2317" s="24">
        <v>0.35000000000000003</v>
      </c>
      <c r="J2317" s="25">
        <v>6250</v>
      </c>
      <c r="K2317" s="26">
        <f>I2317*J2317</f>
        <v>2187.5</v>
      </c>
      <c r="L2317" s="26">
        <f>K2317*M2317</f>
        <v>765.625</v>
      </c>
      <c r="M2317" s="27">
        <v>0.35</v>
      </c>
      <c r="O2317" s="1"/>
      <c r="P2317" s="2"/>
      <c r="Q2317" s="3"/>
      <c r="R2317" s="5"/>
    </row>
    <row r="2318" spans="1:18" x14ac:dyDescent="0.2">
      <c r="B2318" s="22" t="s">
        <v>10</v>
      </c>
      <c r="C2318" s="22">
        <v>1185732</v>
      </c>
      <c r="D2318" s="23">
        <v>44231</v>
      </c>
      <c r="E2318" s="22" t="s">
        <v>131</v>
      </c>
      <c r="F2318" s="22" t="s">
        <v>86</v>
      </c>
      <c r="G2318" s="22" t="s">
        <v>87</v>
      </c>
      <c r="H2318" s="22" t="s">
        <v>13</v>
      </c>
      <c r="I2318" s="24">
        <v>0.25000000000000006</v>
      </c>
      <c r="J2318" s="25">
        <v>6750</v>
      </c>
      <c r="K2318" s="26">
        <f t="shared" ref="K2318:K2321" si="762">I2318*J2318</f>
        <v>1687.5000000000005</v>
      </c>
      <c r="L2318" s="26">
        <f t="shared" si="761"/>
        <v>675.00000000000023</v>
      </c>
      <c r="M2318" s="27">
        <v>0.4</v>
      </c>
      <c r="O2318" s="1"/>
      <c r="P2318" s="2"/>
      <c r="Q2318" s="3"/>
      <c r="R2318" s="5"/>
    </row>
    <row r="2319" spans="1:18" x14ac:dyDescent="0.2">
      <c r="B2319" s="22" t="s">
        <v>10</v>
      </c>
      <c r="C2319" s="22">
        <v>1185732</v>
      </c>
      <c r="D2319" s="23">
        <v>44231</v>
      </c>
      <c r="E2319" s="22" t="s">
        <v>131</v>
      </c>
      <c r="F2319" s="22" t="s">
        <v>86</v>
      </c>
      <c r="G2319" s="22" t="s">
        <v>87</v>
      </c>
      <c r="H2319" s="22" t="s">
        <v>14</v>
      </c>
      <c r="I2319" s="24">
        <v>0.3</v>
      </c>
      <c r="J2319" s="25">
        <v>5250</v>
      </c>
      <c r="K2319" s="26">
        <f t="shared" si="762"/>
        <v>1575</v>
      </c>
      <c r="L2319" s="26">
        <f t="shared" si="761"/>
        <v>630</v>
      </c>
      <c r="M2319" s="27">
        <v>0.4</v>
      </c>
      <c r="O2319" s="1"/>
      <c r="P2319" s="2"/>
      <c r="Q2319" s="3"/>
      <c r="R2319" s="5"/>
    </row>
    <row r="2320" spans="1:18" x14ac:dyDescent="0.2">
      <c r="B2320" s="22" t="s">
        <v>10</v>
      </c>
      <c r="C2320" s="22">
        <v>1185732</v>
      </c>
      <c r="D2320" s="23">
        <v>44231</v>
      </c>
      <c r="E2320" s="22" t="s">
        <v>131</v>
      </c>
      <c r="F2320" s="22" t="s">
        <v>86</v>
      </c>
      <c r="G2320" s="22" t="s">
        <v>87</v>
      </c>
      <c r="H2320" s="22" t="s">
        <v>16</v>
      </c>
      <c r="I2320" s="24">
        <v>0.45</v>
      </c>
      <c r="J2320" s="25">
        <v>6000</v>
      </c>
      <c r="K2320" s="26">
        <f t="shared" si="762"/>
        <v>2700</v>
      </c>
      <c r="L2320" s="26">
        <f t="shared" si="761"/>
        <v>944.99999999999989</v>
      </c>
      <c r="M2320" s="27">
        <v>0.35</v>
      </c>
      <c r="O2320" s="1"/>
      <c r="P2320" s="2"/>
      <c r="Q2320" s="3"/>
      <c r="R2320" s="5"/>
    </row>
    <row r="2321" spans="2:18" x14ac:dyDescent="0.2">
      <c r="B2321" s="22" t="s">
        <v>10</v>
      </c>
      <c r="C2321" s="22">
        <v>1185732</v>
      </c>
      <c r="D2321" s="23">
        <v>44231</v>
      </c>
      <c r="E2321" s="22" t="s">
        <v>131</v>
      </c>
      <c r="F2321" s="22" t="s">
        <v>86</v>
      </c>
      <c r="G2321" s="22" t="s">
        <v>87</v>
      </c>
      <c r="H2321" s="22" t="s">
        <v>17</v>
      </c>
      <c r="I2321" s="24">
        <v>0.3</v>
      </c>
      <c r="J2321" s="25">
        <v>7000</v>
      </c>
      <c r="K2321" s="26">
        <f t="shared" si="762"/>
        <v>2100</v>
      </c>
      <c r="L2321" s="26">
        <f t="shared" si="761"/>
        <v>1050</v>
      </c>
      <c r="M2321" s="27">
        <v>0.5</v>
      </c>
      <c r="O2321" s="1"/>
      <c r="P2321" s="2"/>
      <c r="Q2321" s="3"/>
      <c r="R2321" s="5"/>
    </row>
    <row r="2322" spans="2:18" x14ac:dyDescent="0.2">
      <c r="B2322" s="22" t="s">
        <v>10</v>
      </c>
      <c r="C2322" s="22">
        <v>1185732</v>
      </c>
      <c r="D2322" s="23">
        <v>44257</v>
      </c>
      <c r="E2322" s="22" t="s">
        <v>131</v>
      </c>
      <c r="F2322" s="22" t="s">
        <v>86</v>
      </c>
      <c r="G2322" s="22" t="s">
        <v>87</v>
      </c>
      <c r="H2322" s="22" t="s">
        <v>12</v>
      </c>
      <c r="I2322" s="24">
        <v>0.3</v>
      </c>
      <c r="J2322" s="25">
        <v>9200</v>
      </c>
      <c r="K2322" s="26">
        <f>I2322*J2322</f>
        <v>2760</v>
      </c>
      <c r="L2322" s="26">
        <f>K2322*M2322</f>
        <v>1104</v>
      </c>
      <c r="M2322" s="27">
        <v>0.4</v>
      </c>
      <c r="O2322" s="1"/>
      <c r="P2322" s="2"/>
      <c r="Q2322" s="3"/>
      <c r="R2322" s="5"/>
    </row>
    <row r="2323" spans="2:18" x14ac:dyDescent="0.2">
      <c r="B2323" s="22" t="s">
        <v>10</v>
      </c>
      <c r="C2323" s="22">
        <v>1185732</v>
      </c>
      <c r="D2323" s="23">
        <v>44257</v>
      </c>
      <c r="E2323" s="22" t="s">
        <v>131</v>
      </c>
      <c r="F2323" s="22" t="s">
        <v>86</v>
      </c>
      <c r="G2323" s="22" t="s">
        <v>87</v>
      </c>
      <c r="H2323" s="22" t="s">
        <v>15</v>
      </c>
      <c r="I2323" s="24">
        <v>0.3</v>
      </c>
      <c r="J2323" s="25">
        <v>6000</v>
      </c>
      <c r="K2323" s="26">
        <f>I2323*J2323</f>
        <v>1800</v>
      </c>
      <c r="L2323" s="26">
        <f>K2323*M2323</f>
        <v>630</v>
      </c>
      <c r="M2323" s="27">
        <v>0.35</v>
      </c>
      <c r="O2323" s="1"/>
      <c r="P2323" s="2"/>
      <c r="Q2323" s="3"/>
      <c r="R2323" s="5"/>
    </row>
    <row r="2324" spans="2:18" x14ac:dyDescent="0.2">
      <c r="B2324" s="22" t="s">
        <v>10</v>
      </c>
      <c r="C2324" s="22">
        <v>1185732</v>
      </c>
      <c r="D2324" s="23">
        <v>44257</v>
      </c>
      <c r="E2324" s="22" t="s">
        <v>131</v>
      </c>
      <c r="F2324" s="22" t="s">
        <v>86</v>
      </c>
      <c r="G2324" s="22" t="s">
        <v>87</v>
      </c>
      <c r="H2324" s="22" t="s">
        <v>13</v>
      </c>
      <c r="I2324" s="24">
        <v>0.2</v>
      </c>
      <c r="J2324" s="25">
        <v>6250</v>
      </c>
      <c r="K2324" s="26">
        <f t="shared" ref="K2324:K2327" si="763">I2324*J2324</f>
        <v>1250</v>
      </c>
      <c r="L2324" s="26">
        <f t="shared" ref="L2324:L2327" si="764">K2324*M2324</f>
        <v>500</v>
      </c>
      <c r="M2324" s="27">
        <v>0.4</v>
      </c>
      <c r="O2324" s="1"/>
      <c r="P2324" s="2"/>
      <c r="Q2324" s="3"/>
      <c r="R2324" s="5"/>
    </row>
    <row r="2325" spans="2:18" x14ac:dyDescent="0.2">
      <c r="B2325" s="22" t="s">
        <v>10</v>
      </c>
      <c r="C2325" s="22">
        <v>1185732</v>
      </c>
      <c r="D2325" s="23">
        <v>44257</v>
      </c>
      <c r="E2325" s="22" t="s">
        <v>131</v>
      </c>
      <c r="F2325" s="22" t="s">
        <v>86</v>
      </c>
      <c r="G2325" s="22" t="s">
        <v>87</v>
      </c>
      <c r="H2325" s="22" t="s">
        <v>14</v>
      </c>
      <c r="I2325" s="24">
        <v>0.24999999999999994</v>
      </c>
      <c r="J2325" s="25">
        <v>4750</v>
      </c>
      <c r="K2325" s="26">
        <f t="shared" si="763"/>
        <v>1187.4999999999998</v>
      </c>
      <c r="L2325" s="26">
        <f t="shared" si="764"/>
        <v>474.99999999999994</v>
      </c>
      <c r="M2325" s="27">
        <v>0.4</v>
      </c>
      <c r="O2325" s="1"/>
      <c r="P2325" s="2"/>
      <c r="Q2325" s="3"/>
      <c r="R2325" s="5"/>
    </row>
    <row r="2326" spans="2:18" x14ac:dyDescent="0.2">
      <c r="B2326" s="22" t="s">
        <v>10</v>
      </c>
      <c r="C2326" s="22">
        <v>1185732</v>
      </c>
      <c r="D2326" s="23">
        <v>44257</v>
      </c>
      <c r="E2326" s="22" t="s">
        <v>131</v>
      </c>
      <c r="F2326" s="22" t="s">
        <v>86</v>
      </c>
      <c r="G2326" s="22" t="s">
        <v>87</v>
      </c>
      <c r="H2326" s="22" t="s">
        <v>16</v>
      </c>
      <c r="I2326" s="24">
        <v>0.40000000000000008</v>
      </c>
      <c r="J2326" s="25">
        <v>5250</v>
      </c>
      <c r="K2326" s="26">
        <f t="shared" si="763"/>
        <v>2100.0000000000005</v>
      </c>
      <c r="L2326" s="26">
        <f t="shared" si="764"/>
        <v>735.00000000000011</v>
      </c>
      <c r="M2326" s="27">
        <v>0.35</v>
      </c>
      <c r="O2326" s="1"/>
      <c r="P2326" s="2"/>
      <c r="Q2326" s="3"/>
      <c r="R2326" s="5"/>
    </row>
    <row r="2327" spans="2:18" x14ac:dyDescent="0.2">
      <c r="B2327" s="22" t="s">
        <v>10</v>
      </c>
      <c r="C2327" s="22">
        <v>1185732</v>
      </c>
      <c r="D2327" s="23">
        <v>44257</v>
      </c>
      <c r="E2327" s="22" t="s">
        <v>131</v>
      </c>
      <c r="F2327" s="22" t="s">
        <v>86</v>
      </c>
      <c r="G2327" s="22" t="s">
        <v>87</v>
      </c>
      <c r="H2327" s="22" t="s">
        <v>17</v>
      </c>
      <c r="I2327" s="24">
        <v>0.3</v>
      </c>
      <c r="J2327" s="25">
        <v>6250</v>
      </c>
      <c r="K2327" s="26">
        <f t="shared" si="763"/>
        <v>1875</v>
      </c>
      <c r="L2327" s="26">
        <f t="shared" si="764"/>
        <v>937.5</v>
      </c>
      <c r="M2327" s="27">
        <v>0.5</v>
      </c>
      <c r="O2327" s="1"/>
      <c r="P2327" s="2"/>
      <c r="Q2327" s="3"/>
      <c r="R2327" s="5"/>
    </row>
    <row r="2328" spans="2:18" x14ac:dyDescent="0.2">
      <c r="B2328" s="22" t="s">
        <v>10</v>
      </c>
      <c r="C2328" s="22">
        <v>1185732</v>
      </c>
      <c r="D2328" s="23">
        <v>44289</v>
      </c>
      <c r="E2328" s="22" t="s">
        <v>131</v>
      </c>
      <c r="F2328" s="22" t="s">
        <v>86</v>
      </c>
      <c r="G2328" s="22" t="s">
        <v>87</v>
      </c>
      <c r="H2328" s="22" t="s">
        <v>12</v>
      </c>
      <c r="I2328" s="24">
        <v>0.3</v>
      </c>
      <c r="J2328" s="25">
        <v>8750</v>
      </c>
      <c r="K2328" s="26">
        <f>I2328*J2328</f>
        <v>2625</v>
      </c>
      <c r="L2328" s="26">
        <f>K2328*M2328</f>
        <v>1050</v>
      </c>
      <c r="M2328" s="27">
        <v>0.4</v>
      </c>
      <c r="O2328" s="1"/>
      <c r="P2328" s="2"/>
      <c r="Q2328" s="3"/>
      <c r="R2328" s="5"/>
    </row>
    <row r="2329" spans="2:18" x14ac:dyDescent="0.2">
      <c r="B2329" s="22" t="s">
        <v>10</v>
      </c>
      <c r="C2329" s="22">
        <v>1185732</v>
      </c>
      <c r="D2329" s="23">
        <v>44289</v>
      </c>
      <c r="E2329" s="22" t="s">
        <v>131</v>
      </c>
      <c r="F2329" s="22" t="s">
        <v>86</v>
      </c>
      <c r="G2329" s="22" t="s">
        <v>87</v>
      </c>
      <c r="H2329" s="22" t="s">
        <v>15</v>
      </c>
      <c r="I2329" s="24">
        <v>0.3</v>
      </c>
      <c r="J2329" s="25">
        <v>5750</v>
      </c>
      <c r="K2329" s="26">
        <f>I2329*J2329</f>
        <v>1725</v>
      </c>
      <c r="L2329" s="26">
        <f>K2329*M2329</f>
        <v>603.75</v>
      </c>
      <c r="M2329" s="27">
        <v>0.35</v>
      </c>
      <c r="O2329" s="1"/>
      <c r="P2329" s="2"/>
      <c r="Q2329" s="3"/>
      <c r="R2329" s="5"/>
    </row>
    <row r="2330" spans="2:18" x14ac:dyDescent="0.2">
      <c r="B2330" s="22" t="s">
        <v>10</v>
      </c>
      <c r="C2330" s="22">
        <v>1185732</v>
      </c>
      <c r="D2330" s="23">
        <v>44289</v>
      </c>
      <c r="E2330" s="22" t="s">
        <v>131</v>
      </c>
      <c r="F2330" s="22" t="s">
        <v>86</v>
      </c>
      <c r="G2330" s="22" t="s">
        <v>87</v>
      </c>
      <c r="H2330" s="22" t="s">
        <v>13</v>
      </c>
      <c r="I2330" s="24">
        <v>0.2</v>
      </c>
      <c r="J2330" s="25">
        <v>5750</v>
      </c>
      <c r="K2330" s="26">
        <f t="shared" ref="K2330:K2333" si="765">I2330*J2330</f>
        <v>1150</v>
      </c>
      <c r="L2330" s="26">
        <f t="shared" ref="L2330:L2333" si="766">K2330*M2330</f>
        <v>460</v>
      </c>
      <c r="M2330" s="27">
        <v>0.4</v>
      </c>
      <c r="O2330" s="1"/>
      <c r="P2330" s="2"/>
      <c r="Q2330" s="3"/>
      <c r="R2330" s="5"/>
    </row>
    <row r="2331" spans="2:18" x14ac:dyDescent="0.2">
      <c r="B2331" s="22" t="s">
        <v>10</v>
      </c>
      <c r="C2331" s="22">
        <v>1185732</v>
      </c>
      <c r="D2331" s="23">
        <v>44289</v>
      </c>
      <c r="E2331" s="22" t="s">
        <v>131</v>
      </c>
      <c r="F2331" s="22" t="s">
        <v>86</v>
      </c>
      <c r="G2331" s="22" t="s">
        <v>87</v>
      </c>
      <c r="H2331" s="22" t="s">
        <v>14</v>
      </c>
      <c r="I2331" s="24">
        <v>0.24999999999999994</v>
      </c>
      <c r="J2331" s="25">
        <v>5000</v>
      </c>
      <c r="K2331" s="26">
        <f t="shared" si="765"/>
        <v>1249.9999999999998</v>
      </c>
      <c r="L2331" s="26">
        <f t="shared" si="766"/>
        <v>499.99999999999994</v>
      </c>
      <c r="M2331" s="27">
        <v>0.4</v>
      </c>
      <c r="O2331" s="1"/>
      <c r="P2331" s="2"/>
      <c r="Q2331" s="3"/>
      <c r="R2331" s="5"/>
    </row>
    <row r="2332" spans="2:18" x14ac:dyDescent="0.2">
      <c r="B2332" s="22" t="s">
        <v>10</v>
      </c>
      <c r="C2332" s="22">
        <v>1185732</v>
      </c>
      <c r="D2332" s="23">
        <v>44289</v>
      </c>
      <c r="E2332" s="22" t="s">
        <v>131</v>
      </c>
      <c r="F2332" s="22" t="s">
        <v>86</v>
      </c>
      <c r="G2332" s="22" t="s">
        <v>87</v>
      </c>
      <c r="H2332" s="22" t="s">
        <v>16</v>
      </c>
      <c r="I2332" s="24">
        <v>0.45</v>
      </c>
      <c r="J2332" s="25">
        <v>5250</v>
      </c>
      <c r="K2332" s="26">
        <f t="shared" si="765"/>
        <v>2362.5</v>
      </c>
      <c r="L2332" s="26">
        <f t="shared" si="766"/>
        <v>826.875</v>
      </c>
      <c r="M2332" s="27">
        <v>0.35</v>
      </c>
      <c r="O2332" s="1"/>
      <c r="P2332" s="2"/>
      <c r="Q2332" s="3"/>
      <c r="R2332" s="5"/>
    </row>
    <row r="2333" spans="2:18" x14ac:dyDescent="0.2">
      <c r="B2333" s="22" t="s">
        <v>10</v>
      </c>
      <c r="C2333" s="22">
        <v>1185732</v>
      </c>
      <c r="D2333" s="23">
        <v>44289</v>
      </c>
      <c r="E2333" s="22" t="s">
        <v>131</v>
      </c>
      <c r="F2333" s="22" t="s">
        <v>86</v>
      </c>
      <c r="G2333" s="22" t="s">
        <v>87</v>
      </c>
      <c r="H2333" s="22" t="s">
        <v>17</v>
      </c>
      <c r="I2333" s="24">
        <v>0.35000000000000003</v>
      </c>
      <c r="J2333" s="25">
        <v>6750</v>
      </c>
      <c r="K2333" s="26">
        <f t="shared" si="765"/>
        <v>2362.5</v>
      </c>
      <c r="L2333" s="26">
        <f t="shared" si="766"/>
        <v>1181.25</v>
      </c>
      <c r="M2333" s="27">
        <v>0.5</v>
      </c>
      <c r="O2333" s="1"/>
      <c r="P2333" s="2"/>
      <c r="Q2333" s="3"/>
      <c r="R2333" s="5"/>
    </row>
    <row r="2334" spans="2:18" x14ac:dyDescent="0.2">
      <c r="B2334" s="22" t="s">
        <v>10</v>
      </c>
      <c r="C2334" s="22">
        <v>1185732</v>
      </c>
      <c r="D2334" s="23">
        <v>44318</v>
      </c>
      <c r="E2334" s="22" t="s">
        <v>131</v>
      </c>
      <c r="F2334" s="22" t="s">
        <v>86</v>
      </c>
      <c r="G2334" s="22" t="s">
        <v>87</v>
      </c>
      <c r="H2334" s="22" t="s">
        <v>12</v>
      </c>
      <c r="I2334" s="24">
        <v>0.45</v>
      </c>
      <c r="J2334" s="25">
        <v>9450</v>
      </c>
      <c r="K2334" s="26">
        <f>I2334*J2334</f>
        <v>4252.5</v>
      </c>
      <c r="L2334" s="26">
        <f>K2334*M2334</f>
        <v>1701</v>
      </c>
      <c r="M2334" s="27">
        <v>0.4</v>
      </c>
      <c r="O2334" s="1"/>
      <c r="P2334" s="2"/>
      <c r="Q2334" s="3"/>
      <c r="R2334" s="5"/>
    </row>
    <row r="2335" spans="2:18" x14ac:dyDescent="0.2">
      <c r="B2335" s="22" t="s">
        <v>10</v>
      </c>
      <c r="C2335" s="22">
        <v>1185732</v>
      </c>
      <c r="D2335" s="23">
        <v>44318</v>
      </c>
      <c r="E2335" s="22" t="s">
        <v>131</v>
      </c>
      <c r="F2335" s="22" t="s">
        <v>86</v>
      </c>
      <c r="G2335" s="22" t="s">
        <v>87</v>
      </c>
      <c r="H2335" s="22" t="s">
        <v>15</v>
      </c>
      <c r="I2335" s="24">
        <v>0.45</v>
      </c>
      <c r="J2335" s="25">
        <v>6500</v>
      </c>
      <c r="K2335" s="26">
        <f>I2335*J2335</f>
        <v>2925</v>
      </c>
      <c r="L2335" s="26">
        <f>K2335*M2335</f>
        <v>1023.7499999999999</v>
      </c>
      <c r="M2335" s="27">
        <v>0.35</v>
      </c>
      <c r="O2335" s="1"/>
      <c r="P2335" s="2"/>
      <c r="Q2335" s="3"/>
      <c r="R2335" s="5"/>
    </row>
    <row r="2336" spans="2:18" x14ac:dyDescent="0.2">
      <c r="B2336" s="22" t="s">
        <v>10</v>
      </c>
      <c r="C2336" s="22">
        <v>1185732</v>
      </c>
      <c r="D2336" s="23">
        <v>44318</v>
      </c>
      <c r="E2336" s="22" t="s">
        <v>131</v>
      </c>
      <c r="F2336" s="22" t="s">
        <v>86</v>
      </c>
      <c r="G2336" s="22" t="s">
        <v>87</v>
      </c>
      <c r="H2336" s="22" t="s">
        <v>13</v>
      </c>
      <c r="I2336" s="24">
        <v>0.4</v>
      </c>
      <c r="J2336" s="25">
        <v>6250</v>
      </c>
      <c r="K2336" s="26">
        <f t="shared" ref="K2336:K2339" si="767">I2336*J2336</f>
        <v>2500</v>
      </c>
      <c r="L2336" s="26">
        <f t="shared" ref="L2336:L2339" si="768">K2336*M2336</f>
        <v>1000</v>
      </c>
      <c r="M2336" s="27">
        <v>0.4</v>
      </c>
      <c r="O2336" s="1"/>
      <c r="P2336" s="2"/>
      <c r="Q2336" s="3"/>
      <c r="R2336" s="5"/>
    </row>
    <row r="2337" spans="2:18" x14ac:dyDescent="0.2">
      <c r="B2337" s="22" t="s">
        <v>10</v>
      </c>
      <c r="C2337" s="22">
        <v>1185732</v>
      </c>
      <c r="D2337" s="23">
        <v>44318</v>
      </c>
      <c r="E2337" s="22" t="s">
        <v>131</v>
      </c>
      <c r="F2337" s="22" t="s">
        <v>86</v>
      </c>
      <c r="G2337" s="22" t="s">
        <v>87</v>
      </c>
      <c r="H2337" s="22" t="s">
        <v>14</v>
      </c>
      <c r="I2337" s="24">
        <v>0.4</v>
      </c>
      <c r="J2337" s="25">
        <v>5750</v>
      </c>
      <c r="K2337" s="26">
        <f t="shared" si="767"/>
        <v>2300</v>
      </c>
      <c r="L2337" s="26">
        <f t="shared" si="768"/>
        <v>920</v>
      </c>
      <c r="M2337" s="27">
        <v>0.4</v>
      </c>
      <c r="O2337" s="1"/>
      <c r="P2337" s="2"/>
      <c r="Q2337" s="3"/>
      <c r="R2337" s="5"/>
    </row>
    <row r="2338" spans="2:18" x14ac:dyDescent="0.2">
      <c r="B2338" s="22" t="s">
        <v>10</v>
      </c>
      <c r="C2338" s="22">
        <v>1185732</v>
      </c>
      <c r="D2338" s="23">
        <v>44318</v>
      </c>
      <c r="E2338" s="22" t="s">
        <v>131</v>
      </c>
      <c r="F2338" s="22" t="s">
        <v>86</v>
      </c>
      <c r="G2338" s="22" t="s">
        <v>87</v>
      </c>
      <c r="H2338" s="22" t="s">
        <v>16</v>
      </c>
      <c r="I2338" s="24">
        <v>0.49999999999999994</v>
      </c>
      <c r="J2338" s="25">
        <v>6000</v>
      </c>
      <c r="K2338" s="26">
        <f t="shared" si="767"/>
        <v>2999.9999999999995</v>
      </c>
      <c r="L2338" s="26">
        <f t="shared" si="768"/>
        <v>1049.9999999999998</v>
      </c>
      <c r="M2338" s="27">
        <v>0.35</v>
      </c>
      <c r="O2338" s="1"/>
      <c r="P2338" s="2"/>
      <c r="Q2338" s="3"/>
      <c r="R2338" s="5"/>
    </row>
    <row r="2339" spans="2:18" x14ac:dyDescent="0.2">
      <c r="B2339" s="22" t="s">
        <v>10</v>
      </c>
      <c r="C2339" s="22">
        <v>1185732</v>
      </c>
      <c r="D2339" s="23">
        <v>44318</v>
      </c>
      <c r="E2339" s="22" t="s">
        <v>131</v>
      </c>
      <c r="F2339" s="22" t="s">
        <v>86</v>
      </c>
      <c r="G2339" s="22" t="s">
        <v>87</v>
      </c>
      <c r="H2339" s="22" t="s">
        <v>17</v>
      </c>
      <c r="I2339" s="24">
        <v>0.54999999999999993</v>
      </c>
      <c r="J2339" s="25">
        <v>7000</v>
      </c>
      <c r="K2339" s="26">
        <f t="shared" si="767"/>
        <v>3849.9999999999995</v>
      </c>
      <c r="L2339" s="26">
        <f t="shared" si="768"/>
        <v>1924.9999999999998</v>
      </c>
      <c r="M2339" s="27">
        <v>0.5</v>
      </c>
      <c r="O2339" s="1"/>
      <c r="P2339" s="2"/>
      <c r="Q2339" s="3"/>
      <c r="R2339" s="5"/>
    </row>
    <row r="2340" spans="2:18" x14ac:dyDescent="0.2">
      <c r="B2340" s="22" t="s">
        <v>10</v>
      </c>
      <c r="C2340" s="22">
        <v>1185732</v>
      </c>
      <c r="D2340" s="23">
        <v>44351</v>
      </c>
      <c r="E2340" s="22" t="s">
        <v>131</v>
      </c>
      <c r="F2340" s="22" t="s">
        <v>86</v>
      </c>
      <c r="G2340" s="22" t="s">
        <v>87</v>
      </c>
      <c r="H2340" s="22" t="s">
        <v>12</v>
      </c>
      <c r="I2340" s="24">
        <v>0.49999999999999994</v>
      </c>
      <c r="J2340" s="25">
        <v>9500</v>
      </c>
      <c r="K2340" s="26">
        <f>I2340*J2340</f>
        <v>4749.9999999999991</v>
      </c>
      <c r="L2340" s="26">
        <f>K2340*M2340</f>
        <v>1899.9999999999998</v>
      </c>
      <c r="M2340" s="27">
        <v>0.4</v>
      </c>
      <c r="O2340" s="1"/>
      <c r="P2340" s="2"/>
      <c r="Q2340" s="3"/>
      <c r="R2340" s="5"/>
    </row>
    <row r="2341" spans="2:18" x14ac:dyDescent="0.2">
      <c r="B2341" s="22" t="s">
        <v>10</v>
      </c>
      <c r="C2341" s="22">
        <v>1185732</v>
      </c>
      <c r="D2341" s="23">
        <v>44351</v>
      </c>
      <c r="E2341" s="22" t="s">
        <v>131</v>
      </c>
      <c r="F2341" s="22" t="s">
        <v>86</v>
      </c>
      <c r="G2341" s="22" t="s">
        <v>87</v>
      </c>
      <c r="H2341" s="22" t="s">
        <v>15</v>
      </c>
      <c r="I2341" s="24">
        <v>0.45</v>
      </c>
      <c r="J2341" s="25">
        <v>7000</v>
      </c>
      <c r="K2341" s="26">
        <f>I2341*J2341</f>
        <v>3150</v>
      </c>
      <c r="L2341" s="26">
        <f>K2341*M2341</f>
        <v>1102.5</v>
      </c>
      <c r="M2341" s="27">
        <v>0.35</v>
      </c>
      <c r="O2341" s="1"/>
      <c r="P2341" s="2"/>
      <c r="Q2341" s="3"/>
      <c r="R2341" s="5"/>
    </row>
    <row r="2342" spans="2:18" x14ac:dyDescent="0.2">
      <c r="B2342" s="22" t="s">
        <v>10</v>
      </c>
      <c r="C2342" s="22">
        <v>1185732</v>
      </c>
      <c r="D2342" s="23">
        <v>44351</v>
      </c>
      <c r="E2342" s="22" t="s">
        <v>131</v>
      </c>
      <c r="F2342" s="22" t="s">
        <v>86</v>
      </c>
      <c r="G2342" s="22" t="s">
        <v>87</v>
      </c>
      <c r="H2342" s="22" t="s">
        <v>13</v>
      </c>
      <c r="I2342" s="24">
        <v>0.5</v>
      </c>
      <c r="J2342" s="25">
        <v>6750</v>
      </c>
      <c r="K2342" s="26">
        <f t="shared" ref="K2342:K2345" si="769">I2342*J2342</f>
        <v>3375</v>
      </c>
      <c r="L2342" s="26">
        <f t="shared" ref="L2342:L2345" si="770">K2342*M2342</f>
        <v>1350</v>
      </c>
      <c r="M2342" s="27">
        <v>0.4</v>
      </c>
      <c r="O2342" s="1"/>
      <c r="P2342" s="2"/>
      <c r="Q2342" s="3"/>
      <c r="R2342" s="5"/>
    </row>
    <row r="2343" spans="2:18" x14ac:dyDescent="0.2">
      <c r="B2343" s="22" t="s">
        <v>10</v>
      </c>
      <c r="C2343" s="22">
        <v>1185732</v>
      </c>
      <c r="D2343" s="23">
        <v>44351</v>
      </c>
      <c r="E2343" s="22" t="s">
        <v>131</v>
      </c>
      <c r="F2343" s="22" t="s">
        <v>86</v>
      </c>
      <c r="G2343" s="22" t="s">
        <v>87</v>
      </c>
      <c r="H2343" s="22" t="s">
        <v>14</v>
      </c>
      <c r="I2343" s="24">
        <v>0.5</v>
      </c>
      <c r="J2343" s="25">
        <v>6500</v>
      </c>
      <c r="K2343" s="26">
        <f t="shared" si="769"/>
        <v>3250</v>
      </c>
      <c r="L2343" s="26">
        <f t="shared" si="770"/>
        <v>1300</v>
      </c>
      <c r="M2343" s="27">
        <v>0.4</v>
      </c>
      <c r="O2343" s="1"/>
      <c r="P2343" s="2"/>
      <c r="Q2343" s="3"/>
      <c r="R2343" s="5"/>
    </row>
    <row r="2344" spans="2:18" x14ac:dyDescent="0.2">
      <c r="B2344" s="22" t="s">
        <v>10</v>
      </c>
      <c r="C2344" s="22">
        <v>1185732</v>
      </c>
      <c r="D2344" s="23">
        <v>44351</v>
      </c>
      <c r="E2344" s="22" t="s">
        <v>131</v>
      </c>
      <c r="F2344" s="22" t="s">
        <v>86</v>
      </c>
      <c r="G2344" s="22" t="s">
        <v>87</v>
      </c>
      <c r="H2344" s="22" t="s">
        <v>16</v>
      </c>
      <c r="I2344" s="24">
        <v>0.65</v>
      </c>
      <c r="J2344" s="25">
        <v>6500</v>
      </c>
      <c r="K2344" s="26">
        <f t="shared" si="769"/>
        <v>4225</v>
      </c>
      <c r="L2344" s="26">
        <f t="shared" si="770"/>
        <v>1478.75</v>
      </c>
      <c r="M2344" s="27">
        <v>0.35</v>
      </c>
      <c r="O2344" s="1"/>
      <c r="P2344" s="2"/>
      <c r="Q2344" s="3"/>
      <c r="R2344" s="5"/>
    </row>
    <row r="2345" spans="2:18" x14ac:dyDescent="0.2">
      <c r="B2345" s="22" t="s">
        <v>10</v>
      </c>
      <c r="C2345" s="22">
        <v>1185732</v>
      </c>
      <c r="D2345" s="23">
        <v>44351</v>
      </c>
      <c r="E2345" s="22" t="s">
        <v>131</v>
      </c>
      <c r="F2345" s="22" t="s">
        <v>86</v>
      </c>
      <c r="G2345" s="22" t="s">
        <v>87</v>
      </c>
      <c r="H2345" s="22" t="s">
        <v>17</v>
      </c>
      <c r="I2345" s="24">
        <v>0.70000000000000007</v>
      </c>
      <c r="J2345" s="25">
        <v>8250</v>
      </c>
      <c r="K2345" s="26">
        <f t="shared" si="769"/>
        <v>5775.0000000000009</v>
      </c>
      <c r="L2345" s="26">
        <f t="shared" si="770"/>
        <v>2887.5000000000005</v>
      </c>
      <c r="M2345" s="27">
        <v>0.5</v>
      </c>
      <c r="O2345" s="1"/>
      <c r="P2345" s="2"/>
      <c r="Q2345" s="3"/>
      <c r="R2345" s="5"/>
    </row>
    <row r="2346" spans="2:18" x14ac:dyDescent="0.2">
      <c r="B2346" s="22" t="s">
        <v>10</v>
      </c>
      <c r="C2346" s="22">
        <v>1185732</v>
      </c>
      <c r="D2346" s="23">
        <v>44379</v>
      </c>
      <c r="E2346" s="22" t="s">
        <v>131</v>
      </c>
      <c r="F2346" s="22" t="s">
        <v>86</v>
      </c>
      <c r="G2346" s="22" t="s">
        <v>87</v>
      </c>
      <c r="H2346" s="22" t="s">
        <v>12</v>
      </c>
      <c r="I2346" s="24">
        <v>0.65</v>
      </c>
      <c r="J2346" s="25">
        <v>10500</v>
      </c>
      <c r="K2346" s="26">
        <f>I2346*J2346</f>
        <v>6825</v>
      </c>
      <c r="L2346" s="26">
        <f>K2346*M2346</f>
        <v>2730</v>
      </c>
      <c r="M2346" s="27">
        <v>0.4</v>
      </c>
      <c r="O2346" s="1"/>
      <c r="P2346" s="2"/>
      <c r="Q2346" s="3"/>
      <c r="R2346" s="5"/>
    </row>
    <row r="2347" spans="2:18" x14ac:dyDescent="0.2">
      <c r="B2347" s="22" t="s">
        <v>10</v>
      </c>
      <c r="C2347" s="22">
        <v>1185732</v>
      </c>
      <c r="D2347" s="23">
        <v>44379</v>
      </c>
      <c r="E2347" s="22" t="s">
        <v>131</v>
      </c>
      <c r="F2347" s="22" t="s">
        <v>86</v>
      </c>
      <c r="G2347" s="22" t="s">
        <v>87</v>
      </c>
      <c r="H2347" s="22" t="s">
        <v>15</v>
      </c>
      <c r="I2347" s="24">
        <v>0.60000000000000009</v>
      </c>
      <c r="J2347" s="25">
        <v>8000</v>
      </c>
      <c r="K2347" s="26">
        <f>I2347*J2347</f>
        <v>4800.0000000000009</v>
      </c>
      <c r="L2347" s="26">
        <f>K2347*M2347</f>
        <v>1680.0000000000002</v>
      </c>
      <c r="M2347" s="27">
        <v>0.35</v>
      </c>
      <c r="O2347" s="1"/>
      <c r="P2347" s="2"/>
      <c r="Q2347" s="3"/>
      <c r="R2347" s="5"/>
    </row>
    <row r="2348" spans="2:18" x14ac:dyDescent="0.2">
      <c r="B2348" s="22" t="s">
        <v>10</v>
      </c>
      <c r="C2348" s="22">
        <v>1185732</v>
      </c>
      <c r="D2348" s="23">
        <v>44379</v>
      </c>
      <c r="E2348" s="22" t="s">
        <v>131</v>
      </c>
      <c r="F2348" s="22" t="s">
        <v>86</v>
      </c>
      <c r="G2348" s="22" t="s">
        <v>87</v>
      </c>
      <c r="H2348" s="22" t="s">
        <v>13</v>
      </c>
      <c r="I2348" s="24">
        <v>0.55000000000000004</v>
      </c>
      <c r="J2348" s="25">
        <v>7250</v>
      </c>
      <c r="K2348" s="26">
        <f t="shared" ref="K2348:K2351" si="771">I2348*J2348</f>
        <v>3987.5000000000005</v>
      </c>
      <c r="L2348" s="26">
        <f t="shared" ref="L2348:L2351" si="772">K2348*M2348</f>
        <v>1595.0000000000002</v>
      </c>
      <c r="M2348" s="27">
        <v>0.4</v>
      </c>
      <c r="O2348" s="1"/>
      <c r="P2348" s="2"/>
      <c r="Q2348" s="3"/>
      <c r="R2348" s="5"/>
    </row>
    <row r="2349" spans="2:18" x14ac:dyDescent="0.2">
      <c r="B2349" s="22" t="s">
        <v>10</v>
      </c>
      <c r="C2349" s="22">
        <v>1185732</v>
      </c>
      <c r="D2349" s="23">
        <v>44379</v>
      </c>
      <c r="E2349" s="22" t="s">
        <v>131</v>
      </c>
      <c r="F2349" s="22" t="s">
        <v>86</v>
      </c>
      <c r="G2349" s="22" t="s">
        <v>87</v>
      </c>
      <c r="H2349" s="22" t="s">
        <v>14</v>
      </c>
      <c r="I2349" s="24">
        <v>0.55000000000000004</v>
      </c>
      <c r="J2349" s="25">
        <v>6750</v>
      </c>
      <c r="K2349" s="26">
        <f t="shared" si="771"/>
        <v>3712.5000000000005</v>
      </c>
      <c r="L2349" s="26">
        <f t="shared" si="772"/>
        <v>1485.0000000000002</v>
      </c>
      <c r="M2349" s="27">
        <v>0.4</v>
      </c>
      <c r="O2349" s="1"/>
      <c r="P2349" s="2"/>
      <c r="Q2349" s="3"/>
      <c r="R2349" s="5"/>
    </row>
    <row r="2350" spans="2:18" x14ac:dyDescent="0.2">
      <c r="B2350" s="22" t="s">
        <v>10</v>
      </c>
      <c r="C2350" s="22">
        <v>1185732</v>
      </c>
      <c r="D2350" s="23">
        <v>44379</v>
      </c>
      <c r="E2350" s="22" t="s">
        <v>131</v>
      </c>
      <c r="F2350" s="22" t="s">
        <v>86</v>
      </c>
      <c r="G2350" s="22" t="s">
        <v>87</v>
      </c>
      <c r="H2350" s="22" t="s">
        <v>16</v>
      </c>
      <c r="I2350" s="24">
        <v>0.65</v>
      </c>
      <c r="J2350" s="25">
        <v>7000</v>
      </c>
      <c r="K2350" s="26">
        <f t="shared" si="771"/>
        <v>4550</v>
      </c>
      <c r="L2350" s="26">
        <f t="shared" si="772"/>
        <v>1592.5</v>
      </c>
      <c r="M2350" s="27">
        <v>0.35</v>
      </c>
      <c r="O2350" s="1"/>
      <c r="P2350" s="2"/>
      <c r="Q2350" s="3"/>
      <c r="R2350" s="5"/>
    </row>
    <row r="2351" spans="2:18" x14ac:dyDescent="0.2">
      <c r="B2351" s="22" t="s">
        <v>10</v>
      </c>
      <c r="C2351" s="22">
        <v>1185732</v>
      </c>
      <c r="D2351" s="23">
        <v>44379</v>
      </c>
      <c r="E2351" s="22" t="s">
        <v>131</v>
      </c>
      <c r="F2351" s="22" t="s">
        <v>86</v>
      </c>
      <c r="G2351" s="22" t="s">
        <v>87</v>
      </c>
      <c r="H2351" s="22" t="s">
        <v>17</v>
      </c>
      <c r="I2351" s="24">
        <v>0.70000000000000007</v>
      </c>
      <c r="J2351" s="25">
        <v>8750</v>
      </c>
      <c r="K2351" s="26">
        <f t="shared" si="771"/>
        <v>6125.0000000000009</v>
      </c>
      <c r="L2351" s="26">
        <f t="shared" si="772"/>
        <v>3062.5000000000005</v>
      </c>
      <c r="M2351" s="27">
        <v>0.5</v>
      </c>
      <c r="O2351" s="1"/>
      <c r="P2351" s="2"/>
      <c r="Q2351" s="3"/>
      <c r="R2351" s="5"/>
    </row>
    <row r="2352" spans="2:18" x14ac:dyDescent="0.2">
      <c r="B2352" s="22" t="s">
        <v>10</v>
      </c>
      <c r="C2352" s="22">
        <v>1185732</v>
      </c>
      <c r="D2352" s="23">
        <v>44411</v>
      </c>
      <c r="E2352" s="22" t="s">
        <v>131</v>
      </c>
      <c r="F2352" s="22" t="s">
        <v>86</v>
      </c>
      <c r="G2352" s="22" t="s">
        <v>87</v>
      </c>
      <c r="H2352" s="22" t="s">
        <v>12</v>
      </c>
      <c r="I2352" s="24">
        <v>0.65</v>
      </c>
      <c r="J2352" s="25">
        <v>10250</v>
      </c>
      <c r="K2352" s="26">
        <f>I2352*J2352</f>
        <v>6662.5</v>
      </c>
      <c r="L2352" s="26">
        <f>K2352*M2352</f>
        <v>2665</v>
      </c>
      <c r="M2352" s="27">
        <v>0.4</v>
      </c>
      <c r="O2352" s="1"/>
      <c r="P2352" s="2"/>
      <c r="Q2352" s="3"/>
      <c r="R2352" s="5"/>
    </row>
    <row r="2353" spans="2:18" x14ac:dyDescent="0.2">
      <c r="B2353" s="22" t="s">
        <v>10</v>
      </c>
      <c r="C2353" s="22">
        <v>1185732</v>
      </c>
      <c r="D2353" s="23">
        <v>44411</v>
      </c>
      <c r="E2353" s="22" t="s">
        <v>131</v>
      </c>
      <c r="F2353" s="22" t="s">
        <v>86</v>
      </c>
      <c r="G2353" s="22" t="s">
        <v>87</v>
      </c>
      <c r="H2353" s="22" t="s">
        <v>15</v>
      </c>
      <c r="I2353" s="24">
        <v>0.60000000000000009</v>
      </c>
      <c r="J2353" s="25">
        <v>8000</v>
      </c>
      <c r="K2353" s="26">
        <f>I2353*J2353</f>
        <v>4800.0000000000009</v>
      </c>
      <c r="L2353" s="26">
        <f>K2353*M2353</f>
        <v>1680.0000000000002</v>
      </c>
      <c r="M2353" s="27">
        <v>0.35</v>
      </c>
      <c r="O2353" s="1"/>
      <c r="P2353" s="2"/>
      <c r="Q2353" s="3"/>
      <c r="R2353" s="5"/>
    </row>
    <row r="2354" spans="2:18" x14ac:dyDescent="0.2">
      <c r="B2354" s="22" t="s">
        <v>10</v>
      </c>
      <c r="C2354" s="22">
        <v>1185732</v>
      </c>
      <c r="D2354" s="23">
        <v>44411</v>
      </c>
      <c r="E2354" s="22" t="s">
        <v>131</v>
      </c>
      <c r="F2354" s="22" t="s">
        <v>86</v>
      </c>
      <c r="G2354" s="22" t="s">
        <v>87</v>
      </c>
      <c r="H2354" s="22" t="s">
        <v>13</v>
      </c>
      <c r="I2354" s="24">
        <v>0.55000000000000004</v>
      </c>
      <c r="J2354" s="25">
        <v>7250</v>
      </c>
      <c r="K2354" s="26">
        <f t="shared" ref="K2354:K2357" si="773">I2354*J2354</f>
        <v>3987.5000000000005</v>
      </c>
      <c r="L2354" s="26">
        <f t="shared" ref="L2354:L2357" si="774">K2354*M2354</f>
        <v>1595.0000000000002</v>
      </c>
      <c r="M2354" s="27">
        <v>0.4</v>
      </c>
      <c r="O2354" s="1"/>
      <c r="P2354" s="2"/>
      <c r="Q2354" s="3"/>
      <c r="R2354" s="5"/>
    </row>
    <row r="2355" spans="2:18" x14ac:dyDescent="0.2">
      <c r="B2355" s="22" t="s">
        <v>10</v>
      </c>
      <c r="C2355" s="22">
        <v>1185732</v>
      </c>
      <c r="D2355" s="23">
        <v>44411</v>
      </c>
      <c r="E2355" s="22" t="s">
        <v>131</v>
      </c>
      <c r="F2355" s="22" t="s">
        <v>86</v>
      </c>
      <c r="G2355" s="22" t="s">
        <v>87</v>
      </c>
      <c r="H2355" s="22" t="s">
        <v>14</v>
      </c>
      <c r="I2355" s="24">
        <v>0.45</v>
      </c>
      <c r="J2355" s="25">
        <v>6750</v>
      </c>
      <c r="K2355" s="26">
        <f t="shared" si="773"/>
        <v>3037.5</v>
      </c>
      <c r="L2355" s="26">
        <f t="shared" si="774"/>
        <v>1215</v>
      </c>
      <c r="M2355" s="27">
        <v>0.4</v>
      </c>
      <c r="O2355" s="1"/>
      <c r="P2355" s="2"/>
      <c r="Q2355" s="3"/>
      <c r="R2355" s="5"/>
    </row>
    <row r="2356" spans="2:18" x14ac:dyDescent="0.2">
      <c r="B2356" s="22" t="s">
        <v>10</v>
      </c>
      <c r="C2356" s="22">
        <v>1185732</v>
      </c>
      <c r="D2356" s="23">
        <v>44411</v>
      </c>
      <c r="E2356" s="22" t="s">
        <v>131</v>
      </c>
      <c r="F2356" s="22" t="s">
        <v>86</v>
      </c>
      <c r="G2356" s="22" t="s">
        <v>87</v>
      </c>
      <c r="H2356" s="22" t="s">
        <v>16</v>
      </c>
      <c r="I2356" s="24">
        <v>0.55000000000000004</v>
      </c>
      <c r="J2356" s="25">
        <v>6500</v>
      </c>
      <c r="K2356" s="26">
        <f t="shared" si="773"/>
        <v>3575.0000000000005</v>
      </c>
      <c r="L2356" s="26">
        <f t="shared" si="774"/>
        <v>1251.25</v>
      </c>
      <c r="M2356" s="27">
        <v>0.35</v>
      </c>
      <c r="O2356" s="1"/>
      <c r="P2356" s="2"/>
      <c r="Q2356" s="3"/>
      <c r="R2356" s="5"/>
    </row>
    <row r="2357" spans="2:18" x14ac:dyDescent="0.2">
      <c r="B2357" s="22" t="s">
        <v>10</v>
      </c>
      <c r="C2357" s="22">
        <v>1185732</v>
      </c>
      <c r="D2357" s="23">
        <v>44411</v>
      </c>
      <c r="E2357" s="22" t="s">
        <v>131</v>
      </c>
      <c r="F2357" s="22" t="s">
        <v>86</v>
      </c>
      <c r="G2357" s="22" t="s">
        <v>87</v>
      </c>
      <c r="H2357" s="22" t="s">
        <v>17</v>
      </c>
      <c r="I2357" s="24">
        <v>0.60000000000000009</v>
      </c>
      <c r="J2357" s="25">
        <v>8250</v>
      </c>
      <c r="K2357" s="26">
        <f t="shared" si="773"/>
        <v>4950.0000000000009</v>
      </c>
      <c r="L2357" s="26">
        <f t="shared" si="774"/>
        <v>2475.0000000000005</v>
      </c>
      <c r="M2357" s="27">
        <v>0.5</v>
      </c>
      <c r="O2357" s="1"/>
      <c r="P2357" s="2"/>
      <c r="Q2357" s="3"/>
      <c r="R2357" s="5"/>
    </row>
    <row r="2358" spans="2:18" x14ac:dyDescent="0.2">
      <c r="B2358" s="22" t="s">
        <v>10</v>
      </c>
      <c r="C2358" s="22">
        <v>1185732</v>
      </c>
      <c r="D2358" s="23">
        <v>44441</v>
      </c>
      <c r="E2358" s="22" t="s">
        <v>131</v>
      </c>
      <c r="F2358" s="22" t="s">
        <v>86</v>
      </c>
      <c r="G2358" s="22" t="s">
        <v>87</v>
      </c>
      <c r="H2358" s="22" t="s">
        <v>12</v>
      </c>
      <c r="I2358" s="24">
        <v>0.55000000000000004</v>
      </c>
      <c r="J2358" s="25">
        <v>9250</v>
      </c>
      <c r="K2358" s="26">
        <f>I2358*J2358</f>
        <v>5087.5</v>
      </c>
      <c r="L2358" s="26">
        <f>K2358*M2358</f>
        <v>2035</v>
      </c>
      <c r="M2358" s="27">
        <v>0.4</v>
      </c>
      <c r="O2358" s="1"/>
      <c r="P2358" s="2"/>
      <c r="Q2358" s="3"/>
      <c r="R2358" s="5"/>
    </row>
    <row r="2359" spans="2:18" x14ac:dyDescent="0.2">
      <c r="B2359" s="22" t="s">
        <v>10</v>
      </c>
      <c r="C2359" s="22">
        <v>1185732</v>
      </c>
      <c r="D2359" s="23">
        <v>44441</v>
      </c>
      <c r="E2359" s="22" t="s">
        <v>131</v>
      </c>
      <c r="F2359" s="22" t="s">
        <v>86</v>
      </c>
      <c r="G2359" s="22" t="s">
        <v>87</v>
      </c>
      <c r="H2359" s="22" t="s">
        <v>15</v>
      </c>
      <c r="I2359" s="24">
        <v>0.50000000000000011</v>
      </c>
      <c r="J2359" s="25">
        <v>7250</v>
      </c>
      <c r="K2359" s="26">
        <f>I2359*J2359</f>
        <v>3625.0000000000009</v>
      </c>
      <c r="L2359" s="26">
        <f>K2359*M2359</f>
        <v>1268.7500000000002</v>
      </c>
      <c r="M2359" s="27">
        <v>0.35</v>
      </c>
      <c r="O2359" s="1"/>
      <c r="P2359" s="2"/>
      <c r="Q2359" s="3"/>
      <c r="R2359" s="5"/>
    </row>
    <row r="2360" spans="2:18" x14ac:dyDescent="0.2">
      <c r="B2360" s="22" t="s">
        <v>10</v>
      </c>
      <c r="C2360" s="22">
        <v>1185732</v>
      </c>
      <c r="D2360" s="23">
        <v>44441</v>
      </c>
      <c r="E2360" s="22" t="s">
        <v>131</v>
      </c>
      <c r="F2360" s="22" t="s">
        <v>86</v>
      </c>
      <c r="G2360" s="22" t="s">
        <v>87</v>
      </c>
      <c r="H2360" s="22" t="s">
        <v>13</v>
      </c>
      <c r="I2360" s="24">
        <v>0.30000000000000004</v>
      </c>
      <c r="J2360" s="25">
        <v>6250</v>
      </c>
      <c r="K2360" s="26">
        <f t="shared" ref="K2360:K2363" si="775">I2360*J2360</f>
        <v>1875.0000000000002</v>
      </c>
      <c r="L2360" s="26">
        <f t="shared" ref="L2360:L2363" si="776">K2360*M2360</f>
        <v>750.00000000000011</v>
      </c>
      <c r="M2360" s="27">
        <v>0.4</v>
      </c>
      <c r="O2360" s="1"/>
      <c r="P2360" s="2"/>
      <c r="Q2360" s="3"/>
      <c r="R2360" s="5"/>
    </row>
    <row r="2361" spans="2:18" x14ac:dyDescent="0.2">
      <c r="B2361" s="22" t="s">
        <v>10</v>
      </c>
      <c r="C2361" s="22">
        <v>1185732</v>
      </c>
      <c r="D2361" s="23">
        <v>44441</v>
      </c>
      <c r="E2361" s="22" t="s">
        <v>131</v>
      </c>
      <c r="F2361" s="22" t="s">
        <v>86</v>
      </c>
      <c r="G2361" s="22" t="s">
        <v>87</v>
      </c>
      <c r="H2361" s="22" t="s">
        <v>14</v>
      </c>
      <c r="I2361" s="24">
        <v>0.30000000000000004</v>
      </c>
      <c r="J2361" s="25">
        <v>6000</v>
      </c>
      <c r="K2361" s="26">
        <f t="shared" si="775"/>
        <v>1800.0000000000002</v>
      </c>
      <c r="L2361" s="26">
        <f t="shared" si="776"/>
        <v>720.00000000000011</v>
      </c>
      <c r="M2361" s="27">
        <v>0.4</v>
      </c>
      <c r="O2361" s="1"/>
      <c r="P2361" s="2"/>
      <c r="Q2361" s="3"/>
      <c r="R2361" s="5"/>
    </row>
    <row r="2362" spans="2:18" x14ac:dyDescent="0.2">
      <c r="B2362" s="22" t="s">
        <v>10</v>
      </c>
      <c r="C2362" s="22">
        <v>1185732</v>
      </c>
      <c r="D2362" s="23">
        <v>44441</v>
      </c>
      <c r="E2362" s="22" t="s">
        <v>131</v>
      </c>
      <c r="F2362" s="22" t="s">
        <v>86</v>
      </c>
      <c r="G2362" s="22" t="s">
        <v>87</v>
      </c>
      <c r="H2362" s="22" t="s">
        <v>16</v>
      </c>
      <c r="I2362" s="24">
        <v>0.4</v>
      </c>
      <c r="J2362" s="25">
        <v>6000</v>
      </c>
      <c r="K2362" s="26">
        <f t="shared" si="775"/>
        <v>2400</v>
      </c>
      <c r="L2362" s="26">
        <f t="shared" si="776"/>
        <v>840</v>
      </c>
      <c r="M2362" s="27">
        <v>0.35</v>
      </c>
      <c r="O2362" s="1"/>
      <c r="P2362" s="2"/>
      <c r="Q2362" s="3"/>
      <c r="R2362" s="5"/>
    </row>
    <row r="2363" spans="2:18" x14ac:dyDescent="0.2">
      <c r="B2363" s="22" t="s">
        <v>10</v>
      </c>
      <c r="C2363" s="22">
        <v>1185732</v>
      </c>
      <c r="D2363" s="23">
        <v>44441</v>
      </c>
      <c r="E2363" s="22" t="s">
        <v>131</v>
      </c>
      <c r="F2363" s="22" t="s">
        <v>86</v>
      </c>
      <c r="G2363" s="22" t="s">
        <v>87</v>
      </c>
      <c r="H2363" s="22" t="s">
        <v>17</v>
      </c>
      <c r="I2363" s="24">
        <v>0.45000000000000007</v>
      </c>
      <c r="J2363" s="25">
        <v>7000</v>
      </c>
      <c r="K2363" s="26">
        <f t="shared" si="775"/>
        <v>3150.0000000000005</v>
      </c>
      <c r="L2363" s="26">
        <f t="shared" si="776"/>
        <v>1575.0000000000002</v>
      </c>
      <c r="M2363" s="27">
        <v>0.5</v>
      </c>
      <c r="O2363" s="1"/>
      <c r="P2363" s="2"/>
      <c r="Q2363" s="3"/>
      <c r="R2363" s="5"/>
    </row>
    <row r="2364" spans="2:18" x14ac:dyDescent="0.2">
      <c r="B2364" s="22" t="s">
        <v>10</v>
      </c>
      <c r="C2364" s="22">
        <v>1185732</v>
      </c>
      <c r="D2364" s="23">
        <v>44473</v>
      </c>
      <c r="E2364" s="22" t="s">
        <v>131</v>
      </c>
      <c r="F2364" s="22" t="s">
        <v>86</v>
      </c>
      <c r="G2364" s="22" t="s">
        <v>87</v>
      </c>
      <c r="H2364" s="22" t="s">
        <v>12</v>
      </c>
      <c r="I2364" s="24">
        <v>0.45000000000000007</v>
      </c>
      <c r="J2364" s="25">
        <v>8750</v>
      </c>
      <c r="K2364" s="26">
        <f>I2364*J2364</f>
        <v>3937.5000000000005</v>
      </c>
      <c r="L2364" s="26">
        <f>K2364*M2364</f>
        <v>1575.0000000000002</v>
      </c>
      <c r="M2364" s="27">
        <v>0.4</v>
      </c>
      <c r="O2364" s="1"/>
      <c r="P2364" s="2"/>
      <c r="Q2364" s="3"/>
      <c r="R2364" s="5"/>
    </row>
    <row r="2365" spans="2:18" x14ac:dyDescent="0.2">
      <c r="B2365" s="22" t="s">
        <v>10</v>
      </c>
      <c r="C2365" s="22">
        <v>1185732</v>
      </c>
      <c r="D2365" s="23">
        <v>44473</v>
      </c>
      <c r="E2365" s="22" t="s">
        <v>131</v>
      </c>
      <c r="F2365" s="22" t="s">
        <v>86</v>
      </c>
      <c r="G2365" s="22" t="s">
        <v>87</v>
      </c>
      <c r="H2365" s="22" t="s">
        <v>15</v>
      </c>
      <c r="I2365" s="24">
        <v>0.35000000000000009</v>
      </c>
      <c r="J2365" s="25">
        <v>7000</v>
      </c>
      <c r="K2365" s="26">
        <f>I2365*J2365</f>
        <v>2450.0000000000005</v>
      </c>
      <c r="L2365" s="26">
        <f>K2365*M2365</f>
        <v>857.50000000000011</v>
      </c>
      <c r="M2365" s="27">
        <v>0.35</v>
      </c>
      <c r="O2365" s="1"/>
      <c r="P2365" s="2"/>
      <c r="Q2365" s="3"/>
      <c r="R2365" s="5"/>
    </row>
    <row r="2366" spans="2:18" x14ac:dyDescent="0.2">
      <c r="B2366" s="22" t="s">
        <v>10</v>
      </c>
      <c r="C2366" s="22">
        <v>1185732</v>
      </c>
      <c r="D2366" s="23">
        <v>44473</v>
      </c>
      <c r="E2366" s="22" t="s">
        <v>131</v>
      </c>
      <c r="F2366" s="22" t="s">
        <v>86</v>
      </c>
      <c r="G2366" s="22" t="s">
        <v>87</v>
      </c>
      <c r="H2366" s="22" t="s">
        <v>13</v>
      </c>
      <c r="I2366" s="24">
        <v>0.35000000000000009</v>
      </c>
      <c r="J2366" s="25">
        <v>5750</v>
      </c>
      <c r="K2366" s="26">
        <f t="shared" ref="K2366:K2369" si="777">I2366*J2366</f>
        <v>2012.5000000000005</v>
      </c>
      <c r="L2366" s="26">
        <f t="shared" ref="L2366:L2369" si="778">K2366*M2366</f>
        <v>805.00000000000023</v>
      </c>
      <c r="M2366" s="27">
        <v>0.4</v>
      </c>
      <c r="O2366" s="1"/>
      <c r="P2366" s="2"/>
      <c r="Q2366" s="3"/>
      <c r="R2366" s="5"/>
    </row>
    <row r="2367" spans="2:18" x14ac:dyDescent="0.2">
      <c r="B2367" s="22" t="s">
        <v>10</v>
      </c>
      <c r="C2367" s="22">
        <v>1185732</v>
      </c>
      <c r="D2367" s="23">
        <v>44473</v>
      </c>
      <c r="E2367" s="22" t="s">
        <v>131</v>
      </c>
      <c r="F2367" s="22" t="s">
        <v>86</v>
      </c>
      <c r="G2367" s="22" t="s">
        <v>87</v>
      </c>
      <c r="H2367" s="22" t="s">
        <v>14</v>
      </c>
      <c r="I2367" s="24">
        <v>0.35000000000000009</v>
      </c>
      <c r="J2367" s="25">
        <v>5500</v>
      </c>
      <c r="K2367" s="26">
        <f t="shared" si="777"/>
        <v>1925.0000000000005</v>
      </c>
      <c r="L2367" s="26">
        <f t="shared" si="778"/>
        <v>770.00000000000023</v>
      </c>
      <c r="M2367" s="27">
        <v>0.4</v>
      </c>
      <c r="O2367" s="1"/>
      <c r="P2367" s="2"/>
      <c r="Q2367" s="3"/>
      <c r="R2367" s="5"/>
    </row>
    <row r="2368" spans="2:18" x14ac:dyDescent="0.2">
      <c r="B2368" s="22" t="s">
        <v>10</v>
      </c>
      <c r="C2368" s="22">
        <v>1185732</v>
      </c>
      <c r="D2368" s="23">
        <v>44473</v>
      </c>
      <c r="E2368" s="22" t="s">
        <v>131</v>
      </c>
      <c r="F2368" s="22" t="s">
        <v>86</v>
      </c>
      <c r="G2368" s="22" t="s">
        <v>87</v>
      </c>
      <c r="H2368" s="22" t="s">
        <v>16</v>
      </c>
      <c r="I2368" s="24">
        <v>0.45000000000000007</v>
      </c>
      <c r="J2368" s="25">
        <v>5500</v>
      </c>
      <c r="K2368" s="26">
        <f t="shared" si="777"/>
        <v>2475.0000000000005</v>
      </c>
      <c r="L2368" s="26">
        <f t="shared" si="778"/>
        <v>866.25000000000011</v>
      </c>
      <c r="M2368" s="27">
        <v>0.35</v>
      </c>
      <c r="O2368" s="1"/>
      <c r="P2368" s="2"/>
      <c r="Q2368" s="3"/>
      <c r="R2368" s="5"/>
    </row>
    <row r="2369" spans="1:18" x14ac:dyDescent="0.2">
      <c r="B2369" s="22" t="s">
        <v>10</v>
      </c>
      <c r="C2369" s="22">
        <v>1185732</v>
      </c>
      <c r="D2369" s="23">
        <v>44473</v>
      </c>
      <c r="E2369" s="22" t="s">
        <v>131</v>
      </c>
      <c r="F2369" s="22" t="s">
        <v>86</v>
      </c>
      <c r="G2369" s="22" t="s">
        <v>87</v>
      </c>
      <c r="H2369" s="22" t="s">
        <v>17</v>
      </c>
      <c r="I2369" s="24">
        <v>0.5</v>
      </c>
      <c r="J2369" s="25">
        <v>6750</v>
      </c>
      <c r="K2369" s="26">
        <f t="shared" si="777"/>
        <v>3375</v>
      </c>
      <c r="L2369" s="26">
        <f t="shared" si="778"/>
        <v>1687.5</v>
      </c>
      <c r="M2369" s="27">
        <v>0.5</v>
      </c>
      <c r="O2369" s="1"/>
      <c r="P2369" s="2"/>
      <c r="Q2369" s="3"/>
      <c r="R2369" s="5"/>
    </row>
    <row r="2370" spans="1:18" x14ac:dyDescent="0.2">
      <c r="B2370" s="22" t="s">
        <v>10</v>
      </c>
      <c r="C2370" s="22">
        <v>1185732</v>
      </c>
      <c r="D2370" s="23">
        <v>44503</v>
      </c>
      <c r="E2370" s="22" t="s">
        <v>131</v>
      </c>
      <c r="F2370" s="22" t="s">
        <v>86</v>
      </c>
      <c r="G2370" s="22" t="s">
        <v>87</v>
      </c>
      <c r="H2370" s="22" t="s">
        <v>12</v>
      </c>
      <c r="I2370" s="24">
        <v>0.45000000000000007</v>
      </c>
      <c r="J2370" s="25">
        <v>8250</v>
      </c>
      <c r="K2370" s="26">
        <f>I2370*J2370</f>
        <v>3712.5000000000005</v>
      </c>
      <c r="L2370" s="26">
        <f>K2370*M2370</f>
        <v>1485.0000000000002</v>
      </c>
      <c r="M2370" s="27">
        <v>0.4</v>
      </c>
      <c r="O2370" s="1"/>
      <c r="P2370" s="2"/>
      <c r="Q2370" s="3"/>
      <c r="R2370" s="5"/>
    </row>
    <row r="2371" spans="1:18" x14ac:dyDescent="0.2">
      <c r="B2371" s="22" t="s">
        <v>10</v>
      </c>
      <c r="C2371" s="22">
        <v>1185732</v>
      </c>
      <c r="D2371" s="23">
        <v>44503</v>
      </c>
      <c r="E2371" s="22" t="s">
        <v>131</v>
      </c>
      <c r="F2371" s="22" t="s">
        <v>86</v>
      </c>
      <c r="G2371" s="22" t="s">
        <v>87</v>
      </c>
      <c r="H2371" s="22" t="s">
        <v>15</v>
      </c>
      <c r="I2371" s="24">
        <v>0.35000000000000009</v>
      </c>
      <c r="J2371" s="25">
        <v>6500</v>
      </c>
      <c r="K2371" s="26">
        <f>I2371*J2371</f>
        <v>2275.0000000000005</v>
      </c>
      <c r="L2371" s="26">
        <f>K2371*M2371</f>
        <v>796.25000000000011</v>
      </c>
      <c r="M2371" s="27">
        <v>0.35</v>
      </c>
      <c r="O2371" s="1"/>
      <c r="P2371" s="2"/>
      <c r="Q2371" s="3"/>
      <c r="R2371" s="5"/>
    </row>
    <row r="2372" spans="1:18" x14ac:dyDescent="0.2">
      <c r="B2372" s="22" t="s">
        <v>10</v>
      </c>
      <c r="C2372" s="22">
        <v>1185732</v>
      </c>
      <c r="D2372" s="23">
        <v>44503</v>
      </c>
      <c r="E2372" s="22" t="s">
        <v>131</v>
      </c>
      <c r="F2372" s="22" t="s">
        <v>86</v>
      </c>
      <c r="G2372" s="22" t="s">
        <v>87</v>
      </c>
      <c r="H2372" s="22" t="s">
        <v>13</v>
      </c>
      <c r="I2372" s="24">
        <v>0.40000000000000013</v>
      </c>
      <c r="J2372" s="25">
        <v>5950</v>
      </c>
      <c r="K2372" s="26">
        <f t="shared" ref="K2372:K2375" si="779">I2372*J2372</f>
        <v>2380.0000000000009</v>
      </c>
      <c r="L2372" s="26">
        <f t="shared" ref="L2372:L2375" si="780">K2372*M2372</f>
        <v>952.00000000000045</v>
      </c>
      <c r="M2372" s="27">
        <v>0.4</v>
      </c>
      <c r="O2372" s="1"/>
      <c r="P2372" s="2"/>
      <c r="Q2372" s="3"/>
      <c r="R2372" s="5"/>
    </row>
    <row r="2373" spans="1:18" x14ac:dyDescent="0.2">
      <c r="B2373" s="22" t="s">
        <v>10</v>
      </c>
      <c r="C2373" s="22">
        <v>1185732</v>
      </c>
      <c r="D2373" s="23">
        <v>44503</v>
      </c>
      <c r="E2373" s="22" t="s">
        <v>131</v>
      </c>
      <c r="F2373" s="22" t="s">
        <v>86</v>
      </c>
      <c r="G2373" s="22" t="s">
        <v>87</v>
      </c>
      <c r="H2373" s="22" t="s">
        <v>14</v>
      </c>
      <c r="I2373" s="24">
        <v>0.6000000000000002</v>
      </c>
      <c r="J2373" s="25">
        <v>6500</v>
      </c>
      <c r="K2373" s="26">
        <f t="shared" si="779"/>
        <v>3900.0000000000014</v>
      </c>
      <c r="L2373" s="26">
        <f t="shared" si="780"/>
        <v>1560.0000000000007</v>
      </c>
      <c r="M2373" s="27">
        <v>0.4</v>
      </c>
      <c r="O2373" s="1"/>
      <c r="P2373" s="2"/>
      <c r="Q2373" s="3"/>
      <c r="R2373" s="5"/>
    </row>
    <row r="2374" spans="1:18" x14ac:dyDescent="0.2">
      <c r="B2374" s="22" t="s">
        <v>10</v>
      </c>
      <c r="C2374" s="22">
        <v>1185732</v>
      </c>
      <c r="D2374" s="23">
        <v>44503</v>
      </c>
      <c r="E2374" s="22" t="s">
        <v>131</v>
      </c>
      <c r="F2374" s="22" t="s">
        <v>86</v>
      </c>
      <c r="G2374" s="22" t="s">
        <v>87</v>
      </c>
      <c r="H2374" s="22" t="s">
        <v>16</v>
      </c>
      <c r="I2374" s="24">
        <v>0.75000000000000011</v>
      </c>
      <c r="J2374" s="25">
        <v>6250</v>
      </c>
      <c r="K2374" s="26">
        <f t="shared" si="779"/>
        <v>4687.5000000000009</v>
      </c>
      <c r="L2374" s="26">
        <f t="shared" si="780"/>
        <v>1640.6250000000002</v>
      </c>
      <c r="M2374" s="27">
        <v>0.35</v>
      </c>
      <c r="O2374" s="1"/>
      <c r="P2374" s="2"/>
      <c r="Q2374" s="3"/>
      <c r="R2374" s="5"/>
    </row>
    <row r="2375" spans="1:18" x14ac:dyDescent="0.2">
      <c r="B2375" s="22" t="s">
        <v>10</v>
      </c>
      <c r="C2375" s="22">
        <v>1185732</v>
      </c>
      <c r="D2375" s="23">
        <v>44503</v>
      </c>
      <c r="E2375" s="22" t="s">
        <v>131</v>
      </c>
      <c r="F2375" s="22" t="s">
        <v>86</v>
      </c>
      <c r="G2375" s="22" t="s">
        <v>87</v>
      </c>
      <c r="H2375" s="22" t="s">
        <v>17</v>
      </c>
      <c r="I2375" s="24">
        <v>0.75</v>
      </c>
      <c r="J2375" s="25">
        <v>7250</v>
      </c>
      <c r="K2375" s="26">
        <f t="shared" si="779"/>
        <v>5437.5</v>
      </c>
      <c r="L2375" s="26">
        <f t="shared" si="780"/>
        <v>2718.75</v>
      </c>
      <c r="M2375" s="27">
        <v>0.5</v>
      </c>
      <c r="O2375" s="1"/>
      <c r="P2375" s="2"/>
      <c r="Q2375" s="3"/>
      <c r="R2375" s="5"/>
    </row>
    <row r="2376" spans="1:18" x14ac:dyDescent="0.2">
      <c r="B2376" s="22" t="s">
        <v>10</v>
      </c>
      <c r="C2376" s="22">
        <v>1185732</v>
      </c>
      <c r="D2376" s="23">
        <v>44532</v>
      </c>
      <c r="E2376" s="22" t="s">
        <v>131</v>
      </c>
      <c r="F2376" s="22" t="s">
        <v>86</v>
      </c>
      <c r="G2376" s="22" t="s">
        <v>87</v>
      </c>
      <c r="H2376" s="22" t="s">
        <v>12</v>
      </c>
      <c r="I2376" s="24">
        <v>0.70000000000000007</v>
      </c>
      <c r="J2376" s="25">
        <v>9750</v>
      </c>
      <c r="K2376" s="26">
        <f>I2376*J2376</f>
        <v>6825.0000000000009</v>
      </c>
      <c r="L2376" s="26">
        <f>K2376*M2376</f>
        <v>2730.0000000000005</v>
      </c>
      <c r="M2376" s="27">
        <v>0.4</v>
      </c>
      <c r="O2376" s="1"/>
      <c r="P2376" s="2"/>
      <c r="Q2376" s="3"/>
      <c r="R2376" s="5"/>
    </row>
    <row r="2377" spans="1:18" x14ac:dyDescent="0.2">
      <c r="B2377" s="22" t="s">
        <v>10</v>
      </c>
      <c r="C2377" s="22">
        <v>1185732</v>
      </c>
      <c r="D2377" s="23">
        <v>44532</v>
      </c>
      <c r="E2377" s="22" t="s">
        <v>131</v>
      </c>
      <c r="F2377" s="22" t="s">
        <v>86</v>
      </c>
      <c r="G2377" s="22" t="s">
        <v>87</v>
      </c>
      <c r="H2377" s="22" t="s">
        <v>15</v>
      </c>
      <c r="I2377" s="24">
        <v>0.60000000000000009</v>
      </c>
      <c r="J2377" s="25">
        <v>7750</v>
      </c>
      <c r="K2377" s="26">
        <f>I2377*J2377</f>
        <v>4650.0000000000009</v>
      </c>
      <c r="L2377" s="26">
        <f>K2377*M2377</f>
        <v>1627.5000000000002</v>
      </c>
      <c r="M2377" s="27">
        <v>0.35</v>
      </c>
      <c r="O2377" s="1"/>
      <c r="P2377" s="2"/>
      <c r="Q2377" s="3"/>
      <c r="R2377" s="5"/>
    </row>
    <row r="2378" spans="1:18" x14ac:dyDescent="0.2">
      <c r="B2378" s="22" t="s">
        <v>10</v>
      </c>
      <c r="C2378" s="22">
        <v>1185732</v>
      </c>
      <c r="D2378" s="23">
        <v>44532</v>
      </c>
      <c r="E2378" s="22" t="s">
        <v>131</v>
      </c>
      <c r="F2378" s="22" t="s">
        <v>86</v>
      </c>
      <c r="G2378" s="22" t="s">
        <v>87</v>
      </c>
      <c r="H2378" s="22" t="s">
        <v>13</v>
      </c>
      <c r="I2378" s="24">
        <v>0.60000000000000009</v>
      </c>
      <c r="J2378" s="25">
        <v>7250</v>
      </c>
      <c r="K2378" s="26">
        <f t="shared" ref="K2378:K2381" si="781">I2378*J2378</f>
        <v>4350.0000000000009</v>
      </c>
      <c r="L2378" s="26">
        <f t="shared" ref="L2378:L2381" si="782">K2378*M2378</f>
        <v>1740.0000000000005</v>
      </c>
      <c r="M2378" s="27">
        <v>0.4</v>
      </c>
      <c r="O2378" s="1"/>
      <c r="P2378" s="2"/>
      <c r="Q2378" s="3"/>
      <c r="R2378" s="5"/>
    </row>
    <row r="2379" spans="1:18" x14ac:dyDescent="0.2">
      <c r="B2379" s="22" t="s">
        <v>10</v>
      </c>
      <c r="C2379" s="22">
        <v>1185732</v>
      </c>
      <c r="D2379" s="23">
        <v>44532</v>
      </c>
      <c r="E2379" s="22" t="s">
        <v>131</v>
      </c>
      <c r="F2379" s="22" t="s">
        <v>86</v>
      </c>
      <c r="G2379" s="22" t="s">
        <v>87</v>
      </c>
      <c r="H2379" s="22" t="s">
        <v>14</v>
      </c>
      <c r="I2379" s="24">
        <v>0.60000000000000009</v>
      </c>
      <c r="J2379" s="25">
        <v>6750</v>
      </c>
      <c r="K2379" s="26">
        <f t="shared" si="781"/>
        <v>4050.0000000000005</v>
      </c>
      <c r="L2379" s="26">
        <f t="shared" si="782"/>
        <v>1620.0000000000002</v>
      </c>
      <c r="M2379" s="27">
        <v>0.4</v>
      </c>
      <c r="O2379" s="1"/>
      <c r="P2379" s="2"/>
      <c r="Q2379" s="3"/>
      <c r="R2379" s="5"/>
    </row>
    <row r="2380" spans="1:18" x14ac:dyDescent="0.2">
      <c r="B2380" s="22" t="s">
        <v>10</v>
      </c>
      <c r="C2380" s="22">
        <v>1185732</v>
      </c>
      <c r="D2380" s="23">
        <v>44532</v>
      </c>
      <c r="E2380" s="22" t="s">
        <v>131</v>
      </c>
      <c r="F2380" s="22" t="s">
        <v>86</v>
      </c>
      <c r="G2380" s="22" t="s">
        <v>87</v>
      </c>
      <c r="H2380" s="22" t="s">
        <v>16</v>
      </c>
      <c r="I2380" s="24">
        <v>0.70000000000000007</v>
      </c>
      <c r="J2380" s="25">
        <v>6750</v>
      </c>
      <c r="K2380" s="26">
        <f t="shared" si="781"/>
        <v>4725</v>
      </c>
      <c r="L2380" s="26">
        <f t="shared" si="782"/>
        <v>1653.75</v>
      </c>
      <c r="M2380" s="27">
        <v>0.35</v>
      </c>
      <c r="O2380" s="1"/>
      <c r="P2380" s="2"/>
      <c r="Q2380" s="3"/>
      <c r="R2380" s="5"/>
    </row>
    <row r="2381" spans="1:18" x14ac:dyDescent="0.2">
      <c r="B2381" s="22" t="s">
        <v>10</v>
      </c>
      <c r="C2381" s="22">
        <v>1185732</v>
      </c>
      <c r="D2381" s="23">
        <v>44532</v>
      </c>
      <c r="E2381" s="22" t="s">
        <v>131</v>
      </c>
      <c r="F2381" s="22" t="s">
        <v>86</v>
      </c>
      <c r="G2381" s="22" t="s">
        <v>87</v>
      </c>
      <c r="H2381" s="22" t="s">
        <v>17</v>
      </c>
      <c r="I2381" s="24">
        <v>0.75</v>
      </c>
      <c r="J2381" s="25">
        <v>7750</v>
      </c>
      <c r="K2381" s="26">
        <f t="shared" si="781"/>
        <v>5812.5</v>
      </c>
      <c r="L2381" s="26">
        <f t="shared" si="782"/>
        <v>2906.25</v>
      </c>
      <c r="M2381" s="27">
        <v>0.5</v>
      </c>
      <c r="O2381" s="1"/>
      <c r="P2381" s="2"/>
      <c r="Q2381" s="3"/>
      <c r="R2381" s="5"/>
    </row>
    <row r="2382" spans="1:18" x14ac:dyDescent="0.2">
      <c r="A2382" s="8" t="s">
        <v>40</v>
      </c>
      <c r="B2382" s="22" t="s">
        <v>10</v>
      </c>
      <c r="C2382" s="22">
        <v>1185732</v>
      </c>
      <c r="D2382" s="23">
        <v>44209</v>
      </c>
      <c r="E2382" s="22" t="s">
        <v>131</v>
      </c>
      <c r="F2382" s="22" t="s">
        <v>88</v>
      </c>
      <c r="G2382" s="22" t="s">
        <v>89</v>
      </c>
      <c r="H2382" s="22" t="s">
        <v>12</v>
      </c>
      <c r="I2382" s="24">
        <v>0.35000000000000003</v>
      </c>
      <c r="J2382" s="25">
        <v>7750</v>
      </c>
      <c r="K2382" s="26">
        <f>I2382*J2382</f>
        <v>2712.5000000000005</v>
      </c>
      <c r="L2382" s="26">
        <f>K2382*M2382</f>
        <v>1085.0000000000002</v>
      </c>
      <c r="M2382" s="27">
        <v>0.4</v>
      </c>
      <c r="O2382" s="1"/>
      <c r="P2382" s="2"/>
      <c r="Q2382" s="3"/>
      <c r="R2382" s="5"/>
    </row>
    <row r="2383" spans="1:18" x14ac:dyDescent="0.2">
      <c r="B2383" s="22" t="s">
        <v>10</v>
      </c>
      <c r="C2383" s="22">
        <v>1185732</v>
      </c>
      <c r="D2383" s="23">
        <v>44209</v>
      </c>
      <c r="E2383" s="22" t="s">
        <v>131</v>
      </c>
      <c r="F2383" s="22" t="s">
        <v>88</v>
      </c>
      <c r="G2383" s="22" t="s">
        <v>89</v>
      </c>
      <c r="H2383" s="22" t="s">
        <v>15</v>
      </c>
      <c r="I2383" s="24">
        <v>0.35000000000000003</v>
      </c>
      <c r="J2383" s="25">
        <v>5750</v>
      </c>
      <c r="K2383" s="26">
        <f>I2383*J2383</f>
        <v>2012.5000000000002</v>
      </c>
      <c r="L2383" s="26">
        <f>K2383*M2383</f>
        <v>704.375</v>
      </c>
      <c r="M2383" s="27">
        <v>0.35</v>
      </c>
      <c r="O2383" s="1"/>
      <c r="P2383" s="2"/>
      <c r="Q2383" s="3"/>
      <c r="R2383" s="5"/>
    </row>
    <row r="2384" spans="1:18" x14ac:dyDescent="0.2">
      <c r="B2384" s="22" t="s">
        <v>10</v>
      </c>
      <c r="C2384" s="22">
        <v>1185732</v>
      </c>
      <c r="D2384" s="23">
        <v>44209</v>
      </c>
      <c r="E2384" s="22" t="s">
        <v>131</v>
      </c>
      <c r="F2384" s="22" t="s">
        <v>88</v>
      </c>
      <c r="G2384" s="22" t="s">
        <v>89</v>
      </c>
      <c r="H2384" s="22" t="s">
        <v>13</v>
      </c>
      <c r="I2384" s="24">
        <v>0.25000000000000006</v>
      </c>
      <c r="J2384" s="25">
        <v>5750</v>
      </c>
      <c r="K2384" s="26">
        <f t="shared" ref="K2384:K2387" si="783">I2384*J2384</f>
        <v>1437.5000000000002</v>
      </c>
      <c r="L2384" s="26">
        <f t="shared" ref="L2384:L2393" si="784">K2384*M2384</f>
        <v>575.00000000000011</v>
      </c>
      <c r="M2384" s="27">
        <v>0.4</v>
      </c>
      <c r="O2384" s="1"/>
      <c r="P2384" s="2"/>
      <c r="Q2384" s="3"/>
      <c r="R2384" s="5"/>
    </row>
    <row r="2385" spans="2:18" x14ac:dyDescent="0.2">
      <c r="B2385" s="22" t="s">
        <v>10</v>
      </c>
      <c r="C2385" s="22">
        <v>1185732</v>
      </c>
      <c r="D2385" s="23">
        <v>44209</v>
      </c>
      <c r="E2385" s="22" t="s">
        <v>131</v>
      </c>
      <c r="F2385" s="22" t="s">
        <v>88</v>
      </c>
      <c r="G2385" s="22" t="s">
        <v>89</v>
      </c>
      <c r="H2385" s="22" t="s">
        <v>14</v>
      </c>
      <c r="I2385" s="24">
        <v>0.3</v>
      </c>
      <c r="J2385" s="25">
        <v>4250</v>
      </c>
      <c r="K2385" s="26">
        <f t="shared" si="783"/>
        <v>1275</v>
      </c>
      <c r="L2385" s="26">
        <f t="shared" si="784"/>
        <v>510</v>
      </c>
      <c r="M2385" s="27">
        <v>0.4</v>
      </c>
      <c r="O2385" s="1"/>
      <c r="P2385" s="2"/>
      <c r="Q2385" s="3"/>
      <c r="R2385" s="5"/>
    </row>
    <row r="2386" spans="2:18" x14ac:dyDescent="0.2">
      <c r="B2386" s="22" t="s">
        <v>10</v>
      </c>
      <c r="C2386" s="22">
        <v>1185732</v>
      </c>
      <c r="D2386" s="23">
        <v>44209</v>
      </c>
      <c r="E2386" s="22" t="s">
        <v>131</v>
      </c>
      <c r="F2386" s="22" t="s">
        <v>88</v>
      </c>
      <c r="G2386" s="22" t="s">
        <v>89</v>
      </c>
      <c r="H2386" s="22" t="s">
        <v>16</v>
      </c>
      <c r="I2386" s="24">
        <v>0.45</v>
      </c>
      <c r="J2386" s="25">
        <v>4750</v>
      </c>
      <c r="K2386" s="26">
        <f t="shared" si="783"/>
        <v>2137.5</v>
      </c>
      <c r="L2386" s="26">
        <f t="shared" si="784"/>
        <v>748.125</v>
      </c>
      <c r="M2386" s="27">
        <v>0.35</v>
      </c>
      <c r="O2386" s="1"/>
      <c r="P2386" s="2"/>
      <c r="Q2386" s="3"/>
      <c r="R2386" s="5"/>
    </row>
    <row r="2387" spans="2:18" x14ac:dyDescent="0.2">
      <c r="B2387" s="22" t="s">
        <v>10</v>
      </c>
      <c r="C2387" s="22">
        <v>1185732</v>
      </c>
      <c r="D2387" s="23">
        <v>44209</v>
      </c>
      <c r="E2387" s="22" t="s">
        <v>131</v>
      </c>
      <c r="F2387" s="22" t="s">
        <v>88</v>
      </c>
      <c r="G2387" s="22" t="s">
        <v>89</v>
      </c>
      <c r="H2387" s="22" t="s">
        <v>17</v>
      </c>
      <c r="I2387" s="24">
        <v>0.35000000000000003</v>
      </c>
      <c r="J2387" s="25">
        <v>5750</v>
      </c>
      <c r="K2387" s="26">
        <f t="shared" si="783"/>
        <v>2012.5000000000002</v>
      </c>
      <c r="L2387" s="26">
        <f t="shared" si="784"/>
        <v>1006.2500000000001</v>
      </c>
      <c r="M2387" s="27">
        <v>0.5</v>
      </c>
      <c r="O2387" s="1"/>
      <c r="P2387" s="2"/>
      <c r="Q2387" s="3"/>
      <c r="R2387" s="5"/>
    </row>
    <row r="2388" spans="2:18" x14ac:dyDescent="0.2">
      <c r="B2388" s="22" t="s">
        <v>10</v>
      </c>
      <c r="C2388" s="22">
        <v>1185732</v>
      </c>
      <c r="D2388" s="23">
        <v>44238</v>
      </c>
      <c r="E2388" s="22" t="s">
        <v>131</v>
      </c>
      <c r="F2388" s="22" t="s">
        <v>88</v>
      </c>
      <c r="G2388" s="22" t="s">
        <v>89</v>
      </c>
      <c r="H2388" s="22" t="s">
        <v>12</v>
      </c>
      <c r="I2388" s="24">
        <v>0.35000000000000003</v>
      </c>
      <c r="J2388" s="25">
        <v>8250</v>
      </c>
      <c r="K2388" s="26">
        <f>I2388*J2388</f>
        <v>2887.5000000000005</v>
      </c>
      <c r="L2388" s="26">
        <f>K2388*M2388</f>
        <v>1155.0000000000002</v>
      </c>
      <c r="M2388" s="27">
        <v>0.4</v>
      </c>
      <c r="O2388" s="1"/>
      <c r="P2388" s="2"/>
      <c r="Q2388" s="3"/>
      <c r="R2388" s="5"/>
    </row>
    <row r="2389" spans="2:18" x14ac:dyDescent="0.2">
      <c r="B2389" s="22" t="s">
        <v>10</v>
      </c>
      <c r="C2389" s="22">
        <v>1185732</v>
      </c>
      <c r="D2389" s="23">
        <v>44238</v>
      </c>
      <c r="E2389" s="22" t="s">
        <v>131</v>
      </c>
      <c r="F2389" s="22" t="s">
        <v>88</v>
      </c>
      <c r="G2389" s="22" t="s">
        <v>89</v>
      </c>
      <c r="H2389" s="22" t="s">
        <v>15</v>
      </c>
      <c r="I2389" s="24">
        <v>0.35000000000000003</v>
      </c>
      <c r="J2389" s="25">
        <v>4750</v>
      </c>
      <c r="K2389" s="26">
        <f>I2389*J2389</f>
        <v>1662.5000000000002</v>
      </c>
      <c r="L2389" s="26">
        <f>K2389*M2389</f>
        <v>581.875</v>
      </c>
      <c r="M2389" s="27">
        <v>0.35</v>
      </c>
      <c r="O2389" s="1"/>
      <c r="P2389" s="2"/>
      <c r="Q2389" s="3"/>
      <c r="R2389" s="5"/>
    </row>
    <row r="2390" spans="2:18" x14ac:dyDescent="0.2">
      <c r="B2390" s="22" t="s">
        <v>10</v>
      </c>
      <c r="C2390" s="22">
        <v>1185732</v>
      </c>
      <c r="D2390" s="23">
        <v>44238</v>
      </c>
      <c r="E2390" s="22" t="s">
        <v>131</v>
      </c>
      <c r="F2390" s="22" t="s">
        <v>88</v>
      </c>
      <c r="G2390" s="22" t="s">
        <v>89</v>
      </c>
      <c r="H2390" s="22" t="s">
        <v>13</v>
      </c>
      <c r="I2390" s="24">
        <v>0.25000000000000006</v>
      </c>
      <c r="J2390" s="25">
        <v>5250</v>
      </c>
      <c r="K2390" s="26">
        <f t="shared" ref="K2390:K2393" si="785">I2390*J2390</f>
        <v>1312.5000000000002</v>
      </c>
      <c r="L2390" s="26">
        <f t="shared" si="784"/>
        <v>525.00000000000011</v>
      </c>
      <c r="M2390" s="27">
        <v>0.4</v>
      </c>
      <c r="O2390" s="1"/>
      <c r="P2390" s="2"/>
      <c r="Q2390" s="3"/>
      <c r="R2390" s="5"/>
    </row>
    <row r="2391" spans="2:18" x14ac:dyDescent="0.2">
      <c r="B2391" s="22" t="s">
        <v>10</v>
      </c>
      <c r="C2391" s="22">
        <v>1185732</v>
      </c>
      <c r="D2391" s="23">
        <v>44238</v>
      </c>
      <c r="E2391" s="22" t="s">
        <v>131</v>
      </c>
      <c r="F2391" s="22" t="s">
        <v>88</v>
      </c>
      <c r="G2391" s="22" t="s">
        <v>89</v>
      </c>
      <c r="H2391" s="22" t="s">
        <v>14</v>
      </c>
      <c r="I2391" s="24">
        <v>0.3</v>
      </c>
      <c r="J2391" s="25">
        <v>3750</v>
      </c>
      <c r="K2391" s="26">
        <f t="shared" si="785"/>
        <v>1125</v>
      </c>
      <c r="L2391" s="26">
        <f t="shared" si="784"/>
        <v>450</v>
      </c>
      <c r="M2391" s="27">
        <v>0.4</v>
      </c>
      <c r="O2391" s="1"/>
      <c r="P2391" s="2"/>
      <c r="Q2391" s="3"/>
      <c r="R2391" s="5"/>
    </row>
    <row r="2392" spans="2:18" x14ac:dyDescent="0.2">
      <c r="B2392" s="22" t="s">
        <v>10</v>
      </c>
      <c r="C2392" s="22">
        <v>1185732</v>
      </c>
      <c r="D2392" s="23">
        <v>44238</v>
      </c>
      <c r="E2392" s="22" t="s">
        <v>131</v>
      </c>
      <c r="F2392" s="22" t="s">
        <v>88</v>
      </c>
      <c r="G2392" s="22" t="s">
        <v>89</v>
      </c>
      <c r="H2392" s="22" t="s">
        <v>16</v>
      </c>
      <c r="I2392" s="24">
        <v>0.45</v>
      </c>
      <c r="J2392" s="25">
        <v>4500</v>
      </c>
      <c r="K2392" s="26">
        <f t="shared" si="785"/>
        <v>2025</v>
      </c>
      <c r="L2392" s="26">
        <f t="shared" si="784"/>
        <v>708.75</v>
      </c>
      <c r="M2392" s="27">
        <v>0.35</v>
      </c>
      <c r="O2392" s="1"/>
      <c r="P2392" s="2"/>
      <c r="Q2392" s="3"/>
      <c r="R2392" s="5"/>
    </row>
    <row r="2393" spans="2:18" x14ac:dyDescent="0.2">
      <c r="B2393" s="22" t="s">
        <v>10</v>
      </c>
      <c r="C2393" s="22">
        <v>1185732</v>
      </c>
      <c r="D2393" s="23">
        <v>44238</v>
      </c>
      <c r="E2393" s="22" t="s">
        <v>131</v>
      </c>
      <c r="F2393" s="22" t="s">
        <v>88</v>
      </c>
      <c r="G2393" s="22" t="s">
        <v>89</v>
      </c>
      <c r="H2393" s="22" t="s">
        <v>17</v>
      </c>
      <c r="I2393" s="24">
        <v>0.3</v>
      </c>
      <c r="J2393" s="25">
        <v>5500</v>
      </c>
      <c r="K2393" s="26">
        <f t="shared" si="785"/>
        <v>1650</v>
      </c>
      <c r="L2393" s="26">
        <f t="shared" si="784"/>
        <v>825</v>
      </c>
      <c r="M2393" s="27">
        <v>0.5</v>
      </c>
      <c r="O2393" s="1"/>
      <c r="P2393" s="2"/>
      <c r="Q2393" s="3"/>
      <c r="R2393" s="5"/>
    </row>
    <row r="2394" spans="2:18" x14ac:dyDescent="0.2">
      <c r="B2394" s="22" t="s">
        <v>10</v>
      </c>
      <c r="C2394" s="22">
        <v>1185732</v>
      </c>
      <c r="D2394" s="23">
        <v>44264</v>
      </c>
      <c r="E2394" s="22" t="s">
        <v>131</v>
      </c>
      <c r="F2394" s="22" t="s">
        <v>88</v>
      </c>
      <c r="G2394" s="22" t="s">
        <v>89</v>
      </c>
      <c r="H2394" s="22" t="s">
        <v>12</v>
      </c>
      <c r="I2394" s="24">
        <v>0.3</v>
      </c>
      <c r="J2394" s="25">
        <v>7700</v>
      </c>
      <c r="K2394" s="26">
        <f>I2394*J2394</f>
        <v>2310</v>
      </c>
      <c r="L2394" s="26">
        <f>K2394*M2394</f>
        <v>924</v>
      </c>
      <c r="M2394" s="27">
        <v>0.4</v>
      </c>
      <c r="O2394" s="1"/>
      <c r="P2394" s="2"/>
      <c r="Q2394" s="3"/>
      <c r="R2394" s="5"/>
    </row>
    <row r="2395" spans="2:18" x14ac:dyDescent="0.2">
      <c r="B2395" s="22" t="s">
        <v>10</v>
      </c>
      <c r="C2395" s="22">
        <v>1185732</v>
      </c>
      <c r="D2395" s="23">
        <v>44264</v>
      </c>
      <c r="E2395" s="22" t="s">
        <v>131</v>
      </c>
      <c r="F2395" s="22" t="s">
        <v>88</v>
      </c>
      <c r="G2395" s="22" t="s">
        <v>89</v>
      </c>
      <c r="H2395" s="22" t="s">
        <v>15</v>
      </c>
      <c r="I2395" s="24">
        <v>0.3</v>
      </c>
      <c r="J2395" s="25">
        <v>4500</v>
      </c>
      <c r="K2395" s="26">
        <f>I2395*J2395</f>
        <v>1350</v>
      </c>
      <c r="L2395" s="26">
        <f>K2395*M2395</f>
        <v>472.49999999999994</v>
      </c>
      <c r="M2395" s="27">
        <v>0.35</v>
      </c>
      <c r="O2395" s="1"/>
      <c r="P2395" s="2"/>
      <c r="Q2395" s="3"/>
      <c r="R2395" s="5"/>
    </row>
    <row r="2396" spans="2:18" x14ac:dyDescent="0.2">
      <c r="B2396" s="22" t="s">
        <v>10</v>
      </c>
      <c r="C2396" s="22">
        <v>1185732</v>
      </c>
      <c r="D2396" s="23">
        <v>44264</v>
      </c>
      <c r="E2396" s="22" t="s">
        <v>131</v>
      </c>
      <c r="F2396" s="22" t="s">
        <v>88</v>
      </c>
      <c r="G2396" s="22" t="s">
        <v>89</v>
      </c>
      <c r="H2396" s="22" t="s">
        <v>13</v>
      </c>
      <c r="I2396" s="24">
        <v>0.2</v>
      </c>
      <c r="J2396" s="25">
        <v>4750</v>
      </c>
      <c r="K2396" s="26">
        <f t="shared" ref="K2396:K2399" si="786">I2396*J2396</f>
        <v>950</v>
      </c>
      <c r="L2396" s="26">
        <f t="shared" ref="L2396:L2399" si="787">K2396*M2396</f>
        <v>380</v>
      </c>
      <c r="M2396" s="27">
        <v>0.4</v>
      </c>
      <c r="O2396" s="1"/>
      <c r="P2396" s="2"/>
      <c r="Q2396" s="3"/>
      <c r="R2396" s="5"/>
    </row>
    <row r="2397" spans="2:18" x14ac:dyDescent="0.2">
      <c r="B2397" s="22" t="s">
        <v>10</v>
      </c>
      <c r="C2397" s="22">
        <v>1185732</v>
      </c>
      <c r="D2397" s="23">
        <v>44264</v>
      </c>
      <c r="E2397" s="22" t="s">
        <v>131</v>
      </c>
      <c r="F2397" s="22" t="s">
        <v>88</v>
      </c>
      <c r="G2397" s="22" t="s">
        <v>89</v>
      </c>
      <c r="H2397" s="22" t="s">
        <v>14</v>
      </c>
      <c r="I2397" s="24">
        <v>0.24999999999999994</v>
      </c>
      <c r="J2397" s="25">
        <v>3250</v>
      </c>
      <c r="K2397" s="26">
        <f t="shared" si="786"/>
        <v>812.49999999999977</v>
      </c>
      <c r="L2397" s="26">
        <f t="shared" si="787"/>
        <v>324.99999999999994</v>
      </c>
      <c r="M2397" s="27">
        <v>0.4</v>
      </c>
      <c r="O2397" s="1"/>
      <c r="P2397" s="2"/>
      <c r="Q2397" s="3"/>
      <c r="R2397" s="5"/>
    </row>
    <row r="2398" spans="2:18" x14ac:dyDescent="0.2">
      <c r="B2398" s="22" t="s">
        <v>10</v>
      </c>
      <c r="C2398" s="22">
        <v>1185732</v>
      </c>
      <c r="D2398" s="23">
        <v>44264</v>
      </c>
      <c r="E2398" s="22" t="s">
        <v>131</v>
      </c>
      <c r="F2398" s="22" t="s">
        <v>88</v>
      </c>
      <c r="G2398" s="22" t="s">
        <v>89</v>
      </c>
      <c r="H2398" s="22" t="s">
        <v>16</v>
      </c>
      <c r="I2398" s="24">
        <v>0.40000000000000008</v>
      </c>
      <c r="J2398" s="25">
        <v>3750</v>
      </c>
      <c r="K2398" s="26">
        <f t="shared" si="786"/>
        <v>1500.0000000000002</v>
      </c>
      <c r="L2398" s="26">
        <f t="shared" si="787"/>
        <v>525</v>
      </c>
      <c r="M2398" s="27">
        <v>0.35</v>
      </c>
      <c r="O2398" s="1"/>
      <c r="P2398" s="2"/>
      <c r="Q2398" s="3"/>
      <c r="R2398" s="5"/>
    </row>
    <row r="2399" spans="2:18" x14ac:dyDescent="0.2">
      <c r="B2399" s="22" t="s">
        <v>10</v>
      </c>
      <c r="C2399" s="22">
        <v>1185732</v>
      </c>
      <c r="D2399" s="23">
        <v>44264</v>
      </c>
      <c r="E2399" s="22" t="s">
        <v>131</v>
      </c>
      <c r="F2399" s="22" t="s">
        <v>88</v>
      </c>
      <c r="G2399" s="22" t="s">
        <v>89</v>
      </c>
      <c r="H2399" s="22" t="s">
        <v>17</v>
      </c>
      <c r="I2399" s="24">
        <v>0.3</v>
      </c>
      <c r="J2399" s="25">
        <v>4750</v>
      </c>
      <c r="K2399" s="26">
        <f t="shared" si="786"/>
        <v>1425</v>
      </c>
      <c r="L2399" s="26">
        <f t="shared" si="787"/>
        <v>712.5</v>
      </c>
      <c r="M2399" s="27">
        <v>0.5</v>
      </c>
      <c r="O2399" s="1"/>
      <c r="P2399" s="2"/>
      <c r="Q2399" s="3"/>
      <c r="R2399" s="5"/>
    </row>
    <row r="2400" spans="2:18" x14ac:dyDescent="0.2">
      <c r="B2400" s="22" t="s">
        <v>10</v>
      </c>
      <c r="C2400" s="22">
        <v>1185732</v>
      </c>
      <c r="D2400" s="23">
        <v>44296</v>
      </c>
      <c r="E2400" s="22" t="s">
        <v>131</v>
      </c>
      <c r="F2400" s="22" t="s">
        <v>88</v>
      </c>
      <c r="G2400" s="22" t="s">
        <v>89</v>
      </c>
      <c r="H2400" s="22" t="s">
        <v>12</v>
      </c>
      <c r="I2400" s="24">
        <v>0.3</v>
      </c>
      <c r="J2400" s="25">
        <v>7250</v>
      </c>
      <c r="K2400" s="26">
        <f>I2400*J2400</f>
        <v>2175</v>
      </c>
      <c r="L2400" s="26">
        <f>K2400*M2400</f>
        <v>870</v>
      </c>
      <c r="M2400" s="27">
        <v>0.4</v>
      </c>
      <c r="O2400" s="1"/>
      <c r="P2400" s="2"/>
      <c r="Q2400" s="3"/>
      <c r="R2400" s="5"/>
    </row>
    <row r="2401" spans="2:18" x14ac:dyDescent="0.2">
      <c r="B2401" s="22" t="s">
        <v>10</v>
      </c>
      <c r="C2401" s="22">
        <v>1185732</v>
      </c>
      <c r="D2401" s="23">
        <v>44296</v>
      </c>
      <c r="E2401" s="22" t="s">
        <v>131</v>
      </c>
      <c r="F2401" s="22" t="s">
        <v>88</v>
      </c>
      <c r="G2401" s="22" t="s">
        <v>89</v>
      </c>
      <c r="H2401" s="22" t="s">
        <v>15</v>
      </c>
      <c r="I2401" s="24">
        <v>0.3</v>
      </c>
      <c r="J2401" s="25">
        <v>4250</v>
      </c>
      <c r="K2401" s="26">
        <f>I2401*J2401</f>
        <v>1275</v>
      </c>
      <c r="L2401" s="26">
        <f>K2401*M2401</f>
        <v>446.25</v>
      </c>
      <c r="M2401" s="27">
        <v>0.35</v>
      </c>
      <c r="O2401" s="1"/>
      <c r="P2401" s="2"/>
      <c r="Q2401" s="3"/>
      <c r="R2401" s="5"/>
    </row>
    <row r="2402" spans="2:18" x14ac:dyDescent="0.2">
      <c r="B2402" s="22" t="s">
        <v>10</v>
      </c>
      <c r="C2402" s="22">
        <v>1185732</v>
      </c>
      <c r="D2402" s="23">
        <v>44296</v>
      </c>
      <c r="E2402" s="22" t="s">
        <v>131</v>
      </c>
      <c r="F2402" s="22" t="s">
        <v>88</v>
      </c>
      <c r="G2402" s="22" t="s">
        <v>89</v>
      </c>
      <c r="H2402" s="22" t="s">
        <v>13</v>
      </c>
      <c r="I2402" s="24">
        <v>0.2</v>
      </c>
      <c r="J2402" s="25">
        <v>4250</v>
      </c>
      <c r="K2402" s="26">
        <f t="shared" ref="K2402:K2405" si="788">I2402*J2402</f>
        <v>850</v>
      </c>
      <c r="L2402" s="26">
        <f t="shared" ref="L2402:L2405" si="789">K2402*M2402</f>
        <v>340</v>
      </c>
      <c r="M2402" s="27">
        <v>0.4</v>
      </c>
      <c r="O2402" s="1"/>
      <c r="P2402" s="2"/>
      <c r="Q2402" s="3"/>
      <c r="R2402" s="5"/>
    </row>
    <row r="2403" spans="2:18" x14ac:dyDescent="0.2">
      <c r="B2403" s="22" t="s">
        <v>10</v>
      </c>
      <c r="C2403" s="22">
        <v>1185732</v>
      </c>
      <c r="D2403" s="23">
        <v>44296</v>
      </c>
      <c r="E2403" s="22" t="s">
        <v>131</v>
      </c>
      <c r="F2403" s="22" t="s">
        <v>88</v>
      </c>
      <c r="G2403" s="22" t="s">
        <v>89</v>
      </c>
      <c r="H2403" s="22" t="s">
        <v>14</v>
      </c>
      <c r="I2403" s="24">
        <v>0.24999999999999994</v>
      </c>
      <c r="J2403" s="25">
        <v>3500</v>
      </c>
      <c r="K2403" s="26">
        <f t="shared" si="788"/>
        <v>874.99999999999977</v>
      </c>
      <c r="L2403" s="26">
        <f t="shared" si="789"/>
        <v>349.99999999999994</v>
      </c>
      <c r="M2403" s="27">
        <v>0.4</v>
      </c>
      <c r="O2403" s="1"/>
      <c r="P2403" s="2"/>
      <c r="Q2403" s="3"/>
      <c r="R2403" s="5"/>
    </row>
    <row r="2404" spans="2:18" x14ac:dyDescent="0.2">
      <c r="B2404" s="22" t="s">
        <v>10</v>
      </c>
      <c r="C2404" s="22">
        <v>1185732</v>
      </c>
      <c r="D2404" s="23">
        <v>44296</v>
      </c>
      <c r="E2404" s="22" t="s">
        <v>131</v>
      </c>
      <c r="F2404" s="22" t="s">
        <v>88</v>
      </c>
      <c r="G2404" s="22" t="s">
        <v>89</v>
      </c>
      <c r="H2404" s="22" t="s">
        <v>16</v>
      </c>
      <c r="I2404" s="24">
        <v>0.45</v>
      </c>
      <c r="J2404" s="25">
        <v>3750</v>
      </c>
      <c r="K2404" s="26">
        <f t="shared" si="788"/>
        <v>1687.5</v>
      </c>
      <c r="L2404" s="26">
        <f t="shared" si="789"/>
        <v>590.625</v>
      </c>
      <c r="M2404" s="27">
        <v>0.35</v>
      </c>
      <c r="O2404" s="1"/>
      <c r="P2404" s="2"/>
      <c r="Q2404" s="3"/>
      <c r="R2404" s="5"/>
    </row>
    <row r="2405" spans="2:18" x14ac:dyDescent="0.2">
      <c r="B2405" s="22" t="s">
        <v>10</v>
      </c>
      <c r="C2405" s="22">
        <v>1185732</v>
      </c>
      <c r="D2405" s="23">
        <v>44296</v>
      </c>
      <c r="E2405" s="22" t="s">
        <v>131</v>
      </c>
      <c r="F2405" s="22" t="s">
        <v>88</v>
      </c>
      <c r="G2405" s="22" t="s">
        <v>89</v>
      </c>
      <c r="H2405" s="22" t="s">
        <v>17</v>
      </c>
      <c r="I2405" s="24">
        <v>0.35000000000000003</v>
      </c>
      <c r="J2405" s="25">
        <v>5250</v>
      </c>
      <c r="K2405" s="26">
        <f t="shared" si="788"/>
        <v>1837.5000000000002</v>
      </c>
      <c r="L2405" s="26">
        <f t="shared" si="789"/>
        <v>918.75000000000011</v>
      </c>
      <c r="M2405" s="27">
        <v>0.5</v>
      </c>
      <c r="O2405" s="1"/>
      <c r="P2405" s="2"/>
      <c r="Q2405" s="3"/>
      <c r="R2405" s="5"/>
    </row>
    <row r="2406" spans="2:18" x14ac:dyDescent="0.2">
      <c r="B2406" s="22" t="s">
        <v>10</v>
      </c>
      <c r="C2406" s="22">
        <v>1185732</v>
      </c>
      <c r="D2406" s="23">
        <v>44325</v>
      </c>
      <c r="E2406" s="22" t="s">
        <v>131</v>
      </c>
      <c r="F2406" s="22" t="s">
        <v>88</v>
      </c>
      <c r="G2406" s="22" t="s">
        <v>89</v>
      </c>
      <c r="H2406" s="22" t="s">
        <v>12</v>
      </c>
      <c r="I2406" s="24">
        <v>0.45</v>
      </c>
      <c r="J2406" s="25">
        <v>7950</v>
      </c>
      <c r="K2406" s="26">
        <f>I2406*J2406</f>
        <v>3577.5</v>
      </c>
      <c r="L2406" s="26">
        <f>K2406*M2406</f>
        <v>1431</v>
      </c>
      <c r="M2406" s="27">
        <v>0.4</v>
      </c>
      <c r="O2406" s="1"/>
      <c r="P2406" s="2"/>
      <c r="Q2406" s="3"/>
      <c r="R2406" s="5"/>
    </row>
    <row r="2407" spans="2:18" x14ac:dyDescent="0.2">
      <c r="B2407" s="22" t="s">
        <v>10</v>
      </c>
      <c r="C2407" s="22">
        <v>1185732</v>
      </c>
      <c r="D2407" s="23">
        <v>44325</v>
      </c>
      <c r="E2407" s="22" t="s">
        <v>131</v>
      </c>
      <c r="F2407" s="22" t="s">
        <v>88</v>
      </c>
      <c r="G2407" s="22" t="s">
        <v>89</v>
      </c>
      <c r="H2407" s="22" t="s">
        <v>15</v>
      </c>
      <c r="I2407" s="24">
        <v>0.45</v>
      </c>
      <c r="J2407" s="25">
        <v>5000</v>
      </c>
      <c r="K2407" s="26">
        <f>I2407*J2407</f>
        <v>2250</v>
      </c>
      <c r="L2407" s="26">
        <f>K2407*M2407</f>
        <v>787.5</v>
      </c>
      <c r="M2407" s="27">
        <v>0.35</v>
      </c>
      <c r="O2407" s="1"/>
      <c r="P2407" s="2"/>
      <c r="Q2407" s="3"/>
      <c r="R2407" s="5"/>
    </row>
    <row r="2408" spans="2:18" x14ac:dyDescent="0.2">
      <c r="B2408" s="22" t="s">
        <v>10</v>
      </c>
      <c r="C2408" s="22">
        <v>1185732</v>
      </c>
      <c r="D2408" s="23">
        <v>44325</v>
      </c>
      <c r="E2408" s="22" t="s">
        <v>131</v>
      </c>
      <c r="F2408" s="22" t="s">
        <v>88</v>
      </c>
      <c r="G2408" s="22" t="s">
        <v>89</v>
      </c>
      <c r="H2408" s="22" t="s">
        <v>13</v>
      </c>
      <c r="I2408" s="24">
        <v>0.4</v>
      </c>
      <c r="J2408" s="25">
        <v>4750</v>
      </c>
      <c r="K2408" s="26">
        <f t="shared" ref="K2408:K2411" si="790">I2408*J2408</f>
        <v>1900</v>
      </c>
      <c r="L2408" s="26">
        <f t="shared" ref="L2408:L2411" si="791">K2408*M2408</f>
        <v>760</v>
      </c>
      <c r="M2408" s="27">
        <v>0.4</v>
      </c>
      <c r="O2408" s="1"/>
      <c r="P2408" s="2"/>
      <c r="Q2408" s="3"/>
      <c r="R2408" s="5"/>
    </row>
    <row r="2409" spans="2:18" x14ac:dyDescent="0.2">
      <c r="B2409" s="22" t="s">
        <v>10</v>
      </c>
      <c r="C2409" s="22">
        <v>1185732</v>
      </c>
      <c r="D2409" s="23">
        <v>44325</v>
      </c>
      <c r="E2409" s="22" t="s">
        <v>131</v>
      </c>
      <c r="F2409" s="22" t="s">
        <v>88</v>
      </c>
      <c r="G2409" s="22" t="s">
        <v>89</v>
      </c>
      <c r="H2409" s="22" t="s">
        <v>14</v>
      </c>
      <c r="I2409" s="24">
        <v>0.4</v>
      </c>
      <c r="J2409" s="25">
        <v>4250</v>
      </c>
      <c r="K2409" s="26">
        <f t="shared" si="790"/>
        <v>1700</v>
      </c>
      <c r="L2409" s="26">
        <f t="shared" si="791"/>
        <v>680</v>
      </c>
      <c r="M2409" s="27">
        <v>0.4</v>
      </c>
      <c r="O2409" s="1"/>
      <c r="P2409" s="2"/>
      <c r="Q2409" s="3"/>
      <c r="R2409" s="5"/>
    </row>
    <row r="2410" spans="2:18" x14ac:dyDescent="0.2">
      <c r="B2410" s="22" t="s">
        <v>10</v>
      </c>
      <c r="C2410" s="22">
        <v>1185732</v>
      </c>
      <c r="D2410" s="23">
        <v>44325</v>
      </c>
      <c r="E2410" s="22" t="s">
        <v>131</v>
      </c>
      <c r="F2410" s="22" t="s">
        <v>88</v>
      </c>
      <c r="G2410" s="22" t="s">
        <v>89</v>
      </c>
      <c r="H2410" s="22" t="s">
        <v>16</v>
      </c>
      <c r="I2410" s="24">
        <v>0.49999999999999994</v>
      </c>
      <c r="J2410" s="25">
        <v>4500</v>
      </c>
      <c r="K2410" s="26">
        <f t="shared" si="790"/>
        <v>2249.9999999999995</v>
      </c>
      <c r="L2410" s="26">
        <f t="shared" si="791"/>
        <v>787.49999999999977</v>
      </c>
      <c r="M2410" s="27">
        <v>0.35</v>
      </c>
      <c r="O2410" s="1"/>
      <c r="P2410" s="2"/>
      <c r="Q2410" s="3"/>
      <c r="R2410" s="5"/>
    </row>
    <row r="2411" spans="2:18" x14ac:dyDescent="0.2">
      <c r="B2411" s="22" t="s">
        <v>10</v>
      </c>
      <c r="C2411" s="22">
        <v>1185732</v>
      </c>
      <c r="D2411" s="23">
        <v>44325</v>
      </c>
      <c r="E2411" s="22" t="s">
        <v>131</v>
      </c>
      <c r="F2411" s="22" t="s">
        <v>88</v>
      </c>
      <c r="G2411" s="22" t="s">
        <v>89</v>
      </c>
      <c r="H2411" s="22" t="s">
        <v>17</v>
      </c>
      <c r="I2411" s="24">
        <v>0.54999999999999993</v>
      </c>
      <c r="J2411" s="25">
        <v>5500</v>
      </c>
      <c r="K2411" s="26">
        <f t="shared" si="790"/>
        <v>3024.9999999999995</v>
      </c>
      <c r="L2411" s="26">
        <f t="shared" si="791"/>
        <v>1512.4999999999998</v>
      </c>
      <c r="M2411" s="27">
        <v>0.5</v>
      </c>
      <c r="O2411" s="1"/>
      <c r="P2411" s="2"/>
      <c r="Q2411" s="3"/>
      <c r="R2411" s="5"/>
    </row>
    <row r="2412" spans="2:18" x14ac:dyDescent="0.2">
      <c r="B2412" s="22" t="s">
        <v>10</v>
      </c>
      <c r="C2412" s="22">
        <v>1185732</v>
      </c>
      <c r="D2412" s="23">
        <v>44358</v>
      </c>
      <c r="E2412" s="22" t="s">
        <v>131</v>
      </c>
      <c r="F2412" s="22" t="s">
        <v>88</v>
      </c>
      <c r="G2412" s="22" t="s">
        <v>89</v>
      </c>
      <c r="H2412" s="22" t="s">
        <v>12</v>
      </c>
      <c r="I2412" s="24">
        <v>0.49999999999999994</v>
      </c>
      <c r="J2412" s="25">
        <v>8000</v>
      </c>
      <c r="K2412" s="26">
        <f>I2412*J2412</f>
        <v>3999.9999999999995</v>
      </c>
      <c r="L2412" s="26">
        <f>K2412*M2412</f>
        <v>1600</v>
      </c>
      <c r="M2412" s="27">
        <v>0.4</v>
      </c>
      <c r="O2412" s="1"/>
      <c r="P2412" s="2"/>
      <c r="Q2412" s="3"/>
      <c r="R2412" s="5"/>
    </row>
    <row r="2413" spans="2:18" x14ac:dyDescent="0.2">
      <c r="B2413" s="22" t="s">
        <v>10</v>
      </c>
      <c r="C2413" s="22">
        <v>1185732</v>
      </c>
      <c r="D2413" s="23">
        <v>44358</v>
      </c>
      <c r="E2413" s="22" t="s">
        <v>131</v>
      </c>
      <c r="F2413" s="22" t="s">
        <v>88</v>
      </c>
      <c r="G2413" s="22" t="s">
        <v>89</v>
      </c>
      <c r="H2413" s="22" t="s">
        <v>15</v>
      </c>
      <c r="I2413" s="24">
        <v>0.45</v>
      </c>
      <c r="J2413" s="25">
        <v>5500</v>
      </c>
      <c r="K2413" s="26">
        <f>I2413*J2413</f>
        <v>2475</v>
      </c>
      <c r="L2413" s="26">
        <f>K2413*M2413</f>
        <v>866.25</v>
      </c>
      <c r="M2413" s="27">
        <v>0.35</v>
      </c>
      <c r="O2413" s="1"/>
      <c r="P2413" s="2"/>
      <c r="Q2413" s="3"/>
      <c r="R2413" s="5"/>
    </row>
    <row r="2414" spans="2:18" x14ac:dyDescent="0.2">
      <c r="B2414" s="22" t="s">
        <v>10</v>
      </c>
      <c r="C2414" s="22">
        <v>1185732</v>
      </c>
      <c r="D2414" s="23">
        <v>44358</v>
      </c>
      <c r="E2414" s="22" t="s">
        <v>131</v>
      </c>
      <c r="F2414" s="22" t="s">
        <v>88</v>
      </c>
      <c r="G2414" s="22" t="s">
        <v>89</v>
      </c>
      <c r="H2414" s="22" t="s">
        <v>13</v>
      </c>
      <c r="I2414" s="24">
        <v>0.5</v>
      </c>
      <c r="J2414" s="25">
        <v>5250</v>
      </c>
      <c r="K2414" s="26">
        <f t="shared" ref="K2414:K2417" si="792">I2414*J2414</f>
        <v>2625</v>
      </c>
      <c r="L2414" s="26">
        <f t="shared" ref="L2414:L2417" si="793">K2414*M2414</f>
        <v>1050</v>
      </c>
      <c r="M2414" s="27">
        <v>0.4</v>
      </c>
      <c r="O2414" s="1"/>
      <c r="P2414" s="2"/>
      <c r="Q2414" s="3"/>
      <c r="R2414" s="5"/>
    </row>
    <row r="2415" spans="2:18" x14ac:dyDescent="0.2">
      <c r="B2415" s="22" t="s">
        <v>10</v>
      </c>
      <c r="C2415" s="22">
        <v>1185732</v>
      </c>
      <c r="D2415" s="23">
        <v>44358</v>
      </c>
      <c r="E2415" s="22" t="s">
        <v>131</v>
      </c>
      <c r="F2415" s="22" t="s">
        <v>88</v>
      </c>
      <c r="G2415" s="22" t="s">
        <v>89</v>
      </c>
      <c r="H2415" s="22" t="s">
        <v>14</v>
      </c>
      <c r="I2415" s="24">
        <v>0.5</v>
      </c>
      <c r="J2415" s="25">
        <v>5000</v>
      </c>
      <c r="K2415" s="26">
        <f t="shared" si="792"/>
        <v>2500</v>
      </c>
      <c r="L2415" s="26">
        <f t="shared" si="793"/>
        <v>1000</v>
      </c>
      <c r="M2415" s="27">
        <v>0.4</v>
      </c>
      <c r="O2415" s="1"/>
      <c r="P2415" s="2"/>
      <c r="Q2415" s="3"/>
      <c r="R2415" s="5"/>
    </row>
    <row r="2416" spans="2:18" x14ac:dyDescent="0.2">
      <c r="B2416" s="22" t="s">
        <v>10</v>
      </c>
      <c r="C2416" s="22">
        <v>1185732</v>
      </c>
      <c r="D2416" s="23">
        <v>44358</v>
      </c>
      <c r="E2416" s="22" t="s">
        <v>131</v>
      </c>
      <c r="F2416" s="22" t="s">
        <v>88</v>
      </c>
      <c r="G2416" s="22" t="s">
        <v>89</v>
      </c>
      <c r="H2416" s="22" t="s">
        <v>16</v>
      </c>
      <c r="I2416" s="24">
        <v>0.65</v>
      </c>
      <c r="J2416" s="25">
        <v>5000</v>
      </c>
      <c r="K2416" s="26">
        <f t="shared" si="792"/>
        <v>3250</v>
      </c>
      <c r="L2416" s="26">
        <f t="shared" si="793"/>
        <v>1137.5</v>
      </c>
      <c r="M2416" s="27">
        <v>0.35</v>
      </c>
      <c r="O2416" s="1"/>
      <c r="P2416" s="2"/>
      <c r="Q2416" s="3"/>
      <c r="R2416" s="5"/>
    </row>
    <row r="2417" spans="2:18" x14ac:dyDescent="0.2">
      <c r="B2417" s="22" t="s">
        <v>10</v>
      </c>
      <c r="C2417" s="22">
        <v>1185732</v>
      </c>
      <c r="D2417" s="23">
        <v>44358</v>
      </c>
      <c r="E2417" s="22" t="s">
        <v>131</v>
      </c>
      <c r="F2417" s="22" t="s">
        <v>88</v>
      </c>
      <c r="G2417" s="22" t="s">
        <v>89</v>
      </c>
      <c r="H2417" s="22" t="s">
        <v>17</v>
      </c>
      <c r="I2417" s="24">
        <v>0.70000000000000007</v>
      </c>
      <c r="J2417" s="25">
        <v>6750</v>
      </c>
      <c r="K2417" s="26">
        <f t="shared" si="792"/>
        <v>4725</v>
      </c>
      <c r="L2417" s="26">
        <f t="shared" si="793"/>
        <v>2362.5</v>
      </c>
      <c r="M2417" s="27">
        <v>0.5</v>
      </c>
      <c r="O2417" s="1"/>
      <c r="P2417" s="2"/>
      <c r="Q2417" s="3"/>
      <c r="R2417" s="5"/>
    </row>
    <row r="2418" spans="2:18" x14ac:dyDescent="0.2">
      <c r="B2418" s="22" t="s">
        <v>10</v>
      </c>
      <c r="C2418" s="22">
        <v>1185732</v>
      </c>
      <c r="D2418" s="23">
        <v>44386</v>
      </c>
      <c r="E2418" s="22" t="s">
        <v>131</v>
      </c>
      <c r="F2418" s="22" t="s">
        <v>88</v>
      </c>
      <c r="G2418" s="22" t="s">
        <v>89</v>
      </c>
      <c r="H2418" s="22" t="s">
        <v>12</v>
      </c>
      <c r="I2418" s="24">
        <v>0.65</v>
      </c>
      <c r="J2418" s="25">
        <v>9000</v>
      </c>
      <c r="K2418" s="26">
        <f>I2418*J2418</f>
        <v>5850</v>
      </c>
      <c r="L2418" s="26">
        <f>K2418*M2418</f>
        <v>2340</v>
      </c>
      <c r="M2418" s="27">
        <v>0.4</v>
      </c>
      <c r="O2418" s="1"/>
      <c r="P2418" s="2"/>
      <c r="Q2418" s="3"/>
      <c r="R2418" s="5"/>
    </row>
    <row r="2419" spans="2:18" x14ac:dyDescent="0.2">
      <c r="B2419" s="22" t="s">
        <v>10</v>
      </c>
      <c r="C2419" s="22">
        <v>1185732</v>
      </c>
      <c r="D2419" s="23">
        <v>44386</v>
      </c>
      <c r="E2419" s="22" t="s">
        <v>131</v>
      </c>
      <c r="F2419" s="22" t="s">
        <v>88</v>
      </c>
      <c r="G2419" s="22" t="s">
        <v>89</v>
      </c>
      <c r="H2419" s="22" t="s">
        <v>15</v>
      </c>
      <c r="I2419" s="24">
        <v>0.60000000000000009</v>
      </c>
      <c r="J2419" s="25">
        <v>6500</v>
      </c>
      <c r="K2419" s="26">
        <f>I2419*J2419</f>
        <v>3900.0000000000005</v>
      </c>
      <c r="L2419" s="26">
        <f>K2419*M2419</f>
        <v>1365</v>
      </c>
      <c r="M2419" s="27">
        <v>0.35</v>
      </c>
      <c r="O2419" s="1"/>
      <c r="P2419" s="2"/>
      <c r="Q2419" s="3"/>
      <c r="R2419" s="5"/>
    </row>
    <row r="2420" spans="2:18" x14ac:dyDescent="0.2">
      <c r="B2420" s="22" t="s">
        <v>10</v>
      </c>
      <c r="C2420" s="22">
        <v>1185732</v>
      </c>
      <c r="D2420" s="23">
        <v>44386</v>
      </c>
      <c r="E2420" s="22" t="s">
        <v>131</v>
      </c>
      <c r="F2420" s="22" t="s">
        <v>88</v>
      </c>
      <c r="G2420" s="22" t="s">
        <v>89</v>
      </c>
      <c r="H2420" s="22" t="s">
        <v>13</v>
      </c>
      <c r="I2420" s="24">
        <v>0.55000000000000004</v>
      </c>
      <c r="J2420" s="25">
        <v>5750</v>
      </c>
      <c r="K2420" s="26">
        <f t="shared" ref="K2420:K2423" si="794">I2420*J2420</f>
        <v>3162.5000000000005</v>
      </c>
      <c r="L2420" s="26">
        <f t="shared" ref="L2420:L2423" si="795">K2420*M2420</f>
        <v>1265.0000000000002</v>
      </c>
      <c r="M2420" s="27">
        <v>0.4</v>
      </c>
      <c r="O2420" s="1"/>
      <c r="P2420" s="2"/>
      <c r="Q2420" s="3"/>
      <c r="R2420" s="5"/>
    </row>
    <row r="2421" spans="2:18" x14ac:dyDescent="0.2">
      <c r="B2421" s="22" t="s">
        <v>10</v>
      </c>
      <c r="C2421" s="22">
        <v>1185732</v>
      </c>
      <c r="D2421" s="23">
        <v>44386</v>
      </c>
      <c r="E2421" s="22" t="s">
        <v>131</v>
      </c>
      <c r="F2421" s="22" t="s">
        <v>88</v>
      </c>
      <c r="G2421" s="22" t="s">
        <v>89</v>
      </c>
      <c r="H2421" s="22" t="s">
        <v>14</v>
      </c>
      <c r="I2421" s="24">
        <v>0.55000000000000004</v>
      </c>
      <c r="J2421" s="25">
        <v>5250</v>
      </c>
      <c r="K2421" s="26">
        <f t="shared" si="794"/>
        <v>2887.5000000000005</v>
      </c>
      <c r="L2421" s="26">
        <f t="shared" si="795"/>
        <v>1155.0000000000002</v>
      </c>
      <c r="M2421" s="27">
        <v>0.4</v>
      </c>
      <c r="O2421" s="1"/>
      <c r="P2421" s="2"/>
      <c r="Q2421" s="3"/>
      <c r="R2421" s="5"/>
    </row>
    <row r="2422" spans="2:18" x14ac:dyDescent="0.2">
      <c r="B2422" s="22" t="s">
        <v>10</v>
      </c>
      <c r="C2422" s="22">
        <v>1185732</v>
      </c>
      <c r="D2422" s="23">
        <v>44386</v>
      </c>
      <c r="E2422" s="22" t="s">
        <v>131</v>
      </c>
      <c r="F2422" s="22" t="s">
        <v>88</v>
      </c>
      <c r="G2422" s="22" t="s">
        <v>89</v>
      </c>
      <c r="H2422" s="22" t="s">
        <v>16</v>
      </c>
      <c r="I2422" s="24">
        <v>0.65</v>
      </c>
      <c r="J2422" s="25">
        <v>5500</v>
      </c>
      <c r="K2422" s="26">
        <f t="shared" si="794"/>
        <v>3575</v>
      </c>
      <c r="L2422" s="26">
        <f t="shared" si="795"/>
        <v>1251.25</v>
      </c>
      <c r="M2422" s="27">
        <v>0.35</v>
      </c>
      <c r="O2422" s="1"/>
      <c r="P2422" s="2"/>
      <c r="Q2422" s="3"/>
      <c r="R2422" s="5"/>
    </row>
    <row r="2423" spans="2:18" x14ac:dyDescent="0.2">
      <c r="B2423" s="22" t="s">
        <v>10</v>
      </c>
      <c r="C2423" s="22">
        <v>1185732</v>
      </c>
      <c r="D2423" s="23">
        <v>44386</v>
      </c>
      <c r="E2423" s="22" t="s">
        <v>131</v>
      </c>
      <c r="F2423" s="22" t="s">
        <v>88</v>
      </c>
      <c r="G2423" s="22" t="s">
        <v>89</v>
      </c>
      <c r="H2423" s="22" t="s">
        <v>17</v>
      </c>
      <c r="I2423" s="24">
        <v>0.70000000000000007</v>
      </c>
      <c r="J2423" s="25">
        <v>7250</v>
      </c>
      <c r="K2423" s="26">
        <f t="shared" si="794"/>
        <v>5075.0000000000009</v>
      </c>
      <c r="L2423" s="26">
        <f t="shared" si="795"/>
        <v>2537.5000000000005</v>
      </c>
      <c r="M2423" s="27">
        <v>0.5</v>
      </c>
      <c r="O2423" s="1"/>
      <c r="P2423" s="2"/>
      <c r="Q2423" s="3"/>
      <c r="R2423" s="5"/>
    </row>
    <row r="2424" spans="2:18" x14ac:dyDescent="0.2">
      <c r="B2424" s="22" t="s">
        <v>10</v>
      </c>
      <c r="C2424" s="22">
        <v>1185732</v>
      </c>
      <c r="D2424" s="23">
        <v>44418</v>
      </c>
      <c r="E2424" s="22" t="s">
        <v>131</v>
      </c>
      <c r="F2424" s="22" t="s">
        <v>88</v>
      </c>
      <c r="G2424" s="22" t="s">
        <v>89</v>
      </c>
      <c r="H2424" s="22" t="s">
        <v>12</v>
      </c>
      <c r="I2424" s="24">
        <v>0.65</v>
      </c>
      <c r="J2424" s="25">
        <v>8750</v>
      </c>
      <c r="K2424" s="26">
        <f>I2424*J2424</f>
        <v>5687.5</v>
      </c>
      <c r="L2424" s="26">
        <f>K2424*M2424</f>
        <v>2275</v>
      </c>
      <c r="M2424" s="27">
        <v>0.4</v>
      </c>
      <c r="O2424" s="1"/>
      <c r="P2424" s="2"/>
      <c r="Q2424" s="3"/>
      <c r="R2424" s="5"/>
    </row>
    <row r="2425" spans="2:18" x14ac:dyDescent="0.2">
      <c r="B2425" s="22" t="s">
        <v>10</v>
      </c>
      <c r="C2425" s="22">
        <v>1185732</v>
      </c>
      <c r="D2425" s="23">
        <v>44418</v>
      </c>
      <c r="E2425" s="22" t="s">
        <v>131</v>
      </c>
      <c r="F2425" s="22" t="s">
        <v>88</v>
      </c>
      <c r="G2425" s="22" t="s">
        <v>89</v>
      </c>
      <c r="H2425" s="22" t="s">
        <v>15</v>
      </c>
      <c r="I2425" s="24">
        <v>0.60000000000000009</v>
      </c>
      <c r="J2425" s="25">
        <v>6500</v>
      </c>
      <c r="K2425" s="26">
        <f>I2425*J2425</f>
        <v>3900.0000000000005</v>
      </c>
      <c r="L2425" s="26">
        <f>K2425*M2425</f>
        <v>1365</v>
      </c>
      <c r="M2425" s="27">
        <v>0.35</v>
      </c>
      <c r="O2425" s="1"/>
      <c r="P2425" s="2"/>
      <c r="Q2425" s="3"/>
      <c r="R2425" s="5"/>
    </row>
    <row r="2426" spans="2:18" x14ac:dyDescent="0.2">
      <c r="B2426" s="22" t="s">
        <v>10</v>
      </c>
      <c r="C2426" s="22">
        <v>1185732</v>
      </c>
      <c r="D2426" s="23">
        <v>44418</v>
      </c>
      <c r="E2426" s="22" t="s">
        <v>131</v>
      </c>
      <c r="F2426" s="22" t="s">
        <v>88</v>
      </c>
      <c r="G2426" s="22" t="s">
        <v>89</v>
      </c>
      <c r="H2426" s="22" t="s">
        <v>13</v>
      </c>
      <c r="I2426" s="24">
        <v>0.55000000000000004</v>
      </c>
      <c r="J2426" s="25">
        <v>5750</v>
      </c>
      <c r="K2426" s="26">
        <f t="shared" ref="K2426:K2429" si="796">I2426*J2426</f>
        <v>3162.5000000000005</v>
      </c>
      <c r="L2426" s="26">
        <f t="shared" ref="L2426:L2429" si="797">K2426*M2426</f>
        <v>1265.0000000000002</v>
      </c>
      <c r="M2426" s="27">
        <v>0.4</v>
      </c>
      <c r="O2426" s="1"/>
      <c r="P2426" s="2"/>
      <c r="Q2426" s="3"/>
      <c r="R2426" s="5"/>
    </row>
    <row r="2427" spans="2:18" x14ac:dyDescent="0.2">
      <c r="B2427" s="22" t="s">
        <v>10</v>
      </c>
      <c r="C2427" s="22">
        <v>1185732</v>
      </c>
      <c r="D2427" s="23">
        <v>44418</v>
      </c>
      <c r="E2427" s="22" t="s">
        <v>131</v>
      </c>
      <c r="F2427" s="22" t="s">
        <v>88</v>
      </c>
      <c r="G2427" s="22" t="s">
        <v>89</v>
      </c>
      <c r="H2427" s="22" t="s">
        <v>14</v>
      </c>
      <c r="I2427" s="24">
        <v>0.45</v>
      </c>
      <c r="J2427" s="25">
        <v>5250</v>
      </c>
      <c r="K2427" s="26">
        <f t="shared" si="796"/>
        <v>2362.5</v>
      </c>
      <c r="L2427" s="26">
        <f t="shared" si="797"/>
        <v>945</v>
      </c>
      <c r="M2427" s="27">
        <v>0.4</v>
      </c>
      <c r="O2427" s="1"/>
      <c r="P2427" s="2"/>
      <c r="Q2427" s="3"/>
      <c r="R2427" s="5"/>
    </row>
    <row r="2428" spans="2:18" x14ac:dyDescent="0.2">
      <c r="B2428" s="22" t="s">
        <v>10</v>
      </c>
      <c r="C2428" s="22">
        <v>1185732</v>
      </c>
      <c r="D2428" s="23">
        <v>44418</v>
      </c>
      <c r="E2428" s="22" t="s">
        <v>131</v>
      </c>
      <c r="F2428" s="22" t="s">
        <v>88</v>
      </c>
      <c r="G2428" s="22" t="s">
        <v>89</v>
      </c>
      <c r="H2428" s="22" t="s">
        <v>16</v>
      </c>
      <c r="I2428" s="24">
        <v>0.55000000000000004</v>
      </c>
      <c r="J2428" s="25">
        <v>5000</v>
      </c>
      <c r="K2428" s="26">
        <f t="shared" si="796"/>
        <v>2750</v>
      </c>
      <c r="L2428" s="26">
        <f t="shared" si="797"/>
        <v>962.49999999999989</v>
      </c>
      <c r="M2428" s="27">
        <v>0.35</v>
      </c>
      <c r="O2428" s="1"/>
      <c r="P2428" s="2"/>
      <c r="Q2428" s="3"/>
      <c r="R2428" s="5"/>
    </row>
    <row r="2429" spans="2:18" x14ac:dyDescent="0.2">
      <c r="B2429" s="22" t="s">
        <v>10</v>
      </c>
      <c r="C2429" s="22">
        <v>1185732</v>
      </c>
      <c r="D2429" s="23">
        <v>44418</v>
      </c>
      <c r="E2429" s="22" t="s">
        <v>131</v>
      </c>
      <c r="F2429" s="22" t="s">
        <v>88</v>
      </c>
      <c r="G2429" s="22" t="s">
        <v>89</v>
      </c>
      <c r="H2429" s="22" t="s">
        <v>17</v>
      </c>
      <c r="I2429" s="24">
        <v>0.60000000000000009</v>
      </c>
      <c r="J2429" s="25">
        <v>6750</v>
      </c>
      <c r="K2429" s="26">
        <f t="shared" si="796"/>
        <v>4050.0000000000005</v>
      </c>
      <c r="L2429" s="26">
        <f t="shared" si="797"/>
        <v>2025.0000000000002</v>
      </c>
      <c r="M2429" s="27">
        <v>0.5</v>
      </c>
      <c r="O2429" s="1"/>
      <c r="P2429" s="2"/>
      <c r="Q2429" s="3"/>
      <c r="R2429" s="5"/>
    </row>
    <row r="2430" spans="2:18" x14ac:dyDescent="0.2">
      <c r="B2430" s="22" t="s">
        <v>10</v>
      </c>
      <c r="C2430" s="22">
        <v>1185732</v>
      </c>
      <c r="D2430" s="23">
        <v>44448</v>
      </c>
      <c r="E2430" s="22" t="s">
        <v>131</v>
      </c>
      <c r="F2430" s="22" t="s">
        <v>88</v>
      </c>
      <c r="G2430" s="22" t="s">
        <v>89</v>
      </c>
      <c r="H2430" s="22" t="s">
        <v>12</v>
      </c>
      <c r="I2430" s="24">
        <v>0.55000000000000004</v>
      </c>
      <c r="J2430" s="25">
        <v>7750</v>
      </c>
      <c r="K2430" s="26">
        <f>I2430*J2430</f>
        <v>4262.5</v>
      </c>
      <c r="L2430" s="26">
        <f>K2430*M2430</f>
        <v>1705</v>
      </c>
      <c r="M2430" s="27">
        <v>0.4</v>
      </c>
      <c r="O2430" s="1"/>
      <c r="P2430" s="2"/>
      <c r="Q2430" s="3"/>
      <c r="R2430" s="5"/>
    </row>
    <row r="2431" spans="2:18" x14ac:dyDescent="0.2">
      <c r="B2431" s="22" t="s">
        <v>10</v>
      </c>
      <c r="C2431" s="22">
        <v>1185732</v>
      </c>
      <c r="D2431" s="23">
        <v>44448</v>
      </c>
      <c r="E2431" s="22" t="s">
        <v>131</v>
      </c>
      <c r="F2431" s="22" t="s">
        <v>88</v>
      </c>
      <c r="G2431" s="22" t="s">
        <v>89</v>
      </c>
      <c r="H2431" s="22" t="s">
        <v>15</v>
      </c>
      <c r="I2431" s="24">
        <v>0.50000000000000011</v>
      </c>
      <c r="J2431" s="25">
        <v>5750</v>
      </c>
      <c r="K2431" s="26">
        <f>I2431*J2431</f>
        <v>2875.0000000000005</v>
      </c>
      <c r="L2431" s="26">
        <f>K2431*M2431</f>
        <v>1006.2500000000001</v>
      </c>
      <c r="M2431" s="27">
        <v>0.35</v>
      </c>
      <c r="O2431" s="1"/>
      <c r="P2431" s="2"/>
      <c r="Q2431" s="3"/>
      <c r="R2431" s="5"/>
    </row>
    <row r="2432" spans="2:18" x14ac:dyDescent="0.2">
      <c r="B2432" s="22" t="s">
        <v>10</v>
      </c>
      <c r="C2432" s="22">
        <v>1185732</v>
      </c>
      <c r="D2432" s="23">
        <v>44448</v>
      </c>
      <c r="E2432" s="22" t="s">
        <v>131</v>
      </c>
      <c r="F2432" s="22" t="s">
        <v>88</v>
      </c>
      <c r="G2432" s="22" t="s">
        <v>89</v>
      </c>
      <c r="H2432" s="22" t="s">
        <v>13</v>
      </c>
      <c r="I2432" s="24">
        <v>0.25000000000000006</v>
      </c>
      <c r="J2432" s="25">
        <v>4750</v>
      </c>
      <c r="K2432" s="26">
        <f t="shared" ref="K2432:K2435" si="798">I2432*J2432</f>
        <v>1187.5000000000002</v>
      </c>
      <c r="L2432" s="26">
        <f t="shared" ref="L2432:L2435" si="799">K2432*M2432</f>
        <v>475.00000000000011</v>
      </c>
      <c r="M2432" s="27">
        <v>0.4</v>
      </c>
      <c r="O2432" s="1"/>
      <c r="P2432" s="2"/>
      <c r="Q2432" s="3"/>
      <c r="R2432" s="5"/>
    </row>
    <row r="2433" spans="2:18" x14ac:dyDescent="0.2">
      <c r="B2433" s="22" t="s">
        <v>10</v>
      </c>
      <c r="C2433" s="22">
        <v>1185732</v>
      </c>
      <c r="D2433" s="23">
        <v>44448</v>
      </c>
      <c r="E2433" s="22" t="s">
        <v>131</v>
      </c>
      <c r="F2433" s="22" t="s">
        <v>88</v>
      </c>
      <c r="G2433" s="22" t="s">
        <v>89</v>
      </c>
      <c r="H2433" s="22" t="s">
        <v>14</v>
      </c>
      <c r="I2433" s="24">
        <v>0.25000000000000006</v>
      </c>
      <c r="J2433" s="25">
        <v>4500</v>
      </c>
      <c r="K2433" s="26">
        <f t="shared" si="798"/>
        <v>1125.0000000000002</v>
      </c>
      <c r="L2433" s="26">
        <f t="shared" si="799"/>
        <v>450.00000000000011</v>
      </c>
      <c r="M2433" s="27">
        <v>0.4</v>
      </c>
      <c r="O2433" s="1"/>
      <c r="P2433" s="2"/>
      <c r="Q2433" s="3"/>
      <c r="R2433" s="5"/>
    </row>
    <row r="2434" spans="2:18" x14ac:dyDescent="0.2">
      <c r="B2434" s="22" t="s">
        <v>10</v>
      </c>
      <c r="C2434" s="22">
        <v>1185732</v>
      </c>
      <c r="D2434" s="23">
        <v>44448</v>
      </c>
      <c r="E2434" s="22" t="s">
        <v>131</v>
      </c>
      <c r="F2434" s="22" t="s">
        <v>88</v>
      </c>
      <c r="G2434" s="22" t="s">
        <v>89</v>
      </c>
      <c r="H2434" s="22" t="s">
        <v>16</v>
      </c>
      <c r="I2434" s="24">
        <v>0.35000000000000003</v>
      </c>
      <c r="J2434" s="25">
        <v>4500</v>
      </c>
      <c r="K2434" s="26">
        <f t="shared" si="798"/>
        <v>1575.0000000000002</v>
      </c>
      <c r="L2434" s="26">
        <f t="shared" si="799"/>
        <v>551.25</v>
      </c>
      <c r="M2434" s="27">
        <v>0.35</v>
      </c>
      <c r="O2434" s="1"/>
      <c r="P2434" s="2"/>
      <c r="Q2434" s="3"/>
      <c r="R2434" s="5"/>
    </row>
    <row r="2435" spans="2:18" x14ac:dyDescent="0.2">
      <c r="B2435" s="22" t="s">
        <v>10</v>
      </c>
      <c r="C2435" s="22">
        <v>1185732</v>
      </c>
      <c r="D2435" s="23">
        <v>44448</v>
      </c>
      <c r="E2435" s="22" t="s">
        <v>131</v>
      </c>
      <c r="F2435" s="22" t="s">
        <v>88</v>
      </c>
      <c r="G2435" s="22" t="s">
        <v>89</v>
      </c>
      <c r="H2435" s="22" t="s">
        <v>17</v>
      </c>
      <c r="I2435" s="24">
        <v>0.40000000000000008</v>
      </c>
      <c r="J2435" s="25">
        <v>5500</v>
      </c>
      <c r="K2435" s="26">
        <f t="shared" si="798"/>
        <v>2200.0000000000005</v>
      </c>
      <c r="L2435" s="26">
        <f t="shared" si="799"/>
        <v>1100.0000000000002</v>
      </c>
      <c r="M2435" s="27">
        <v>0.5</v>
      </c>
      <c r="O2435" s="1"/>
      <c r="P2435" s="2"/>
      <c r="Q2435" s="3"/>
      <c r="R2435" s="5"/>
    </row>
    <row r="2436" spans="2:18" x14ac:dyDescent="0.2">
      <c r="B2436" s="22" t="s">
        <v>10</v>
      </c>
      <c r="C2436" s="22">
        <v>1185732</v>
      </c>
      <c r="D2436" s="23">
        <v>44480</v>
      </c>
      <c r="E2436" s="22" t="s">
        <v>131</v>
      </c>
      <c r="F2436" s="22" t="s">
        <v>88</v>
      </c>
      <c r="G2436" s="22" t="s">
        <v>89</v>
      </c>
      <c r="H2436" s="22" t="s">
        <v>12</v>
      </c>
      <c r="I2436" s="24">
        <v>0.40000000000000008</v>
      </c>
      <c r="J2436" s="25">
        <v>7250</v>
      </c>
      <c r="K2436" s="26">
        <f>I2436*J2436</f>
        <v>2900.0000000000005</v>
      </c>
      <c r="L2436" s="26">
        <f>K2436*M2436</f>
        <v>1160.0000000000002</v>
      </c>
      <c r="M2436" s="27">
        <v>0.4</v>
      </c>
      <c r="O2436" s="1"/>
      <c r="P2436" s="2"/>
      <c r="Q2436" s="3"/>
      <c r="R2436" s="5"/>
    </row>
    <row r="2437" spans="2:18" x14ac:dyDescent="0.2">
      <c r="B2437" s="22" t="s">
        <v>10</v>
      </c>
      <c r="C2437" s="22">
        <v>1185732</v>
      </c>
      <c r="D2437" s="23">
        <v>44480</v>
      </c>
      <c r="E2437" s="22" t="s">
        <v>131</v>
      </c>
      <c r="F2437" s="22" t="s">
        <v>88</v>
      </c>
      <c r="G2437" s="22" t="s">
        <v>89</v>
      </c>
      <c r="H2437" s="22" t="s">
        <v>15</v>
      </c>
      <c r="I2437" s="24">
        <v>0.3000000000000001</v>
      </c>
      <c r="J2437" s="25">
        <v>5500</v>
      </c>
      <c r="K2437" s="26">
        <f>I2437*J2437</f>
        <v>1650.0000000000005</v>
      </c>
      <c r="L2437" s="26">
        <f>K2437*M2437</f>
        <v>577.50000000000011</v>
      </c>
      <c r="M2437" s="27">
        <v>0.35</v>
      </c>
      <c r="O2437" s="1"/>
      <c r="P2437" s="2"/>
      <c r="Q2437" s="3"/>
      <c r="R2437" s="5"/>
    </row>
    <row r="2438" spans="2:18" x14ac:dyDescent="0.2">
      <c r="B2438" s="22" t="s">
        <v>10</v>
      </c>
      <c r="C2438" s="22">
        <v>1185732</v>
      </c>
      <c r="D2438" s="23">
        <v>44480</v>
      </c>
      <c r="E2438" s="22" t="s">
        <v>131</v>
      </c>
      <c r="F2438" s="22" t="s">
        <v>88</v>
      </c>
      <c r="G2438" s="22" t="s">
        <v>89</v>
      </c>
      <c r="H2438" s="22" t="s">
        <v>13</v>
      </c>
      <c r="I2438" s="24">
        <v>0.3000000000000001</v>
      </c>
      <c r="J2438" s="25">
        <v>4250</v>
      </c>
      <c r="K2438" s="26">
        <f t="shared" ref="K2438:K2441" si="800">I2438*J2438</f>
        <v>1275.0000000000005</v>
      </c>
      <c r="L2438" s="26">
        <f t="shared" ref="L2438:L2441" si="801">K2438*M2438</f>
        <v>510.00000000000023</v>
      </c>
      <c r="M2438" s="27">
        <v>0.4</v>
      </c>
      <c r="O2438" s="1"/>
      <c r="P2438" s="2"/>
      <c r="Q2438" s="3"/>
      <c r="R2438" s="5"/>
    </row>
    <row r="2439" spans="2:18" x14ac:dyDescent="0.2">
      <c r="B2439" s="22" t="s">
        <v>10</v>
      </c>
      <c r="C2439" s="22">
        <v>1185732</v>
      </c>
      <c r="D2439" s="23">
        <v>44480</v>
      </c>
      <c r="E2439" s="22" t="s">
        <v>131</v>
      </c>
      <c r="F2439" s="22" t="s">
        <v>88</v>
      </c>
      <c r="G2439" s="22" t="s">
        <v>89</v>
      </c>
      <c r="H2439" s="22" t="s">
        <v>14</v>
      </c>
      <c r="I2439" s="24">
        <v>0.3000000000000001</v>
      </c>
      <c r="J2439" s="25">
        <v>4000</v>
      </c>
      <c r="K2439" s="26">
        <f t="shared" si="800"/>
        <v>1200.0000000000005</v>
      </c>
      <c r="L2439" s="26">
        <f t="shared" si="801"/>
        <v>480.00000000000023</v>
      </c>
      <c r="M2439" s="27">
        <v>0.4</v>
      </c>
      <c r="O2439" s="1"/>
      <c r="P2439" s="2"/>
      <c r="Q2439" s="3"/>
      <c r="R2439" s="5"/>
    </row>
    <row r="2440" spans="2:18" x14ac:dyDescent="0.2">
      <c r="B2440" s="22" t="s">
        <v>10</v>
      </c>
      <c r="C2440" s="22">
        <v>1185732</v>
      </c>
      <c r="D2440" s="23">
        <v>44480</v>
      </c>
      <c r="E2440" s="22" t="s">
        <v>131</v>
      </c>
      <c r="F2440" s="22" t="s">
        <v>88</v>
      </c>
      <c r="G2440" s="22" t="s">
        <v>89</v>
      </c>
      <c r="H2440" s="22" t="s">
        <v>16</v>
      </c>
      <c r="I2440" s="24">
        <v>0.40000000000000008</v>
      </c>
      <c r="J2440" s="25">
        <v>4000</v>
      </c>
      <c r="K2440" s="26">
        <f t="shared" si="800"/>
        <v>1600.0000000000002</v>
      </c>
      <c r="L2440" s="26">
        <f t="shared" si="801"/>
        <v>560</v>
      </c>
      <c r="M2440" s="27">
        <v>0.35</v>
      </c>
      <c r="O2440" s="1"/>
      <c r="P2440" s="2"/>
      <c r="Q2440" s="3"/>
      <c r="R2440" s="5"/>
    </row>
    <row r="2441" spans="2:18" x14ac:dyDescent="0.2">
      <c r="B2441" s="22" t="s">
        <v>10</v>
      </c>
      <c r="C2441" s="22">
        <v>1185732</v>
      </c>
      <c r="D2441" s="23">
        <v>44480</v>
      </c>
      <c r="E2441" s="22" t="s">
        <v>131</v>
      </c>
      <c r="F2441" s="22" t="s">
        <v>88</v>
      </c>
      <c r="G2441" s="22" t="s">
        <v>89</v>
      </c>
      <c r="H2441" s="22" t="s">
        <v>17</v>
      </c>
      <c r="I2441" s="24">
        <v>0.4</v>
      </c>
      <c r="J2441" s="25">
        <v>5250</v>
      </c>
      <c r="K2441" s="26">
        <f t="shared" si="800"/>
        <v>2100</v>
      </c>
      <c r="L2441" s="26">
        <f t="shared" si="801"/>
        <v>1050</v>
      </c>
      <c r="M2441" s="27">
        <v>0.5</v>
      </c>
      <c r="O2441" s="1"/>
      <c r="P2441" s="2"/>
      <c r="Q2441" s="3"/>
      <c r="R2441" s="5"/>
    </row>
    <row r="2442" spans="2:18" x14ac:dyDescent="0.2">
      <c r="B2442" s="22" t="s">
        <v>10</v>
      </c>
      <c r="C2442" s="22">
        <v>1185732</v>
      </c>
      <c r="D2442" s="23">
        <v>44510</v>
      </c>
      <c r="E2442" s="22" t="s">
        <v>131</v>
      </c>
      <c r="F2442" s="22" t="s">
        <v>88</v>
      </c>
      <c r="G2442" s="22" t="s">
        <v>89</v>
      </c>
      <c r="H2442" s="22" t="s">
        <v>12</v>
      </c>
      <c r="I2442" s="24">
        <v>0.35000000000000009</v>
      </c>
      <c r="J2442" s="25">
        <v>6750</v>
      </c>
      <c r="K2442" s="26">
        <f>I2442*J2442</f>
        <v>2362.5000000000005</v>
      </c>
      <c r="L2442" s="26">
        <f>K2442*M2442</f>
        <v>945.00000000000023</v>
      </c>
      <c r="M2442" s="27">
        <v>0.4</v>
      </c>
      <c r="O2442" s="1"/>
      <c r="P2442" s="2"/>
      <c r="Q2442" s="3"/>
      <c r="R2442" s="5"/>
    </row>
    <row r="2443" spans="2:18" x14ac:dyDescent="0.2">
      <c r="B2443" s="22" t="s">
        <v>10</v>
      </c>
      <c r="C2443" s="22">
        <v>1185732</v>
      </c>
      <c r="D2443" s="23">
        <v>44510</v>
      </c>
      <c r="E2443" s="22" t="s">
        <v>131</v>
      </c>
      <c r="F2443" s="22" t="s">
        <v>88</v>
      </c>
      <c r="G2443" s="22" t="s">
        <v>89</v>
      </c>
      <c r="H2443" s="22" t="s">
        <v>15</v>
      </c>
      <c r="I2443" s="24">
        <v>0.25000000000000011</v>
      </c>
      <c r="J2443" s="25">
        <v>5000</v>
      </c>
      <c r="K2443" s="26">
        <f>I2443*J2443</f>
        <v>1250.0000000000005</v>
      </c>
      <c r="L2443" s="26">
        <f>K2443*M2443</f>
        <v>437.50000000000011</v>
      </c>
      <c r="M2443" s="27">
        <v>0.35</v>
      </c>
      <c r="O2443" s="1"/>
      <c r="P2443" s="2"/>
      <c r="Q2443" s="3"/>
      <c r="R2443" s="5"/>
    </row>
    <row r="2444" spans="2:18" x14ac:dyDescent="0.2">
      <c r="B2444" s="22" t="s">
        <v>10</v>
      </c>
      <c r="C2444" s="22">
        <v>1185732</v>
      </c>
      <c r="D2444" s="23">
        <v>44510</v>
      </c>
      <c r="E2444" s="22" t="s">
        <v>131</v>
      </c>
      <c r="F2444" s="22" t="s">
        <v>88</v>
      </c>
      <c r="G2444" s="22" t="s">
        <v>89</v>
      </c>
      <c r="H2444" s="22" t="s">
        <v>13</v>
      </c>
      <c r="I2444" s="24">
        <v>0.35000000000000014</v>
      </c>
      <c r="J2444" s="25">
        <v>4450</v>
      </c>
      <c r="K2444" s="26">
        <f t="shared" ref="K2444:K2447" si="802">I2444*J2444</f>
        <v>1557.5000000000007</v>
      </c>
      <c r="L2444" s="26">
        <f t="shared" ref="L2444:L2447" si="803">K2444*M2444</f>
        <v>623.00000000000034</v>
      </c>
      <c r="M2444" s="27">
        <v>0.4</v>
      </c>
      <c r="O2444" s="1"/>
      <c r="P2444" s="2"/>
      <c r="Q2444" s="3"/>
      <c r="R2444" s="5"/>
    </row>
    <row r="2445" spans="2:18" x14ac:dyDescent="0.2">
      <c r="B2445" s="22" t="s">
        <v>10</v>
      </c>
      <c r="C2445" s="22">
        <v>1185732</v>
      </c>
      <c r="D2445" s="23">
        <v>44510</v>
      </c>
      <c r="E2445" s="22" t="s">
        <v>131</v>
      </c>
      <c r="F2445" s="22" t="s">
        <v>88</v>
      </c>
      <c r="G2445" s="22" t="s">
        <v>89</v>
      </c>
      <c r="H2445" s="22" t="s">
        <v>14</v>
      </c>
      <c r="I2445" s="24">
        <v>0.65000000000000024</v>
      </c>
      <c r="J2445" s="25">
        <v>5000</v>
      </c>
      <c r="K2445" s="26">
        <f t="shared" si="802"/>
        <v>3250.0000000000014</v>
      </c>
      <c r="L2445" s="26">
        <f t="shared" si="803"/>
        <v>1300.0000000000007</v>
      </c>
      <c r="M2445" s="27">
        <v>0.4</v>
      </c>
      <c r="O2445" s="1"/>
      <c r="P2445" s="2"/>
      <c r="Q2445" s="3"/>
      <c r="R2445" s="5"/>
    </row>
    <row r="2446" spans="2:18" x14ac:dyDescent="0.2">
      <c r="B2446" s="22" t="s">
        <v>10</v>
      </c>
      <c r="C2446" s="22">
        <v>1185732</v>
      </c>
      <c r="D2446" s="23">
        <v>44510</v>
      </c>
      <c r="E2446" s="22" t="s">
        <v>131</v>
      </c>
      <c r="F2446" s="22" t="s">
        <v>88</v>
      </c>
      <c r="G2446" s="22" t="s">
        <v>89</v>
      </c>
      <c r="H2446" s="22" t="s">
        <v>16</v>
      </c>
      <c r="I2446" s="24">
        <v>0.80000000000000016</v>
      </c>
      <c r="J2446" s="25">
        <v>4750</v>
      </c>
      <c r="K2446" s="26">
        <f t="shared" si="802"/>
        <v>3800.0000000000009</v>
      </c>
      <c r="L2446" s="26">
        <f t="shared" si="803"/>
        <v>1330.0000000000002</v>
      </c>
      <c r="M2446" s="27">
        <v>0.35</v>
      </c>
      <c r="O2446" s="1"/>
      <c r="P2446" s="2"/>
      <c r="Q2446" s="3"/>
      <c r="R2446" s="5"/>
    </row>
    <row r="2447" spans="2:18" x14ac:dyDescent="0.2">
      <c r="B2447" s="22" t="s">
        <v>10</v>
      </c>
      <c r="C2447" s="22">
        <v>1185732</v>
      </c>
      <c r="D2447" s="23">
        <v>44510</v>
      </c>
      <c r="E2447" s="22" t="s">
        <v>131</v>
      </c>
      <c r="F2447" s="22" t="s">
        <v>88</v>
      </c>
      <c r="G2447" s="22" t="s">
        <v>89</v>
      </c>
      <c r="H2447" s="22" t="s">
        <v>17</v>
      </c>
      <c r="I2447" s="24">
        <v>0.8</v>
      </c>
      <c r="J2447" s="25">
        <v>5750</v>
      </c>
      <c r="K2447" s="26">
        <f t="shared" si="802"/>
        <v>4600</v>
      </c>
      <c r="L2447" s="26">
        <f t="shared" si="803"/>
        <v>2300</v>
      </c>
      <c r="M2447" s="27">
        <v>0.5</v>
      </c>
      <c r="O2447" s="1"/>
      <c r="P2447" s="2"/>
      <c r="Q2447" s="3"/>
      <c r="R2447" s="5"/>
    </row>
    <row r="2448" spans="2:18" x14ac:dyDescent="0.2">
      <c r="B2448" s="22" t="s">
        <v>10</v>
      </c>
      <c r="C2448" s="22">
        <v>1185732</v>
      </c>
      <c r="D2448" s="23">
        <v>44539</v>
      </c>
      <c r="E2448" s="22" t="s">
        <v>131</v>
      </c>
      <c r="F2448" s="22" t="s">
        <v>88</v>
      </c>
      <c r="G2448" s="22" t="s">
        <v>89</v>
      </c>
      <c r="H2448" s="22" t="s">
        <v>12</v>
      </c>
      <c r="I2448" s="24">
        <v>0.75000000000000011</v>
      </c>
      <c r="J2448" s="25">
        <v>8250</v>
      </c>
      <c r="K2448" s="26">
        <f>I2448*J2448</f>
        <v>6187.5000000000009</v>
      </c>
      <c r="L2448" s="26">
        <f>K2448*M2448</f>
        <v>2475.0000000000005</v>
      </c>
      <c r="M2448" s="27">
        <v>0.4</v>
      </c>
      <c r="O2448" s="1"/>
      <c r="P2448" s="2"/>
      <c r="Q2448" s="3"/>
      <c r="R2448" s="5"/>
    </row>
    <row r="2449" spans="1:18" x14ac:dyDescent="0.2">
      <c r="B2449" s="22" t="s">
        <v>10</v>
      </c>
      <c r="C2449" s="22">
        <v>1185732</v>
      </c>
      <c r="D2449" s="23">
        <v>44539</v>
      </c>
      <c r="E2449" s="22" t="s">
        <v>131</v>
      </c>
      <c r="F2449" s="22" t="s">
        <v>88</v>
      </c>
      <c r="G2449" s="22" t="s">
        <v>89</v>
      </c>
      <c r="H2449" s="22" t="s">
        <v>15</v>
      </c>
      <c r="I2449" s="24">
        <v>0.65000000000000013</v>
      </c>
      <c r="J2449" s="25">
        <v>6250</v>
      </c>
      <c r="K2449" s="26">
        <f>I2449*J2449</f>
        <v>4062.5000000000009</v>
      </c>
      <c r="L2449" s="26">
        <f>K2449*M2449</f>
        <v>1421.8750000000002</v>
      </c>
      <c r="M2449" s="27">
        <v>0.35</v>
      </c>
      <c r="O2449" s="1"/>
      <c r="P2449" s="2"/>
      <c r="Q2449" s="3"/>
      <c r="R2449" s="5"/>
    </row>
    <row r="2450" spans="1:18" x14ac:dyDescent="0.2">
      <c r="B2450" s="22" t="s">
        <v>10</v>
      </c>
      <c r="C2450" s="22">
        <v>1185732</v>
      </c>
      <c r="D2450" s="23">
        <v>44539</v>
      </c>
      <c r="E2450" s="22" t="s">
        <v>131</v>
      </c>
      <c r="F2450" s="22" t="s">
        <v>88</v>
      </c>
      <c r="G2450" s="22" t="s">
        <v>89</v>
      </c>
      <c r="H2450" s="22" t="s">
        <v>13</v>
      </c>
      <c r="I2450" s="24">
        <v>0.65000000000000013</v>
      </c>
      <c r="J2450" s="25">
        <v>5750</v>
      </c>
      <c r="K2450" s="26">
        <f t="shared" ref="K2450:K2453" si="804">I2450*J2450</f>
        <v>3737.5000000000009</v>
      </c>
      <c r="L2450" s="26">
        <f t="shared" ref="L2450:L2453" si="805">K2450*M2450</f>
        <v>1495.0000000000005</v>
      </c>
      <c r="M2450" s="27">
        <v>0.4</v>
      </c>
      <c r="O2450" s="1"/>
      <c r="P2450" s="2"/>
      <c r="Q2450" s="3"/>
      <c r="R2450" s="5"/>
    </row>
    <row r="2451" spans="1:18" x14ac:dyDescent="0.2">
      <c r="B2451" s="22" t="s">
        <v>10</v>
      </c>
      <c r="C2451" s="22">
        <v>1185732</v>
      </c>
      <c r="D2451" s="23">
        <v>44539</v>
      </c>
      <c r="E2451" s="22" t="s">
        <v>131</v>
      </c>
      <c r="F2451" s="22" t="s">
        <v>88</v>
      </c>
      <c r="G2451" s="22" t="s">
        <v>89</v>
      </c>
      <c r="H2451" s="22" t="s">
        <v>14</v>
      </c>
      <c r="I2451" s="24">
        <v>0.65000000000000013</v>
      </c>
      <c r="J2451" s="25">
        <v>5250</v>
      </c>
      <c r="K2451" s="26">
        <f t="shared" si="804"/>
        <v>3412.5000000000009</v>
      </c>
      <c r="L2451" s="26">
        <f t="shared" si="805"/>
        <v>1365.0000000000005</v>
      </c>
      <c r="M2451" s="27">
        <v>0.4</v>
      </c>
      <c r="O2451" s="1"/>
      <c r="P2451" s="2"/>
      <c r="Q2451" s="3"/>
      <c r="R2451" s="5"/>
    </row>
    <row r="2452" spans="1:18" x14ac:dyDescent="0.2">
      <c r="B2452" s="22" t="s">
        <v>10</v>
      </c>
      <c r="C2452" s="22">
        <v>1185732</v>
      </c>
      <c r="D2452" s="23">
        <v>44539</v>
      </c>
      <c r="E2452" s="22" t="s">
        <v>131</v>
      </c>
      <c r="F2452" s="22" t="s">
        <v>88</v>
      </c>
      <c r="G2452" s="22" t="s">
        <v>89</v>
      </c>
      <c r="H2452" s="22" t="s">
        <v>16</v>
      </c>
      <c r="I2452" s="24">
        <v>0.75000000000000011</v>
      </c>
      <c r="J2452" s="25">
        <v>5250</v>
      </c>
      <c r="K2452" s="26">
        <f t="shared" si="804"/>
        <v>3937.5000000000005</v>
      </c>
      <c r="L2452" s="26">
        <f t="shared" si="805"/>
        <v>1378.125</v>
      </c>
      <c r="M2452" s="27">
        <v>0.35</v>
      </c>
      <c r="O2452" s="1"/>
      <c r="P2452" s="2"/>
      <c r="Q2452" s="3"/>
      <c r="R2452" s="5"/>
    </row>
    <row r="2453" spans="1:18" x14ac:dyDescent="0.2">
      <c r="B2453" s="22" t="s">
        <v>10</v>
      </c>
      <c r="C2453" s="22">
        <v>1185732</v>
      </c>
      <c r="D2453" s="23">
        <v>44539</v>
      </c>
      <c r="E2453" s="22" t="s">
        <v>131</v>
      </c>
      <c r="F2453" s="22" t="s">
        <v>88</v>
      </c>
      <c r="G2453" s="22" t="s">
        <v>89</v>
      </c>
      <c r="H2453" s="22" t="s">
        <v>17</v>
      </c>
      <c r="I2453" s="24">
        <v>0.8</v>
      </c>
      <c r="J2453" s="25">
        <v>6250</v>
      </c>
      <c r="K2453" s="26">
        <f t="shared" si="804"/>
        <v>5000</v>
      </c>
      <c r="L2453" s="26">
        <f t="shared" si="805"/>
        <v>2500</v>
      </c>
      <c r="M2453" s="27">
        <v>0.5</v>
      </c>
      <c r="O2453" s="1"/>
      <c r="P2453" s="2"/>
      <c r="Q2453" s="3"/>
      <c r="R2453" s="5"/>
    </row>
    <row r="2454" spans="1:18" x14ac:dyDescent="0.2">
      <c r="A2454" s="8" t="s">
        <v>40</v>
      </c>
      <c r="B2454" s="22" t="s">
        <v>10</v>
      </c>
      <c r="C2454" s="22">
        <v>1185732</v>
      </c>
      <c r="D2454" s="23">
        <v>44218</v>
      </c>
      <c r="E2454" s="22" t="s">
        <v>30</v>
      </c>
      <c r="F2454" s="22" t="s">
        <v>90</v>
      </c>
      <c r="G2454" s="22" t="s">
        <v>91</v>
      </c>
      <c r="H2454" s="22" t="s">
        <v>12</v>
      </c>
      <c r="I2454" s="24">
        <v>0.4</v>
      </c>
      <c r="J2454" s="25">
        <v>5000</v>
      </c>
      <c r="K2454" s="26">
        <f>I2454*J2454</f>
        <v>2000</v>
      </c>
      <c r="L2454" s="26">
        <f>K2454*M2454</f>
        <v>800</v>
      </c>
      <c r="M2454" s="27">
        <v>0.4</v>
      </c>
      <c r="O2454" s="1"/>
      <c r="P2454" s="2"/>
      <c r="Q2454" s="3"/>
      <c r="R2454" s="5"/>
    </row>
    <row r="2455" spans="1:18" x14ac:dyDescent="0.2">
      <c r="B2455" s="22" t="s">
        <v>10</v>
      </c>
      <c r="C2455" s="22">
        <v>1185732</v>
      </c>
      <c r="D2455" s="23">
        <v>44218</v>
      </c>
      <c r="E2455" s="22" t="s">
        <v>30</v>
      </c>
      <c r="F2455" s="22" t="s">
        <v>90</v>
      </c>
      <c r="G2455" s="22" t="s">
        <v>91</v>
      </c>
      <c r="H2455" s="22" t="s">
        <v>15</v>
      </c>
      <c r="I2455" s="24">
        <v>0.4</v>
      </c>
      <c r="J2455" s="25">
        <v>3000</v>
      </c>
      <c r="K2455" s="26">
        <f>I2455*J2455</f>
        <v>1200</v>
      </c>
      <c r="L2455" s="26">
        <f>K2455*M2455</f>
        <v>420</v>
      </c>
      <c r="M2455" s="27">
        <v>0.35</v>
      </c>
      <c r="O2455" s="1"/>
      <c r="P2455" s="2"/>
      <c r="Q2455" s="3"/>
      <c r="R2455" s="5"/>
    </row>
    <row r="2456" spans="1:18" x14ac:dyDescent="0.2">
      <c r="B2456" s="22" t="s">
        <v>10</v>
      </c>
      <c r="C2456" s="22">
        <v>1185732</v>
      </c>
      <c r="D2456" s="23">
        <v>44218</v>
      </c>
      <c r="E2456" s="22" t="s">
        <v>30</v>
      </c>
      <c r="F2456" s="22" t="s">
        <v>90</v>
      </c>
      <c r="G2456" s="22" t="s">
        <v>91</v>
      </c>
      <c r="H2456" s="22" t="s">
        <v>13</v>
      </c>
      <c r="I2456" s="24">
        <v>0.30000000000000004</v>
      </c>
      <c r="J2456" s="25">
        <v>3000</v>
      </c>
      <c r="K2456" s="26">
        <f t="shared" ref="K2456:K2459" si="806">I2456*J2456</f>
        <v>900.00000000000011</v>
      </c>
      <c r="L2456" s="26">
        <f t="shared" ref="L2456:L2459" si="807">K2456*M2456</f>
        <v>360.00000000000006</v>
      </c>
      <c r="M2456" s="27">
        <v>0.4</v>
      </c>
      <c r="O2456" s="1"/>
      <c r="P2456" s="2"/>
      <c r="Q2456" s="3"/>
      <c r="R2456" s="5"/>
    </row>
    <row r="2457" spans="1:18" x14ac:dyDescent="0.2">
      <c r="B2457" s="22" t="s">
        <v>10</v>
      </c>
      <c r="C2457" s="22">
        <v>1185732</v>
      </c>
      <c r="D2457" s="23">
        <v>44218</v>
      </c>
      <c r="E2457" s="22" t="s">
        <v>30</v>
      </c>
      <c r="F2457" s="22" t="s">
        <v>90</v>
      </c>
      <c r="G2457" s="22" t="s">
        <v>91</v>
      </c>
      <c r="H2457" s="22" t="s">
        <v>14</v>
      </c>
      <c r="I2457" s="24">
        <v>0.35000000000000003</v>
      </c>
      <c r="J2457" s="25">
        <v>1500</v>
      </c>
      <c r="K2457" s="26">
        <f t="shared" si="806"/>
        <v>525</v>
      </c>
      <c r="L2457" s="26">
        <f t="shared" si="807"/>
        <v>210</v>
      </c>
      <c r="M2457" s="27">
        <v>0.4</v>
      </c>
      <c r="O2457" s="1"/>
      <c r="P2457" s="2"/>
      <c r="Q2457" s="3"/>
      <c r="R2457" s="5"/>
    </row>
    <row r="2458" spans="1:18" x14ac:dyDescent="0.2">
      <c r="B2458" s="22" t="s">
        <v>10</v>
      </c>
      <c r="C2458" s="22">
        <v>1185732</v>
      </c>
      <c r="D2458" s="23">
        <v>44218</v>
      </c>
      <c r="E2458" s="22" t="s">
        <v>30</v>
      </c>
      <c r="F2458" s="22" t="s">
        <v>90</v>
      </c>
      <c r="G2458" s="22" t="s">
        <v>91</v>
      </c>
      <c r="H2458" s="22" t="s">
        <v>16</v>
      </c>
      <c r="I2458" s="24">
        <v>0.49999999999999994</v>
      </c>
      <c r="J2458" s="25">
        <v>2000</v>
      </c>
      <c r="K2458" s="26">
        <f t="shared" si="806"/>
        <v>999.99999999999989</v>
      </c>
      <c r="L2458" s="26">
        <f t="shared" si="807"/>
        <v>349.99999999999994</v>
      </c>
      <c r="M2458" s="27">
        <v>0.35</v>
      </c>
      <c r="O2458" s="1"/>
      <c r="P2458" s="2"/>
      <c r="Q2458" s="3"/>
      <c r="R2458" s="5"/>
    </row>
    <row r="2459" spans="1:18" x14ac:dyDescent="0.2">
      <c r="B2459" s="22" t="s">
        <v>10</v>
      </c>
      <c r="C2459" s="22">
        <v>1185732</v>
      </c>
      <c r="D2459" s="23">
        <v>44218</v>
      </c>
      <c r="E2459" s="22" t="s">
        <v>30</v>
      </c>
      <c r="F2459" s="22" t="s">
        <v>90</v>
      </c>
      <c r="G2459" s="22" t="s">
        <v>91</v>
      </c>
      <c r="H2459" s="22" t="s">
        <v>17</v>
      </c>
      <c r="I2459" s="24">
        <v>0.4</v>
      </c>
      <c r="J2459" s="25">
        <v>3000</v>
      </c>
      <c r="K2459" s="26">
        <f t="shared" si="806"/>
        <v>1200</v>
      </c>
      <c r="L2459" s="26">
        <f t="shared" si="807"/>
        <v>480</v>
      </c>
      <c r="M2459" s="27">
        <v>0.4</v>
      </c>
      <c r="O2459" s="1"/>
      <c r="P2459" s="2"/>
      <c r="Q2459" s="3"/>
      <c r="R2459" s="5"/>
    </row>
    <row r="2460" spans="1:18" x14ac:dyDescent="0.2">
      <c r="B2460" s="22" t="s">
        <v>10</v>
      </c>
      <c r="C2460" s="22">
        <v>1185732</v>
      </c>
      <c r="D2460" s="23">
        <v>44249</v>
      </c>
      <c r="E2460" s="22" t="s">
        <v>30</v>
      </c>
      <c r="F2460" s="22" t="s">
        <v>90</v>
      </c>
      <c r="G2460" s="22" t="s">
        <v>91</v>
      </c>
      <c r="H2460" s="22" t="s">
        <v>12</v>
      </c>
      <c r="I2460" s="24">
        <v>0.4</v>
      </c>
      <c r="J2460" s="25">
        <v>5500</v>
      </c>
      <c r="K2460" s="26">
        <f>I2460*J2460</f>
        <v>2200</v>
      </c>
      <c r="L2460" s="26">
        <f>K2460*M2460</f>
        <v>880</v>
      </c>
      <c r="M2460" s="27">
        <v>0.4</v>
      </c>
      <c r="O2460" s="1"/>
      <c r="P2460" s="2"/>
      <c r="Q2460" s="3"/>
      <c r="R2460" s="5"/>
    </row>
    <row r="2461" spans="1:18" x14ac:dyDescent="0.2">
      <c r="B2461" s="22" t="s">
        <v>10</v>
      </c>
      <c r="C2461" s="22">
        <v>1185732</v>
      </c>
      <c r="D2461" s="23">
        <v>44249</v>
      </c>
      <c r="E2461" s="22" t="s">
        <v>30</v>
      </c>
      <c r="F2461" s="22" t="s">
        <v>90</v>
      </c>
      <c r="G2461" s="22" t="s">
        <v>91</v>
      </c>
      <c r="H2461" s="22" t="s">
        <v>15</v>
      </c>
      <c r="I2461" s="24">
        <v>0.4</v>
      </c>
      <c r="J2461" s="25">
        <v>2000</v>
      </c>
      <c r="K2461" s="26">
        <f>I2461*J2461</f>
        <v>800</v>
      </c>
      <c r="L2461" s="26">
        <f>K2461*M2461</f>
        <v>280</v>
      </c>
      <c r="M2461" s="27">
        <v>0.35</v>
      </c>
      <c r="O2461" s="1"/>
      <c r="P2461" s="2"/>
      <c r="Q2461" s="3"/>
      <c r="R2461" s="5"/>
    </row>
    <row r="2462" spans="1:18" x14ac:dyDescent="0.2">
      <c r="B2462" s="22" t="s">
        <v>10</v>
      </c>
      <c r="C2462" s="22">
        <v>1185732</v>
      </c>
      <c r="D2462" s="23">
        <v>44249</v>
      </c>
      <c r="E2462" s="22" t="s">
        <v>30</v>
      </c>
      <c r="F2462" s="22" t="s">
        <v>90</v>
      </c>
      <c r="G2462" s="22" t="s">
        <v>91</v>
      </c>
      <c r="H2462" s="22" t="s">
        <v>13</v>
      </c>
      <c r="I2462" s="24">
        <v>0.30000000000000004</v>
      </c>
      <c r="J2462" s="25">
        <v>2500</v>
      </c>
      <c r="K2462" s="26">
        <f t="shared" ref="K2462:K2465" si="808">I2462*J2462</f>
        <v>750.00000000000011</v>
      </c>
      <c r="L2462" s="26">
        <f t="shared" ref="L2462:L2465" si="809">K2462*M2462</f>
        <v>300.00000000000006</v>
      </c>
      <c r="M2462" s="27">
        <v>0.4</v>
      </c>
      <c r="O2462" s="1"/>
      <c r="P2462" s="2"/>
      <c r="Q2462" s="3"/>
      <c r="R2462" s="5"/>
    </row>
    <row r="2463" spans="1:18" x14ac:dyDescent="0.2">
      <c r="B2463" s="22" t="s">
        <v>10</v>
      </c>
      <c r="C2463" s="22">
        <v>1185732</v>
      </c>
      <c r="D2463" s="23">
        <v>44249</v>
      </c>
      <c r="E2463" s="22" t="s">
        <v>30</v>
      </c>
      <c r="F2463" s="22" t="s">
        <v>90</v>
      </c>
      <c r="G2463" s="22" t="s">
        <v>91</v>
      </c>
      <c r="H2463" s="22" t="s">
        <v>14</v>
      </c>
      <c r="I2463" s="24">
        <v>0.35000000000000003</v>
      </c>
      <c r="J2463" s="25">
        <v>1250</v>
      </c>
      <c r="K2463" s="26">
        <f t="shared" si="808"/>
        <v>437.50000000000006</v>
      </c>
      <c r="L2463" s="26">
        <f t="shared" si="809"/>
        <v>175.00000000000003</v>
      </c>
      <c r="M2463" s="27">
        <v>0.4</v>
      </c>
      <c r="O2463" s="1"/>
      <c r="P2463" s="2"/>
      <c r="Q2463" s="3"/>
      <c r="R2463" s="5"/>
    </row>
    <row r="2464" spans="1:18" x14ac:dyDescent="0.2">
      <c r="B2464" s="22" t="s">
        <v>10</v>
      </c>
      <c r="C2464" s="22">
        <v>1185732</v>
      </c>
      <c r="D2464" s="23">
        <v>44249</v>
      </c>
      <c r="E2464" s="22" t="s">
        <v>30</v>
      </c>
      <c r="F2464" s="22" t="s">
        <v>90</v>
      </c>
      <c r="G2464" s="22" t="s">
        <v>91</v>
      </c>
      <c r="H2464" s="22" t="s">
        <v>16</v>
      </c>
      <c r="I2464" s="24">
        <v>0.49999999999999994</v>
      </c>
      <c r="J2464" s="25">
        <v>2000</v>
      </c>
      <c r="K2464" s="26">
        <f t="shared" si="808"/>
        <v>999.99999999999989</v>
      </c>
      <c r="L2464" s="26">
        <f t="shared" si="809"/>
        <v>349.99999999999994</v>
      </c>
      <c r="M2464" s="27">
        <v>0.35</v>
      </c>
      <c r="O2464" s="1"/>
      <c r="P2464" s="2"/>
      <c r="Q2464" s="3"/>
      <c r="R2464" s="5"/>
    </row>
    <row r="2465" spans="2:18" x14ac:dyDescent="0.2">
      <c r="B2465" s="22" t="s">
        <v>10</v>
      </c>
      <c r="C2465" s="22">
        <v>1185732</v>
      </c>
      <c r="D2465" s="23">
        <v>44249</v>
      </c>
      <c r="E2465" s="22" t="s">
        <v>30</v>
      </c>
      <c r="F2465" s="22" t="s">
        <v>90</v>
      </c>
      <c r="G2465" s="22" t="s">
        <v>91</v>
      </c>
      <c r="H2465" s="22" t="s">
        <v>17</v>
      </c>
      <c r="I2465" s="24">
        <v>0.4</v>
      </c>
      <c r="J2465" s="25">
        <v>3000</v>
      </c>
      <c r="K2465" s="26">
        <f t="shared" si="808"/>
        <v>1200</v>
      </c>
      <c r="L2465" s="26">
        <f t="shared" si="809"/>
        <v>480</v>
      </c>
      <c r="M2465" s="27">
        <v>0.4</v>
      </c>
      <c r="O2465" s="1"/>
      <c r="P2465" s="2"/>
      <c r="Q2465" s="3"/>
      <c r="R2465" s="5"/>
    </row>
    <row r="2466" spans="2:18" x14ac:dyDescent="0.2">
      <c r="B2466" s="22" t="s">
        <v>10</v>
      </c>
      <c r="C2466" s="22">
        <v>1185732</v>
      </c>
      <c r="D2466" s="23">
        <v>44276</v>
      </c>
      <c r="E2466" s="22" t="s">
        <v>30</v>
      </c>
      <c r="F2466" s="22" t="s">
        <v>90</v>
      </c>
      <c r="G2466" s="22" t="s">
        <v>91</v>
      </c>
      <c r="H2466" s="22" t="s">
        <v>12</v>
      </c>
      <c r="I2466" s="24">
        <v>0.45</v>
      </c>
      <c r="J2466" s="25">
        <v>5200</v>
      </c>
      <c r="K2466" s="26">
        <f>I2466*J2466</f>
        <v>2340</v>
      </c>
      <c r="L2466" s="26">
        <f>K2466*M2466</f>
        <v>936</v>
      </c>
      <c r="M2466" s="27">
        <v>0.4</v>
      </c>
      <c r="O2466" s="1"/>
      <c r="P2466" s="2"/>
      <c r="Q2466" s="3"/>
      <c r="R2466" s="5"/>
    </row>
    <row r="2467" spans="2:18" x14ac:dyDescent="0.2">
      <c r="B2467" s="22" t="s">
        <v>10</v>
      </c>
      <c r="C2467" s="22">
        <v>1185732</v>
      </c>
      <c r="D2467" s="23">
        <v>44276</v>
      </c>
      <c r="E2467" s="22" t="s">
        <v>30</v>
      </c>
      <c r="F2467" s="22" t="s">
        <v>90</v>
      </c>
      <c r="G2467" s="22" t="s">
        <v>91</v>
      </c>
      <c r="H2467" s="22" t="s">
        <v>15</v>
      </c>
      <c r="I2467" s="24">
        <v>0.45</v>
      </c>
      <c r="J2467" s="25">
        <v>2250</v>
      </c>
      <c r="K2467" s="26">
        <f>I2467*J2467</f>
        <v>1012.5</v>
      </c>
      <c r="L2467" s="26">
        <f>K2467*M2467</f>
        <v>354.375</v>
      </c>
      <c r="M2467" s="27">
        <v>0.35</v>
      </c>
      <c r="O2467" s="1"/>
      <c r="P2467" s="2"/>
      <c r="Q2467" s="3"/>
      <c r="R2467" s="5"/>
    </row>
    <row r="2468" spans="2:18" x14ac:dyDescent="0.2">
      <c r="B2468" s="22" t="s">
        <v>10</v>
      </c>
      <c r="C2468" s="22">
        <v>1185732</v>
      </c>
      <c r="D2468" s="23">
        <v>44276</v>
      </c>
      <c r="E2468" s="22" t="s">
        <v>30</v>
      </c>
      <c r="F2468" s="22" t="s">
        <v>90</v>
      </c>
      <c r="G2468" s="22" t="s">
        <v>91</v>
      </c>
      <c r="H2468" s="22" t="s">
        <v>13</v>
      </c>
      <c r="I2468" s="24">
        <v>0.35000000000000003</v>
      </c>
      <c r="J2468" s="25">
        <v>2500</v>
      </c>
      <c r="K2468" s="26">
        <f t="shared" ref="K2468:K2471" si="810">I2468*J2468</f>
        <v>875.00000000000011</v>
      </c>
      <c r="L2468" s="26">
        <f t="shared" ref="L2468:L2471" si="811">K2468*M2468</f>
        <v>350.00000000000006</v>
      </c>
      <c r="M2468" s="27">
        <v>0.4</v>
      </c>
      <c r="O2468" s="1"/>
      <c r="P2468" s="2"/>
      <c r="Q2468" s="3"/>
      <c r="R2468" s="5"/>
    </row>
    <row r="2469" spans="2:18" x14ac:dyDescent="0.2">
      <c r="B2469" s="22" t="s">
        <v>10</v>
      </c>
      <c r="C2469" s="22">
        <v>1185732</v>
      </c>
      <c r="D2469" s="23">
        <v>44276</v>
      </c>
      <c r="E2469" s="22" t="s">
        <v>30</v>
      </c>
      <c r="F2469" s="22" t="s">
        <v>90</v>
      </c>
      <c r="G2469" s="22" t="s">
        <v>91</v>
      </c>
      <c r="H2469" s="22" t="s">
        <v>14</v>
      </c>
      <c r="I2469" s="24">
        <v>0.4</v>
      </c>
      <c r="J2469" s="25">
        <v>1000</v>
      </c>
      <c r="K2469" s="26">
        <f t="shared" si="810"/>
        <v>400</v>
      </c>
      <c r="L2469" s="26">
        <f t="shared" si="811"/>
        <v>160</v>
      </c>
      <c r="M2469" s="27">
        <v>0.4</v>
      </c>
      <c r="O2469" s="1"/>
      <c r="P2469" s="2"/>
      <c r="Q2469" s="3"/>
      <c r="R2469" s="5"/>
    </row>
    <row r="2470" spans="2:18" x14ac:dyDescent="0.2">
      <c r="B2470" s="22" t="s">
        <v>10</v>
      </c>
      <c r="C2470" s="22">
        <v>1185732</v>
      </c>
      <c r="D2470" s="23">
        <v>44276</v>
      </c>
      <c r="E2470" s="22" t="s">
        <v>30</v>
      </c>
      <c r="F2470" s="22" t="s">
        <v>90</v>
      </c>
      <c r="G2470" s="22" t="s">
        <v>91</v>
      </c>
      <c r="H2470" s="22" t="s">
        <v>16</v>
      </c>
      <c r="I2470" s="24">
        <v>0.54999999999999993</v>
      </c>
      <c r="J2470" s="25">
        <v>1500</v>
      </c>
      <c r="K2470" s="26">
        <f t="shared" si="810"/>
        <v>824.99999999999989</v>
      </c>
      <c r="L2470" s="26">
        <f t="shared" si="811"/>
        <v>288.74999999999994</v>
      </c>
      <c r="M2470" s="27">
        <v>0.35</v>
      </c>
      <c r="O2470" s="1"/>
      <c r="P2470" s="2"/>
      <c r="Q2470" s="3"/>
      <c r="R2470" s="5"/>
    </row>
    <row r="2471" spans="2:18" x14ac:dyDescent="0.2">
      <c r="B2471" s="22" t="s">
        <v>10</v>
      </c>
      <c r="C2471" s="22">
        <v>1185732</v>
      </c>
      <c r="D2471" s="23">
        <v>44276</v>
      </c>
      <c r="E2471" s="22" t="s">
        <v>30</v>
      </c>
      <c r="F2471" s="22" t="s">
        <v>90</v>
      </c>
      <c r="G2471" s="22" t="s">
        <v>91</v>
      </c>
      <c r="H2471" s="22" t="s">
        <v>17</v>
      </c>
      <c r="I2471" s="24">
        <v>0.45</v>
      </c>
      <c r="J2471" s="25">
        <v>2500</v>
      </c>
      <c r="K2471" s="26">
        <f t="shared" si="810"/>
        <v>1125</v>
      </c>
      <c r="L2471" s="26">
        <f t="shared" si="811"/>
        <v>450</v>
      </c>
      <c r="M2471" s="27">
        <v>0.4</v>
      </c>
      <c r="O2471" s="1"/>
      <c r="P2471" s="2"/>
      <c r="Q2471" s="3"/>
      <c r="R2471" s="5"/>
    </row>
    <row r="2472" spans="2:18" x14ac:dyDescent="0.2">
      <c r="B2472" s="22" t="s">
        <v>10</v>
      </c>
      <c r="C2472" s="22">
        <v>1185732</v>
      </c>
      <c r="D2472" s="23">
        <v>44308</v>
      </c>
      <c r="E2472" s="22" t="s">
        <v>30</v>
      </c>
      <c r="F2472" s="22" t="s">
        <v>90</v>
      </c>
      <c r="G2472" s="22" t="s">
        <v>91</v>
      </c>
      <c r="H2472" s="22" t="s">
        <v>12</v>
      </c>
      <c r="I2472" s="24">
        <v>0.45</v>
      </c>
      <c r="J2472" s="25">
        <v>4750</v>
      </c>
      <c r="K2472" s="26">
        <f>I2472*J2472</f>
        <v>2137.5</v>
      </c>
      <c r="L2472" s="26">
        <f>K2472*M2472</f>
        <v>855</v>
      </c>
      <c r="M2472" s="27">
        <v>0.4</v>
      </c>
      <c r="O2472" s="1"/>
      <c r="P2472" s="2"/>
      <c r="Q2472" s="3"/>
      <c r="R2472" s="5"/>
    </row>
    <row r="2473" spans="2:18" x14ac:dyDescent="0.2">
      <c r="B2473" s="22" t="s">
        <v>10</v>
      </c>
      <c r="C2473" s="22">
        <v>1185732</v>
      </c>
      <c r="D2473" s="23">
        <v>44308</v>
      </c>
      <c r="E2473" s="22" t="s">
        <v>30</v>
      </c>
      <c r="F2473" s="22" t="s">
        <v>90</v>
      </c>
      <c r="G2473" s="22" t="s">
        <v>91</v>
      </c>
      <c r="H2473" s="22" t="s">
        <v>15</v>
      </c>
      <c r="I2473" s="24">
        <v>0.45</v>
      </c>
      <c r="J2473" s="25">
        <v>1750</v>
      </c>
      <c r="K2473" s="26">
        <f>I2473*J2473</f>
        <v>787.5</v>
      </c>
      <c r="L2473" s="26">
        <f>K2473*M2473</f>
        <v>275.625</v>
      </c>
      <c r="M2473" s="27">
        <v>0.35</v>
      </c>
      <c r="O2473" s="1"/>
      <c r="P2473" s="2"/>
      <c r="Q2473" s="3"/>
      <c r="R2473" s="5"/>
    </row>
    <row r="2474" spans="2:18" x14ac:dyDescent="0.2">
      <c r="B2474" s="22" t="s">
        <v>10</v>
      </c>
      <c r="C2474" s="22">
        <v>1185732</v>
      </c>
      <c r="D2474" s="23">
        <v>44308</v>
      </c>
      <c r="E2474" s="22" t="s">
        <v>30</v>
      </c>
      <c r="F2474" s="22" t="s">
        <v>90</v>
      </c>
      <c r="G2474" s="22" t="s">
        <v>91</v>
      </c>
      <c r="H2474" s="22" t="s">
        <v>13</v>
      </c>
      <c r="I2474" s="24">
        <v>0.4</v>
      </c>
      <c r="J2474" s="25">
        <v>1750</v>
      </c>
      <c r="K2474" s="26">
        <f t="shared" ref="K2474:K2477" si="812">I2474*J2474</f>
        <v>700</v>
      </c>
      <c r="L2474" s="26">
        <f t="shared" ref="L2474:L2477" si="813">K2474*M2474</f>
        <v>280</v>
      </c>
      <c r="M2474" s="27">
        <v>0.4</v>
      </c>
      <c r="O2474" s="1"/>
      <c r="P2474" s="2"/>
      <c r="Q2474" s="3"/>
      <c r="R2474" s="5"/>
    </row>
    <row r="2475" spans="2:18" x14ac:dyDescent="0.2">
      <c r="B2475" s="22" t="s">
        <v>10</v>
      </c>
      <c r="C2475" s="22">
        <v>1185732</v>
      </c>
      <c r="D2475" s="23">
        <v>44308</v>
      </c>
      <c r="E2475" s="22" t="s">
        <v>30</v>
      </c>
      <c r="F2475" s="22" t="s">
        <v>90</v>
      </c>
      <c r="G2475" s="22" t="s">
        <v>91</v>
      </c>
      <c r="H2475" s="22" t="s">
        <v>14</v>
      </c>
      <c r="I2475" s="24">
        <v>0.45</v>
      </c>
      <c r="J2475" s="25">
        <v>1000</v>
      </c>
      <c r="K2475" s="26">
        <f t="shared" si="812"/>
        <v>450</v>
      </c>
      <c r="L2475" s="26">
        <f t="shared" si="813"/>
        <v>180</v>
      </c>
      <c r="M2475" s="27">
        <v>0.4</v>
      </c>
      <c r="O2475" s="1"/>
      <c r="P2475" s="2"/>
      <c r="Q2475" s="3"/>
      <c r="R2475" s="5"/>
    </row>
    <row r="2476" spans="2:18" x14ac:dyDescent="0.2">
      <c r="B2476" s="22" t="s">
        <v>10</v>
      </c>
      <c r="C2476" s="22">
        <v>1185732</v>
      </c>
      <c r="D2476" s="23">
        <v>44308</v>
      </c>
      <c r="E2476" s="22" t="s">
        <v>30</v>
      </c>
      <c r="F2476" s="22" t="s">
        <v>90</v>
      </c>
      <c r="G2476" s="22" t="s">
        <v>91</v>
      </c>
      <c r="H2476" s="22" t="s">
        <v>16</v>
      </c>
      <c r="I2476" s="24">
        <v>0.5</v>
      </c>
      <c r="J2476" s="25">
        <v>1250</v>
      </c>
      <c r="K2476" s="26">
        <f t="shared" si="812"/>
        <v>625</v>
      </c>
      <c r="L2476" s="26">
        <f t="shared" si="813"/>
        <v>218.75</v>
      </c>
      <c r="M2476" s="27">
        <v>0.35</v>
      </c>
      <c r="O2476" s="1"/>
      <c r="P2476" s="2"/>
      <c r="Q2476" s="3"/>
      <c r="R2476" s="5"/>
    </row>
    <row r="2477" spans="2:18" x14ac:dyDescent="0.2">
      <c r="B2477" s="22" t="s">
        <v>10</v>
      </c>
      <c r="C2477" s="22">
        <v>1185732</v>
      </c>
      <c r="D2477" s="23">
        <v>44308</v>
      </c>
      <c r="E2477" s="22" t="s">
        <v>30</v>
      </c>
      <c r="F2477" s="22" t="s">
        <v>90</v>
      </c>
      <c r="G2477" s="22" t="s">
        <v>91</v>
      </c>
      <c r="H2477" s="22" t="s">
        <v>17</v>
      </c>
      <c r="I2477" s="24">
        <v>0.4</v>
      </c>
      <c r="J2477" s="25">
        <v>2500</v>
      </c>
      <c r="K2477" s="26">
        <f t="shared" si="812"/>
        <v>1000</v>
      </c>
      <c r="L2477" s="26">
        <f t="shared" si="813"/>
        <v>400</v>
      </c>
      <c r="M2477" s="27">
        <v>0.4</v>
      </c>
      <c r="O2477" s="1"/>
      <c r="P2477" s="2"/>
      <c r="Q2477" s="3"/>
      <c r="R2477" s="5"/>
    </row>
    <row r="2478" spans="2:18" x14ac:dyDescent="0.2">
      <c r="B2478" s="22" t="s">
        <v>10</v>
      </c>
      <c r="C2478" s="22">
        <v>1185732</v>
      </c>
      <c r="D2478" s="23">
        <v>44339</v>
      </c>
      <c r="E2478" s="22" t="s">
        <v>30</v>
      </c>
      <c r="F2478" s="22" t="s">
        <v>90</v>
      </c>
      <c r="G2478" s="22" t="s">
        <v>91</v>
      </c>
      <c r="H2478" s="22" t="s">
        <v>12</v>
      </c>
      <c r="I2478" s="24">
        <v>0.5</v>
      </c>
      <c r="J2478" s="25">
        <v>5200</v>
      </c>
      <c r="K2478" s="26">
        <f>I2478*J2478</f>
        <v>2600</v>
      </c>
      <c r="L2478" s="26">
        <f>K2478*M2478</f>
        <v>1040</v>
      </c>
      <c r="M2478" s="27">
        <v>0.4</v>
      </c>
      <c r="O2478" s="1"/>
      <c r="P2478" s="2"/>
      <c r="Q2478" s="3"/>
      <c r="R2478" s="5"/>
    </row>
    <row r="2479" spans="2:18" x14ac:dyDescent="0.2">
      <c r="B2479" s="22" t="s">
        <v>10</v>
      </c>
      <c r="C2479" s="22">
        <v>1185732</v>
      </c>
      <c r="D2479" s="23">
        <v>44339</v>
      </c>
      <c r="E2479" s="22" t="s">
        <v>30</v>
      </c>
      <c r="F2479" s="22" t="s">
        <v>90</v>
      </c>
      <c r="G2479" s="22" t="s">
        <v>91</v>
      </c>
      <c r="H2479" s="22" t="s">
        <v>15</v>
      </c>
      <c r="I2479" s="24">
        <v>0.45000000000000007</v>
      </c>
      <c r="J2479" s="25">
        <v>2250</v>
      </c>
      <c r="K2479" s="26">
        <f>I2479*J2479</f>
        <v>1012.5000000000001</v>
      </c>
      <c r="L2479" s="26">
        <f>K2479*M2479</f>
        <v>354.375</v>
      </c>
      <c r="M2479" s="27">
        <v>0.35</v>
      </c>
      <c r="O2479" s="1"/>
      <c r="P2479" s="2"/>
      <c r="Q2479" s="3"/>
      <c r="R2479" s="5"/>
    </row>
    <row r="2480" spans="2:18" x14ac:dyDescent="0.2">
      <c r="B2480" s="22" t="s">
        <v>10</v>
      </c>
      <c r="C2480" s="22">
        <v>1185732</v>
      </c>
      <c r="D2480" s="23">
        <v>44339</v>
      </c>
      <c r="E2480" s="22" t="s">
        <v>30</v>
      </c>
      <c r="F2480" s="22" t="s">
        <v>90</v>
      </c>
      <c r="G2480" s="22" t="s">
        <v>91</v>
      </c>
      <c r="H2480" s="22" t="s">
        <v>13</v>
      </c>
      <c r="I2480" s="24">
        <v>0.4</v>
      </c>
      <c r="J2480" s="25">
        <v>2000</v>
      </c>
      <c r="K2480" s="26">
        <f t="shared" ref="K2480:K2483" si="814">I2480*J2480</f>
        <v>800</v>
      </c>
      <c r="L2480" s="26">
        <f t="shared" ref="L2480:L2483" si="815">K2480*M2480</f>
        <v>320</v>
      </c>
      <c r="M2480" s="27">
        <v>0.4</v>
      </c>
      <c r="O2480" s="1"/>
      <c r="P2480" s="2"/>
      <c r="Q2480" s="3"/>
      <c r="R2480" s="5"/>
    </row>
    <row r="2481" spans="2:18" x14ac:dyDescent="0.2">
      <c r="B2481" s="22" t="s">
        <v>10</v>
      </c>
      <c r="C2481" s="22">
        <v>1185732</v>
      </c>
      <c r="D2481" s="23">
        <v>44339</v>
      </c>
      <c r="E2481" s="22" t="s">
        <v>30</v>
      </c>
      <c r="F2481" s="22" t="s">
        <v>90</v>
      </c>
      <c r="G2481" s="22" t="s">
        <v>91</v>
      </c>
      <c r="H2481" s="22" t="s">
        <v>14</v>
      </c>
      <c r="I2481" s="24">
        <v>0.4</v>
      </c>
      <c r="J2481" s="25">
        <v>1250</v>
      </c>
      <c r="K2481" s="26">
        <f t="shared" si="814"/>
        <v>500</v>
      </c>
      <c r="L2481" s="26">
        <f t="shared" si="815"/>
        <v>200</v>
      </c>
      <c r="M2481" s="27">
        <v>0.4</v>
      </c>
      <c r="O2481" s="1"/>
      <c r="P2481" s="2"/>
      <c r="Q2481" s="3"/>
      <c r="R2481" s="5"/>
    </row>
    <row r="2482" spans="2:18" x14ac:dyDescent="0.2">
      <c r="B2482" s="22" t="s">
        <v>10</v>
      </c>
      <c r="C2482" s="22">
        <v>1185732</v>
      </c>
      <c r="D2482" s="23">
        <v>44339</v>
      </c>
      <c r="E2482" s="22" t="s">
        <v>30</v>
      </c>
      <c r="F2482" s="22" t="s">
        <v>90</v>
      </c>
      <c r="G2482" s="22" t="s">
        <v>91</v>
      </c>
      <c r="H2482" s="22" t="s">
        <v>16</v>
      </c>
      <c r="I2482" s="24">
        <v>0.5</v>
      </c>
      <c r="J2482" s="25">
        <v>1500</v>
      </c>
      <c r="K2482" s="26">
        <f t="shared" si="814"/>
        <v>750</v>
      </c>
      <c r="L2482" s="26">
        <f t="shared" si="815"/>
        <v>262.5</v>
      </c>
      <c r="M2482" s="27">
        <v>0.35</v>
      </c>
      <c r="O2482" s="1"/>
      <c r="P2482" s="2"/>
      <c r="Q2482" s="3"/>
      <c r="R2482" s="5"/>
    </row>
    <row r="2483" spans="2:18" x14ac:dyDescent="0.2">
      <c r="B2483" s="22" t="s">
        <v>10</v>
      </c>
      <c r="C2483" s="22">
        <v>1185732</v>
      </c>
      <c r="D2483" s="23">
        <v>44339</v>
      </c>
      <c r="E2483" s="22" t="s">
        <v>30</v>
      </c>
      <c r="F2483" s="22" t="s">
        <v>90</v>
      </c>
      <c r="G2483" s="22" t="s">
        <v>91</v>
      </c>
      <c r="H2483" s="22" t="s">
        <v>17</v>
      </c>
      <c r="I2483" s="24">
        <v>0.55000000000000004</v>
      </c>
      <c r="J2483" s="25">
        <v>2750</v>
      </c>
      <c r="K2483" s="26">
        <f t="shared" si="814"/>
        <v>1512.5000000000002</v>
      </c>
      <c r="L2483" s="26">
        <f t="shared" si="815"/>
        <v>605.00000000000011</v>
      </c>
      <c r="M2483" s="27">
        <v>0.4</v>
      </c>
      <c r="O2483" s="1"/>
      <c r="P2483" s="2"/>
      <c r="Q2483" s="3"/>
      <c r="R2483" s="5"/>
    </row>
    <row r="2484" spans="2:18" x14ac:dyDescent="0.2">
      <c r="B2484" s="22" t="s">
        <v>10</v>
      </c>
      <c r="C2484" s="22">
        <v>1185732</v>
      </c>
      <c r="D2484" s="23">
        <v>44369</v>
      </c>
      <c r="E2484" s="22" t="s">
        <v>30</v>
      </c>
      <c r="F2484" s="22" t="s">
        <v>90</v>
      </c>
      <c r="G2484" s="22" t="s">
        <v>91</v>
      </c>
      <c r="H2484" s="22" t="s">
        <v>12</v>
      </c>
      <c r="I2484" s="24">
        <v>0.4</v>
      </c>
      <c r="J2484" s="25">
        <v>5250</v>
      </c>
      <c r="K2484" s="26">
        <f>I2484*J2484</f>
        <v>2100</v>
      </c>
      <c r="L2484" s="26">
        <f>K2484*M2484</f>
        <v>840</v>
      </c>
      <c r="M2484" s="27">
        <v>0.4</v>
      </c>
      <c r="O2484" s="1"/>
      <c r="P2484" s="2"/>
      <c r="Q2484" s="3"/>
      <c r="R2484" s="5"/>
    </row>
    <row r="2485" spans="2:18" x14ac:dyDescent="0.2">
      <c r="B2485" s="22" t="s">
        <v>10</v>
      </c>
      <c r="C2485" s="22">
        <v>1185732</v>
      </c>
      <c r="D2485" s="23">
        <v>44369</v>
      </c>
      <c r="E2485" s="22" t="s">
        <v>30</v>
      </c>
      <c r="F2485" s="22" t="s">
        <v>90</v>
      </c>
      <c r="G2485" s="22" t="s">
        <v>91</v>
      </c>
      <c r="H2485" s="22" t="s">
        <v>15</v>
      </c>
      <c r="I2485" s="24">
        <v>0.35000000000000009</v>
      </c>
      <c r="J2485" s="25">
        <v>2750</v>
      </c>
      <c r="K2485" s="26">
        <f>I2485*J2485</f>
        <v>962.50000000000023</v>
      </c>
      <c r="L2485" s="26">
        <f>K2485*M2485</f>
        <v>336.87500000000006</v>
      </c>
      <c r="M2485" s="27">
        <v>0.35</v>
      </c>
      <c r="O2485" s="1"/>
      <c r="P2485" s="2"/>
      <c r="Q2485" s="3"/>
      <c r="R2485" s="5"/>
    </row>
    <row r="2486" spans="2:18" x14ac:dyDescent="0.2">
      <c r="B2486" s="22" t="s">
        <v>10</v>
      </c>
      <c r="C2486" s="22">
        <v>1185732</v>
      </c>
      <c r="D2486" s="23">
        <v>44369</v>
      </c>
      <c r="E2486" s="22" t="s">
        <v>30</v>
      </c>
      <c r="F2486" s="22" t="s">
        <v>90</v>
      </c>
      <c r="G2486" s="22" t="s">
        <v>91</v>
      </c>
      <c r="H2486" s="22" t="s">
        <v>13</v>
      </c>
      <c r="I2486" s="24">
        <v>0.30000000000000004</v>
      </c>
      <c r="J2486" s="25">
        <v>2250</v>
      </c>
      <c r="K2486" s="26">
        <f t="shared" ref="K2486:K2489" si="816">I2486*J2486</f>
        <v>675.00000000000011</v>
      </c>
      <c r="L2486" s="26">
        <f t="shared" ref="L2486:L2489" si="817">K2486*M2486</f>
        <v>270.00000000000006</v>
      </c>
      <c r="M2486" s="27">
        <v>0.4</v>
      </c>
      <c r="O2486" s="1"/>
      <c r="P2486" s="2"/>
      <c r="Q2486" s="3"/>
      <c r="R2486" s="5"/>
    </row>
    <row r="2487" spans="2:18" x14ac:dyDescent="0.2">
      <c r="B2487" s="22" t="s">
        <v>10</v>
      </c>
      <c r="C2487" s="22">
        <v>1185732</v>
      </c>
      <c r="D2487" s="23">
        <v>44369</v>
      </c>
      <c r="E2487" s="22" t="s">
        <v>30</v>
      </c>
      <c r="F2487" s="22" t="s">
        <v>90</v>
      </c>
      <c r="G2487" s="22" t="s">
        <v>91</v>
      </c>
      <c r="H2487" s="22" t="s">
        <v>14</v>
      </c>
      <c r="I2487" s="24">
        <v>0.30000000000000004</v>
      </c>
      <c r="J2487" s="25">
        <v>2000</v>
      </c>
      <c r="K2487" s="26">
        <f t="shared" si="816"/>
        <v>600.00000000000011</v>
      </c>
      <c r="L2487" s="26">
        <f t="shared" si="817"/>
        <v>240.00000000000006</v>
      </c>
      <c r="M2487" s="27">
        <v>0.4</v>
      </c>
      <c r="O2487" s="1"/>
      <c r="P2487" s="2"/>
      <c r="Q2487" s="3"/>
      <c r="R2487" s="5"/>
    </row>
    <row r="2488" spans="2:18" x14ac:dyDescent="0.2">
      <c r="B2488" s="22" t="s">
        <v>10</v>
      </c>
      <c r="C2488" s="22">
        <v>1185732</v>
      </c>
      <c r="D2488" s="23">
        <v>44369</v>
      </c>
      <c r="E2488" s="22" t="s">
        <v>30</v>
      </c>
      <c r="F2488" s="22" t="s">
        <v>90</v>
      </c>
      <c r="G2488" s="22" t="s">
        <v>91</v>
      </c>
      <c r="H2488" s="22" t="s">
        <v>16</v>
      </c>
      <c r="I2488" s="24">
        <v>0.5</v>
      </c>
      <c r="J2488" s="25">
        <v>2000</v>
      </c>
      <c r="K2488" s="26">
        <f t="shared" si="816"/>
        <v>1000</v>
      </c>
      <c r="L2488" s="26">
        <f t="shared" si="817"/>
        <v>350</v>
      </c>
      <c r="M2488" s="27">
        <v>0.35</v>
      </c>
      <c r="O2488" s="1"/>
      <c r="P2488" s="2"/>
      <c r="Q2488" s="3"/>
      <c r="R2488" s="5"/>
    </row>
    <row r="2489" spans="2:18" x14ac:dyDescent="0.2">
      <c r="B2489" s="22" t="s">
        <v>10</v>
      </c>
      <c r="C2489" s="22">
        <v>1185732</v>
      </c>
      <c r="D2489" s="23">
        <v>44369</v>
      </c>
      <c r="E2489" s="22" t="s">
        <v>30</v>
      </c>
      <c r="F2489" s="22" t="s">
        <v>90</v>
      </c>
      <c r="G2489" s="22" t="s">
        <v>91</v>
      </c>
      <c r="H2489" s="22" t="s">
        <v>17</v>
      </c>
      <c r="I2489" s="24">
        <v>0.55000000000000004</v>
      </c>
      <c r="J2489" s="25">
        <v>3750</v>
      </c>
      <c r="K2489" s="26">
        <f t="shared" si="816"/>
        <v>2062.5</v>
      </c>
      <c r="L2489" s="26">
        <f t="shared" si="817"/>
        <v>825</v>
      </c>
      <c r="M2489" s="27">
        <v>0.4</v>
      </c>
      <c r="O2489" s="1"/>
      <c r="P2489" s="2"/>
      <c r="Q2489" s="3"/>
      <c r="R2489" s="5"/>
    </row>
    <row r="2490" spans="2:18" x14ac:dyDescent="0.2">
      <c r="B2490" s="22" t="s">
        <v>10</v>
      </c>
      <c r="C2490" s="22">
        <v>1185732</v>
      </c>
      <c r="D2490" s="23">
        <v>44398</v>
      </c>
      <c r="E2490" s="22" t="s">
        <v>30</v>
      </c>
      <c r="F2490" s="22" t="s">
        <v>90</v>
      </c>
      <c r="G2490" s="22" t="s">
        <v>91</v>
      </c>
      <c r="H2490" s="22" t="s">
        <v>12</v>
      </c>
      <c r="I2490" s="24">
        <v>0.5</v>
      </c>
      <c r="J2490" s="25">
        <v>6000</v>
      </c>
      <c r="K2490" s="26">
        <f>I2490*J2490</f>
        <v>3000</v>
      </c>
      <c r="L2490" s="26">
        <f>K2490*M2490</f>
        <v>1200</v>
      </c>
      <c r="M2490" s="27">
        <v>0.4</v>
      </c>
      <c r="O2490" s="1"/>
      <c r="P2490" s="2"/>
      <c r="Q2490" s="3"/>
      <c r="R2490" s="5"/>
    </row>
    <row r="2491" spans="2:18" x14ac:dyDescent="0.2">
      <c r="B2491" s="22" t="s">
        <v>10</v>
      </c>
      <c r="C2491" s="22">
        <v>1185732</v>
      </c>
      <c r="D2491" s="23">
        <v>44398</v>
      </c>
      <c r="E2491" s="22" t="s">
        <v>30</v>
      </c>
      <c r="F2491" s="22" t="s">
        <v>90</v>
      </c>
      <c r="G2491" s="22" t="s">
        <v>91</v>
      </c>
      <c r="H2491" s="22" t="s">
        <v>15</v>
      </c>
      <c r="I2491" s="24">
        <v>0.45000000000000007</v>
      </c>
      <c r="J2491" s="25">
        <v>3500</v>
      </c>
      <c r="K2491" s="26">
        <f>I2491*J2491</f>
        <v>1575.0000000000002</v>
      </c>
      <c r="L2491" s="26">
        <f>K2491*M2491</f>
        <v>551.25</v>
      </c>
      <c r="M2491" s="27">
        <v>0.35</v>
      </c>
      <c r="O2491" s="1"/>
      <c r="P2491" s="2"/>
      <c r="Q2491" s="3"/>
      <c r="R2491" s="5"/>
    </row>
    <row r="2492" spans="2:18" x14ac:dyDescent="0.2">
      <c r="B2492" s="22" t="s">
        <v>10</v>
      </c>
      <c r="C2492" s="22">
        <v>1185732</v>
      </c>
      <c r="D2492" s="23">
        <v>44398</v>
      </c>
      <c r="E2492" s="22" t="s">
        <v>30</v>
      </c>
      <c r="F2492" s="22" t="s">
        <v>90</v>
      </c>
      <c r="G2492" s="22" t="s">
        <v>91</v>
      </c>
      <c r="H2492" s="22" t="s">
        <v>13</v>
      </c>
      <c r="I2492" s="24">
        <v>0.4</v>
      </c>
      <c r="J2492" s="25">
        <v>2750</v>
      </c>
      <c r="K2492" s="26">
        <f t="shared" ref="K2492:K2495" si="818">I2492*J2492</f>
        <v>1100</v>
      </c>
      <c r="L2492" s="26">
        <f t="shared" ref="L2492:L2495" si="819">K2492*M2492</f>
        <v>440</v>
      </c>
      <c r="M2492" s="27">
        <v>0.4</v>
      </c>
      <c r="O2492" s="1"/>
      <c r="P2492" s="2"/>
      <c r="Q2492" s="3"/>
      <c r="R2492" s="5"/>
    </row>
    <row r="2493" spans="2:18" x14ac:dyDescent="0.2">
      <c r="B2493" s="22" t="s">
        <v>10</v>
      </c>
      <c r="C2493" s="22">
        <v>1185732</v>
      </c>
      <c r="D2493" s="23">
        <v>44398</v>
      </c>
      <c r="E2493" s="22" t="s">
        <v>30</v>
      </c>
      <c r="F2493" s="22" t="s">
        <v>90</v>
      </c>
      <c r="G2493" s="22" t="s">
        <v>91</v>
      </c>
      <c r="H2493" s="22" t="s">
        <v>14</v>
      </c>
      <c r="I2493" s="24">
        <v>0.4</v>
      </c>
      <c r="J2493" s="25">
        <v>2250</v>
      </c>
      <c r="K2493" s="26">
        <f t="shared" si="818"/>
        <v>900</v>
      </c>
      <c r="L2493" s="26">
        <f t="shared" si="819"/>
        <v>360</v>
      </c>
      <c r="M2493" s="27">
        <v>0.4</v>
      </c>
      <c r="O2493" s="1"/>
      <c r="P2493" s="2"/>
      <c r="Q2493" s="3"/>
      <c r="R2493" s="5"/>
    </row>
    <row r="2494" spans="2:18" x14ac:dyDescent="0.2">
      <c r="B2494" s="22" t="s">
        <v>10</v>
      </c>
      <c r="C2494" s="22">
        <v>1185732</v>
      </c>
      <c r="D2494" s="23">
        <v>44398</v>
      </c>
      <c r="E2494" s="22" t="s">
        <v>30</v>
      </c>
      <c r="F2494" s="22" t="s">
        <v>90</v>
      </c>
      <c r="G2494" s="22" t="s">
        <v>91</v>
      </c>
      <c r="H2494" s="22" t="s">
        <v>16</v>
      </c>
      <c r="I2494" s="24">
        <v>0.5</v>
      </c>
      <c r="J2494" s="25">
        <v>2500</v>
      </c>
      <c r="K2494" s="26">
        <f t="shared" si="818"/>
        <v>1250</v>
      </c>
      <c r="L2494" s="26">
        <f t="shared" si="819"/>
        <v>437.5</v>
      </c>
      <c r="M2494" s="27">
        <v>0.35</v>
      </c>
      <c r="O2494" s="1"/>
      <c r="P2494" s="2"/>
      <c r="Q2494" s="3"/>
      <c r="R2494" s="5"/>
    </row>
    <row r="2495" spans="2:18" x14ac:dyDescent="0.2">
      <c r="B2495" s="22" t="s">
        <v>10</v>
      </c>
      <c r="C2495" s="22">
        <v>1185732</v>
      </c>
      <c r="D2495" s="23">
        <v>44398</v>
      </c>
      <c r="E2495" s="22" t="s">
        <v>30</v>
      </c>
      <c r="F2495" s="22" t="s">
        <v>90</v>
      </c>
      <c r="G2495" s="22" t="s">
        <v>91</v>
      </c>
      <c r="H2495" s="22" t="s">
        <v>17</v>
      </c>
      <c r="I2495" s="24">
        <v>0.55000000000000004</v>
      </c>
      <c r="J2495" s="25">
        <v>4250</v>
      </c>
      <c r="K2495" s="26">
        <f t="shared" si="818"/>
        <v>2337.5</v>
      </c>
      <c r="L2495" s="26">
        <f t="shared" si="819"/>
        <v>935</v>
      </c>
      <c r="M2495" s="27">
        <v>0.4</v>
      </c>
      <c r="O2495" s="1"/>
      <c r="P2495" s="2"/>
      <c r="Q2495" s="3"/>
      <c r="R2495" s="5"/>
    </row>
    <row r="2496" spans="2:18" x14ac:dyDescent="0.2">
      <c r="B2496" s="22" t="s">
        <v>10</v>
      </c>
      <c r="C2496" s="22">
        <v>1185732</v>
      </c>
      <c r="D2496" s="23">
        <v>44430</v>
      </c>
      <c r="E2496" s="22" t="s">
        <v>30</v>
      </c>
      <c r="F2496" s="22" t="s">
        <v>90</v>
      </c>
      <c r="G2496" s="22" t="s">
        <v>91</v>
      </c>
      <c r="H2496" s="22" t="s">
        <v>12</v>
      </c>
      <c r="I2496" s="24">
        <v>0.5</v>
      </c>
      <c r="J2496" s="25">
        <v>5750</v>
      </c>
      <c r="K2496" s="26">
        <f>I2496*J2496</f>
        <v>2875</v>
      </c>
      <c r="L2496" s="26">
        <f>K2496*M2496</f>
        <v>1150</v>
      </c>
      <c r="M2496" s="27">
        <v>0.4</v>
      </c>
      <c r="O2496" s="1"/>
      <c r="P2496" s="2"/>
      <c r="Q2496" s="3"/>
      <c r="R2496" s="5"/>
    </row>
    <row r="2497" spans="2:18" x14ac:dyDescent="0.2">
      <c r="B2497" s="22" t="s">
        <v>10</v>
      </c>
      <c r="C2497" s="22">
        <v>1185732</v>
      </c>
      <c r="D2497" s="23">
        <v>44430</v>
      </c>
      <c r="E2497" s="22" t="s">
        <v>30</v>
      </c>
      <c r="F2497" s="22" t="s">
        <v>90</v>
      </c>
      <c r="G2497" s="22" t="s">
        <v>91</v>
      </c>
      <c r="H2497" s="22" t="s">
        <v>15</v>
      </c>
      <c r="I2497" s="24">
        <v>0.45000000000000007</v>
      </c>
      <c r="J2497" s="25">
        <v>3500</v>
      </c>
      <c r="K2497" s="26">
        <f>I2497*J2497</f>
        <v>1575.0000000000002</v>
      </c>
      <c r="L2497" s="26">
        <f>K2497*M2497</f>
        <v>551.25</v>
      </c>
      <c r="M2497" s="27">
        <v>0.35</v>
      </c>
      <c r="O2497" s="1"/>
      <c r="P2497" s="2"/>
      <c r="Q2497" s="3"/>
      <c r="R2497" s="5"/>
    </row>
    <row r="2498" spans="2:18" x14ac:dyDescent="0.2">
      <c r="B2498" s="22" t="s">
        <v>10</v>
      </c>
      <c r="C2498" s="22">
        <v>1185732</v>
      </c>
      <c r="D2498" s="23">
        <v>44430</v>
      </c>
      <c r="E2498" s="22" t="s">
        <v>30</v>
      </c>
      <c r="F2498" s="22" t="s">
        <v>90</v>
      </c>
      <c r="G2498" s="22" t="s">
        <v>91</v>
      </c>
      <c r="H2498" s="22" t="s">
        <v>13</v>
      </c>
      <c r="I2498" s="24">
        <v>0.4</v>
      </c>
      <c r="J2498" s="25">
        <v>2750</v>
      </c>
      <c r="K2498" s="26">
        <f t="shared" ref="K2498:K2501" si="820">I2498*J2498</f>
        <v>1100</v>
      </c>
      <c r="L2498" s="26">
        <f t="shared" ref="L2498:L2501" si="821">K2498*M2498</f>
        <v>440</v>
      </c>
      <c r="M2498" s="27">
        <v>0.4</v>
      </c>
      <c r="O2498" s="1"/>
      <c r="P2498" s="2"/>
      <c r="Q2498" s="3"/>
      <c r="R2498" s="5"/>
    </row>
    <row r="2499" spans="2:18" x14ac:dyDescent="0.2">
      <c r="B2499" s="22" t="s">
        <v>10</v>
      </c>
      <c r="C2499" s="22">
        <v>1185732</v>
      </c>
      <c r="D2499" s="23">
        <v>44430</v>
      </c>
      <c r="E2499" s="22" t="s">
        <v>30</v>
      </c>
      <c r="F2499" s="22" t="s">
        <v>90</v>
      </c>
      <c r="G2499" s="22" t="s">
        <v>91</v>
      </c>
      <c r="H2499" s="22" t="s">
        <v>14</v>
      </c>
      <c r="I2499" s="24">
        <v>0.4</v>
      </c>
      <c r="J2499" s="25">
        <v>2500</v>
      </c>
      <c r="K2499" s="26">
        <f t="shared" si="820"/>
        <v>1000</v>
      </c>
      <c r="L2499" s="26">
        <f t="shared" si="821"/>
        <v>400</v>
      </c>
      <c r="M2499" s="27">
        <v>0.4</v>
      </c>
      <c r="O2499" s="1"/>
      <c r="P2499" s="2"/>
      <c r="Q2499" s="3"/>
      <c r="R2499" s="5"/>
    </row>
    <row r="2500" spans="2:18" x14ac:dyDescent="0.2">
      <c r="B2500" s="22" t="s">
        <v>10</v>
      </c>
      <c r="C2500" s="22">
        <v>1185732</v>
      </c>
      <c r="D2500" s="23">
        <v>44430</v>
      </c>
      <c r="E2500" s="22" t="s">
        <v>30</v>
      </c>
      <c r="F2500" s="22" t="s">
        <v>90</v>
      </c>
      <c r="G2500" s="22" t="s">
        <v>91</v>
      </c>
      <c r="H2500" s="22" t="s">
        <v>16</v>
      </c>
      <c r="I2500" s="24">
        <v>0.5</v>
      </c>
      <c r="J2500" s="25">
        <v>2250</v>
      </c>
      <c r="K2500" s="26">
        <f t="shared" si="820"/>
        <v>1125</v>
      </c>
      <c r="L2500" s="26">
        <f t="shared" si="821"/>
        <v>393.75</v>
      </c>
      <c r="M2500" s="27">
        <v>0.35</v>
      </c>
      <c r="O2500" s="1"/>
      <c r="P2500" s="2"/>
      <c r="Q2500" s="3"/>
      <c r="R2500" s="5"/>
    </row>
    <row r="2501" spans="2:18" x14ac:dyDescent="0.2">
      <c r="B2501" s="22" t="s">
        <v>10</v>
      </c>
      <c r="C2501" s="22">
        <v>1185732</v>
      </c>
      <c r="D2501" s="23">
        <v>44430</v>
      </c>
      <c r="E2501" s="22" t="s">
        <v>30</v>
      </c>
      <c r="F2501" s="22" t="s">
        <v>90</v>
      </c>
      <c r="G2501" s="22" t="s">
        <v>91</v>
      </c>
      <c r="H2501" s="22" t="s">
        <v>17</v>
      </c>
      <c r="I2501" s="24">
        <v>0.55000000000000004</v>
      </c>
      <c r="J2501" s="25">
        <v>4000</v>
      </c>
      <c r="K2501" s="26">
        <f t="shared" si="820"/>
        <v>2200</v>
      </c>
      <c r="L2501" s="26">
        <f t="shared" si="821"/>
        <v>880</v>
      </c>
      <c r="M2501" s="27">
        <v>0.4</v>
      </c>
      <c r="O2501" s="1"/>
      <c r="P2501" s="2"/>
      <c r="Q2501" s="3"/>
      <c r="R2501" s="5"/>
    </row>
    <row r="2502" spans="2:18" x14ac:dyDescent="0.2">
      <c r="B2502" s="22" t="s">
        <v>10</v>
      </c>
      <c r="C2502" s="22">
        <v>1185732</v>
      </c>
      <c r="D2502" s="23">
        <v>44462</v>
      </c>
      <c r="E2502" s="22" t="s">
        <v>30</v>
      </c>
      <c r="F2502" s="22" t="s">
        <v>90</v>
      </c>
      <c r="G2502" s="22" t="s">
        <v>91</v>
      </c>
      <c r="H2502" s="22" t="s">
        <v>12</v>
      </c>
      <c r="I2502" s="24">
        <v>0.5</v>
      </c>
      <c r="J2502" s="25">
        <v>5250</v>
      </c>
      <c r="K2502" s="26">
        <f>I2502*J2502</f>
        <v>2625</v>
      </c>
      <c r="L2502" s="26">
        <f>K2502*M2502</f>
        <v>1050</v>
      </c>
      <c r="M2502" s="27">
        <v>0.4</v>
      </c>
      <c r="O2502" s="1"/>
      <c r="P2502" s="2"/>
      <c r="Q2502" s="3"/>
      <c r="R2502" s="5"/>
    </row>
    <row r="2503" spans="2:18" x14ac:dyDescent="0.2">
      <c r="B2503" s="22" t="s">
        <v>10</v>
      </c>
      <c r="C2503" s="22">
        <v>1185732</v>
      </c>
      <c r="D2503" s="23">
        <v>44462</v>
      </c>
      <c r="E2503" s="22" t="s">
        <v>30</v>
      </c>
      <c r="F2503" s="22" t="s">
        <v>90</v>
      </c>
      <c r="G2503" s="22" t="s">
        <v>91</v>
      </c>
      <c r="H2503" s="22" t="s">
        <v>15</v>
      </c>
      <c r="I2503" s="24">
        <v>0.45000000000000007</v>
      </c>
      <c r="J2503" s="25">
        <v>3250</v>
      </c>
      <c r="K2503" s="26">
        <f>I2503*J2503</f>
        <v>1462.5000000000002</v>
      </c>
      <c r="L2503" s="26">
        <f>K2503*M2503</f>
        <v>511.87500000000006</v>
      </c>
      <c r="M2503" s="27">
        <v>0.35</v>
      </c>
      <c r="O2503" s="1"/>
      <c r="P2503" s="2"/>
      <c r="Q2503" s="3"/>
      <c r="R2503" s="5"/>
    </row>
    <row r="2504" spans="2:18" x14ac:dyDescent="0.2">
      <c r="B2504" s="22" t="s">
        <v>10</v>
      </c>
      <c r="C2504" s="22">
        <v>1185732</v>
      </c>
      <c r="D2504" s="23">
        <v>44462</v>
      </c>
      <c r="E2504" s="22" t="s">
        <v>30</v>
      </c>
      <c r="F2504" s="22" t="s">
        <v>90</v>
      </c>
      <c r="G2504" s="22" t="s">
        <v>91</v>
      </c>
      <c r="H2504" s="22" t="s">
        <v>13</v>
      </c>
      <c r="I2504" s="24">
        <v>0.35000000000000003</v>
      </c>
      <c r="J2504" s="25">
        <v>2250</v>
      </c>
      <c r="K2504" s="26">
        <f t="shared" ref="K2504:K2507" si="822">I2504*J2504</f>
        <v>787.50000000000011</v>
      </c>
      <c r="L2504" s="26">
        <f t="shared" ref="L2504:L2507" si="823">K2504*M2504</f>
        <v>315.00000000000006</v>
      </c>
      <c r="M2504" s="27">
        <v>0.4</v>
      </c>
      <c r="O2504" s="1"/>
      <c r="P2504" s="2"/>
      <c r="Q2504" s="3"/>
      <c r="R2504" s="5"/>
    </row>
    <row r="2505" spans="2:18" x14ac:dyDescent="0.2">
      <c r="B2505" s="22" t="s">
        <v>10</v>
      </c>
      <c r="C2505" s="22">
        <v>1185732</v>
      </c>
      <c r="D2505" s="23">
        <v>44462</v>
      </c>
      <c r="E2505" s="22" t="s">
        <v>30</v>
      </c>
      <c r="F2505" s="22" t="s">
        <v>90</v>
      </c>
      <c r="G2505" s="22" t="s">
        <v>91</v>
      </c>
      <c r="H2505" s="22" t="s">
        <v>14</v>
      </c>
      <c r="I2505" s="24">
        <v>0.35000000000000003</v>
      </c>
      <c r="J2505" s="25">
        <v>2000</v>
      </c>
      <c r="K2505" s="26">
        <f t="shared" si="822"/>
        <v>700.00000000000011</v>
      </c>
      <c r="L2505" s="26">
        <f t="shared" si="823"/>
        <v>280.00000000000006</v>
      </c>
      <c r="M2505" s="27">
        <v>0.4</v>
      </c>
      <c r="O2505" s="1"/>
      <c r="P2505" s="2"/>
      <c r="Q2505" s="3"/>
      <c r="R2505" s="5"/>
    </row>
    <row r="2506" spans="2:18" x14ac:dyDescent="0.2">
      <c r="B2506" s="22" t="s">
        <v>10</v>
      </c>
      <c r="C2506" s="22">
        <v>1185732</v>
      </c>
      <c r="D2506" s="23">
        <v>44462</v>
      </c>
      <c r="E2506" s="22" t="s">
        <v>30</v>
      </c>
      <c r="F2506" s="22" t="s">
        <v>90</v>
      </c>
      <c r="G2506" s="22" t="s">
        <v>91</v>
      </c>
      <c r="H2506" s="22" t="s">
        <v>16</v>
      </c>
      <c r="I2506" s="24">
        <v>0.45</v>
      </c>
      <c r="J2506" s="25">
        <v>2000</v>
      </c>
      <c r="K2506" s="26">
        <f t="shared" si="822"/>
        <v>900</v>
      </c>
      <c r="L2506" s="26">
        <f t="shared" si="823"/>
        <v>315</v>
      </c>
      <c r="M2506" s="27">
        <v>0.35</v>
      </c>
      <c r="O2506" s="1"/>
      <c r="P2506" s="2"/>
      <c r="Q2506" s="3"/>
      <c r="R2506" s="5"/>
    </row>
    <row r="2507" spans="2:18" x14ac:dyDescent="0.2">
      <c r="B2507" s="22" t="s">
        <v>10</v>
      </c>
      <c r="C2507" s="22">
        <v>1185732</v>
      </c>
      <c r="D2507" s="23">
        <v>44462</v>
      </c>
      <c r="E2507" s="22" t="s">
        <v>30</v>
      </c>
      <c r="F2507" s="22" t="s">
        <v>90</v>
      </c>
      <c r="G2507" s="22" t="s">
        <v>91</v>
      </c>
      <c r="H2507" s="22" t="s">
        <v>17</v>
      </c>
      <c r="I2507" s="24">
        <v>0.5</v>
      </c>
      <c r="J2507" s="25">
        <v>2750</v>
      </c>
      <c r="K2507" s="26">
        <f t="shared" si="822"/>
        <v>1375</v>
      </c>
      <c r="L2507" s="26">
        <f t="shared" si="823"/>
        <v>550</v>
      </c>
      <c r="M2507" s="27">
        <v>0.4</v>
      </c>
      <c r="O2507" s="1"/>
      <c r="P2507" s="2"/>
      <c r="Q2507" s="3"/>
      <c r="R2507" s="5"/>
    </row>
    <row r="2508" spans="2:18" x14ac:dyDescent="0.2">
      <c r="B2508" s="22" t="s">
        <v>10</v>
      </c>
      <c r="C2508" s="22">
        <v>1185732</v>
      </c>
      <c r="D2508" s="23">
        <v>44491</v>
      </c>
      <c r="E2508" s="22" t="s">
        <v>30</v>
      </c>
      <c r="F2508" s="22" t="s">
        <v>90</v>
      </c>
      <c r="G2508" s="22" t="s">
        <v>91</v>
      </c>
      <c r="H2508" s="22" t="s">
        <v>12</v>
      </c>
      <c r="I2508" s="24">
        <v>0.54999999999999993</v>
      </c>
      <c r="J2508" s="25">
        <v>4500</v>
      </c>
      <c r="K2508" s="26">
        <f>I2508*J2508</f>
        <v>2474.9999999999995</v>
      </c>
      <c r="L2508" s="26">
        <f>K2508*M2508</f>
        <v>989.99999999999989</v>
      </c>
      <c r="M2508" s="27">
        <v>0.4</v>
      </c>
      <c r="O2508" s="1"/>
      <c r="P2508" s="2"/>
      <c r="Q2508" s="3"/>
      <c r="R2508" s="5"/>
    </row>
    <row r="2509" spans="2:18" x14ac:dyDescent="0.2">
      <c r="B2509" s="22" t="s">
        <v>10</v>
      </c>
      <c r="C2509" s="22">
        <v>1185732</v>
      </c>
      <c r="D2509" s="23">
        <v>44491</v>
      </c>
      <c r="E2509" s="22" t="s">
        <v>30</v>
      </c>
      <c r="F2509" s="22" t="s">
        <v>90</v>
      </c>
      <c r="G2509" s="22" t="s">
        <v>91</v>
      </c>
      <c r="H2509" s="22" t="s">
        <v>15</v>
      </c>
      <c r="I2509" s="24">
        <v>0.45</v>
      </c>
      <c r="J2509" s="25">
        <v>2750</v>
      </c>
      <c r="K2509" s="26">
        <f>I2509*J2509</f>
        <v>1237.5</v>
      </c>
      <c r="L2509" s="26">
        <f>K2509*M2509</f>
        <v>433.125</v>
      </c>
      <c r="M2509" s="27">
        <v>0.35</v>
      </c>
      <c r="O2509" s="1"/>
      <c r="P2509" s="2"/>
      <c r="Q2509" s="3"/>
      <c r="R2509" s="5"/>
    </row>
    <row r="2510" spans="2:18" x14ac:dyDescent="0.2">
      <c r="B2510" s="22" t="s">
        <v>10</v>
      </c>
      <c r="C2510" s="22">
        <v>1185732</v>
      </c>
      <c r="D2510" s="23">
        <v>44491</v>
      </c>
      <c r="E2510" s="22" t="s">
        <v>30</v>
      </c>
      <c r="F2510" s="22" t="s">
        <v>90</v>
      </c>
      <c r="G2510" s="22" t="s">
        <v>91</v>
      </c>
      <c r="H2510" s="22" t="s">
        <v>13</v>
      </c>
      <c r="I2510" s="24">
        <v>0.45</v>
      </c>
      <c r="J2510" s="25">
        <v>1750</v>
      </c>
      <c r="K2510" s="26">
        <f t="shared" ref="K2510:K2513" si="824">I2510*J2510</f>
        <v>787.5</v>
      </c>
      <c r="L2510" s="26">
        <f t="shared" ref="L2510:L2513" si="825">K2510*M2510</f>
        <v>315</v>
      </c>
      <c r="M2510" s="27">
        <v>0.4</v>
      </c>
      <c r="O2510" s="1"/>
      <c r="P2510" s="2"/>
      <c r="Q2510" s="3"/>
      <c r="R2510" s="5"/>
    </row>
    <row r="2511" spans="2:18" x14ac:dyDescent="0.2">
      <c r="B2511" s="22" t="s">
        <v>10</v>
      </c>
      <c r="C2511" s="22">
        <v>1185732</v>
      </c>
      <c r="D2511" s="23">
        <v>44491</v>
      </c>
      <c r="E2511" s="22" t="s">
        <v>30</v>
      </c>
      <c r="F2511" s="22" t="s">
        <v>90</v>
      </c>
      <c r="G2511" s="22" t="s">
        <v>91</v>
      </c>
      <c r="H2511" s="22" t="s">
        <v>14</v>
      </c>
      <c r="I2511" s="24">
        <v>0.45</v>
      </c>
      <c r="J2511" s="25">
        <v>1500</v>
      </c>
      <c r="K2511" s="26">
        <f t="shared" si="824"/>
        <v>675</v>
      </c>
      <c r="L2511" s="26">
        <f t="shared" si="825"/>
        <v>270</v>
      </c>
      <c r="M2511" s="27">
        <v>0.4</v>
      </c>
      <c r="O2511" s="1"/>
      <c r="P2511" s="2"/>
      <c r="Q2511" s="3"/>
      <c r="R2511" s="5"/>
    </row>
    <row r="2512" spans="2:18" x14ac:dyDescent="0.2">
      <c r="B2512" s="22" t="s">
        <v>10</v>
      </c>
      <c r="C2512" s="22">
        <v>1185732</v>
      </c>
      <c r="D2512" s="23">
        <v>44491</v>
      </c>
      <c r="E2512" s="22" t="s">
        <v>30</v>
      </c>
      <c r="F2512" s="22" t="s">
        <v>90</v>
      </c>
      <c r="G2512" s="22" t="s">
        <v>91</v>
      </c>
      <c r="H2512" s="22" t="s">
        <v>16</v>
      </c>
      <c r="I2512" s="24">
        <v>0.54999999999999993</v>
      </c>
      <c r="J2512" s="25">
        <v>1500</v>
      </c>
      <c r="K2512" s="26">
        <f t="shared" si="824"/>
        <v>824.99999999999989</v>
      </c>
      <c r="L2512" s="26">
        <f t="shared" si="825"/>
        <v>288.74999999999994</v>
      </c>
      <c r="M2512" s="27">
        <v>0.35</v>
      </c>
      <c r="O2512" s="1"/>
      <c r="P2512" s="2"/>
      <c r="Q2512" s="3"/>
      <c r="R2512" s="5"/>
    </row>
    <row r="2513" spans="1:18" x14ac:dyDescent="0.2">
      <c r="B2513" s="22" t="s">
        <v>10</v>
      </c>
      <c r="C2513" s="22">
        <v>1185732</v>
      </c>
      <c r="D2513" s="23">
        <v>44491</v>
      </c>
      <c r="E2513" s="22" t="s">
        <v>30</v>
      </c>
      <c r="F2513" s="22" t="s">
        <v>90</v>
      </c>
      <c r="G2513" s="22" t="s">
        <v>91</v>
      </c>
      <c r="H2513" s="22" t="s">
        <v>17</v>
      </c>
      <c r="I2513" s="24">
        <v>0.54999999999999993</v>
      </c>
      <c r="J2513" s="25">
        <v>2750</v>
      </c>
      <c r="K2513" s="26">
        <f t="shared" si="824"/>
        <v>1512.4999999999998</v>
      </c>
      <c r="L2513" s="26">
        <f t="shared" si="825"/>
        <v>604.99999999999989</v>
      </c>
      <c r="M2513" s="27">
        <v>0.4</v>
      </c>
      <c r="O2513" s="1"/>
      <c r="P2513" s="2"/>
      <c r="Q2513" s="3"/>
      <c r="R2513" s="5"/>
    </row>
    <row r="2514" spans="1:18" x14ac:dyDescent="0.2">
      <c r="B2514" s="22" t="s">
        <v>10</v>
      </c>
      <c r="C2514" s="22">
        <v>1185732</v>
      </c>
      <c r="D2514" s="23">
        <v>44522</v>
      </c>
      <c r="E2514" s="22" t="s">
        <v>30</v>
      </c>
      <c r="F2514" s="22" t="s">
        <v>90</v>
      </c>
      <c r="G2514" s="22" t="s">
        <v>91</v>
      </c>
      <c r="H2514" s="22" t="s">
        <v>12</v>
      </c>
      <c r="I2514" s="24">
        <v>0.5</v>
      </c>
      <c r="J2514" s="25">
        <v>4250</v>
      </c>
      <c r="K2514" s="26">
        <f>I2514*J2514</f>
        <v>2125</v>
      </c>
      <c r="L2514" s="26">
        <f>K2514*M2514</f>
        <v>850</v>
      </c>
      <c r="M2514" s="27">
        <v>0.4</v>
      </c>
      <c r="O2514" s="1"/>
      <c r="P2514" s="2"/>
      <c r="Q2514" s="3"/>
      <c r="R2514" s="5"/>
    </row>
    <row r="2515" spans="1:18" x14ac:dyDescent="0.2">
      <c r="B2515" s="22" t="s">
        <v>10</v>
      </c>
      <c r="C2515" s="22">
        <v>1185732</v>
      </c>
      <c r="D2515" s="23">
        <v>44522</v>
      </c>
      <c r="E2515" s="22" t="s">
        <v>30</v>
      </c>
      <c r="F2515" s="22" t="s">
        <v>90</v>
      </c>
      <c r="G2515" s="22" t="s">
        <v>91</v>
      </c>
      <c r="H2515" s="22" t="s">
        <v>15</v>
      </c>
      <c r="I2515" s="24">
        <v>0.4</v>
      </c>
      <c r="J2515" s="25">
        <v>2750</v>
      </c>
      <c r="K2515" s="26">
        <f>I2515*J2515</f>
        <v>1100</v>
      </c>
      <c r="L2515" s="26">
        <f>K2515*M2515</f>
        <v>385</v>
      </c>
      <c r="M2515" s="27">
        <v>0.35</v>
      </c>
      <c r="O2515" s="1"/>
      <c r="P2515" s="2"/>
      <c r="Q2515" s="3"/>
      <c r="R2515" s="5"/>
    </row>
    <row r="2516" spans="1:18" x14ac:dyDescent="0.2">
      <c r="B2516" s="22" t="s">
        <v>10</v>
      </c>
      <c r="C2516" s="22">
        <v>1185732</v>
      </c>
      <c r="D2516" s="23">
        <v>44522</v>
      </c>
      <c r="E2516" s="22" t="s">
        <v>30</v>
      </c>
      <c r="F2516" s="22" t="s">
        <v>90</v>
      </c>
      <c r="G2516" s="22" t="s">
        <v>91</v>
      </c>
      <c r="H2516" s="22" t="s">
        <v>13</v>
      </c>
      <c r="I2516" s="24">
        <v>0.45</v>
      </c>
      <c r="J2516" s="25">
        <v>2200</v>
      </c>
      <c r="K2516" s="26">
        <f t="shared" ref="K2516:K2519" si="826">I2516*J2516</f>
        <v>990</v>
      </c>
      <c r="L2516" s="26">
        <f t="shared" ref="L2516:L2519" si="827">K2516*M2516</f>
        <v>396</v>
      </c>
      <c r="M2516" s="27">
        <v>0.4</v>
      </c>
      <c r="O2516" s="1"/>
      <c r="P2516" s="2"/>
      <c r="Q2516" s="3"/>
      <c r="R2516" s="5"/>
    </row>
    <row r="2517" spans="1:18" x14ac:dyDescent="0.2">
      <c r="B2517" s="22" t="s">
        <v>10</v>
      </c>
      <c r="C2517" s="22">
        <v>1185732</v>
      </c>
      <c r="D2517" s="23">
        <v>44522</v>
      </c>
      <c r="E2517" s="22" t="s">
        <v>30</v>
      </c>
      <c r="F2517" s="22" t="s">
        <v>90</v>
      </c>
      <c r="G2517" s="22" t="s">
        <v>91</v>
      </c>
      <c r="H2517" s="22" t="s">
        <v>14</v>
      </c>
      <c r="I2517" s="24">
        <v>0.55000000000000004</v>
      </c>
      <c r="J2517" s="25">
        <v>2000</v>
      </c>
      <c r="K2517" s="26">
        <f t="shared" si="826"/>
        <v>1100</v>
      </c>
      <c r="L2517" s="26">
        <f t="shared" si="827"/>
        <v>440</v>
      </c>
      <c r="M2517" s="27">
        <v>0.4</v>
      </c>
      <c r="O2517" s="1"/>
      <c r="P2517" s="2"/>
      <c r="Q2517" s="3"/>
      <c r="R2517" s="5"/>
    </row>
    <row r="2518" spans="1:18" x14ac:dyDescent="0.2">
      <c r="B2518" s="22" t="s">
        <v>10</v>
      </c>
      <c r="C2518" s="22">
        <v>1185732</v>
      </c>
      <c r="D2518" s="23">
        <v>44522</v>
      </c>
      <c r="E2518" s="22" t="s">
        <v>30</v>
      </c>
      <c r="F2518" s="22" t="s">
        <v>90</v>
      </c>
      <c r="G2518" s="22" t="s">
        <v>91</v>
      </c>
      <c r="H2518" s="22" t="s">
        <v>16</v>
      </c>
      <c r="I2518" s="24">
        <v>0.65</v>
      </c>
      <c r="J2518" s="25">
        <v>1750</v>
      </c>
      <c r="K2518" s="26">
        <f t="shared" si="826"/>
        <v>1137.5</v>
      </c>
      <c r="L2518" s="26">
        <f t="shared" si="827"/>
        <v>398.125</v>
      </c>
      <c r="M2518" s="27">
        <v>0.35</v>
      </c>
      <c r="O2518" s="1"/>
      <c r="P2518" s="2"/>
      <c r="Q2518" s="3"/>
      <c r="R2518" s="5"/>
    </row>
    <row r="2519" spans="1:18" x14ac:dyDescent="0.2">
      <c r="B2519" s="22" t="s">
        <v>10</v>
      </c>
      <c r="C2519" s="22">
        <v>1185732</v>
      </c>
      <c r="D2519" s="23">
        <v>44522</v>
      </c>
      <c r="E2519" s="22" t="s">
        <v>30</v>
      </c>
      <c r="F2519" s="22" t="s">
        <v>90</v>
      </c>
      <c r="G2519" s="22" t="s">
        <v>91</v>
      </c>
      <c r="H2519" s="22" t="s">
        <v>17</v>
      </c>
      <c r="I2519" s="24">
        <v>0.7</v>
      </c>
      <c r="J2519" s="25">
        <v>2750</v>
      </c>
      <c r="K2519" s="26">
        <f t="shared" si="826"/>
        <v>1924.9999999999998</v>
      </c>
      <c r="L2519" s="26">
        <f t="shared" si="827"/>
        <v>770</v>
      </c>
      <c r="M2519" s="27">
        <v>0.4</v>
      </c>
      <c r="O2519" s="1"/>
      <c r="P2519" s="2"/>
      <c r="Q2519" s="3"/>
      <c r="R2519" s="5"/>
    </row>
    <row r="2520" spans="1:18" x14ac:dyDescent="0.2">
      <c r="B2520" s="22" t="s">
        <v>10</v>
      </c>
      <c r="C2520" s="22">
        <v>1185732</v>
      </c>
      <c r="D2520" s="23">
        <v>44551</v>
      </c>
      <c r="E2520" s="22" t="s">
        <v>30</v>
      </c>
      <c r="F2520" s="22" t="s">
        <v>90</v>
      </c>
      <c r="G2520" s="22" t="s">
        <v>91</v>
      </c>
      <c r="H2520" s="22" t="s">
        <v>12</v>
      </c>
      <c r="I2520" s="24">
        <v>0.65</v>
      </c>
      <c r="J2520" s="25">
        <v>5250</v>
      </c>
      <c r="K2520" s="26">
        <f>I2520*J2520</f>
        <v>3412.5</v>
      </c>
      <c r="L2520" s="26">
        <f>K2520*M2520</f>
        <v>1365</v>
      </c>
      <c r="M2520" s="27">
        <v>0.4</v>
      </c>
      <c r="O2520" s="1"/>
      <c r="P2520" s="2"/>
      <c r="Q2520" s="3"/>
      <c r="R2520" s="5"/>
    </row>
    <row r="2521" spans="1:18" x14ac:dyDescent="0.2">
      <c r="B2521" s="22" t="s">
        <v>10</v>
      </c>
      <c r="C2521" s="22">
        <v>1185732</v>
      </c>
      <c r="D2521" s="23">
        <v>44551</v>
      </c>
      <c r="E2521" s="22" t="s">
        <v>30</v>
      </c>
      <c r="F2521" s="22" t="s">
        <v>90</v>
      </c>
      <c r="G2521" s="22" t="s">
        <v>91</v>
      </c>
      <c r="H2521" s="22" t="s">
        <v>15</v>
      </c>
      <c r="I2521" s="24">
        <v>0.55000000000000004</v>
      </c>
      <c r="J2521" s="25">
        <v>3250</v>
      </c>
      <c r="K2521" s="26">
        <f>I2521*J2521</f>
        <v>1787.5000000000002</v>
      </c>
      <c r="L2521" s="26">
        <f>K2521*M2521</f>
        <v>625.625</v>
      </c>
      <c r="M2521" s="27">
        <v>0.35</v>
      </c>
      <c r="O2521" s="1"/>
      <c r="P2521" s="2"/>
      <c r="Q2521" s="3"/>
      <c r="R2521" s="5"/>
    </row>
    <row r="2522" spans="1:18" x14ac:dyDescent="0.2">
      <c r="B2522" s="22" t="s">
        <v>10</v>
      </c>
      <c r="C2522" s="22">
        <v>1185732</v>
      </c>
      <c r="D2522" s="23">
        <v>44551</v>
      </c>
      <c r="E2522" s="22" t="s">
        <v>30</v>
      </c>
      <c r="F2522" s="22" t="s">
        <v>90</v>
      </c>
      <c r="G2522" s="22" t="s">
        <v>91</v>
      </c>
      <c r="H2522" s="22" t="s">
        <v>13</v>
      </c>
      <c r="I2522" s="24">
        <v>0.55000000000000004</v>
      </c>
      <c r="J2522" s="25">
        <v>2750</v>
      </c>
      <c r="K2522" s="26">
        <f t="shared" ref="K2522:K2525" si="828">I2522*J2522</f>
        <v>1512.5000000000002</v>
      </c>
      <c r="L2522" s="26">
        <f t="shared" ref="L2522:L2525" si="829">K2522*M2522</f>
        <v>605.00000000000011</v>
      </c>
      <c r="M2522" s="27">
        <v>0.4</v>
      </c>
      <c r="O2522" s="1"/>
      <c r="P2522" s="2"/>
      <c r="Q2522" s="3"/>
      <c r="R2522" s="5"/>
    </row>
    <row r="2523" spans="1:18" x14ac:dyDescent="0.2">
      <c r="B2523" s="22" t="s">
        <v>10</v>
      </c>
      <c r="C2523" s="22">
        <v>1185732</v>
      </c>
      <c r="D2523" s="23">
        <v>44551</v>
      </c>
      <c r="E2523" s="22" t="s">
        <v>30</v>
      </c>
      <c r="F2523" s="22" t="s">
        <v>90</v>
      </c>
      <c r="G2523" s="22" t="s">
        <v>91</v>
      </c>
      <c r="H2523" s="22" t="s">
        <v>14</v>
      </c>
      <c r="I2523" s="24">
        <v>0.5</v>
      </c>
      <c r="J2523" s="25">
        <v>2250</v>
      </c>
      <c r="K2523" s="26">
        <f t="shared" si="828"/>
        <v>1125</v>
      </c>
      <c r="L2523" s="26">
        <f t="shared" si="829"/>
        <v>450</v>
      </c>
      <c r="M2523" s="27">
        <v>0.4</v>
      </c>
      <c r="O2523" s="1"/>
      <c r="P2523" s="2"/>
      <c r="Q2523" s="3"/>
      <c r="R2523" s="5"/>
    </row>
    <row r="2524" spans="1:18" x14ac:dyDescent="0.2">
      <c r="B2524" s="22" t="s">
        <v>10</v>
      </c>
      <c r="C2524" s="22">
        <v>1185732</v>
      </c>
      <c r="D2524" s="23">
        <v>44551</v>
      </c>
      <c r="E2524" s="22" t="s">
        <v>30</v>
      </c>
      <c r="F2524" s="22" t="s">
        <v>90</v>
      </c>
      <c r="G2524" s="22" t="s">
        <v>91</v>
      </c>
      <c r="H2524" s="22" t="s">
        <v>16</v>
      </c>
      <c r="I2524" s="24">
        <v>0.6</v>
      </c>
      <c r="J2524" s="25">
        <v>2250</v>
      </c>
      <c r="K2524" s="26">
        <f t="shared" si="828"/>
        <v>1350</v>
      </c>
      <c r="L2524" s="26">
        <f t="shared" si="829"/>
        <v>472.49999999999994</v>
      </c>
      <c r="M2524" s="27">
        <v>0.35</v>
      </c>
      <c r="O2524" s="1"/>
      <c r="P2524" s="2"/>
      <c r="Q2524" s="3"/>
      <c r="R2524" s="5"/>
    </row>
    <row r="2525" spans="1:18" x14ac:dyDescent="0.2">
      <c r="B2525" s="22" t="s">
        <v>10</v>
      </c>
      <c r="C2525" s="22">
        <v>1185732</v>
      </c>
      <c r="D2525" s="23">
        <v>44551</v>
      </c>
      <c r="E2525" s="22" t="s">
        <v>30</v>
      </c>
      <c r="F2525" s="22" t="s">
        <v>90</v>
      </c>
      <c r="G2525" s="22" t="s">
        <v>91</v>
      </c>
      <c r="H2525" s="22" t="s">
        <v>17</v>
      </c>
      <c r="I2525" s="24">
        <v>0.64999999999999991</v>
      </c>
      <c r="J2525" s="25">
        <v>3250</v>
      </c>
      <c r="K2525" s="26">
        <f t="shared" si="828"/>
        <v>2112.4999999999995</v>
      </c>
      <c r="L2525" s="26">
        <f t="shared" si="829"/>
        <v>844.99999999999989</v>
      </c>
      <c r="M2525" s="27">
        <v>0.4</v>
      </c>
      <c r="O2525" s="1"/>
      <c r="P2525" s="2"/>
      <c r="Q2525" s="3"/>
      <c r="R2525" s="5"/>
    </row>
    <row r="2526" spans="1:18" x14ac:dyDescent="0.2">
      <c r="A2526" s="8" t="s">
        <v>40</v>
      </c>
      <c r="B2526" s="22" t="s">
        <v>10</v>
      </c>
      <c r="C2526" s="22">
        <v>1185732</v>
      </c>
      <c r="D2526" s="23">
        <v>44216</v>
      </c>
      <c r="E2526" s="22" t="s">
        <v>131</v>
      </c>
      <c r="F2526" s="22" t="s">
        <v>92</v>
      </c>
      <c r="G2526" s="22" t="s">
        <v>93</v>
      </c>
      <c r="H2526" s="22" t="s">
        <v>12</v>
      </c>
      <c r="I2526" s="24">
        <v>0.30000000000000004</v>
      </c>
      <c r="J2526" s="25">
        <v>7250</v>
      </c>
      <c r="K2526" s="26">
        <f>I2526*J2526</f>
        <v>2175.0000000000005</v>
      </c>
      <c r="L2526" s="26">
        <f>K2526*M2526</f>
        <v>870.00000000000023</v>
      </c>
      <c r="M2526" s="27">
        <v>0.4</v>
      </c>
      <c r="O2526" s="1"/>
      <c r="P2526" s="2"/>
      <c r="Q2526" s="3"/>
      <c r="R2526" s="5"/>
    </row>
    <row r="2527" spans="1:18" x14ac:dyDescent="0.2">
      <c r="B2527" s="22" t="s">
        <v>10</v>
      </c>
      <c r="C2527" s="22">
        <v>1185732</v>
      </c>
      <c r="D2527" s="23">
        <v>44216</v>
      </c>
      <c r="E2527" s="22" t="s">
        <v>131</v>
      </c>
      <c r="F2527" s="22" t="s">
        <v>92</v>
      </c>
      <c r="G2527" s="22" t="s">
        <v>93</v>
      </c>
      <c r="H2527" s="22" t="s">
        <v>15</v>
      </c>
      <c r="I2527" s="24">
        <v>0.30000000000000004</v>
      </c>
      <c r="J2527" s="25">
        <v>5250</v>
      </c>
      <c r="K2527" s="26">
        <f>I2527*J2527</f>
        <v>1575.0000000000002</v>
      </c>
      <c r="L2527" s="26">
        <f>K2527*M2527</f>
        <v>551.25</v>
      </c>
      <c r="M2527" s="27">
        <v>0.35</v>
      </c>
      <c r="O2527" s="1"/>
      <c r="P2527" s="2"/>
      <c r="Q2527" s="3"/>
      <c r="R2527" s="5"/>
    </row>
    <row r="2528" spans="1:18" x14ac:dyDescent="0.2">
      <c r="B2528" s="22" t="s">
        <v>10</v>
      </c>
      <c r="C2528" s="22">
        <v>1185732</v>
      </c>
      <c r="D2528" s="23">
        <v>44216</v>
      </c>
      <c r="E2528" s="22" t="s">
        <v>131</v>
      </c>
      <c r="F2528" s="22" t="s">
        <v>92</v>
      </c>
      <c r="G2528" s="22" t="s">
        <v>93</v>
      </c>
      <c r="H2528" s="22" t="s">
        <v>13</v>
      </c>
      <c r="I2528" s="24">
        <v>0.20000000000000007</v>
      </c>
      <c r="J2528" s="25">
        <v>5250</v>
      </c>
      <c r="K2528" s="26">
        <f t="shared" ref="K2528:K2531" si="830">I2528*J2528</f>
        <v>1050.0000000000005</v>
      </c>
      <c r="L2528" s="26">
        <f t="shared" ref="L2528:L2537" si="831">K2528*M2528</f>
        <v>420.00000000000023</v>
      </c>
      <c r="M2528" s="27">
        <v>0.4</v>
      </c>
      <c r="O2528" s="1"/>
      <c r="P2528" s="2"/>
      <c r="Q2528" s="3"/>
      <c r="R2528" s="5"/>
    </row>
    <row r="2529" spans="2:18" x14ac:dyDescent="0.2">
      <c r="B2529" s="22" t="s">
        <v>10</v>
      </c>
      <c r="C2529" s="22">
        <v>1185732</v>
      </c>
      <c r="D2529" s="23">
        <v>44216</v>
      </c>
      <c r="E2529" s="22" t="s">
        <v>131</v>
      </c>
      <c r="F2529" s="22" t="s">
        <v>92</v>
      </c>
      <c r="G2529" s="22" t="s">
        <v>93</v>
      </c>
      <c r="H2529" s="22" t="s">
        <v>14</v>
      </c>
      <c r="I2529" s="24">
        <v>0.25</v>
      </c>
      <c r="J2529" s="25">
        <v>3750</v>
      </c>
      <c r="K2529" s="26">
        <f t="shared" si="830"/>
        <v>937.5</v>
      </c>
      <c r="L2529" s="26">
        <f t="shared" si="831"/>
        <v>375</v>
      </c>
      <c r="M2529" s="27">
        <v>0.4</v>
      </c>
      <c r="O2529" s="1"/>
      <c r="P2529" s="2"/>
      <c r="Q2529" s="3"/>
      <c r="R2529" s="5"/>
    </row>
    <row r="2530" spans="2:18" x14ac:dyDescent="0.2">
      <c r="B2530" s="22" t="s">
        <v>10</v>
      </c>
      <c r="C2530" s="22">
        <v>1185732</v>
      </c>
      <c r="D2530" s="23">
        <v>44216</v>
      </c>
      <c r="E2530" s="22" t="s">
        <v>131</v>
      </c>
      <c r="F2530" s="22" t="s">
        <v>92</v>
      </c>
      <c r="G2530" s="22" t="s">
        <v>93</v>
      </c>
      <c r="H2530" s="22" t="s">
        <v>16</v>
      </c>
      <c r="I2530" s="24">
        <v>0.4</v>
      </c>
      <c r="J2530" s="25">
        <v>4250</v>
      </c>
      <c r="K2530" s="26">
        <f t="shared" si="830"/>
        <v>1700</v>
      </c>
      <c r="L2530" s="26">
        <f t="shared" si="831"/>
        <v>595</v>
      </c>
      <c r="M2530" s="27">
        <v>0.35</v>
      </c>
      <c r="O2530" s="1"/>
      <c r="P2530" s="2"/>
      <c r="Q2530" s="3"/>
      <c r="R2530" s="5"/>
    </row>
    <row r="2531" spans="2:18" x14ac:dyDescent="0.2">
      <c r="B2531" s="22" t="s">
        <v>10</v>
      </c>
      <c r="C2531" s="22">
        <v>1185732</v>
      </c>
      <c r="D2531" s="23">
        <v>44216</v>
      </c>
      <c r="E2531" s="22" t="s">
        <v>131</v>
      </c>
      <c r="F2531" s="22" t="s">
        <v>92</v>
      </c>
      <c r="G2531" s="22" t="s">
        <v>93</v>
      </c>
      <c r="H2531" s="22" t="s">
        <v>17</v>
      </c>
      <c r="I2531" s="24">
        <v>0.30000000000000004</v>
      </c>
      <c r="J2531" s="25">
        <v>5250</v>
      </c>
      <c r="K2531" s="26">
        <f t="shared" si="830"/>
        <v>1575.0000000000002</v>
      </c>
      <c r="L2531" s="26">
        <f t="shared" si="831"/>
        <v>787.50000000000011</v>
      </c>
      <c r="M2531" s="27">
        <v>0.5</v>
      </c>
      <c r="O2531" s="1"/>
      <c r="P2531" s="2"/>
      <c r="Q2531" s="3"/>
      <c r="R2531" s="5"/>
    </row>
    <row r="2532" spans="2:18" x14ac:dyDescent="0.2">
      <c r="B2532" s="22" t="s">
        <v>10</v>
      </c>
      <c r="C2532" s="22">
        <v>1185732</v>
      </c>
      <c r="D2532" s="23">
        <v>44245</v>
      </c>
      <c r="E2532" s="22" t="s">
        <v>131</v>
      </c>
      <c r="F2532" s="22" t="s">
        <v>92</v>
      </c>
      <c r="G2532" s="22" t="s">
        <v>93</v>
      </c>
      <c r="H2532" s="22" t="s">
        <v>12</v>
      </c>
      <c r="I2532" s="24">
        <v>0.30000000000000004</v>
      </c>
      <c r="J2532" s="25">
        <v>7750</v>
      </c>
      <c r="K2532" s="26">
        <f>I2532*J2532</f>
        <v>2325.0000000000005</v>
      </c>
      <c r="L2532" s="26">
        <f>K2532*M2532</f>
        <v>930.00000000000023</v>
      </c>
      <c r="M2532" s="27">
        <v>0.4</v>
      </c>
      <c r="O2532" s="1"/>
      <c r="P2532" s="2"/>
      <c r="Q2532" s="3"/>
      <c r="R2532" s="5"/>
    </row>
    <row r="2533" spans="2:18" x14ac:dyDescent="0.2">
      <c r="B2533" s="22" t="s">
        <v>10</v>
      </c>
      <c r="C2533" s="22">
        <v>1185732</v>
      </c>
      <c r="D2533" s="23">
        <v>44245</v>
      </c>
      <c r="E2533" s="22" t="s">
        <v>131</v>
      </c>
      <c r="F2533" s="22" t="s">
        <v>92</v>
      </c>
      <c r="G2533" s="22" t="s">
        <v>93</v>
      </c>
      <c r="H2533" s="22" t="s">
        <v>15</v>
      </c>
      <c r="I2533" s="24">
        <v>0.30000000000000004</v>
      </c>
      <c r="J2533" s="25">
        <v>4250</v>
      </c>
      <c r="K2533" s="26">
        <f>I2533*J2533</f>
        <v>1275.0000000000002</v>
      </c>
      <c r="L2533" s="26">
        <f>K2533*M2533</f>
        <v>446.25000000000006</v>
      </c>
      <c r="M2533" s="27">
        <v>0.35</v>
      </c>
      <c r="O2533" s="1"/>
      <c r="P2533" s="2"/>
      <c r="Q2533" s="3"/>
      <c r="R2533" s="5"/>
    </row>
    <row r="2534" spans="2:18" x14ac:dyDescent="0.2">
      <c r="B2534" s="22" t="s">
        <v>10</v>
      </c>
      <c r="C2534" s="22">
        <v>1185732</v>
      </c>
      <c r="D2534" s="23">
        <v>44245</v>
      </c>
      <c r="E2534" s="22" t="s">
        <v>131</v>
      </c>
      <c r="F2534" s="22" t="s">
        <v>92</v>
      </c>
      <c r="G2534" s="22" t="s">
        <v>93</v>
      </c>
      <c r="H2534" s="22" t="s">
        <v>13</v>
      </c>
      <c r="I2534" s="24">
        <v>0.20000000000000007</v>
      </c>
      <c r="J2534" s="25">
        <v>4750</v>
      </c>
      <c r="K2534" s="26">
        <f t="shared" ref="K2534:K2537" si="832">I2534*J2534</f>
        <v>950.00000000000034</v>
      </c>
      <c r="L2534" s="26">
        <f t="shared" si="831"/>
        <v>380.00000000000017</v>
      </c>
      <c r="M2534" s="27">
        <v>0.4</v>
      </c>
      <c r="O2534" s="1"/>
      <c r="P2534" s="2"/>
      <c r="Q2534" s="3"/>
      <c r="R2534" s="5"/>
    </row>
    <row r="2535" spans="2:18" x14ac:dyDescent="0.2">
      <c r="B2535" s="22" t="s">
        <v>10</v>
      </c>
      <c r="C2535" s="22">
        <v>1185732</v>
      </c>
      <c r="D2535" s="23">
        <v>44245</v>
      </c>
      <c r="E2535" s="22" t="s">
        <v>131</v>
      </c>
      <c r="F2535" s="22" t="s">
        <v>92</v>
      </c>
      <c r="G2535" s="22" t="s">
        <v>93</v>
      </c>
      <c r="H2535" s="22" t="s">
        <v>14</v>
      </c>
      <c r="I2535" s="24">
        <v>0.25</v>
      </c>
      <c r="J2535" s="25">
        <v>3250</v>
      </c>
      <c r="K2535" s="26">
        <f t="shared" si="832"/>
        <v>812.5</v>
      </c>
      <c r="L2535" s="26">
        <f t="shared" si="831"/>
        <v>325</v>
      </c>
      <c r="M2535" s="27">
        <v>0.4</v>
      </c>
      <c r="O2535" s="1"/>
      <c r="P2535" s="2"/>
      <c r="Q2535" s="3"/>
      <c r="R2535" s="5"/>
    </row>
    <row r="2536" spans="2:18" x14ac:dyDescent="0.2">
      <c r="B2536" s="22" t="s">
        <v>10</v>
      </c>
      <c r="C2536" s="22">
        <v>1185732</v>
      </c>
      <c r="D2536" s="23">
        <v>44245</v>
      </c>
      <c r="E2536" s="22" t="s">
        <v>131</v>
      </c>
      <c r="F2536" s="22" t="s">
        <v>92</v>
      </c>
      <c r="G2536" s="22" t="s">
        <v>93</v>
      </c>
      <c r="H2536" s="22" t="s">
        <v>16</v>
      </c>
      <c r="I2536" s="24">
        <v>0.4</v>
      </c>
      <c r="J2536" s="25">
        <v>4000</v>
      </c>
      <c r="K2536" s="26">
        <f t="shared" si="832"/>
        <v>1600</v>
      </c>
      <c r="L2536" s="26">
        <f t="shared" si="831"/>
        <v>560</v>
      </c>
      <c r="M2536" s="27">
        <v>0.35</v>
      </c>
      <c r="O2536" s="1"/>
      <c r="P2536" s="2"/>
      <c r="Q2536" s="3"/>
      <c r="R2536" s="5"/>
    </row>
    <row r="2537" spans="2:18" x14ac:dyDescent="0.2">
      <c r="B2537" s="22" t="s">
        <v>10</v>
      </c>
      <c r="C2537" s="22">
        <v>1185732</v>
      </c>
      <c r="D2537" s="23">
        <v>44245</v>
      </c>
      <c r="E2537" s="22" t="s">
        <v>131</v>
      </c>
      <c r="F2537" s="22" t="s">
        <v>92</v>
      </c>
      <c r="G2537" s="22" t="s">
        <v>93</v>
      </c>
      <c r="H2537" s="22" t="s">
        <v>17</v>
      </c>
      <c r="I2537" s="24">
        <v>0.25</v>
      </c>
      <c r="J2537" s="25">
        <v>5000</v>
      </c>
      <c r="K2537" s="26">
        <f t="shared" si="832"/>
        <v>1250</v>
      </c>
      <c r="L2537" s="26">
        <f t="shared" si="831"/>
        <v>625</v>
      </c>
      <c r="M2537" s="27">
        <v>0.5</v>
      </c>
      <c r="O2537" s="1"/>
      <c r="P2537" s="2"/>
      <c r="Q2537" s="3"/>
      <c r="R2537" s="5"/>
    </row>
    <row r="2538" spans="2:18" x14ac:dyDescent="0.2">
      <c r="B2538" s="22" t="s">
        <v>10</v>
      </c>
      <c r="C2538" s="22">
        <v>1185732</v>
      </c>
      <c r="D2538" s="23">
        <v>44271</v>
      </c>
      <c r="E2538" s="22" t="s">
        <v>131</v>
      </c>
      <c r="F2538" s="22" t="s">
        <v>92</v>
      </c>
      <c r="G2538" s="22" t="s">
        <v>93</v>
      </c>
      <c r="H2538" s="22" t="s">
        <v>12</v>
      </c>
      <c r="I2538" s="24">
        <v>0.25</v>
      </c>
      <c r="J2538" s="25">
        <v>7200</v>
      </c>
      <c r="K2538" s="26">
        <f>I2538*J2538</f>
        <v>1800</v>
      </c>
      <c r="L2538" s="26">
        <f>K2538*M2538</f>
        <v>720</v>
      </c>
      <c r="M2538" s="27">
        <v>0.4</v>
      </c>
      <c r="O2538" s="1"/>
      <c r="P2538" s="2"/>
      <c r="Q2538" s="3"/>
      <c r="R2538" s="5"/>
    </row>
    <row r="2539" spans="2:18" x14ac:dyDescent="0.2">
      <c r="B2539" s="22" t="s">
        <v>10</v>
      </c>
      <c r="C2539" s="22">
        <v>1185732</v>
      </c>
      <c r="D2539" s="23">
        <v>44271</v>
      </c>
      <c r="E2539" s="22" t="s">
        <v>131</v>
      </c>
      <c r="F2539" s="22" t="s">
        <v>92</v>
      </c>
      <c r="G2539" s="22" t="s">
        <v>93</v>
      </c>
      <c r="H2539" s="22" t="s">
        <v>15</v>
      </c>
      <c r="I2539" s="24">
        <v>0.25</v>
      </c>
      <c r="J2539" s="25">
        <v>4000</v>
      </c>
      <c r="K2539" s="26">
        <f>I2539*J2539</f>
        <v>1000</v>
      </c>
      <c r="L2539" s="26">
        <f>K2539*M2539</f>
        <v>350</v>
      </c>
      <c r="M2539" s="27">
        <v>0.35</v>
      </c>
      <c r="O2539" s="1"/>
      <c r="P2539" s="2"/>
      <c r="Q2539" s="3"/>
      <c r="R2539" s="5"/>
    </row>
    <row r="2540" spans="2:18" x14ac:dyDescent="0.2">
      <c r="B2540" s="22" t="s">
        <v>10</v>
      </c>
      <c r="C2540" s="22">
        <v>1185732</v>
      </c>
      <c r="D2540" s="23">
        <v>44271</v>
      </c>
      <c r="E2540" s="22" t="s">
        <v>131</v>
      </c>
      <c r="F2540" s="22" t="s">
        <v>92</v>
      </c>
      <c r="G2540" s="22" t="s">
        <v>93</v>
      </c>
      <c r="H2540" s="22" t="s">
        <v>13</v>
      </c>
      <c r="I2540" s="24">
        <v>0.15000000000000002</v>
      </c>
      <c r="J2540" s="25">
        <v>4250</v>
      </c>
      <c r="K2540" s="26">
        <f t="shared" ref="K2540:K2543" si="833">I2540*J2540</f>
        <v>637.50000000000011</v>
      </c>
      <c r="L2540" s="26">
        <f t="shared" ref="L2540:L2543" si="834">K2540*M2540</f>
        <v>255.00000000000006</v>
      </c>
      <c r="M2540" s="27">
        <v>0.4</v>
      </c>
      <c r="O2540" s="1"/>
      <c r="P2540" s="2"/>
      <c r="Q2540" s="3"/>
      <c r="R2540" s="5"/>
    </row>
    <row r="2541" spans="2:18" x14ac:dyDescent="0.2">
      <c r="B2541" s="22" t="s">
        <v>10</v>
      </c>
      <c r="C2541" s="22">
        <v>1185732</v>
      </c>
      <c r="D2541" s="23">
        <v>44271</v>
      </c>
      <c r="E2541" s="22" t="s">
        <v>131</v>
      </c>
      <c r="F2541" s="22" t="s">
        <v>92</v>
      </c>
      <c r="G2541" s="22" t="s">
        <v>93</v>
      </c>
      <c r="H2541" s="22" t="s">
        <v>14</v>
      </c>
      <c r="I2541" s="24">
        <v>0.19999999999999996</v>
      </c>
      <c r="J2541" s="25">
        <v>2750</v>
      </c>
      <c r="K2541" s="26">
        <f t="shared" si="833"/>
        <v>549.99999999999989</v>
      </c>
      <c r="L2541" s="26">
        <f t="shared" si="834"/>
        <v>219.99999999999997</v>
      </c>
      <c r="M2541" s="27">
        <v>0.4</v>
      </c>
      <c r="O2541" s="1"/>
      <c r="P2541" s="2"/>
      <c r="Q2541" s="3"/>
      <c r="R2541" s="5"/>
    </row>
    <row r="2542" spans="2:18" x14ac:dyDescent="0.2">
      <c r="B2542" s="22" t="s">
        <v>10</v>
      </c>
      <c r="C2542" s="22">
        <v>1185732</v>
      </c>
      <c r="D2542" s="23">
        <v>44271</v>
      </c>
      <c r="E2542" s="22" t="s">
        <v>131</v>
      </c>
      <c r="F2542" s="22" t="s">
        <v>92</v>
      </c>
      <c r="G2542" s="22" t="s">
        <v>93</v>
      </c>
      <c r="H2542" s="22" t="s">
        <v>16</v>
      </c>
      <c r="I2542" s="24">
        <v>0.35000000000000009</v>
      </c>
      <c r="J2542" s="25">
        <v>3250</v>
      </c>
      <c r="K2542" s="26">
        <f t="shared" si="833"/>
        <v>1137.5000000000002</v>
      </c>
      <c r="L2542" s="26">
        <f t="shared" si="834"/>
        <v>398.12500000000006</v>
      </c>
      <c r="M2542" s="27">
        <v>0.35</v>
      </c>
      <c r="O2542" s="1"/>
      <c r="P2542" s="2"/>
      <c r="Q2542" s="3"/>
      <c r="R2542" s="5"/>
    </row>
    <row r="2543" spans="2:18" x14ac:dyDescent="0.2">
      <c r="B2543" s="22" t="s">
        <v>10</v>
      </c>
      <c r="C2543" s="22">
        <v>1185732</v>
      </c>
      <c r="D2543" s="23">
        <v>44271</v>
      </c>
      <c r="E2543" s="22" t="s">
        <v>131</v>
      </c>
      <c r="F2543" s="22" t="s">
        <v>92</v>
      </c>
      <c r="G2543" s="22" t="s">
        <v>93</v>
      </c>
      <c r="H2543" s="22" t="s">
        <v>17</v>
      </c>
      <c r="I2543" s="24">
        <v>0.25</v>
      </c>
      <c r="J2543" s="25">
        <v>4250</v>
      </c>
      <c r="K2543" s="26">
        <f t="shared" si="833"/>
        <v>1062.5</v>
      </c>
      <c r="L2543" s="26">
        <f t="shared" si="834"/>
        <v>531.25</v>
      </c>
      <c r="M2543" s="27">
        <v>0.5</v>
      </c>
      <c r="O2543" s="1"/>
      <c r="P2543" s="2"/>
      <c r="Q2543" s="3"/>
      <c r="R2543" s="5"/>
    </row>
    <row r="2544" spans="2:18" x14ac:dyDescent="0.2">
      <c r="B2544" s="22" t="s">
        <v>10</v>
      </c>
      <c r="C2544" s="22">
        <v>1185732</v>
      </c>
      <c r="D2544" s="23">
        <v>44303</v>
      </c>
      <c r="E2544" s="22" t="s">
        <v>131</v>
      </c>
      <c r="F2544" s="22" t="s">
        <v>92</v>
      </c>
      <c r="G2544" s="22" t="s">
        <v>93</v>
      </c>
      <c r="H2544" s="22" t="s">
        <v>12</v>
      </c>
      <c r="I2544" s="24">
        <v>0.25</v>
      </c>
      <c r="J2544" s="25">
        <v>6750</v>
      </c>
      <c r="K2544" s="26">
        <f>I2544*J2544</f>
        <v>1687.5</v>
      </c>
      <c r="L2544" s="26">
        <f>K2544*M2544</f>
        <v>675</v>
      </c>
      <c r="M2544" s="27">
        <v>0.4</v>
      </c>
      <c r="O2544" s="1"/>
      <c r="P2544" s="2"/>
      <c r="Q2544" s="3"/>
      <c r="R2544" s="5"/>
    </row>
    <row r="2545" spans="2:18" x14ac:dyDescent="0.2">
      <c r="B2545" s="22" t="s">
        <v>10</v>
      </c>
      <c r="C2545" s="22">
        <v>1185732</v>
      </c>
      <c r="D2545" s="23">
        <v>44303</v>
      </c>
      <c r="E2545" s="22" t="s">
        <v>131</v>
      </c>
      <c r="F2545" s="22" t="s">
        <v>92</v>
      </c>
      <c r="G2545" s="22" t="s">
        <v>93</v>
      </c>
      <c r="H2545" s="22" t="s">
        <v>15</v>
      </c>
      <c r="I2545" s="24">
        <v>0.25</v>
      </c>
      <c r="J2545" s="25">
        <v>3750</v>
      </c>
      <c r="K2545" s="26">
        <f>I2545*J2545</f>
        <v>937.5</v>
      </c>
      <c r="L2545" s="26">
        <f>K2545*M2545</f>
        <v>328.125</v>
      </c>
      <c r="M2545" s="27">
        <v>0.35</v>
      </c>
      <c r="O2545" s="1"/>
      <c r="P2545" s="2"/>
      <c r="Q2545" s="3"/>
      <c r="R2545" s="5"/>
    </row>
    <row r="2546" spans="2:18" x14ac:dyDescent="0.2">
      <c r="B2546" s="22" t="s">
        <v>10</v>
      </c>
      <c r="C2546" s="22">
        <v>1185732</v>
      </c>
      <c r="D2546" s="23">
        <v>44303</v>
      </c>
      <c r="E2546" s="22" t="s">
        <v>131</v>
      </c>
      <c r="F2546" s="22" t="s">
        <v>92</v>
      </c>
      <c r="G2546" s="22" t="s">
        <v>93</v>
      </c>
      <c r="H2546" s="22" t="s">
        <v>13</v>
      </c>
      <c r="I2546" s="24">
        <v>0.15000000000000002</v>
      </c>
      <c r="J2546" s="25">
        <v>3750</v>
      </c>
      <c r="K2546" s="26">
        <f t="shared" ref="K2546:K2549" si="835">I2546*J2546</f>
        <v>562.50000000000011</v>
      </c>
      <c r="L2546" s="26">
        <f t="shared" ref="L2546:L2549" si="836">K2546*M2546</f>
        <v>225.00000000000006</v>
      </c>
      <c r="M2546" s="27">
        <v>0.4</v>
      </c>
      <c r="O2546" s="1"/>
      <c r="P2546" s="2"/>
      <c r="Q2546" s="3"/>
      <c r="R2546" s="5"/>
    </row>
    <row r="2547" spans="2:18" x14ac:dyDescent="0.2">
      <c r="B2547" s="22" t="s">
        <v>10</v>
      </c>
      <c r="C2547" s="22">
        <v>1185732</v>
      </c>
      <c r="D2547" s="23">
        <v>44303</v>
      </c>
      <c r="E2547" s="22" t="s">
        <v>131</v>
      </c>
      <c r="F2547" s="22" t="s">
        <v>92</v>
      </c>
      <c r="G2547" s="22" t="s">
        <v>93</v>
      </c>
      <c r="H2547" s="22" t="s">
        <v>14</v>
      </c>
      <c r="I2547" s="24">
        <v>0.19999999999999996</v>
      </c>
      <c r="J2547" s="25">
        <v>3000</v>
      </c>
      <c r="K2547" s="26">
        <f t="shared" si="835"/>
        <v>599.99999999999989</v>
      </c>
      <c r="L2547" s="26">
        <f t="shared" si="836"/>
        <v>239.99999999999997</v>
      </c>
      <c r="M2547" s="27">
        <v>0.4</v>
      </c>
      <c r="O2547" s="1"/>
      <c r="P2547" s="2"/>
      <c r="Q2547" s="3"/>
      <c r="R2547" s="5"/>
    </row>
    <row r="2548" spans="2:18" x14ac:dyDescent="0.2">
      <c r="B2548" s="22" t="s">
        <v>10</v>
      </c>
      <c r="C2548" s="22">
        <v>1185732</v>
      </c>
      <c r="D2548" s="23">
        <v>44303</v>
      </c>
      <c r="E2548" s="22" t="s">
        <v>131</v>
      </c>
      <c r="F2548" s="22" t="s">
        <v>92</v>
      </c>
      <c r="G2548" s="22" t="s">
        <v>93</v>
      </c>
      <c r="H2548" s="22" t="s">
        <v>16</v>
      </c>
      <c r="I2548" s="24">
        <v>0.4</v>
      </c>
      <c r="J2548" s="25">
        <v>3250</v>
      </c>
      <c r="K2548" s="26">
        <f t="shared" si="835"/>
        <v>1300</v>
      </c>
      <c r="L2548" s="26">
        <f t="shared" si="836"/>
        <v>454.99999999999994</v>
      </c>
      <c r="M2548" s="27">
        <v>0.35</v>
      </c>
      <c r="O2548" s="1"/>
      <c r="P2548" s="2"/>
      <c r="Q2548" s="3"/>
      <c r="R2548" s="5"/>
    </row>
    <row r="2549" spans="2:18" x14ac:dyDescent="0.2">
      <c r="B2549" s="22" t="s">
        <v>10</v>
      </c>
      <c r="C2549" s="22">
        <v>1185732</v>
      </c>
      <c r="D2549" s="23">
        <v>44303</v>
      </c>
      <c r="E2549" s="22" t="s">
        <v>131</v>
      </c>
      <c r="F2549" s="22" t="s">
        <v>92</v>
      </c>
      <c r="G2549" s="22" t="s">
        <v>93</v>
      </c>
      <c r="H2549" s="22" t="s">
        <v>17</v>
      </c>
      <c r="I2549" s="24">
        <v>0.30000000000000004</v>
      </c>
      <c r="J2549" s="25">
        <v>4750</v>
      </c>
      <c r="K2549" s="26">
        <f t="shared" si="835"/>
        <v>1425.0000000000002</v>
      </c>
      <c r="L2549" s="26">
        <f t="shared" si="836"/>
        <v>712.50000000000011</v>
      </c>
      <c r="M2549" s="27">
        <v>0.5</v>
      </c>
      <c r="O2549" s="1"/>
      <c r="P2549" s="2"/>
      <c r="Q2549" s="3"/>
      <c r="R2549" s="5"/>
    </row>
    <row r="2550" spans="2:18" x14ac:dyDescent="0.2">
      <c r="B2550" s="22" t="s">
        <v>10</v>
      </c>
      <c r="C2550" s="22">
        <v>1185732</v>
      </c>
      <c r="D2550" s="23">
        <v>44332</v>
      </c>
      <c r="E2550" s="22" t="s">
        <v>131</v>
      </c>
      <c r="F2550" s="22" t="s">
        <v>92</v>
      </c>
      <c r="G2550" s="22" t="s">
        <v>93</v>
      </c>
      <c r="H2550" s="22" t="s">
        <v>12</v>
      </c>
      <c r="I2550" s="24">
        <v>0.4</v>
      </c>
      <c r="J2550" s="25">
        <v>7450</v>
      </c>
      <c r="K2550" s="26">
        <f>I2550*J2550</f>
        <v>2980</v>
      </c>
      <c r="L2550" s="26">
        <f>K2550*M2550</f>
        <v>1192</v>
      </c>
      <c r="M2550" s="27">
        <v>0.4</v>
      </c>
      <c r="O2550" s="1"/>
      <c r="P2550" s="2"/>
      <c r="Q2550" s="3"/>
      <c r="R2550" s="5"/>
    </row>
    <row r="2551" spans="2:18" x14ac:dyDescent="0.2">
      <c r="B2551" s="22" t="s">
        <v>10</v>
      </c>
      <c r="C2551" s="22">
        <v>1185732</v>
      </c>
      <c r="D2551" s="23">
        <v>44332</v>
      </c>
      <c r="E2551" s="22" t="s">
        <v>131</v>
      </c>
      <c r="F2551" s="22" t="s">
        <v>92</v>
      </c>
      <c r="G2551" s="22" t="s">
        <v>93</v>
      </c>
      <c r="H2551" s="22" t="s">
        <v>15</v>
      </c>
      <c r="I2551" s="24">
        <v>0.4</v>
      </c>
      <c r="J2551" s="25">
        <v>4500</v>
      </c>
      <c r="K2551" s="26">
        <f>I2551*J2551</f>
        <v>1800</v>
      </c>
      <c r="L2551" s="26">
        <f>K2551*M2551</f>
        <v>630</v>
      </c>
      <c r="M2551" s="27">
        <v>0.35</v>
      </c>
      <c r="O2551" s="1"/>
      <c r="P2551" s="2"/>
      <c r="Q2551" s="3"/>
      <c r="R2551" s="5"/>
    </row>
    <row r="2552" spans="2:18" x14ac:dyDescent="0.2">
      <c r="B2552" s="22" t="s">
        <v>10</v>
      </c>
      <c r="C2552" s="22">
        <v>1185732</v>
      </c>
      <c r="D2552" s="23">
        <v>44332</v>
      </c>
      <c r="E2552" s="22" t="s">
        <v>131</v>
      </c>
      <c r="F2552" s="22" t="s">
        <v>92</v>
      </c>
      <c r="G2552" s="22" t="s">
        <v>93</v>
      </c>
      <c r="H2552" s="22" t="s">
        <v>13</v>
      </c>
      <c r="I2552" s="24">
        <v>0.35000000000000003</v>
      </c>
      <c r="J2552" s="25">
        <v>4250</v>
      </c>
      <c r="K2552" s="26">
        <f t="shared" ref="K2552:K2555" si="837">I2552*J2552</f>
        <v>1487.5000000000002</v>
      </c>
      <c r="L2552" s="26">
        <f t="shared" ref="L2552:L2555" si="838">K2552*M2552</f>
        <v>595.00000000000011</v>
      </c>
      <c r="M2552" s="27">
        <v>0.4</v>
      </c>
      <c r="O2552" s="1"/>
      <c r="P2552" s="2"/>
      <c r="Q2552" s="3"/>
      <c r="R2552" s="5"/>
    </row>
    <row r="2553" spans="2:18" x14ac:dyDescent="0.2">
      <c r="B2553" s="22" t="s">
        <v>10</v>
      </c>
      <c r="C2553" s="22">
        <v>1185732</v>
      </c>
      <c r="D2553" s="23">
        <v>44332</v>
      </c>
      <c r="E2553" s="22" t="s">
        <v>131</v>
      </c>
      <c r="F2553" s="22" t="s">
        <v>92</v>
      </c>
      <c r="G2553" s="22" t="s">
        <v>93</v>
      </c>
      <c r="H2553" s="22" t="s">
        <v>14</v>
      </c>
      <c r="I2553" s="24">
        <v>0.35000000000000003</v>
      </c>
      <c r="J2553" s="25">
        <v>3750</v>
      </c>
      <c r="K2553" s="26">
        <f t="shared" si="837"/>
        <v>1312.5000000000002</v>
      </c>
      <c r="L2553" s="26">
        <f t="shared" si="838"/>
        <v>525.00000000000011</v>
      </c>
      <c r="M2553" s="27">
        <v>0.4</v>
      </c>
      <c r="O2553" s="1"/>
      <c r="P2553" s="2"/>
      <c r="Q2553" s="3"/>
      <c r="R2553" s="5"/>
    </row>
    <row r="2554" spans="2:18" x14ac:dyDescent="0.2">
      <c r="B2554" s="22" t="s">
        <v>10</v>
      </c>
      <c r="C2554" s="22">
        <v>1185732</v>
      </c>
      <c r="D2554" s="23">
        <v>44332</v>
      </c>
      <c r="E2554" s="22" t="s">
        <v>131</v>
      </c>
      <c r="F2554" s="22" t="s">
        <v>92</v>
      </c>
      <c r="G2554" s="22" t="s">
        <v>93</v>
      </c>
      <c r="H2554" s="22" t="s">
        <v>16</v>
      </c>
      <c r="I2554" s="24">
        <v>0.44999999999999996</v>
      </c>
      <c r="J2554" s="25">
        <v>4000</v>
      </c>
      <c r="K2554" s="26">
        <f t="shared" si="837"/>
        <v>1799.9999999999998</v>
      </c>
      <c r="L2554" s="26">
        <f t="shared" si="838"/>
        <v>629.99999999999989</v>
      </c>
      <c r="M2554" s="27">
        <v>0.35</v>
      </c>
      <c r="O2554" s="1"/>
      <c r="P2554" s="2"/>
      <c r="Q2554" s="3"/>
      <c r="R2554" s="5"/>
    </row>
    <row r="2555" spans="2:18" x14ac:dyDescent="0.2">
      <c r="B2555" s="22" t="s">
        <v>10</v>
      </c>
      <c r="C2555" s="22">
        <v>1185732</v>
      </c>
      <c r="D2555" s="23">
        <v>44332</v>
      </c>
      <c r="E2555" s="22" t="s">
        <v>131</v>
      </c>
      <c r="F2555" s="22" t="s">
        <v>92</v>
      </c>
      <c r="G2555" s="22" t="s">
        <v>93</v>
      </c>
      <c r="H2555" s="22" t="s">
        <v>17</v>
      </c>
      <c r="I2555" s="24">
        <v>0.49999999999999994</v>
      </c>
      <c r="J2555" s="25">
        <v>5000</v>
      </c>
      <c r="K2555" s="26">
        <f t="shared" si="837"/>
        <v>2499.9999999999995</v>
      </c>
      <c r="L2555" s="26">
        <f t="shared" si="838"/>
        <v>1249.9999999999998</v>
      </c>
      <c r="M2555" s="27">
        <v>0.5</v>
      </c>
      <c r="O2555" s="1"/>
      <c r="P2555" s="2"/>
      <c r="Q2555" s="3"/>
      <c r="R2555" s="5"/>
    </row>
    <row r="2556" spans="2:18" x14ac:dyDescent="0.2">
      <c r="B2556" s="22" t="s">
        <v>10</v>
      </c>
      <c r="C2556" s="22">
        <v>1185732</v>
      </c>
      <c r="D2556" s="23">
        <v>44365</v>
      </c>
      <c r="E2556" s="22" t="s">
        <v>131</v>
      </c>
      <c r="F2556" s="22" t="s">
        <v>92</v>
      </c>
      <c r="G2556" s="22" t="s">
        <v>93</v>
      </c>
      <c r="H2556" s="22" t="s">
        <v>12</v>
      </c>
      <c r="I2556" s="24">
        <v>0.44999999999999996</v>
      </c>
      <c r="J2556" s="25">
        <v>7500</v>
      </c>
      <c r="K2556" s="26">
        <f>I2556*J2556</f>
        <v>3374.9999999999995</v>
      </c>
      <c r="L2556" s="26">
        <f>K2556*M2556</f>
        <v>1350</v>
      </c>
      <c r="M2556" s="27">
        <v>0.4</v>
      </c>
      <c r="O2556" s="1"/>
      <c r="P2556" s="2"/>
      <c r="Q2556" s="3"/>
      <c r="R2556" s="5"/>
    </row>
    <row r="2557" spans="2:18" x14ac:dyDescent="0.2">
      <c r="B2557" s="22" t="s">
        <v>10</v>
      </c>
      <c r="C2557" s="22">
        <v>1185732</v>
      </c>
      <c r="D2557" s="23">
        <v>44365</v>
      </c>
      <c r="E2557" s="22" t="s">
        <v>131</v>
      </c>
      <c r="F2557" s="22" t="s">
        <v>92</v>
      </c>
      <c r="G2557" s="22" t="s">
        <v>93</v>
      </c>
      <c r="H2557" s="22" t="s">
        <v>15</v>
      </c>
      <c r="I2557" s="24">
        <v>0.4</v>
      </c>
      <c r="J2557" s="25">
        <v>5000</v>
      </c>
      <c r="K2557" s="26">
        <f>I2557*J2557</f>
        <v>2000</v>
      </c>
      <c r="L2557" s="26">
        <f>K2557*M2557</f>
        <v>700</v>
      </c>
      <c r="M2557" s="27">
        <v>0.35</v>
      </c>
      <c r="O2557" s="1"/>
      <c r="P2557" s="2"/>
      <c r="Q2557" s="3"/>
      <c r="R2557" s="5"/>
    </row>
    <row r="2558" spans="2:18" x14ac:dyDescent="0.2">
      <c r="B2558" s="22" t="s">
        <v>10</v>
      </c>
      <c r="C2558" s="22">
        <v>1185732</v>
      </c>
      <c r="D2558" s="23">
        <v>44365</v>
      </c>
      <c r="E2558" s="22" t="s">
        <v>131</v>
      </c>
      <c r="F2558" s="22" t="s">
        <v>92</v>
      </c>
      <c r="G2558" s="22" t="s">
        <v>93</v>
      </c>
      <c r="H2558" s="22" t="s">
        <v>13</v>
      </c>
      <c r="I2558" s="24">
        <v>0.45</v>
      </c>
      <c r="J2558" s="25">
        <v>4750</v>
      </c>
      <c r="K2558" s="26">
        <f t="shared" ref="K2558:K2561" si="839">I2558*J2558</f>
        <v>2137.5</v>
      </c>
      <c r="L2558" s="26">
        <f t="shared" ref="L2558:L2561" si="840">K2558*M2558</f>
        <v>855</v>
      </c>
      <c r="M2558" s="27">
        <v>0.4</v>
      </c>
      <c r="O2558" s="1"/>
      <c r="P2558" s="2"/>
      <c r="Q2558" s="3"/>
      <c r="R2558" s="5"/>
    </row>
    <row r="2559" spans="2:18" x14ac:dyDescent="0.2">
      <c r="B2559" s="22" t="s">
        <v>10</v>
      </c>
      <c r="C2559" s="22">
        <v>1185732</v>
      </c>
      <c r="D2559" s="23">
        <v>44365</v>
      </c>
      <c r="E2559" s="22" t="s">
        <v>131</v>
      </c>
      <c r="F2559" s="22" t="s">
        <v>92</v>
      </c>
      <c r="G2559" s="22" t="s">
        <v>93</v>
      </c>
      <c r="H2559" s="22" t="s">
        <v>14</v>
      </c>
      <c r="I2559" s="24">
        <v>0.45</v>
      </c>
      <c r="J2559" s="25">
        <v>4500</v>
      </c>
      <c r="K2559" s="26">
        <f t="shared" si="839"/>
        <v>2025</v>
      </c>
      <c r="L2559" s="26">
        <f t="shared" si="840"/>
        <v>810</v>
      </c>
      <c r="M2559" s="27">
        <v>0.4</v>
      </c>
      <c r="O2559" s="1"/>
      <c r="P2559" s="2"/>
      <c r="Q2559" s="3"/>
      <c r="R2559" s="5"/>
    </row>
    <row r="2560" spans="2:18" x14ac:dyDescent="0.2">
      <c r="B2560" s="22" t="s">
        <v>10</v>
      </c>
      <c r="C2560" s="22">
        <v>1185732</v>
      </c>
      <c r="D2560" s="23">
        <v>44365</v>
      </c>
      <c r="E2560" s="22" t="s">
        <v>131</v>
      </c>
      <c r="F2560" s="22" t="s">
        <v>92</v>
      </c>
      <c r="G2560" s="22" t="s">
        <v>93</v>
      </c>
      <c r="H2560" s="22" t="s">
        <v>16</v>
      </c>
      <c r="I2560" s="24">
        <v>0.6</v>
      </c>
      <c r="J2560" s="25">
        <v>4500</v>
      </c>
      <c r="K2560" s="26">
        <f t="shared" si="839"/>
        <v>2700</v>
      </c>
      <c r="L2560" s="26">
        <f t="shared" si="840"/>
        <v>944.99999999999989</v>
      </c>
      <c r="M2560" s="27">
        <v>0.35</v>
      </c>
      <c r="O2560" s="1"/>
      <c r="P2560" s="2"/>
      <c r="Q2560" s="3"/>
      <c r="R2560" s="5"/>
    </row>
    <row r="2561" spans="2:18" x14ac:dyDescent="0.2">
      <c r="B2561" s="22" t="s">
        <v>10</v>
      </c>
      <c r="C2561" s="22">
        <v>1185732</v>
      </c>
      <c r="D2561" s="23">
        <v>44365</v>
      </c>
      <c r="E2561" s="22" t="s">
        <v>131</v>
      </c>
      <c r="F2561" s="22" t="s">
        <v>92</v>
      </c>
      <c r="G2561" s="22" t="s">
        <v>93</v>
      </c>
      <c r="H2561" s="22" t="s">
        <v>17</v>
      </c>
      <c r="I2561" s="24">
        <v>0.65</v>
      </c>
      <c r="J2561" s="25">
        <v>6250</v>
      </c>
      <c r="K2561" s="26">
        <f t="shared" si="839"/>
        <v>4062.5</v>
      </c>
      <c r="L2561" s="26">
        <f t="shared" si="840"/>
        <v>2031.25</v>
      </c>
      <c r="M2561" s="27">
        <v>0.5</v>
      </c>
      <c r="O2561" s="1"/>
      <c r="P2561" s="2"/>
      <c r="Q2561" s="3"/>
      <c r="R2561" s="5"/>
    </row>
    <row r="2562" spans="2:18" x14ac:dyDescent="0.2">
      <c r="B2562" s="22" t="s">
        <v>10</v>
      </c>
      <c r="C2562" s="22">
        <v>1185732</v>
      </c>
      <c r="D2562" s="23">
        <v>44393</v>
      </c>
      <c r="E2562" s="22" t="s">
        <v>131</v>
      </c>
      <c r="F2562" s="22" t="s">
        <v>92</v>
      </c>
      <c r="G2562" s="22" t="s">
        <v>93</v>
      </c>
      <c r="H2562" s="22" t="s">
        <v>12</v>
      </c>
      <c r="I2562" s="24">
        <v>0.6</v>
      </c>
      <c r="J2562" s="25">
        <v>8500</v>
      </c>
      <c r="K2562" s="26">
        <f>I2562*J2562</f>
        <v>5100</v>
      </c>
      <c r="L2562" s="26">
        <f>K2562*M2562</f>
        <v>2040</v>
      </c>
      <c r="M2562" s="27">
        <v>0.4</v>
      </c>
      <c r="O2562" s="1"/>
      <c r="P2562" s="2"/>
      <c r="Q2562" s="3"/>
      <c r="R2562" s="5"/>
    </row>
    <row r="2563" spans="2:18" x14ac:dyDescent="0.2">
      <c r="B2563" s="22" t="s">
        <v>10</v>
      </c>
      <c r="C2563" s="22">
        <v>1185732</v>
      </c>
      <c r="D2563" s="23">
        <v>44393</v>
      </c>
      <c r="E2563" s="22" t="s">
        <v>131</v>
      </c>
      <c r="F2563" s="22" t="s">
        <v>92</v>
      </c>
      <c r="G2563" s="22" t="s">
        <v>93</v>
      </c>
      <c r="H2563" s="22" t="s">
        <v>15</v>
      </c>
      <c r="I2563" s="24">
        <v>0.55000000000000004</v>
      </c>
      <c r="J2563" s="25">
        <v>6000</v>
      </c>
      <c r="K2563" s="26">
        <f>I2563*J2563</f>
        <v>3300.0000000000005</v>
      </c>
      <c r="L2563" s="26">
        <f>K2563*M2563</f>
        <v>1155</v>
      </c>
      <c r="M2563" s="27">
        <v>0.35</v>
      </c>
      <c r="O2563" s="1"/>
      <c r="P2563" s="2"/>
      <c r="Q2563" s="3"/>
      <c r="R2563" s="5"/>
    </row>
    <row r="2564" spans="2:18" x14ac:dyDescent="0.2">
      <c r="B2564" s="22" t="s">
        <v>10</v>
      </c>
      <c r="C2564" s="22">
        <v>1185732</v>
      </c>
      <c r="D2564" s="23">
        <v>44393</v>
      </c>
      <c r="E2564" s="22" t="s">
        <v>131</v>
      </c>
      <c r="F2564" s="22" t="s">
        <v>92</v>
      </c>
      <c r="G2564" s="22" t="s">
        <v>93</v>
      </c>
      <c r="H2564" s="22" t="s">
        <v>13</v>
      </c>
      <c r="I2564" s="24">
        <v>0.5</v>
      </c>
      <c r="J2564" s="25">
        <v>5250</v>
      </c>
      <c r="K2564" s="26">
        <f t="shared" ref="K2564:K2567" si="841">I2564*J2564</f>
        <v>2625</v>
      </c>
      <c r="L2564" s="26">
        <f t="shared" ref="L2564:L2567" si="842">K2564*M2564</f>
        <v>1050</v>
      </c>
      <c r="M2564" s="27">
        <v>0.4</v>
      </c>
      <c r="O2564" s="1"/>
      <c r="P2564" s="2"/>
      <c r="Q2564" s="3"/>
      <c r="R2564" s="5"/>
    </row>
    <row r="2565" spans="2:18" x14ac:dyDescent="0.2">
      <c r="B2565" s="22" t="s">
        <v>10</v>
      </c>
      <c r="C2565" s="22">
        <v>1185732</v>
      </c>
      <c r="D2565" s="23">
        <v>44393</v>
      </c>
      <c r="E2565" s="22" t="s">
        <v>131</v>
      </c>
      <c r="F2565" s="22" t="s">
        <v>92</v>
      </c>
      <c r="G2565" s="22" t="s">
        <v>93</v>
      </c>
      <c r="H2565" s="22" t="s">
        <v>14</v>
      </c>
      <c r="I2565" s="24">
        <v>0.5</v>
      </c>
      <c r="J2565" s="25">
        <v>4750</v>
      </c>
      <c r="K2565" s="26">
        <f t="shared" si="841"/>
        <v>2375</v>
      </c>
      <c r="L2565" s="26">
        <f t="shared" si="842"/>
        <v>950</v>
      </c>
      <c r="M2565" s="27">
        <v>0.4</v>
      </c>
      <c r="O2565" s="1"/>
      <c r="P2565" s="2"/>
      <c r="Q2565" s="3"/>
      <c r="R2565" s="5"/>
    </row>
    <row r="2566" spans="2:18" x14ac:dyDescent="0.2">
      <c r="B2566" s="22" t="s">
        <v>10</v>
      </c>
      <c r="C2566" s="22">
        <v>1185732</v>
      </c>
      <c r="D2566" s="23">
        <v>44393</v>
      </c>
      <c r="E2566" s="22" t="s">
        <v>131</v>
      </c>
      <c r="F2566" s="22" t="s">
        <v>92</v>
      </c>
      <c r="G2566" s="22" t="s">
        <v>93</v>
      </c>
      <c r="H2566" s="22" t="s">
        <v>16</v>
      </c>
      <c r="I2566" s="24">
        <v>0.6</v>
      </c>
      <c r="J2566" s="25">
        <v>5000</v>
      </c>
      <c r="K2566" s="26">
        <f t="shared" si="841"/>
        <v>3000</v>
      </c>
      <c r="L2566" s="26">
        <f t="shared" si="842"/>
        <v>1050</v>
      </c>
      <c r="M2566" s="27">
        <v>0.35</v>
      </c>
      <c r="O2566" s="1"/>
      <c r="P2566" s="2"/>
      <c r="Q2566" s="3"/>
      <c r="R2566" s="5"/>
    </row>
    <row r="2567" spans="2:18" x14ac:dyDescent="0.2">
      <c r="B2567" s="22" t="s">
        <v>10</v>
      </c>
      <c r="C2567" s="22">
        <v>1185732</v>
      </c>
      <c r="D2567" s="23">
        <v>44393</v>
      </c>
      <c r="E2567" s="22" t="s">
        <v>131</v>
      </c>
      <c r="F2567" s="22" t="s">
        <v>92</v>
      </c>
      <c r="G2567" s="22" t="s">
        <v>93</v>
      </c>
      <c r="H2567" s="22" t="s">
        <v>17</v>
      </c>
      <c r="I2567" s="24">
        <v>0.65</v>
      </c>
      <c r="J2567" s="25">
        <v>6750</v>
      </c>
      <c r="K2567" s="26">
        <f t="shared" si="841"/>
        <v>4387.5</v>
      </c>
      <c r="L2567" s="26">
        <f t="shared" si="842"/>
        <v>2193.75</v>
      </c>
      <c r="M2567" s="27">
        <v>0.5</v>
      </c>
      <c r="O2567" s="1"/>
      <c r="P2567" s="2"/>
      <c r="Q2567" s="3"/>
      <c r="R2567" s="5"/>
    </row>
    <row r="2568" spans="2:18" x14ac:dyDescent="0.2">
      <c r="B2568" s="22" t="s">
        <v>10</v>
      </c>
      <c r="C2568" s="22">
        <v>1185732</v>
      </c>
      <c r="D2568" s="23">
        <v>44425</v>
      </c>
      <c r="E2568" s="22" t="s">
        <v>131</v>
      </c>
      <c r="F2568" s="22" t="s">
        <v>92</v>
      </c>
      <c r="G2568" s="22" t="s">
        <v>93</v>
      </c>
      <c r="H2568" s="22" t="s">
        <v>12</v>
      </c>
      <c r="I2568" s="24">
        <v>0.6</v>
      </c>
      <c r="J2568" s="25">
        <v>8250</v>
      </c>
      <c r="K2568" s="26">
        <f>I2568*J2568</f>
        <v>4950</v>
      </c>
      <c r="L2568" s="26">
        <f>K2568*M2568</f>
        <v>1980</v>
      </c>
      <c r="M2568" s="27">
        <v>0.4</v>
      </c>
      <c r="O2568" s="1"/>
      <c r="P2568" s="2"/>
      <c r="Q2568" s="3"/>
      <c r="R2568" s="5"/>
    </row>
    <row r="2569" spans="2:18" x14ac:dyDescent="0.2">
      <c r="B2569" s="22" t="s">
        <v>10</v>
      </c>
      <c r="C2569" s="22">
        <v>1185732</v>
      </c>
      <c r="D2569" s="23">
        <v>44425</v>
      </c>
      <c r="E2569" s="22" t="s">
        <v>131</v>
      </c>
      <c r="F2569" s="22" t="s">
        <v>92</v>
      </c>
      <c r="G2569" s="22" t="s">
        <v>93</v>
      </c>
      <c r="H2569" s="22" t="s">
        <v>15</v>
      </c>
      <c r="I2569" s="24">
        <v>0.55000000000000004</v>
      </c>
      <c r="J2569" s="25">
        <v>6000</v>
      </c>
      <c r="K2569" s="26">
        <f>I2569*J2569</f>
        <v>3300.0000000000005</v>
      </c>
      <c r="L2569" s="26">
        <f>K2569*M2569</f>
        <v>1155</v>
      </c>
      <c r="M2569" s="27">
        <v>0.35</v>
      </c>
      <c r="O2569" s="1"/>
      <c r="P2569" s="2"/>
      <c r="Q2569" s="3"/>
      <c r="R2569" s="5"/>
    </row>
    <row r="2570" spans="2:18" x14ac:dyDescent="0.2">
      <c r="B2570" s="22" t="s">
        <v>10</v>
      </c>
      <c r="C2570" s="22">
        <v>1185732</v>
      </c>
      <c r="D2570" s="23">
        <v>44425</v>
      </c>
      <c r="E2570" s="22" t="s">
        <v>131</v>
      </c>
      <c r="F2570" s="22" t="s">
        <v>92</v>
      </c>
      <c r="G2570" s="22" t="s">
        <v>93</v>
      </c>
      <c r="H2570" s="22" t="s">
        <v>13</v>
      </c>
      <c r="I2570" s="24">
        <v>0.5</v>
      </c>
      <c r="J2570" s="25">
        <v>5250</v>
      </c>
      <c r="K2570" s="26">
        <f t="shared" ref="K2570:K2573" si="843">I2570*J2570</f>
        <v>2625</v>
      </c>
      <c r="L2570" s="26">
        <f t="shared" ref="L2570:L2573" si="844">K2570*M2570</f>
        <v>1050</v>
      </c>
      <c r="M2570" s="27">
        <v>0.4</v>
      </c>
      <c r="O2570" s="1"/>
      <c r="P2570" s="2"/>
      <c r="Q2570" s="3"/>
      <c r="R2570" s="5"/>
    </row>
    <row r="2571" spans="2:18" x14ac:dyDescent="0.2">
      <c r="B2571" s="22" t="s">
        <v>10</v>
      </c>
      <c r="C2571" s="22">
        <v>1185732</v>
      </c>
      <c r="D2571" s="23">
        <v>44425</v>
      </c>
      <c r="E2571" s="22" t="s">
        <v>131</v>
      </c>
      <c r="F2571" s="22" t="s">
        <v>92</v>
      </c>
      <c r="G2571" s="22" t="s">
        <v>93</v>
      </c>
      <c r="H2571" s="22" t="s">
        <v>14</v>
      </c>
      <c r="I2571" s="24">
        <v>0.4</v>
      </c>
      <c r="J2571" s="25">
        <v>4750</v>
      </c>
      <c r="K2571" s="26">
        <f t="shared" si="843"/>
        <v>1900</v>
      </c>
      <c r="L2571" s="26">
        <f t="shared" si="844"/>
        <v>760</v>
      </c>
      <c r="M2571" s="27">
        <v>0.4</v>
      </c>
      <c r="O2571" s="1"/>
      <c r="P2571" s="2"/>
      <c r="Q2571" s="3"/>
      <c r="R2571" s="5"/>
    </row>
    <row r="2572" spans="2:18" x14ac:dyDescent="0.2">
      <c r="B2572" s="22" t="s">
        <v>10</v>
      </c>
      <c r="C2572" s="22">
        <v>1185732</v>
      </c>
      <c r="D2572" s="23">
        <v>44425</v>
      </c>
      <c r="E2572" s="22" t="s">
        <v>131</v>
      </c>
      <c r="F2572" s="22" t="s">
        <v>92</v>
      </c>
      <c r="G2572" s="22" t="s">
        <v>93</v>
      </c>
      <c r="H2572" s="22" t="s">
        <v>16</v>
      </c>
      <c r="I2572" s="24">
        <v>0.5</v>
      </c>
      <c r="J2572" s="25">
        <v>4500</v>
      </c>
      <c r="K2572" s="26">
        <f t="shared" si="843"/>
        <v>2250</v>
      </c>
      <c r="L2572" s="26">
        <f t="shared" si="844"/>
        <v>787.5</v>
      </c>
      <c r="M2572" s="27">
        <v>0.35</v>
      </c>
      <c r="O2572" s="1"/>
      <c r="P2572" s="2"/>
      <c r="Q2572" s="3"/>
      <c r="R2572" s="5"/>
    </row>
    <row r="2573" spans="2:18" x14ac:dyDescent="0.2">
      <c r="B2573" s="22" t="s">
        <v>10</v>
      </c>
      <c r="C2573" s="22">
        <v>1185732</v>
      </c>
      <c r="D2573" s="23">
        <v>44425</v>
      </c>
      <c r="E2573" s="22" t="s">
        <v>131</v>
      </c>
      <c r="F2573" s="22" t="s">
        <v>92</v>
      </c>
      <c r="G2573" s="22" t="s">
        <v>93</v>
      </c>
      <c r="H2573" s="22" t="s">
        <v>17</v>
      </c>
      <c r="I2573" s="24">
        <v>0.55000000000000004</v>
      </c>
      <c r="J2573" s="25">
        <v>6250</v>
      </c>
      <c r="K2573" s="26">
        <f t="shared" si="843"/>
        <v>3437.5000000000005</v>
      </c>
      <c r="L2573" s="26">
        <f t="shared" si="844"/>
        <v>1718.7500000000002</v>
      </c>
      <c r="M2573" s="27">
        <v>0.5</v>
      </c>
      <c r="O2573" s="1"/>
      <c r="P2573" s="2"/>
      <c r="Q2573" s="3"/>
      <c r="R2573" s="5"/>
    </row>
    <row r="2574" spans="2:18" x14ac:dyDescent="0.2">
      <c r="B2574" s="22" t="s">
        <v>10</v>
      </c>
      <c r="C2574" s="22">
        <v>1185732</v>
      </c>
      <c r="D2574" s="23">
        <v>44455</v>
      </c>
      <c r="E2574" s="22" t="s">
        <v>131</v>
      </c>
      <c r="F2574" s="22" t="s">
        <v>92</v>
      </c>
      <c r="G2574" s="22" t="s">
        <v>93</v>
      </c>
      <c r="H2574" s="22" t="s">
        <v>12</v>
      </c>
      <c r="I2574" s="24">
        <v>0.5</v>
      </c>
      <c r="J2574" s="25">
        <v>7250</v>
      </c>
      <c r="K2574" s="26">
        <f>I2574*J2574</f>
        <v>3625</v>
      </c>
      <c r="L2574" s="26">
        <f>K2574*M2574</f>
        <v>1450</v>
      </c>
      <c r="M2574" s="27">
        <v>0.4</v>
      </c>
      <c r="O2574" s="1"/>
      <c r="P2574" s="2"/>
      <c r="Q2574" s="3"/>
      <c r="R2574" s="5"/>
    </row>
    <row r="2575" spans="2:18" x14ac:dyDescent="0.2">
      <c r="B2575" s="22" t="s">
        <v>10</v>
      </c>
      <c r="C2575" s="22">
        <v>1185732</v>
      </c>
      <c r="D2575" s="23">
        <v>44455</v>
      </c>
      <c r="E2575" s="22" t="s">
        <v>131</v>
      </c>
      <c r="F2575" s="22" t="s">
        <v>92</v>
      </c>
      <c r="G2575" s="22" t="s">
        <v>93</v>
      </c>
      <c r="H2575" s="22" t="s">
        <v>15</v>
      </c>
      <c r="I2575" s="24">
        <v>0.45000000000000012</v>
      </c>
      <c r="J2575" s="25">
        <v>5250</v>
      </c>
      <c r="K2575" s="26">
        <f>I2575*J2575</f>
        <v>2362.5000000000005</v>
      </c>
      <c r="L2575" s="26">
        <f>K2575*M2575</f>
        <v>826.87500000000011</v>
      </c>
      <c r="M2575" s="27">
        <v>0.35</v>
      </c>
      <c r="O2575" s="1"/>
      <c r="P2575" s="2"/>
      <c r="Q2575" s="3"/>
      <c r="R2575" s="5"/>
    </row>
    <row r="2576" spans="2:18" x14ac:dyDescent="0.2">
      <c r="B2576" s="22" t="s">
        <v>10</v>
      </c>
      <c r="C2576" s="22">
        <v>1185732</v>
      </c>
      <c r="D2576" s="23">
        <v>44455</v>
      </c>
      <c r="E2576" s="22" t="s">
        <v>131</v>
      </c>
      <c r="F2576" s="22" t="s">
        <v>92</v>
      </c>
      <c r="G2576" s="22" t="s">
        <v>93</v>
      </c>
      <c r="H2576" s="22" t="s">
        <v>13</v>
      </c>
      <c r="I2576" s="24">
        <v>0.20000000000000007</v>
      </c>
      <c r="J2576" s="25">
        <v>4250</v>
      </c>
      <c r="K2576" s="26">
        <f t="shared" ref="K2576:K2579" si="845">I2576*J2576</f>
        <v>850.00000000000023</v>
      </c>
      <c r="L2576" s="26">
        <f t="shared" ref="L2576:L2579" si="846">K2576*M2576</f>
        <v>340.00000000000011</v>
      </c>
      <c r="M2576" s="27">
        <v>0.4</v>
      </c>
      <c r="O2576" s="1"/>
      <c r="P2576" s="2"/>
      <c r="Q2576" s="3"/>
      <c r="R2576" s="5"/>
    </row>
    <row r="2577" spans="2:18" x14ac:dyDescent="0.2">
      <c r="B2577" s="22" t="s">
        <v>10</v>
      </c>
      <c r="C2577" s="22">
        <v>1185732</v>
      </c>
      <c r="D2577" s="23">
        <v>44455</v>
      </c>
      <c r="E2577" s="22" t="s">
        <v>131</v>
      </c>
      <c r="F2577" s="22" t="s">
        <v>92</v>
      </c>
      <c r="G2577" s="22" t="s">
        <v>93</v>
      </c>
      <c r="H2577" s="22" t="s">
        <v>14</v>
      </c>
      <c r="I2577" s="24">
        <v>0.20000000000000007</v>
      </c>
      <c r="J2577" s="25">
        <v>4000</v>
      </c>
      <c r="K2577" s="26">
        <f t="shared" si="845"/>
        <v>800.00000000000023</v>
      </c>
      <c r="L2577" s="26">
        <f t="shared" si="846"/>
        <v>320.00000000000011</v>
      </c>
      <c r="M2577" s="27">
        <v>0.4</v>
      </c>
      <c r="O2577" s="1"/>
      <c r="P2577" s="2"/>
      <c r="Q2577" s="3"/>
      <c r="R2577" s="5"/>
    </row>
    <row r="2578" spans="2:18" x14ac:dyDescent="0.2">
      <c r="B2578" s="22" t="s">
        <v>10</v>
      </c>
      <c r="C2578" s="22">
        <v>1185732</v>
      </c>
      <c r="D2578" s="23">
        <v>44455</v>
      </c>
      <c r="E2578" s="22" t="s">
        <v>131</v>
      </c>
      <c r="F2578" s="22" t="s">
        <v>92</v>
      </c>
      <c r="G2578" s="22" t="s">
        <v>93</v>
      </c>
      <c r="H2578" s="22" t="s">
        <v>16</v>
      </c>
      <c r="I2578" s="24">
        <v>0.30000000000000004</v>
      </c>
      <c r="J2578" s="25">
        <v>4000</v>
      </c>
      <c r="K2578" s="26">
        <f t="shared" si="845"/>
        <v>1200.0000000000002</v>
      </c>
      <c r="L2578" s="26">
        <f t="shared" si="846"/>
        <v>420.00000000000006</v>
      </c>
      <c r="M2578" s="27">
        <v>0.35</v>
      </c>
      <c r="O2578" s="1"/>
      <c r="P2578" s="2"/>
      <c r="Q2578" s="3"/>
      <c r="R2578" s="5"/>
    </row>
    <row r="2579" spans="2:18" x14ac:dyDescent="0.2">
      <c r="B2579" s="22" t="s">
        <v>10</v>
      </c>
      <c r="C2579" s="22">
        <v>1185732</v>
      </c>
      <c r="D2579" s="23">
        <v>44455</v>
      </c>
      <c r="E2579" s="22" t="s">
        <v>131</v>
      </c>
      <c r="F2579" s="22" t="s">
        <v>92</v>
      </c>
      <c r="G2579" s="22" t="s">
        <v>93</v>
      </c>
      <c r="H2579" s="22" t="s">
        <v>17</v>
      </c>
      <c r="I2579" s="24">
        <v>0.35000000000000009</v>
      </c>
      <c r="J2579" s="25">
        <v>5000</v>
      </c>
      <c r="K2579" s="26">
        <f t="shared" si="845"/>
        <v>1750.0000000000005</v>
      </c>
      <c r="L2579" s="26">
        <f t="shared" si="846"/>
        <v>875.00000000000023</v>
      </c>
      <c r="M2579" s="27">
        <v>0.5</v>
      </c>
      <c r="O2579" s="1"/>
      <c r="P2579" s="2"/>
      <c r="Q2579" s="3"/>
      <c r="R2579" s="5"/>
    </row>
    <row r="2580" spans="2:18" x14ac:dyDescent="0.2">
      <c r="B2580" s="22" t="s">
        <v>10</v>
      </c>
      <c r="C2580" s="22">
        <v>1185732</v>
      </c>
      <c r="D2580" s="23">
        <v>44487</v>
      </c>
      <c r="E2580" s="22" t="s">
        <v>131</v>
      </c>
      <c r="F2580" s="22" t="s">
        <v>92</v>
      </c>
      <c r="G2580" s="22" t="s">
        <v>93</v>
      </c>
      <c r="H2580" s="22" t="s">
        <v>12</v>
      </c>
      <c r="I2580" s="24">
        <v>0.35000000000000009</v>
      </c>
      <c r="J2580" s="25">
        <v>6750</v>
      </c>
      <c r="K2580" s="26">
        <f>I2580*J2580</f>
        <v>2362.5000000000005</v>
      </c>
      <c r="L2580" s="26">
        <f>K2580*M2580</f>
        <v>945.00000000000023</v>
      </c>
      <c r="M2580" s="27">
        <v>0.4</v>
      </c>
      <c r="O2580" s="1"/>
      <c r="P2580" s="2"/>
      <c r="Q2580" s="3"/>
      <c r="R2580" s="5"/>
    </row>
    <row r="2581" spans="2:18" x14ac:dyDescent="0.2">
      <c r="B2581" s="22" t="s">
        <v>10</v>
      </c>
      <c r="C2581" s="22">
        <v>1185732</v>
      </c>
      <c r="D2581" s="23">
        <v>44487</v>
      </c>
      <c r="E2581" s="22" t="s">
        <v>131</v>
      </c>
      <c r="F2581" s="22" t="s">
        <v>92</v>
      </c>
      <c r="G2581" s="22" t="s">
        <v>93</v>
      </c>
      <c r="H2581" s="22" t="s">
        <v>15</v>
      </c>
      <c r="I2581" s="24">
        <v>0.25000000000000011</v>
      </c>
      <c r="J2581" s="25">
        <v>5000</v>
      </c>
      <c r="K2581" s="26">
        <f>I2581*J2581</f>
        <v>1250.0000000000005</v>
      </c>
      <c r="L2581" s="26">
        <f>K2581*M2581</f>
        <v>437.50000000000011</v>
      </c>
      <c r="M2581" s="27">
        <v>0.35</v>
      </c>
      <c r="O2581" s="1"/>
      <c r="P2581" s="2"/>
      <c r="Q2581" s="3"/>
      <c r="R2581" s="5"/>
    </row>
    <row r="2582" spans="2:18" x14ac:dyDescent="0.2">
      <c r="B2582" s="22" t="s">
        <v>10</v>
      </c>
      <c r="C2582" s="22">
        <v>1185732</v>
      </c>
      <c r="D2582" s="23">
        <v>44487</v>
      </c>
      <c r="E2582" s="22" t="s">
        <v>131</v>
      </c>
      <c r="F2582" s="22" t="s">
        <v>92</v>
      </c>
      <c r="G2582" s="22" t="s">
        <v>93</v>
      </c>
      <c r="H2582" s="22" t="s">
        <v>13</v>
      </c>
      <c r="I2582" s="24">
        <v>0.25000000000000011</v>
      </c>
      <c r="J2582" s="25">
        <v>3750</v>
      </c>
      <c r="K2582" s="26">
        <f t="shared" ref="K2582:K2585" si="847">I2582*J2582</f>
        <v>937.50000000000045</v>
      </c>
      <c r="L2582" s="26">
        <f t="shared" ref="L2582:L2585" si="848">K2582*M2582</f>
        <v>375.00000000000023</v>
      </c>
      <c r="M2582" s="27">
        <v>0.4</v>
      </c>
      <c r="O2582" s="1"/>
      <c r="P2582" s="2"/>
      <c r="Q2582" s="3"/>
      <c r="R2582" s="5"/>
    </row>
    <row r="2583" spans="2:18" x14ac:dyDescent="0.2">
      <c r="B2583" s="22" t="s">
        <v>10</v>
      </c>
      <c r="C2583" s="22">
        <v>1185732</v>
      </c>
      <c r="D2583" s="23">
        <v>44487</v>
      </c>
      <c r="E2583" s="22" t="s">
        <v>131</v>
      </c>
      <c r="F2583" s="22" t="s">
        <v>92</v>
      </c>
      <c r="G2583" s="22" t="s">
        <v>93</v>
      </c>
      <c r="H2583" s="22" t="s">
        <v>14</v>
      </c>
      <c r="I2583" s="24">
        <v>0.25000000000000011</v>
      </c>
      <c r="J2583" s="25">
        <v>3500</v>
      </c>
      <c r="K2583" s="26">
        <f t="shared" si="847"/>
        <v>875.00000000000034</v>
      </c>
      <c r="L2583" s="26">
        <f t="shared" si="848"/>
        <v>350.00000000000017</v>
      </c>
      <c r="M2583" s="27">
        <v>0.4</v>
      </c>
      <c r="O2583" s="1"/>
      <c r="P2583" s="2"/>
      <c r="Q2583" s="3"/>
      <c r="R2583" s="5"/>
    </row>
    <row r="2584" spans="2:18" x14ac:dyDescent="0.2">
      <c r="B2584" s="22" t="s">
        <v>10</v>
      </c>
      <c r="C2584" s="22">
        <v>1185732</v>
      </c>
      <c r="D2584" s="23">
        <v>44487</v>
      </c>
      <c r="E2584" s="22" t="s">
        <v>131</v>
      </c>
      <c r="F2584" s="22" t="s">
        <v>92</v>
      </c>
      <c r="G2584" s="22" t="s">
        <v>93</v>
      </c>
      <c r="H2584" s="22" t="s">
        <v>16</v>
      </c>
      <c r="I2584" s="24">
        <v>0.35000000000000009</v>
      </c>
      <c r="J2584" s="25">
        <v>3500</v>
      </c>
      <c r="K2584" s="26">
        <f t="shared" si="847"/>
        <v>1225.0000000000002</v>
      </c>
      <c r="L2584" s="26">
        <f t="shared" si="848"/>
        <v>428.75000000000006</v>
      </c>
      <c r="M2584" s="27">
        <v>0.35</v>
      </c>
      <c r="O2584" s="1"/>
      <c r="P2584" s="2"/>
      <c r="Q2584" s="3"/>
      <c r="R2584" s="5"/>
    </row>
    <row r="2585" spans="2:18" x14ac:dyDescent="0.2">
      <c r="B2585" s="22" t="s">
        <v>10</v>
      </c>
      <c r="C2585" s="22">
        <v>1185732</v>
      </c>
      <c r="D2585" s="23">
        <v>44487</v>
      </c>
      <c r="E2585" s="22" t="s">
        <v>131</v>
      </c>
      <c r="F2585" s="22" t="s">
        <v>92</v>
      </c>
      <c r="G2585" s="22" t="s">
        <v>93</v>
      </c>
      <c r="H2585" s="22" t="s">
        <v>17</v>
      </c>
      <c r="I2585" s="24">
        <v>0.35000000000000003</v>
      </c>
      <c r="J2585" s="25">
        <v>4750</v>
      </c>
      <c r="K2585" s="26">
        <f t="shared" si="847"/>
        <v>1662.5000000000002</v>
      </c>
      <c r="L2585" s="26">
        <f t="shared" si="848"/>
        <v>831.25000000000011</v>
      </c>
      <c r="M2585" s="27">
        <v>0.5</v>
      </c>
      <c r="O2585" s="1"/>
      <c r="P2585" s="2"/>
      <c r="Q2585" s="3"/>
      <c r="R2585" s="5"/>
    </row>
    <row r="2586" spans="2:18" x14ac:dyDescent="0.2">
      <c r="B2586" s="22" t="s">
        <v>10</v>
      </c>
      <c r="C2586" s="22">
        <v>1185732</v>
      </c>
      <c r="D2586" s="23">
        <v>44517</v>
      </c>
      <c r="E2586" s="22" t="s">
        <v>131</v>
      </c>
      <c r="F2586" s="22" t="s">
        <v>92</v>
      </c>
      <c r="G2586" s="22" t="s">
        <v>93</v>
      </c>
      <c r="H2586" s="22" t="s">
        <v>12</v>
      </c>
      <c r="I2586" s="24">
        <v>0.3000000000000001</v>
      </c>
      <c r="J2586" s="25">
        <v>6250</v>
      </c>
      <c r="K2586" s="26">
        <f>I2586*J2586</f>
        <v>1875.0000000000007</v>
      </c>
      <c r="L2586" s="26">
        <f>K2586*M2586</f>
        <v>750.00000000000034</v>
      </c>
      <c r="M2586" s="27">
        <v>0.4</v>
      </c>
      <c r="O2586" s="1"/>
      <c r="P2586" s="2"/>
      <c r="Q2586" s="3"/>
      <c r="R2586" s="5"/>
    </row>
    <row r="2587" spans="2:18" x14ac:dyDescent="0.2">
      <c r="B2587" s="22" t="s">
        <v>10</v>
      </c>
      <c r="C2587" s="22">
        <v>1185732</v>
      </c>
      <c r="D2587" s="23">
        <v>44517</v>
      </c>
      <c r="E2587" s="22" t="s">
        <v>131</v>
      </c>
      <c r="F2587" s="22" t="s">
        <v>92</v>
      </c>
      <c r="G2587" s="22" t="s">
        <v>93</v>
      </c>
      <c r="H2587" s="22" t="s">
        <v>15</v>
      </c>
      <c r="I2587" s="24">
        <v>0.20000000000000012</v>
      </c>
      <c r="J2587" s="25">
        <v>4500</v>
      </c>
      <c r="K2587" s="26">
        <f>I2587*J2587</f>
        <v>900.00000000000057</v>
      </c>
      <c r="L2587" s="26">
        <f>K2587*M2587</f>
        <v>315.00000000000017</v>
      </c>
      <c r="M2587" s="27">
        <v>0.35</v>
      </c>
      <c r="O2587" s="1"/>
      <c r="P2587" s="2"/>
      <c r="Q2587" s="3"/>
      <c r="R2587" s="5"/>
    </row>
    <row r="2588" spans="2:18" x14ac:dyDescent="0.2">
      <c r="B2588" s="22" t="s">
        <v>10</v>
      </c>
      <c r="C2588" s="22">
        <v>1185732</v>
      </c>
      <c r="D2588" s="23">
        <v>44517</v>
      </c>
      <c r="E2588" s="22" t="s">
        <v>131</v>
      </c>
      <c r="F2588" s="22" t="s">
        <v>92</v>
      </c>
      <c r="G2588" s="22" t="s">
        <v>93</v>
      </c>
      <c r="H2588" s="22" t="s">
        <v>13</v>
      </c>
      <c r="I2588" s="24">
        <v>0.30000000000000016</v>
      </c>
      <c r="J2588" s="25">
        <v>3950</v>
      </c>
      <c r="K2588" s="26">
        <f t="shared" ref="K2588:K2591" si="849">I2588*J2588</f>
        <v>1185.0000000000007</v>
      </c>
      <c r="L2588" s="26">
        <f t="shared" ref="L2588:L2591" si="850">K2588*M2588</f>
        <v>474.00000000000028</v>
      </c>
      <c r="M2588" s="27">
        <v>0.4</v>
      </c>
      <c r="O2588" s="1"/>
      <c r="P2588" s="2"/>
      <c r="Q2588" s="3"/>
      <c r="R2588" s="5"/>
    </row>
    <row r="2589" spans="2:18" x14ac:dyDescent="0.2">
      <c r="B2589" s="22" t="s">
        <v>10</v>
      </c>
      <c r="C2589" s="22">
        <v>1185732</v>
      </c>
      <c r="D2589" s="23">
        <v>44517</v>
      </c>
      <c r="E2589" s="22" t="s">
        <v>131</v>
      </c>
      <c r="F2589" s="22" t="s">
        <v>92</v>
      </c>
      <c r="G2589" s="22" t="s">
        <v>93</v>
      </c>
      <c r="H2589" s="22" t="s">
        <v>14</v>
      </c>
      <c r="I2589" s="24">
        <v>0.6000000000000002</v>
      </c>
      <c r="J2589" s="25">
        <v>4500</v>
      </c>
      <c r="K2589" s="26">
        <f t="shared" si="849"/>
        <v>2700.0000000000009</v>
      </c>
      <c r="L2589" s="26">
        <f t="shared" si="850"/>
        <v>1080.0000000000005</v>
      </c>
      <c r="M2589" s="27">
        <v>0.4</v>
      </c>
      <c r="O2589" s="1"/>
      <c r="P2589" s="2"/>
      <c r="Q2589" s="3"/>
      <c r="R2589" s="5"/>
    </row>
    <row r="2590" spans="2:18" x14ac:dyDescent="0.2">
      <c r="B2590" s="22" t="s">
        <v>10</v>
      </c>
      <c r="C2590" s="22">
        <v>1185732</v>
      </c>
      <c r="D2590" s="23">
        <v>44517</v>
      </c>
      <c r="E2590" s="22" t="s">
        <v>131</v>
      </c>
      <c r="F2590" s="22" t="s">
        <v>92</v>
      </c>
      <c r="G2590" s="22" t="s">
        <v>93</v>
      </c>
      <c r="H2590" s="22" t="s">
        <v>16</v>
      </c>
      <c r="I2590" s="24">
        <v>0.75000000000000011</v>
      </c>
      <c r="J2590" s="25">
        <v>4250</v>
      </c>
      <c r="K2590" s="26">
        <f t="shared" si="849"/>
        <v>3187.5000000000005</v>
      </c>
      <c r="L2590" s="26">
        <f t="shared" si="850"/>
        <v>1115.625</v>
      </c>
      <c r="M2590" s="27">
        <v>0.35</v>
      </c>
      <c r="O2590" s="1"/>
      <c r="P2590" s="2"/>
      <c r="Q2590" s="3"/>
      <c r="R2590" s="5"/>
    </row>
    <row r="2591" spans="2:18" x14ac:dyDescent="0.2">
      <c r="B2591" s="22" t="s">
        <v>10</v>
      </c>
      <c r="C2591" s="22">
        <v>1185732</v>
      </c>
      <c r="D2591" s="23">
        <v>44517</v>
      </c>
      <c r="E2591" s="22" t="s">
        <v>131</v>
      </c>
      <c r="F2591" s="22" t="s">
        <v>92</v>
      </c>
      <c r="G2591" s="22" t="s">
        <v>93</v>
      </c>
      <c r="H2591" s="22" t="s">
        <v>17</v>
      </c>
      <c r="I2591" s="24">
        <v>0.75</v>
      </c>
      <c r="J2591" s="25">
        <v>5250</v>
      </c>
      <c r="K2591" s="26">
        <f t="shared" si="849"/>
        <v>3937.5</v>
      </c>
      <c r="L2591" s="26">
        <f t="shared" si="850"/>
        <v>1968.75</v>
      </c>
      <c r="M2591" s="27">
        <v>0.5</v>
      </c>
      <c r="O2591" s="1"/>
      <c r="P2591" s="2"/>
      <c r="Q2591" s="3"/>
      <c r="R2591" s="5"/>
    </row>
    <row r="2592" spans="2:18" x14ac:dyDescent="0.2">
      <c r="B2592" s="22" t="s">
        <v>10</v>
      </c>
      <c r="C2592" s="22">
        <v>1185732</v>
      </c>
      <c r="D2592" s="23">
        <v>44546</v>
      </c>
      <c r="E2592" s="22" t="s">
        <v>131</v>
      </c>
      <c r="F2592" s="22" t="s">
        <v>92</v>
      </c>
      <c r="G2592" s="22" t="s">
        <v>93</v>
      </c>
      <c r="H2592" s="22" t="s">
        <v>12</v>
      </c>
      <c r="I2592" s="24">
        <v>0.70000000000000007</v>
      </c>
      <c r="J2592" s="25">
        <v>7750</v>
      </c>
      <c r="K2592" s="26">
        <f>I2592*J2592</f>
        <v>5425.0000000000009</v>
      </c>
      <c r="L2592" s="26">
        <f>K2592*M2592</f>
        <v>2170.0000000000005</v>
      </c>
      <c r="M2592" s="27">
        <v>0.4</v>
      </c>
      <c r="O2592" s="1"/>
      <c r="P2592" s="2"/>
      <c r="Q2592" s="3"/>
      <c r="R2592" s="5"/>
    </row>
    <row r="2593" spans="1:18" x14ac:dyDescent="0.2">
      <c r="B2593" s="22" t="s">
        <v>10</v>
      </c>
      <c r="C2593" s="22">
        <v>1185732</v>
      </c>
      <c r="D2593" s="23">
        <v>44546</v>
      </c>
      <c r="E2593" s="22" t="s">
        <v>131</v>
      </c>
      <c r="F2593" s="22" t="s">
        <v>92</v>
      </c>
      <c r="G2593" s="22" t="s">
        <v>93</v>
      </c>
      <c r="H2593" s="22" t="s">
        <v>15</v>
      </c>
      <c r="I2593" s="24">
        <v>0.60000000000000009</v>
      </c>
      <c r="J2593" s="25">
        <v>5750</v>
      </c>
      <c r="K2593" s="26">
        <f>I2593*J2593</f>
        <v>3450.0000000000005</v>
      </c>
      <c r="L2593" s="26">
        <f>K2593*M2593</f>
        <v>1207.5</v>
      </c>
      <c r="M2593" s="27">
        <v>0.35</v>
      </c>
      <c r="O2593" s="1"/>
      <c r="P2593" s="2"/>
      <c r="Q2593" s="3"/>
      <c r="R2593" s="5"/>
    </row>
    <row r="2594" spans="1:18" x14ac:dyDescent="0.2">
      <c r="B2594" s="22" t="s">
        <v>10</v>
      </c>
      <c r="C2594" s="22">
        <v>1185732</v>
      </c>
      <c r="D2594" s="23">
        <v>44546</v>
      </c>
      <c r="E2594" s="22" t="s">
        <v>131</v>
      </c>
      <c r="F2594" s="22" t="s">
        <v>92</v>
      </c>
      <c r="G2594" s="22" t="s">
        <v>93</v>
      </c>
      <c r="H2594" s="22" t="s">
        <v>13</v>
      </c>
      <c r="I2594" s="24">
        <v>0.60000000000000009</v>
      </c>
      <c r="J2594" s="25">
        <v>5250</v>
      </c>
      <c r="K2594" s="26">
        <f t="shared" ref="K2594:K2597" si="851">I2594*J2594</f>
        <v>3150.0000000000005</v>
      </c>
      <c r="L2594" s="26">
        <f t="shared" ref="L2594:L2597" si="852">K2594*M2594</f>
        <v>1260.0000000000002</v>
      </c>
      <c r="M2594" s="27">
        <v>0.4</v>
      </c>
      <c r="O2594" s="1"/>
      <c r="P2594" s="2"/>
      <c r="Q2594" s="3"/>
      <c r="R2594" s="5"/>
    </row>
    <row r="2595" spans="1:18" x14ac:dyDescent="0.2">
      <c r="B2595" s="22" t="s">
        <v>10</v>
      </c>
      <c r="C2595" s="22">
        <v>1185732</v>
      </c>
      <c r="D2595" s="23">
        <v>44546</v>
      </c>
      <c r="E2595" s="22" t="s">
        <v>131</v>
      </c>
      <c r="F2595" s="22" t="s">
        <v>92</v>
      </c>
      <c r="G2595" s="22" t="s">
        <v>93</v>
      </c>
      <c r="H2595" s="22" t="s">
        <v>14</v>
      </c>
      <c r="I2595" s="24">
        <v>0.60000000000000009</v>
      </c>
      <c r="J2595" s="25">
        <v>4750</v>
      </c>
      <c r="K2595" s="26">
        <f t="shared" si="851"/>
        <v>2850.0000000000005</v>
      </c>
      <c r="L2595" s="26">
        <f t="shared" si="852"/>
        <v>1140.0000000000002</v>
      </c>
      <c r="M2595" s="27">
        <v>0.4</v>
      </c>
      <c r="O2595" s="1"/>
      <c r="P2595" s="2"/>
      <c r="Q2595" s="3"/>
      <c r="R2595" s="5"/>
    </row>
    <row r="2596" spans="1:18" x14ac:dyDescent="0.2">
      <c r="B2596" s="22" t="s">
        <v>10</v>
      </c>
      <c r="C2596" s="22">
        <v>1185732</v>
      </c>
      <c r="D2596" s="23">
        <v>44546</v>
      </c>
      <c r="E2596" s="22" t="s">
        <v>131</v>
      </c>
      <c r="F2596" s="22" t="s">
        <v>92</v>
      </c>
      <c r="G2596" s="22" t="s">
        <v>93</v>
      </c>
      <c r="H2596" s="22" t="s">
        <v>16</v>
      </c>
      <c r="I2596" s="24">
        <v>0.70000000000000007</v>
      </c>
      <c r="J2596" s="25">
        <v>4750</v>
      </c>
      <c r="K2596" s="26">
        <f t="shared" si="851"/>
        <v>3325.0000000000005</v>
      </c>
      <c r="L2596" s="26">
        <f t="shared" si="852"/>
        <v>1163.75</v>
      </c>
      <c r="M2596" s="27">
        <v>0.35</v>
      </c>
      <c r="O2596" s="1"/>
      <c r="P2596" s="2"/>
      <c r="Q2596" s="3"/>
      <c r="R2596" s="5"/>
    </row>
    <row r="2597" spans="1:18" x14ac:dyDescent="0.2">
      <c r="B2597" s="22" t="s">
        <v>10</v>
      </c>
      <c r="C2597" s="22">
        <v>1185732</v>
      </c>
      <c r="D2597" s="23">
        <v>44546</v>
      </c>
      <c r="E2597" s="22" t="s">
        <v>131</v>
      </c>
      <c r="F2597" s="22" t="s">
        <v>92</v>
      </c>
      <c r="G2597" s="22" t="s">
        <v>93</v>
      </c>
      <c r="H2597" s="22" t="s">
        <v>17</v>
      </c>
      <c r="I2597" s="24">
        <v>0.75</v>
      </c>
      <c r="J2597" s="25">
        <v>5750</v>
      </c>
      <c r="K2597" s="26">
        <f t="shared" si="851"/>
        <v>4312.5</v>
      </c>
      <c r="L2597" s="26">
        <f t="shared" si="852"/>
        <v>2156.25</v>
      </c>
      <c r="M2597" s="27">
        <v>0.5</v>
      </c>
      <c r="O2597" s="1"/>
      <c r="P2597" s="2"/>
      <c r="Q2597" s="3"/>
      <c r="R2597" s="5"/>
    </row>
    <row r="2598" spans="1:18" x14ac:dyDescent="0.2">
      <c r="A2598" s="8" t="s">
        <v>40</v>
      </c>
      <c r="B2598" s="22" t="s">
        <v>20</v>
      </c>
      <c r="C2598" s="22">
        <v>1197831</v>
      </c>
      <c r="D2598" s="23">
        <v>44219</v>
      </c>
      <c r="E2598" s="22" t="s">
        <v>49</v>
      </c>
      <c r="F2598" s="22" t="s">
        <v>94</v>
      </c>
      <c r="G2598" s="22" t="s">
        <v>95</v>
      </c>
      <c r="H2598" s="22" t="s">
        <v>12</v>
      </c>
      <c r="I2598" s="24">
        <v>0.25000000000000006</v>
      </c>
      <c r="J2598" s="25">
        <v>6500</v>
      </c>
      <c r="K2598" s="26">
        <f>I2598*J2598</f>
        <v>1625.0000000000005</v>
      </c>
      <c r="L2598" s="26">
        <f>K2598*M2598</f>
        <v>650.00000000000023</v>
      </c>
      <c r="M2598" s="27">
        <v>0.4</v>
      </c>
      <c r="O2598" s="1"/>
      <c r="P2598" s="2"/>
      <c r="Q2598" s="3"/>
      <c r="R2598" s="5"/>
    </row>
    <row r="2599" spans="1:18" x14ac:dyDescent="0.2">
      <c r="B2599" s="22" t="s">
        <v>20</v>
      </c>
      <c r="C2599" s="22">
        <v>1197831</v>
      </c>
      <c r="D2599" s="23">
        <v>44219</v>
      </c>
      <c r="E2599" s="22" t="s">
        <v>49</v>
      </c>
      <c r="F2599" s="22" t="s">
        <v>94</v>
      </c>
      <c r="G2599" s="22" t="s">
        <v>95</v>
      </c>
      <c r="H2599" s="22" t="s">
        <v>15</v>
      </c>
      <c r="I2599" s="24">
        <v>0.25000000000000006</v>
      </c>
      <c r="J2599" s="25">
        <v>4500</v>
      </c>
      <c r="K2599" s="26">
        <f>I2599*J2599</f>
        <v>1125.0000000000002</v>
      </c>
      <c r="L2599" s="26">
        <f>K2599*M2599</f>
        <v>393.75000000000006</v>
      </c>
      <c r="M2599" s="27">
        <v>0.35</v>
      </c>
      <c r="O2599" s="1"/>
      <c r="P2599" s="2"/>
      <c r="Q2599" s="3"/>
      <c r="R2599" s="5"/>
    </row>
    <row r="2600" spans="1:18" x14ac:dyDescent="0.2">
      <c r="B2600" s="22" t="s">
        <v>20</v>
      </c>
      <c r="C2600" s="22">
        <v>1197831</v>
      </c>
      <c r="D2600" s="23">
        <v>44219</v>
      </c>
      <c r="E2600" s="22" t="s">
        <v>49</v>
      </c>
      <c r="F2600" s="22" t="s">
        <v>94</v>
      </c>
      <c r="G2600" s="22" t="s">
        <v>95</v>
      </c>
      <c r="H2600" s="22" t="s">
        <v>13</v>
      </c>
      <c r="I2600" s="24">
        <v>0.15000000000000008</v>
      </c>
      <c r="J2600" s="25">
        <v>4500</v>
      </c>
      <c r="K2600" s="26">
        <f t="shared" ref="K2600:K2603" si="853">I2600*J2600</f>
        <v>675.00000000000034</v>
      </c>
      <c r="L2600" s="26">
        <f t="shared" ref="L2600:L2609" si="854">K2600*M2600</f>
        <v>270.00000000000017</v>
      </c>
      <c r="M2600" s="27">
        <v>0.4</v>
      </c>
      <c r="O2600" s="1"/>
      <c r="P2600" s="2"/>
      <c r="Q2600" s="3"/>
      <c r="R2600" s="5"/>
    </row>
    <row r="2601" spans="1:18" x14ac:dyDescent="0.2">
      <c r="B2601" s="22" t="s">
        <v>20</v>
      </c>
      <c r="C2601" s="22">
        <v>1197831</v>
      </c>
      <c r="D2601" s="23">
        <v>44219</v>
      </c>
      <c r="E2601" s="22" t="s">
        <v>49</v>
      </c>
      <c r="F2601" s="22" t="s">
        <v>94</v>
      </c>
      <c r="G2601" s="22" t="s">
        <v>95</v>
      </c>
      <c r="H2601" s="22" t="s">
        <v>14</v>
      </c>
      <c r="I2601" s="24">
        <v>0.2</v>
      </c>
      <c r="J2601" s="25">
        <v>3000</v>
      </c>
      <c r="K2601" s="26">
        <f t="shared" si="853"/>
        <v>600</v>
      </c>
      <c r="L2601" s="26">
        <f t="shared" si="854"/>
        <v>240</v>
      </c>
      <c r="M2601" s="27">
        <v>0.4</v>
      </c>
      <c r="O2601" s="1"/>
      <c r="P2601" s="2"/>
      <c r="Q2601" s="3"/>
      <c r="R2601" s="5"/>
    </row>
    <row r="2602" spans="1:18" x14ac:dyDescent="0.2">
      <c r="B2602" s="22" t="s">
        <v>20</v>
      </c>
      <c r="C2602" s="22">
        <v>1197831</v>
      </c>
      <c r="D2602" s="23">
        <v>44219</v>
      </c>
      <c r="E2602" s="22" t="s">
        <v>49</v>
      </c>
      <c r="F2602" s="22" t="s">
        <v>94</v>
      </c>
      <c r="G2602" s="22" t="s">
        <v>95</v>
      </c>
      <c r="H2602" s="22" t="s">
        <v>16</v>
      </c>
      <c r="I2602" s="24">
        <v>0.35000000000000003</v>
      </c>
      <c r="J2602" s="25">
        <v>3500</v>
      </c>
      <c r="K2602" s="26">
        <f t="shared" si="853"/>
        <v>1225.0000000000002</v>
      </c>
      <c r="L2602" s="26">
        <f t="shared" si="854"/>
        <v>428.75000000000006</v>
      </c>
      <c r="M2602" s="27">
        <v>0.35</v>
      </c>
      <c r="O2602" s="1"/>
      <c r="P2602" s="2"/>
      <c r="Q2602" s="3"/>
      <c r="R2602" s="5"/>
    </row>
    <row r="2603" spans="1:18" x14ac:dyDescent="0.2">
      <c r="B2603" s="22" t="s">
        <v>20</v>
      </c>
      <c r="C2603" s="22">
        <v>1197831</v>
      </c>
      <c r="D2603" s="23">
        <v>44219</v>
      </c>
      <c r="E2603" s="22" t="s">
        <v>49</v>
      </c>
      <c r="F2603" s="22" t="s">
        <v>94</v>
      </c>
      <c r="G2603" s="22" t="s">
        <v>95</v>
      </c>
      <c r="H2603" s="22" t="s">
        <v>17</v>
      </c>
      <c r="I2603" s="24">
        <v>0.25000000000000006</v>
      </c>
      <c r="J2603" s="25">
        <v>4500</v>
      </c>
      <c r="K2603" s="26">
        <f t="shared" si="853"/>
        <v>1125.0000000000002</v>
      </c>
      <c r="L2603" s="26">
        <f t="shared" si="854"/>
        <v>450.00000000000011</v>
      </c>
      <c r="M2603" s="27">
        <v>0.4</v>
      </c>
      <c r="O2603" s="1"/>
      <c r="P2603" s="2"/>
      <c r="Q2603" s="3"/>
      <c r="R2603" s="5"/>
    </row>
    <row r="2604" spans="1:18" x14ac:dyDescent="0.2">
      <c r="B2604" s="22" t="s">
        <v>20</v>
      </c>
      <c r="C2604" s="22">
        <v>1197831</v>
      </c>
      <c r="D2604" s="23">
        <v>44248</v>
      </c>
      <c r="E2604" s="22" t="s">
        <v>49</v>
      </c>
      <c r="F2604" s="22" t="s">
        <v>94</v>
      </c>
      <c r="G2604" s="22" t="s">
        <v>95</v>
      </c>
      <c r="H2604" s="22" t="s">
        <v>12</v>
      </c>
      <c r="I2604" s="24">
        <v>0.25000000000000006</v>
      </c>
      <c r="J2604" s="25">
        <v>7000</v>
      </c>
      <c r="K2604" s="26">
        <f>I2604*J2604</f>
        <v>1750.0000000000005</v>
      </c>
      <c r="L2604" s="26">
        <f>K2604*M2604</f>
        <v>700.00000000000023</v>
      </c>
      <c r="M2604" s="27">
        <v>0.4</v>
      </c>
      <c r="O2604" s="1"/>
      <c r="P2604" s="2"/>
      <c r="Q2604" s="3"/>
      <c r="R2604" s="5"/>
    </row>
    <row r="2605" spans="1:18" x14ac:dyDescent="0.2">
      <c r="B2605" s="22" t="s">
        <v>20</v>
      </c>
      <c r="C2605" s="22">
        <v>1197831</v>
      </c>
      <c r="D2605" s="23">
        <v>44248</v>
      </c>
      <c r="E2605" s="22" t="s">
        <v>49</v>
      </c>
      <c r="F2605" s="22" t="s">
        <v>94</v>
      </c>
      <c r="G2605" s="22" t="s">
        <v>95</v>
      </c>
      <c r="H2605" s="22" t="s">
        <v>15</v>
      </c>
      <c r="I2605" s="24">
        <v>0.25000000000000006</v>
      </c>
      <c r="J2605" s="25">
        <v>3500</v>
      </c>
      <c r="K2605" s="26">
        <f>I2605*J2605</f>
        <v>875.00000000000023</v>
      </c>
      <c r="L2605" s="26">
        <f>K2605*M2605</f>
        <v>306.25000000000006</v>
      </c>
      <c r="M2605" s="27">
        <v>0.35</v>
      </c>
      <c r="O2605" s="1"/>
      <c r="P2605" s="2"/>
      <c r="Q2605" s="3"/>
      <c r="R2605" s="5"/>
    </row>
    <row r="2606" spans="1:18" x14ac:dyDescent="0.2">
      <c r="B2606" s="22" t="s">
        <v>20</v>
      </c>
      <c r="C2606" s="22">
        <v>1197831</v>
      </c>
      <c r="D2606" s="23">
        <v>44248</v>
      </c>
      <c r="E2606" s="22" t="s">
        <v>49</v>
      </c>
      <c r="F2606" s="22" t="s">
        <v>94</v>
      </c>
      <c r="G2606" s="22" t="s">
        <v>95</v>
      </c>
      <c r="H2606" s="22" t="s">
        <v>13</v>
      </c>
      <c r="I2606" s="24">
        <v>0.15000000000000008</v>
      </c>
      <c r="J2606" s="25">
        <v>4000</v>
      </c>
      <c r="K2606" s="26">
        <f t="shared" ref="K2606:K2609" si="855">I2606*J2606</f>
        <v>600.00000000000034</v>
      </c>
      <c r="L2606" s="26">
        <f t="shared" si="854"/>
        <v>240.00000000000014</v>
      </c>
      <c r="M2606" s="27">
        <v>0.4</v>
      </c>
      <c r="O2606" s="1"/>
      <c r="P2606" s="2"/>
      <c r="Q2606" s="3"/>
      <c r="R2606" s="5"/>
    </row>
    <row r="2607" spans="1:18" x14ac:dyDescent="0.2">
      <c r="B2607" s="22" t="s">
        <v>20</v>
      </c>
      <c r="C2607" s="22">
        <v>1197831</v>
      </c>
      <c r="D2607" s="23">
        <v>44248</v>
      </c>
      <c r="E2607" s="22" t="s">
        <v>49</v>
      </c>
      <c r="F2607" s="22" t="s">
        <v>94</v>
      </c>
      <c r="G2607" s="22" t="s">
        <v>95</v>
      </c>
      <c r="H2607" s="22" t="s">
        <v>14</v>
      </c>
      <c r="I2607" s="24">
        <v>0.2</v>
      </c>
      <c r="J2607" s="25">
        <v>2500</v>
      </c>
      <c r="K2607" s="26">
        <f t="shared" si="855"/>
        <v>500</v>
      </c>
      <c r="L2607" s="26">
        <f t="shared" si="854"/>
        <v>200</v>
      </c>
      <c r="M2607" s="27">
        <v>0.4</v>
      </c>
      <c r="O2607" s="1"/>
      <c r="P2607" s="2"/>
      <c r="Q2607" s="3"/>
      <c r="R2607" s="5"/>
    </row>
    <row r="2608" spans="1:18" x14ac:dyDescent="0.2">
      <c r="B2608" s="22" t="s">
        <v>20</v>
      </c>
      <c r="C2608" s="22">
        <v>1197831</v>
      </c>
      <c r="D2608" s="23">
        <v>44248</v>
      </c>
      <c r="E2608" s="22" t="s">
        <v>49</v>
      </c>
      <c r="F2608" s="22" t="s">
        <v>94</v>
      </c>
      <c r="G2608" s="22" t="s">
        <v>95</v>
      </c>
      <c r="H2608" s="22" t="s">
        <v>16</v>
      </c>
      <c r="I2608" s="24">
        <v>0.35000000000000003</v>
      </c>
      <c r="J2608" s="25">
        <v>3250</v>
      </c>
      <c r="K2608" s="26">
        <f t="shared" si="855"/>
        <v>1137.5</v>
      </c>
      <c r="L2608" s="26">
        <f t="shared" si="854"/>
        <v>398.125</v>
      </c>
      <c r="M2608" s="27">
        <v>0.35</v>
      </c>
      <c r="O2608" s="1"/>
      <c r="P2608" s="2"/>
      <c r="Q2608" s="3"/>
      <c r="R2608" s="5"/>
    </row>
    <row r="2609" spans="2:18" x14ac:dyDescent="0.2">
      <c r="B2609" s="22" t="s">
        <v>20</v>
      </c>
      <c r="C2609" s="22">
        <v>1197831</v>
      </c>
      <c r="D2609" s="23">
        <v>44248</v>
      </c>
      <c r="E2609" s="22" t="s">
        <v>49</v>
      </c>
      <c r="F2609" s="22" t="s">
        <v>94</v>
      </c>
      <c r="G2609" s="22" t="s">
        <v>95</v>
      </c>
      <c r="H2609" s="22" t="s">
        <v>17</v>
      </c>
      <c r="I2609" s="24">
        <v>0.2</v>
      </c>
      <c r="J2609" s="25">
        <v>4250</v>
      </c>
      <c r="K2609" s="26">
        <f t="shared" si="855"/>
        <v>850</v>
      </c>
      <c r="L2609" s="26">
        <f t="shared" si="854"/>
        <v>340</v>
      </c>
      <c r="M2609" s="27">
        <v>0.4</v>
      </c>
      <c r="O2609" s="1"/>
      <c r="P2609" s="2"/>
      <c r="Q2609" s="3"/>
      <c r="R2609" s="5"/>
    </row>
    <row r="2610" spans="2:18" x14ac:dyDescent="0.2">
      <c r="B2610" s="22" t="s">
        <v>20</v>
      </c>
      <c r="C2610" s="22">
        <v>1197831</v>
      </c>
      <c r="D2610" s="23">
        <v>44274</v>
      </c>
      <c r="E2610" s="22" t="s">
        <v>49</v>
      </c>
      <c r="F2610" s="22" t="s">
        <v>94</v>
      </c>
      <c r="G2610" s="22" t="s">
        <v>95</v>
      </c>
      <c r="H2610" s="22" t="s">
        <v>12</v>
      </c>
      <c r="I2610" s="24">
        <v>0.2</v>
      </c>
      <c r="J2610" s="25">
        <v>6450</v>
      </c>
      <c r="K2610" s="26">
        <f>I2610*J2610</f>
        <v>1290</v>
      </c>
      <c r="L2610" s="26">
        <f>K2610*M2610</f>
        <v>516</v>
      </c>
      <c r="M2610" s="27">
        <v>0.4</v>
      </c>
      <c r="O2610" s="1"/>
      <c r="P2610" s="2"/>
      <c r="Q2610" s="3"/>
      <c r="R2610" s="5"/>
    </row>
    <row r="2611" spans="2:18" x14ac:dyDescent="0.2">
      <c r="B2611" s="22" t="s">
        <v>20</v>
      </c>
      <c r="C2611" s="22">
        <v>1197831</v>
      </c>
      <c r="D2611" s="23">
        <v>44274</v>
      </c>
      <c r="E2611" s="22" t="s">
        <v>49</v>
      </c>
      <c r="F2611" s="22" t="s">
        <v>94</v>
      </c>
      <c r="G2611" s="22" t="s">
        <v>95</v>
      </c>
      <c r="H2611" s="22" t="s">
        <v>15</v>
      </c>
      <c r="I2611" s="24">
        <v>0.2</v>
      </c>
      <c r="J2611" s="25">
        <v>3250</v>
      </c>
      <c r="K2611" s="26">
        <f>I2611*J2611</f>
        <v>650</v>
      </c>
      <c r="L2611" s="26">
        <f>K2611*M2611</f>
        <v>227.49999999999997</v>
      </c>
      <c r="M2611" s="27">
        <v>0.35</v>
      </c>
      <c r="O2611" s="1"/>
      <c r="P2611" s="2"/>
      <c r="Q2611" s="3"/>
      <c r="R2611" s="5"/>
    </row>
    <row r="2612" spans="2:18" x14ac:dyDescent="0.2">
      <c r="B2612" s="22" t="s">
        <v>20</v>
      </c>
      <c r="C2612" s="22">
        <v>1197831</v>
      </c>
      <c r="D2612" s="23">
        <v>44274</v>
      </c>
      <c r="E2612" s="22" t="s">
        <v>49</v>
      </c>
      <c r="F2612" s="22" t="s">
        <v>94</v>
      </c>
      <c r="G2612" s="22" t="s">
        <v>95</v>
      </c>
      <c r="H2612" s="22" t="s">
        <v>13</v>
      </c>
      <c r="I2612" s="24">
        <v>0.10000000000000002</v>
      </c>
      <c r="J2612" s="25">
        <v>3500</v>
      </c>
      <c r="K2612" s="26">
        <f t="shared" ref="K2612:K2615" si="856">I2612*J2612</f>
        <v>350.00000000000006</v>
      </c>
      <c r="L2612" s="26">
        <f t="shared" ref="L2612:L2615" si="857">K2612*M2612</f>
        <v>140.00000000000003</v>
      </c>
      <c r="M2612" s="27">
        <v>0.4</v>
      </c>
      <c r="O2612" s="1"/>
      <c r="P2612" s="2"/>
      <c r="Q2612" s="3"/>
      <c r="R2612" s="5"/>
    </row>
    <row r="2613" spans="2:18" x14ac:dyDescent="0.2">
      <c r="B2613" s="22" t="s">
        <v>20</v>
      </c>
      <c r="C2613" s="22">
        <v>1197831</v>
      </c>
      <c r="D2613" s="23">
        <v>44274</v>
      </c>
      <c r="E2613" s="22" t="s">
        <v>49</v>
      </c>
      <c r="F2613" s="22" t="s">
        <v>94</v>
      </c>
      <c r="G2613" s="22" t="s">
        <v>95</v>
      </c>
      <c r="H2613" s="22" t="s">
        <v>14</v>
      </c>
      <c r="I2613" s="24">
        <v>0.19999999999999996</v>
      </c>
      <c r="J2613" s="25">
        <v>2000</v>
      </c>
      <c r="K2613" s="26">
        <f t="shared" si="856"/>
        <v>399.99999999999989</v>
      </c>
      <c r="L2613" s="26">
        <f t="shared" si="857"/>
        <v>159.99999999999997</v>
      </c>
      <c r="M2613" s="27">
        <v>0.4</v>
      </c>
      <c r="O2613" s="1"/>
      <c r="P2613" s="2"/>
      <c r="Q2613" s="3"/>
      <c r="R2613" s="5"/>
    </row>
    <row r="2614" spans="2:18" x14ac:dyDescent="0.2">
      <c r="B2614" s="22" t="s">
        <v>20</v>
      </c>
      <c r="C2614" s="22">
        <v>1197831</v>
      </c>
      <c r="D2614" s="23">
        <v>44274</v>
      </c>
      <c r="E2614" s="22" t="s">
        <v>49</v>
      </c>
      <c r="F2614" s="22" t="s">
        <v>94</v>
      </c>
      <c r="G2614" s="22" t="s">
        <v>95</v>
      </c>
      <c r="H2614" s="22" t="s">
        <v>16</v>
      </c>
      <c r="I2614" s="24">
        <v>0.35000000000000009</v>
      </c>
      <c r="J2614" s="25">
        <v>2500</v>
      </c>
      <c r="K2614" s="26">
        <f t="shared" si="856"/>
        <v>875.00000000000023</v>
      </c>
      <c r="L2614" s="26">
        <f t="shared" si="857"/>
        <v>306.25000000000006</v>
      </c>
      <c r="M2614" s="27">
        <v>0.35</v>
      </c>
      <c r="O2614" s="1"/>
      <c r="P2614" s="2"/>
      <c r="Q2614" s="3"/>
      <c r="R2614" s="5"/>
    </row>
    <row r="2615" spans="2:18" x14ac:dyDescent="0.2">
      <c r="B2615" s="22" t="s">
        <v>20</v>
      </c>
      <c r="C2615" s="22">
        <v>1197831</v>
      </c>
      <c r="D2615" s="23">
        <v>44274</v>
      </c>
      <c r="E2615" s="22" t="s">
        <v>49</v>
      </c>
      <c r="F2615" s="22" t="s">
        <v>94</v>
      </c>
      <c r="G2615" s="22" t="s">
        <v>95</v>
      </c>
      <c r="H2615" s="22" t="s">
        <v>17</v>
      </c>
      <c r="I2615" s="24">
        <v>0.25</v>
      </c>
      <c r="J2615" s="25">
        <v>3500</v>
      </c>
      <c r="K2615" s="26">
        <f t="shared" si="856"/>
        <v>875</v>
      </c>
      <c r="L2615" s="26">
        <f t="shared" si="857"/>
        <v>350</v>
      </c>
      <c r="M2615" s="27">
        <v>0.4</v>
      </c>
      <c r="O2615" s="1"/>
      <c r="P2615" s="2"/>
      <c r="Q2615" s="3"/>
      <c r="R2615" s="5"/>
    </row>
    <row r="2616" spans="2:18" x14ac:dyDescent="0.2">
      <c r="B2616" s="22" t="s">
        <v>20</v>
      </c>
      <c r="C2616" s="22">
        <v>1197831</v>
      </c>
      <c r="D2616" s="23">
        <v>44306</v>
      </c>
      <c r="E2616" s="22" t="s">
        <v>49</v>
      </c>
      <c r="F2616" s="22" t="s">
        <v>94</v>
      </c>
      <c r="G2616" s="22" t="s">
        <v>95</v>
      </c>
      <c r="H2616" s="22" t="s">
        <v>12</v>
      </c>
      <c r="I2616" s="24">
        <v>0.25</v>
      </c>
      <c r="J2616" s="25">
        <v>6000</v>
      </c>
      <c r="K2616" s="26">
        <f>I2616*J2616</f>
        <v>1500</v>
      </c>
      <c r="L2616" s="26">
        <f>K2616*M2616</f>
        <v>600</v>
      </c>
      <c r="M2616" s="27">
        <v>0.4</v>
      </c>
      <c r="O2616" s="1"/>
      <c r="P2616" s="2"/>
      <c r="Q2616" s="3"/>
      <c r="R2616" s="5"/>
    </row>
    <row r="2617" spans="2:18" x14ac:dyDescent="0.2">
      <c r="B2617" s="22" t="s">
        <v>20</v>
      </c>
      <c r="C2617" s="22">
        <v>1197831</v>
      </c>
      <c r="D2617" s="23">
        <v>44306</v>
      </c>
      <c r="E2617" s="22" t="s">
        <v>49</v>
      </c>
      <c r="F2617" s="22" t="s">
        <v>94</v>
      </c>
      <c r="G2617" s="22" t="s">
        <v>95</v>
      </c>
      <c r="H2617" s="22" t="s">
        <v>15</v>
      </c>
      <c r="I2617" s="24">
        <v>0.25</v>
      </c>
      <c r="J2617" s="25">
        <v>3000</v>
      </c>
      <c r="K2617" s="26">
        <f>I2617*J2617</f>
        <v>750</v>
      </c>
      <c r="L2617" s="26">
        <f>K2617*M2617</f>
        <v>262.5</v>
      </c>
      <c r="M2617" s="27">
        <v>0.35</v>
      </c>
      <c r="O2617" s="1"/>
      <c r="P2617" s="2"/>
      <c r="Q2617" s="3"/>
      <c r="R2617" s="5"/>
    </row>
    <row r="2618" spans="2:18" x14ac:dyDescent="0.2">
      <c r="B2618" s="22" t="s">
        <v>20</v>
      </c>
      <c r="C2618" s="22">
        <v>1197831</v>
      </c>
      <c r="D2618" s="23">
        <v>44306</v>
      </c>
      <c r="E2618" s="22" t="s">
        <v>49</v>
      </c>
      <c r="F2618" s="22" t="s">
        <v>94</v>
      </c>
      <c r="G2618" s="22" t="s">
        <v>95</v>
      </c>
      <c r="H2618" s="22" t="s">
        <v>13</v>
      </c>
      <c r="I2618" s="24">
        <v>0.15000000000000002</v>
      </c>
      <c r="J2618" s="25">
        <v>3000</v>
      </c>
      <c r="K2618" s="26">
        <f t="shared" ref="K2618:K2621" si="858">I2618*J2618</f>
        <v>450.00000000000006</v>
      </c>
      <c r="L2618" s="26">
        <f t="shared" ref="L2618:L2621" si="859">K2618*M2618</f>
        <v>180.00000000000003</v>
      </c>
      <c r="M2618" s="27">
        <v>0.4</v>
      </c>
      <c r="O2618" s="1"/>
      <c r="P2618" s="2"/>
      <c r="Q2618" s="3"/>
      <c r="R2618" s="5"/>
    </row>
    <row r="2619" spans="2:18" x14ac:dyDescent="0.2">
      <c r="B2619" s="22" t="s">
        <v>20</v>
      </c>
      <c r="C2619" s="22">
        <v>1197831</v>
      </c>
      <c r="D2619" s="23">
        <v>44306</v>
      </c>
      <c r="E2619" s="22" t="s">
        <v>49</v>
      </c>
      <c r="F2619" s="22" t="s">
        <v>94</v>
      </c>
      <c r="G2619" s="22" t="s">
        <v>95</v>
      </c>
      <c r="H2619" s="22" t="s">
        <v>14</v>
      </c>
      <c r="I2619" s="24">
        <v>0.19999999999999996</v>
      </c>
      <c r="J2619" s="25">
        <v>2250</v>
      </c>
      <c r="K2619" s="26">
        <f t="shared" si="858"/>
        <v>449.99999999999989</v>
      </c>
      <c r="L2619" s="26">
        <f t="shared" si="859"/>
        <v>179.99999999999997</v>
      </c>
      <c r="M2619" s="27">
        <v>0.4</v>
      </c>
      <c r="O2619" s="1"/>
      <c r="P2619" s="2"/>
      <c r="Q2619" s="3"/>
      <c r="R2619" s="5"/>
    </row>
    <row r="2620" spans="2:18" x14ac:dyDescent="0.2">
      <c r="B2620" s="22" t="s">
        <v>20</v>
      </c>
      <c r="C2620" s="22">
        <v>1197831</v>
      </c>
      <c r="D2620" s="23">
        <v>44306</v>
      </c>
      <c r="E2620" s="22" t="s">
        <v>49</v>
      </c>
      <c r="F2620" s="22" t="s">
        <v>94</v>
      </c>
      <c r="G2620" s="22" t="s">
        <v>95</v>
      </c>
      <c r="H2620" s="22" t="s">
        <v>16</v>
      </c>
      <c r="I2620" s="24">
        <v>0.4</v>
      </c>
      <c r="J2620" s="25">
        <v>2500</v>
      </c>
      <c r="K2620" s="26">
        <f t="shared" si="858"/>
        <v>1000</v>
      </c>
      <c r="L2620" s="26">
        <f t="shared" si="859"/>
        <v>350</v>
      </c>
      <c r="M2620" s="27">
        <v>0.35</v>
      </c>
      <c r="O2620" s="1"/>
      <c r="P2620" s="2"/>
      <c r="Q2620" s="3"/>
      <c r="R2620" s="5"/>
    </row>
    <row r="2621" spans="2:18" x14ac:dyDescent="0.2">
      <c r="B2621" s="22" t="s">
        <v>20</v>
      </c>
      <c r="C2621" s="22">
        <v>1197831</v>
      </c>
      <c r="D2621" s="23">
        <v>44306</v>
      </c>
      <c r="E2621" s="22" t="s">
        <v>49</v>
      </c>
      <c r="F2621" s="22" t="s">
        <v>94</v>
      </c>
      <c r="G2621" s="22" t="s">
        <v>95</v>
      </c>
      <c r="H2621" s="22" t="s">
        <v>17</v>
      </c>
      <c r="I2621" s="24">
        <v>0.30000000000000004</v>
      </c>
      <c r="J2621" s="25">
        <v>4000</v>
      </c>
      <c r="K2621" s="26">
        <f t="shared" si="858"/>
        <v>1200.0000000000002</v>
      </c>
      <c r="L2621" s="26">
        <f t="shared" si="859"/>
        <v>480.00000000000011</v>
      </c>
      <c r="M2621" s="27">
        <v>0.4</v>
      </c>
      <c r="O2621" s="1"/>
      <c r="P2621" s="2"/>
      <c r="Q2621" s="3"/>
      <c r="R2621" s="5"/>
    </row>
    <row r="2622" spans="2:18" x14ac:dyDescent="0.2">
      <c r="B2622" s="22" t="s">
        <v>20</v>
      </c>
      <c r="C2622" s="22">
        <v>1197831</v>
      </c>
      <c r="D2622" s="23">
        <v>44335</v>
      </c>
      <c r="E2622" s="22" t="s">
        <v>49</v>
      </c>
      <c r="F2622" s="22" t="s">
        <v>94</v>
      </c>
      <c r="G2622" s="22" t="s">
        <v>95</v>
      </c>
      <c r="H2622" s="22" t="s">
        <v>12</v>
      </c>
      <c r="I2622" s="24">
        <v>0.4</v>
      </c>
      <c r="J2622" s="25">
        <v>6700</v>
      </c>
      <c r="K2622" s="26">
        <f>I2622*J2622</f>
        <v>2680</v>
      </c>
      <c r="L2622" s="26">
        <f>K2622*M2622</f>
        <v>1072</v>
      </c>
      <c r="M2622" s="27">
        <v>0.4</v>
      </c>
      <c r="O2622" s="1"/>
      <c r="P2622" s="2"/>
      <c r="Q2622" s="3"/>
      <c r="R2622" s="5"/>
    </row>
    <row r="2623" spans="2:18" x14ac:dyDescent="0.2">
      <c r="B2623" s="22" t="s">
        <v>20</v>
      </c>
      <c r="C2623" s="22">
        <v>1197831</v>
      </c>
      <c r="D2623" s="23">
        <v>44335</v>
      </c>
      <c r="E2623" s="22" t="s">
        <v>49</v>
      </c>
      <c r="F2623" s="22" t="s">
        <v>94</v>
      </c>
      <c r="G2623" s="22" t="s">
        <v>95</v>
      </c>
      <c r="H2623" s="22" t="s">
        <v>15</v>
      </c>
      <c r="I2623" s="24">
        <v>0.4</v>
      </c>
      <c r="J2623" s="25">
        <v>3750</v>
      </c>
      <c r="K2623" s="26">
        <f>I2623*J2623</f>
        <v>1500</v>
      </c>
      <c r="L2623" s="26">
        <f>K2623*M2623</f>
        <v>525</v>
      </c>
      <c r="M2623" s="27">
        <v>0.35</v>
      </c>
      <c r="O2623" s="1"/>
      <c r="P2623" s="2"/>
      <c r="Q2623" s="3"/>
      <c r="R2623" s="5"/>
    </row>
    <row r="2624" spans="2:18" x14ac:dyDescent="0.2">
      <c r="B2624" s="22" t="s">
        <v>20</v>
      </c>
      <c r="C2624" s="22">
        <v>1197831</v>
      </c>
      <c r="D2624" s="23">
        <v>44335</v>
      </c>
      <c r="E2624" s="22" t="s">
        <v>49</v>
      </c>
      <c r="F2624" s="22" t="s">
        <v>94</v>
      </c>
      <c r="G2624" s="22" t="s">
        <v>95</v>
      </c>
      <c r="H2624" s="22" t="s">
        <v>13</v>
      </c>
      <c r="I2624" s="24">
        <v>0.35000000000000003</v>
      </c>
      <c r="J2624" s="25">
        <v>3500</v>
      </c>
      <c r="K2624" s="26">
        <f t="shared" ref="K2624:K2627" si="860">I2624*J2624</f>
        <v>1225.0000000000002</v>
      </c>
      <c r="L2624" s="26">
        <f t="shared" ref="L2624:L2627" si="861">K2624*M2624</f>
        <v>490.00000000000011</v>
      </c>
      <c r="M2624" s="27">
        <v>0.4</v>
      </c>
      <c r="O2624" s="1"/>
      <c r="P2624" s="2"/>
      <c r="Q2624" s="3"/>
      <c r="R2624" s="5"/>
    </row>
    <row r="2625" spans="2:18" x14ac:dyDescent="0.2">
      <c r="B2625" s="22" t="s">
        <v>20</v>
      </c>
      <c r="C2625" s="22">
        <v>1197831</v>
      </c>
      <c r="D2625" s="23">
        <v>44335</v>
      </c>
      <c r="E2625" s="22" t="s">
        <v>49</v>
      </c>
      <c r="F2625" s="22" t="s">
        <v>94</v>
      </c>
      <c r="G2625" s="22" t="s">
        <v>95</v>
      </c>
      <c r="H2625" s="22" t="s">
        <v>14</v>
      </c>
      <c r="I2625" s="24">
        <v>0.35000000000000003</v>
      </c>
      <c r="J2625" s="25">
        <v>3000</v>
      </c>
      <c r="K2625" s="26">
        <f t="shared" si="860"/>
        <v>1050</v>
      </c>
      <c r="L2625" s="26">
        <f t="shared" si="861"/>
        <v>420</v>
      </c>
      <c r="M2625" s="27">
        <v>0.4</v>
      </c>
      <c r="O2625" s="1"/>
      <c r="P2625" s="2"/>
      <c r="Q2625" s="3"/>
      <c r="R2625" s="5"/>
    </row>
    <row r="2626" spans="2:18" x14ac:dyDescent="0.2">
      <c r="B2626" s="22" t="s">
        <v>20</v>
      </c>
      <c r="C2626" s="22">
        <v>1197831</v>
      </c>
      <c r="D2626" s="23">
        <v>44335</v>
      </c>
      <c r="E2626" s="22" t="s">
        <v>49</v>
      </c>
      <c r="F2626" s="22" t="s">
        <v>94</v>
      </c>
      <c r="G2626" s="22" t="s">
        <v>95</v>
      </c>
      <c r="H2626" s="22" t="s">
        <v>16</v>
      </c>
      <c r="I2626" s="24">
        <v>0.44999999999999996</v>
      </c>
      <c r="J2626" s="25">
        <v>3250</v>
      </c>
      <c r="K2626" s="26">
        <f t="shared" si="860"/>
        <v>1462.4999999999998</v>
      </c>
      <c r="L2626" s="26">
        <f t="shared" si="861"/>
        <v>511.87499999999989</v>
      </c>
      <c r="M2626" s="27">
        <v>0.35</v>
      </c>
      <c r="O2626" s="1"/>
      <c r="P2626" s="2"/>
      <c r="Q2626" s="3"/>
      <c r="R2626" s="5"/>
    </row>
    <row r="2627" spans="2:18" x14ac:dyDescent="0.2">
      <c r="B2627" s="22" t="s">
        <v>20</v>
      </c>
      <c r="C2627" s="22">
        <v>1197831</v>
      </c>
      <c r="D2627" s="23">
        <v>44335</v>
      </c>
      <c r="E2627" s="22" t="s">
        <v>49</v>
      </c>
      <c r="F2627" s="22" t="s">
        <v>94</v>
      </c>
      <c r="G2627" s="22" t="s">
        <v>95</v>
      </c>
      <c r="H2627" s="22" t="s">
        <v>17</v>
      </c>
      <c r="I2627" s="24">
        <v>0.44999999999999996</v>
      </c>
      <c r="J2627" s="25">
        <v>4250</v>
      </c>
      <c r="K2627" s="26">
        <f t="shared" si="860"/>
        <v>1912.4999999999998</v>
      </c>
      <c r="L2627" s="26">
        <f t="shared" si="861"/>
        <v>765</v>
      </c>
      <c r="M2627" s="27">
        <v>0.4</v>
      </c>
      <c r="O2627" s="1"/>
      <c r="P2627" s="2"/>
      <c r="Q2627" s="3"/>
      <c r="R2627" s="5"/>
    </row>
    <row r="2628" spans="2:18" x14ac:dyDescent="0.2">
      <c r="B2628" s="22" t="s">
        <v>20</v>
      </c>
      <c r="C2628" s="22">
        <v>1197831</v>
      </c>
      <c r="D2628" s="23">
        <v>44368</v>
      </c>
      <c r="E2628" s="22" t="s">
        <v>49</v>
      </c>
      <c r="F2628" s="22" t="s">
        <v>94</v>
      </c>
      <c r="G2628" s="22" t="s">
        <v>95</v>
      </c>
      <c r="H2628" s="22" t="s">
        <v>12</v>
      </c>
      <c r="I2628" s="24">
        <v>0.39999999999999997</v>
      </c>
      <c r="J2628" s="25">
        <v>6750</v>
      </c>
      <c r="K2628" s="26">
        <f>I2628*J2628</f>
        <v>2700</v>
      </c>
      <c r="L2628" s="26">
        <f>K2628*M2628</f>
        <v>1080</v>
      </c>
      <c r="M2628" s="27">
        <v>0.4</v>
      </c>
      <c r="O2628" s="1"/>
      <c r="P2628" s="2"/>
      <c r="Q2628" s="3"/>
      <c r="R2628" s="5"/>
    </row>
    <row r="2629" spans="2:18" x14ac:dyDescent="0.2">
      <c r="B2629" s="22" t="s">
        <v>20</v>
      </c>
      <c r="C2629" s="22">
        <v>1197831</v>
      </c>
      <c r="D2629" s="23">
        <v>44368</v>
      </c>
      <c r="E2629" s="22" t="s">
        <v>49</v>
      </c>
      <c r="F2629" s="22" t="s">
        <v>94</v>
      </c>
      <c r="G2629" s="22" t="s">
        <v>95</v>
      </c>
      <c r="H2629" s="22" t="s">
        <v>15</v>
      </c>
      <c r="I2629" s="24">
        <v>0.35000000000000003</v>
      </c>
      <c r="J2629" s="25">
        <v>4250</v>
      </c>
      <c r="K2629" s="26">
        <f>I2629*J2629</f>
        <v>1487.5000000000002</v>
      </c>
      <c r="L2629" s="26">
        <f>K2629*M2629</f>
        <v>520.625</v>
      </c>
      <c r="M2629" s="27">
        <v>0.35</v>
      </c>
      <c r="O2629" s="1"/>
      <c r="P2629" s="2"/>
      <c r="Q2629" s="3"/>
      <c r="R2629" s="5"/>
    </row>
    <row r="2630" spans="2:18" x14ac:dyDescent="0.2">
      <c r="B2630" s="22" t="s">
        <v>20</v>
      </c>
      <c r="C2630" s="22">
        <v>1197831</v>
      </c>
      <c r="D2630" s="23">
        <v>44368</v>
      </c>
      <c r="E2630" s="22" t="s">
        <v>49</v>
      </c>
      <c r="F2630" s="22" t="s">
        <v>94</v>
      </c>
      <c r="G2630" s="22" t="s">
        <v>95</v>
      </c>
      <c r="H2630" s="22" t="s">
        <v>13</v>
      </c>
      <c r="I2630" s="24">
        <v>0.4</v>
      </c>
      <c r="J2630" s="25">
        <v>4000</v>
      </c>
      <c r="K2630" s="26">
        <f t="shared" ref="K2630:K2633" si="862">I2630*J2630</f>
        <v>1600</v>
      </c>
      <c r="L2630" s="26">
        <f t="shared" ref="L2630:L2633" si="863">K2630*M2630</f>
        <v>640</v>
      </c>
      <c r="M2630" s="27">
        <v>0.4</v>
      </c>
      <c r="O2630" s="1"/>
      <c r="P2630" s="2"/>
      <c r="Q2630" s="3"/>
      <c r="R2630" s="5"/>
    </row>
    <row r="2631" spans="2:18" x14ac:dyDescent="0.2">
      <c r="B2631" s="22" t="s">
        <v>20</v>
      </c>
      <c r="C2631" s="22">
        <v>1197831</v>
      </c>
      <c r="D2631" s="23">
        <v>44368</v>
      </c>
      <c r="E2631" s="22" t="s">
        <v>49</v>
      </c>
      <c r="F2631" s="22" t="s">
        <v>94</v>
      </c>
      <c r="G2631" s="22" t="s">
        <v>95</v>
      </c>
      <c r="H2631" s="22" t="s">
        <v>14</v>
      </c>
      <c r="I2631" s="24">
        <v>0.4</v>
      </c>
      <c r="J2631" s="25">
        <v>3750</v>
      </c>
      <c r="K2631" s="26">
        <f t="shared" si="862"/>
        <v>1500</v>
      </c>
      <c r="L2631" s="26">
        <f t="shared" si="863"/>
        <v>600</v>
      </c>
      <c r="M2631" s="27">
        <v>0.4</v>
      </c>
      <c r="O2631" s="1"/>
      <c r="P2631" s="2"/>
      <c r="Q2631" s="3"/>
      <c r="R2631" s="5"/>
    </row>
    <row r="2632" spans="2:18" x14ac:dyDescent="0.2">
      <c r="B2632" s="22" t="s">
        <v>20</v>
      </c>
      <c r="C2632" s="22">
        <v>1197831</v>
      </c>
      <c r="D2632" s="23">
        <v>44368</v>
      </c>
      <c r="E2632" s="22" t="s">
        <v>49</v>
      </c>
      <c r="F2632" s="22" t="s">
        <v>94</v>
      </c>
      <c r="G2632" s="22" t="s">
        <v>95</v>
      </c>
      <c r="H2632" s="22" t="s">
        <v>16</v>
      </c>
      <c r="I2632" s="24">
        <v>0.54999999999999993</v>
      </c>
      <c r="J2632" s="25">
        <v>3750</v>
      </c>
      <c r="K2632" s="26">
        <f t="shared" si="862"/>
        <v>2062.4999999999995</v>
      </c>
      <c r="L2632" s="26">
        <f t="shared" si="863"/>
        <v>721.87499999999977</v>
      </c>
      <c r="M2632" s="27">
        <v>0.35</v>
      </c>
      <c r="O2632" s="1"/>
      <c r="P2632" s="2"/>
      <c r="Q2632" s="3"/>
      <c r="R2632" s="5"/>
    </row>
    <row r="2633" spans="2:18" x14ac:dyDescent="0.2">
      <c r="B2633" s="22" t="s">
        <v>20</v>
      </c>
      <c r="C2633" s="22">
        <v>1197831</v>
      </c>
      <c r="D2633" s="23">
        <v>44368</v>
      </c>
      <c r="E2633" s="22" t="s">
        <v>49</v>
      </c>
      <c r="F2633" s="22" t="s">
        <v>94</v>
      </c>
      <c r="G2633" s="22" t="s">
        <v>95</v>
      </c>
      <c r="H2633" s="22" t="s">
        <v>17</v>
      </c>
      <c r="I2633" s="24">
        <v>0.6</v>
      </c>
      <c r="J2633" s="25">
        <v>5500</v>
      </c>
      <c r="K2633" s="26">
        <f t="shared" si="862"/>
        <v>3300</v>
      </c>
      <c r="L2633" s="26">
        <f t="shared" si="863"/>
        <v>1320</v>
      </c>
      <c r="M2633" s="27">
        <v>0.4</v>
      </c>
      <c r="O2633" s="1"/>
      <c r="P2633" s="2"/>
      <c r="Q2633" s="3"/>
      <c r="R2633" s="5"/>
    </row>
    <row r="2634" spans="2:18" x14ac:dyDescent="0.2">
      <c r="B2634" s="22" t="s">
        <v>20</v>
      </c>
      <c r="C2634" s="22">
        <v>1197831</v>
      </c>
      <c r="D2634" s="23">
        <v>44396</v>
      </c>
      <c r="E2634" s="22" t="s">
        <v>49</v>
      </c>
      <c r="F2634" s="22" t="s">
        <v>94</v>
      </c>
      <c r="G2634" s="22" t="s">
        <v>95</v>
      </c>
      <c r="H2634" s="22" t="s">
        <v>12</v>
      </c>
      <c r="I2634" s="24">
        <v>0.54999999999999993</v>
      </c>
      <c r="J2634" s="25">
        <v>7750</v>
      </c>
      <c r="K2634" s="26">
        <f>I2634*J2634</f>
        <v>4262.4999999999991</v>
      </c>
      <c r="L2634" s="26">
        <f>K2634*M2634</f>
        <v>1704.9999999999998</v>
      </c>
      <c r="M2634" s="27">
        <v>0.4</v>
      </c>
      <c r="O2634" s="1"/>
      <c r="P2634" s="2"/>
      <c r="Q2634" s="3"/>
      <c r="R2634" s="5"/>
    </row>
    <row r="2635" spans="2:18" x14ac:dyDescent="0.2">
      <c r="B2635" s="22" t="s">
        <v>20</v>
      </c>
      <c r="C2635" s="22">
        <v>1197831</v>
      </c>
      <c r="D2635" s="23">
        <v>44396</v>
      </c>
      <c r="E2635" s="22" t="s">
        <v>49</v>
      </c>
      <c r="F2635" s="22" t="s">
        <v>94</v>
      </c>
      <c r="G2635" s="22" t="s">
        <v>95</v>
      </c>
      <c r="H2635" s="22" t="s">
        <v>15</v>
      </c>
      <c r="I2635" s="24">
        <v>0.5</v>
      </c>
      <c r="J2635" s="25">
        <v>5250</v>
      </c>
      <c r="K2635" s="26">
        <f>I2635*J2635</f>
        <v>2625</v>
      </c>
      <c r="L2635" s="26">
        <f>K2635*M2635</f>
        <v>918.74999999999989</v>
      </c>
      <c r="M2635" s="27">
        <v>0.35</v>
      </c>
      <c r="O2635" s="1"/>
      <c r="P2635" s="2"/>
      <c r="Q2635" s="3"/>
      <c r="R2635" s="5"/>
    </row>
    <row r="2636" spans="2:18" x14ac:dyDescent="0.2">
      <c r="B2636" s="22" t="s">
        <v>20</v>
      </c>
      <c r="C2636" s="22">
        <v>1197831</v>
      </c>
      <c r="D2636" s="23">
        <v>44396</v>
      </c>
      <c r="E2636" s="22" t="s">
        <v>49</v>
      </c>
      <c r="F2636" s="22" t="s">
        <v>94</v>
      </c>
      <c r="G2636" s="22" t="s">
        <v>95</v>
      </c>
      <c r="H2636" s="22" t="s">
        <v>13</v>
      </c>
      <c r="I2636" s="24">
        <v>0.45</v>
      </c>
      <c r="J2636" s="25">
        <v>4500</v>
      </c>
      <c r="K2636" s="26">
        <f t="shared" ref="K2636:K2639" si="864">I2636*J2636</f>
        <v>2025</v>
      </c>
      <c r="L2636" s="26">
        <f t="shared" ref="L2636:L2639" si="865">K2636*M2636</f>
        <v>810</v>
      </c>
      <c r="M2636" s="27">
        <v>0.4</v>
      </c>
      <c r="O2636" s="1"/>
      <c r="P2636" s="2"/>
      <c r="Q2636" s="3"/>
      <c r="R2636" s="5"/>
    </row>
    <row r="2637" spans="2:18" x14ac:dyDescent="0.2">
      <c r="B2637" s="22" t="s">
        <v>20</v>
      </c>
      <c r="C2637" s="22">
        <v>1197831</v>
      </c>
      <c r="D2637" s="23">
        <v>44396</v>
      </c>
      <c r="E2637" s="22" t="s">
        <v>49</v>
      </c>
      <c r="F2637" s="22" t="s">
        <v>94</v>
      </c>
      <c r="G2637" s="22" t="s">
        <v>95</v>
      </c>
      <c r="H2637" s="22" t="s">
        <v>14</v>
      </c>
      <c r="I2637" s="24">
        <v>0.45</v>
      </c>
      <c r="J2637" s="25">
        <v>4000</v>
      </c>
      <c r="K2637" s="26">
        <f t="shared" si="864"/>
        <v>1800</v>
      </c>
      <c r="L2637" s="26">
        <f t="shared" si="865"/>
        <v>720</v>
      </c>
      <c r="M2637" s="27">
        <v>0.4</v>
      </c>
      <c r="O2637" s="1"/>
      <c r="P2637" s="2"/>
      <c r="Q2637" s="3"/>
      <c r="R2637" s="5"/>
    </row>
    <row r="2638" spans="2:18" x14ac:dyDescent="0.2">
      <c r="B2638" s="22" t="s">
        <v>20</v>
      </c>
      <c r="C2638" s="22">
        <v>1197831</v>
      </c>
      <c r="D2638" s="23">
        <v>44396</v>
      </c>
      <c r="E2638" s="22" t="s">
        <v>49</v>
      </c>
      <c r="F2638" s="22" t="s">
        <v>94</v>
      </c>
      <c r="G2638" s="22" t="s">
        <v>95</v>
      </c>
      <c r="H2638" s="22" t="s">
        <v>16</v>
      </c>
      <c r="I2638" s="24">
        <v>0.6</v>
      </c>
      <c r="J2638" s="25">
        <v>4250</v>
      </c>
      <c r="K2638" s="26">
        <f t="shared" si="864"/>
        <v>2550</v>
      </c>
      <c r="L2638" s="26">
        <f t="shared" si="865"/>
        <v>892.5</v>
      </c>
      <c r="M2638" s="27">
        <v>0.35</v>
      </c>
      <c r="O2638" s="1"/>
      <c r="P2638" s="2"/>
      <c r="Q2638" s="3"/>
      <c r="R2638" s="5"/>
    </row>
    <row r="2639" spans="2:18" x14ac:dyDescent="0.2">
      <c r="B2639" s="22" t="s">
        <v>20</v>
      </c>
      <c r="C2639" s="22">
        <v>1197831</v>
      </c>
      <c r="D2639" s="23">
        <v>44396</v>
      </c>
      <c r="E2639" s="22" t="s">
        <v>49</v>
      </c>
      <c r="F2639" s="22" t="s">
        <v>94</v>
      </c>
      <c r="G2639" s="22" t="s">
        <v>95</v>
      </c>
      <c r="H2639" s="22" t="s">
        <v>17</v>
      </c>
      <c r="I2639" s="24">
        <v>0.65</v>
      </c>
      <c r="J2639" s="25">
        <v>6000</v>
      </c>
      <c r="K2639" s="26">
        <f t="shared" si="864"/>
        <v>3900</v>
      </c>
      <c r="L2639" s="26">
        <f t="shared" si="865"/>
        <v>1560</v>
      </c>
      <c r="M2639" s="27">
        <v>0.4</v>
      </c>
      <c r="O2639" s="1"/>
      <c r="P2639" s="2"/>
      <c r="Q2639" s="3"/>
      <c r="R2639" s="5"/>
    </row>
    <row r="2640" spans="2:18" x14ac:dyDescent="0.2">
      <c r="B2640" s="22" t="s">
        <v>20</v>
      </c>
      <c r="C2640" s="22">
        <v>1197831</v>
      </c>
      <c r="D2640" s="23">
        <v>44428</v>
      </c>
      <c r="E2640" s="22" t="s">
        <v>49</v>
      </c>
      <c r="F2640" s="22" t="s">
        <v>94</v>
      </c>
      <c r="G2640" s="22" t="s">
        <v>95</v>
      </c>
      <c r="H2640" s="22" t="s">
        <v>12</v>
      </c>
      <c r="I2640" s="24">
        <v>0.6</v>
      </c>
      <c r="J2640" s="25">
        <v>7500</v>
      </c>
      <c r="K2640" s="26">
        <f>I2640*J2640</f>
        <v>4500</v>
      </c>
      <c r="L2640" s="26">
        <f>K2640*M2640</f>
        <v>1800</v>
      </c>
      <c r="M2640" s="27">
        <v>0.4</v>
      </c>
      <c r="O2640" s="1"/>
      <c r="P2640" s="2"/>
      <c r="Q2640" s="3"/>
      <c r="R2640" s="5"/>
    </row>
    <row r="2641" spans="2:18" x14ac:dyDescent="0.2">
      <c r="B2641" s="22" t="s">
        <v>20</v>
      </c>
      <c r="C2641" s="22">
        <v>1197831</v>
      </c>
      <c r="D2641" s="23">
        <v>44428</v>
      </c>
      <c r="E2641" s="22" t="s">
        <v>49</v>
      </c>
      <c r="F2641" s="22" t="s">
        <v>94</v>
      </c>
      <c r="G2641" s="22" t="s">
        <v>95</v>
      </c>
      <c r="H2641" s="22" t="s">
        <v>15</v>
      </c>
      <c r="I2641" s="24">
        <v>0.55000000000000004</v>
      </c>
      <c r="J2641" s="25">
        <v>5250</v>
      </c>
      <c r="K2641" s="26">
        <f>I2641*J2641</f>
        <v>2887.5000000000005</v>
      </c>
      <c r="L2641" s="26">
        <f>K2641*M2641</f>
        <v>1010.6250000000001</v>
      </c>
      <c r="M2641" s="27">
        <v>0.35</v>
      </c>
      <c r="O2641" s="1"/>
      <c r="P2641" s="2"/>
      <c r="Q2641" s="3"/>
      <c r="R2641" s="5"/>
    </row>
    <row r="2642" spans="2:18" x14ac:dyDescent="0.2">
      <c r="B2642" s="22" t="s">
        <v>20</v>
      </c>
      <c r="C2642" s="22">
        <v>1197831</v>
      </c>
      <c r="D2642" s="23">
        <v>44428</v>
      </c>
      <c r="E2642" s="22" t="s">
        <v>49</v>
      </c>
      <c r="F2642" s="22" t="s">
        <v>94</v>
      </c>
      <c r="G2642" s="22" t="s">
        <v>95</v>
      </c>
      <c r="H2642" s="22" t="s">
        <v>13</v>
      </c>
      <c r="I2642" s="24">
        <v>0.5</v>
      </c>
      <c r="J2642" s="25">
        <v>4500</v>
      </c>
      <c r="K2642" s="26">
        <f t="shared" ref="K2642:K2645" si="866">I2642*J2642</f>
        <v>2250</v>
      </c>
      <c r="L2642" s="26">
        <f t="shared" ref="L2642:L2645" si="867">K2642*M2642</f>
        <v>900</v>
      </c>
      <c r="M2642" s="27">
        <v>0.4</v>
      </c>
      <c r="O2642" s="1"/>
      <c r="P2642" s="2"/>
      <c r="Q2642" s="3"/>
      <c r="R2642" s="5"/>
    </row>
    <row r="2643" spans="2:18" x14ac:dyDescent="0.2">
      <c r="B2643" s="22" t="s">
        <v>20</v>
      </c>
      <c r="C2643" s="22">
        <v>1197831</v>
      </c>
      <c r="D2643" s="23">
        <v>44428</v>
      </c>
      <c r="E2643" s="22" t="s">
        <v>49</v>
      </c>
      <c r="F2643" s="22" t="s">
        <v>94</v>
      </c>
      <c r="G2643" s="22" t="s">
        <v>95</v>
      </c>
      <c r="H2643" s="22" t="s">
        <v>14</v>
      </c>
      <c r="I2643" s="24">
        <v>0.4</v>
      </c>
      <c r="J2643" s="25">
        <v>4000</v>
      </c>
      <c r="K2643" s="26">
        <f t="shared" si="866"/>
        <v>1600</v>
      </c>
      <c r="L2643" s="26">
        <f t="shared" si="867"/>
        <v>640</v>
      </c>
      <c r="M2643" s="27">
        <v>0.4</v>
      </c>
      <c r="O2643" s="1"/>
      <c r="P2643" s="2"/>
      <c r="Q2643" s="3"/>
      <c r="R2643" s="5"/>
    </row>
    <row r="2644" spans="2:18" x14ac:dyDescent="0.2">
      <c r="B2644" s="22" t="s">
        <v>20</v>
      </c>
      <c r="C2644" s="22">
        <v>1197831</v>
      </c>
      <c r="D2644" s="23">
        <v>44428</v>
      </c>
      <c r="E2644" s="22" t="s">
        <v>49</v>
      </c>
      <c r="F2644" s="22" t="s">
        <v>94</v>
      </c>
      <c r="G2644" s="22" t="s">
        <v>95</v>
      </c>
      <c r="H2644" s="22" t="s">
        <v>16</v>
      </c>
      <c r="I2644" s="24">
        <v>0.5</v>
      </c>
      <c r="J2644" s="25">
        <v>3750</v>
      </c>
      <c r="K2644" s="26">
        <f t="shared" si="866"/>
        <v>1875</v>
      </c>
      <c r="L2644" s="26">
        <f t="shared" si="867"/>
        <v>656.25</v>
      </c>
      <c r="M2644" s="27">
        <v>0.35</v>
      </c>
      <c r="O2644" s="1"/>
      <c r="P2644" s="2"/>
      <c r="Q2644" s="3"/>
      <c r="R2644" s="5"/>
    </row>
    <row r="2645" spans="2:18" x14ac:dyDescent="0.2">
      <c r="B2645" s="22" t="s">
        <v>20</v>
      </c>
      <c r="C2645" s="22">
        <v>1197831</v>
      </c>
      <c r="D2645" s="23">
        <v>44428</v>
      </c>
      <c r="E2645" s="22" t="s">
        <v>49</v>
      </c>
      <c r="F2645" s="22" t="s">
        <v>94</v>
      </c>
      <c r="G2645" s="22" t="s">
        <v>95</v>
      </c>
      <c r="H2645" s="22" t="s">
        <v>17</v>
      </c>
      <c r="I2645" s="24">
        <v>0.55000000000000004</v>
      </c>
      <c r="J2645" s="25">
        <v>5500</v>
      </c>
      <c r="K2645" s="26">
        <f t="shared" si="866"/>
        <v>3025.0000000000005</v>
      </c>
      <c r="L2645" s="26">
        <f t="shared" si="867"/>
        <v>1210.0000000000002</v>
      </c>
      <c r="M2645" s="27">
        <v>0.4</v>
      </c>
      <c r="O2645" s="1"/>
      <c r="P2645" s="2"/>
      <c r="Q2645" s="3"/>
      <c r="R2645" s="5"/>
    </row>
    <row r="2646" spans="2:18" x14ac:dyDescent="0.2">
      <c r="B2646" s="22" t="s">
        <v>20</v>
      </c>
      <c r="C2646" s="22">
        <v>1197831</v>
      </c>
      <c r="D2646" s="23">
        <v>44458</v>
      </c>
      <c r="E2646" s="22" t="s">
        <v>49</v>
      </c>
      <c r="F2646" s="22" t="s">
        <v>94</v>
      </c>
      <c r="G2646" s="22" t="s">
        <v>95</v>
      </c>
      <c r="H2646" s="22" t="s">
        <v>12</v>
      </c>
      <c r="I2646" s="24">
        <v>0.5</v>
      </c>
      <c r="J2646" s="25">
        <v>6500</v>
      </c>
      <c r="K2646" s="26">
        <f>I2646*J2646</f>
        <v>3250</v>
      </c>
      <c r="L2646" s="26">
        <f>K2646*M2646</f>
        <v>1300</v>
      </c>
      <c r="M2646" s="27">
        <v>0.4</v>
      </c>
      <c r="O2646" s="1"/>
      <c r="P2646" s="2"/>
      <c r="Q2646" s="3"/>
      <c r="R2646" s="5"/>
    </row>
    <row r="2647" spans="2:18" x14ac:dyDescent="0.2">
      <c r="B2647" s="22" t="s">
        <v>20</v>
      </c>
      <c r="C2647" s="22">
        <v>1197831</v>
      </c>
      <c r="D2647" s="23">
        <v>44458</v>
      </c>
      <c r="E2647" s="22" t="s">
        <v>49</v>
      </c>
      <c r="F2647" s="22" t="s">
        <v>94</v>
      </c>
      <c r="G2647" s="22" t="s">
        <v>95</v>
      </c>
      <c r="H2647" s="22" t="s">
        <v>15</v>
      </c>
      <c r="I2647" s="24">
        <v>0.40000000000000013</v>
      </c>
      <c r="J2647" s="25">
        <v>4500</v>
      </c>
      <c r="K2647" s="26">
        <f>I2647*J2647</f>
        <v>1800.0000000000007</v>
      </c>
      <c r="L2647" s="26">
        <f>K2647*M2647</f>
        <v>630.00000000000023</v>
      </c>
      <c r="M2647" s="27">
        <v>0.35</v>
      </c>
      <c r="O2647" s="1"/>
      <c r="P2647" s="2"/>
      <c r="Q2647" s="3"/>
      <c r="R2647" s="5"/>
    </row>
    <row r="2648" spans="2:18" x14ac:dyDescent="0.2">
      <c r="B2648" s="22" t="s">
        <v>20</v>
      </c>
      <c r="C2648" s="22">
        <v>1197831</v>
      </c>
      <c r="D2648" s="23">
        <v>44458</v>
      </c>
      <c r="E2648" s="22" t="s">
        <v>49</v>
      </c>
      <c r="F2648" s="22" t="s">
        <v>94</v>
      </c>
      <c r="G2648" s="22" t="s">
        <v>95</v>
      </c>
      <c r="H2648" s="22" t="s">
        <v>13</v>
      </c>
      <c r="I2648" s="24">
        <v>0.15000000000000008</v>
      </c>
      <c r="J2648" s="25">
        <v>3500</v>
      </c>
      <c r="K2648" s="26">
        <f t="shared" ref="K2648:K2651" si="868">I2648*J2648</f>
        <v>525.00000000000023</v>
      </c>
      <c r="L2648" s="26">
        <f t="shared" ref="L2648:L2651" si="869">K2648*M2648</f>
        <v>210.00000000000011</v>
      </c>
      <c r="M2648" s="27">
        <v>0.4</v>
      </c>
      <c r="O2648" s="1"/>
      <c r="P2648" s="2"/>
      <c r="Q2648" s="3"/>
      <c r="R2648" s="5"/>
    </row>
    <row r="2649" spans="2:18" x14ac:dyDescent="0.2">
      <c r="B2649" s="22" t="s">
        <v>20</v>
      </c>
      <c r="C2649" s="22">
        <v>1197831</v>
      </c>
      <c r="D2649" s="23">
        <v>44458</v>
      </c>
      <c r="E2649" s="22" t="s">
        <v>49</v>
      </c>
      <c r="F2649" s="22" t="s">
        <v>94</v>
      </c>
      <c r="G2649" s="22" t="s">
        <v>95</v>
      </c>
      <c r="H2649" s="22" t="s">
        <v>14</v>
      </c>
      <c r="I2649" s="24">
        <v>0.15000000000000008</v>
      </c>
      <c r="J2649" s="25">
        <v>3250</v>
      </c>
      <c r="K2649" s="26">
        <f t="shared" si="868"/>
        <v>487.50000000000023</v>
      </c>
      <c r="L2649" s="26">
        <f t="shared" si="869"/>
        <v>195.00000000000011</v>
      </c>
      <c r="M2649" s="27">
        <v>0.4</v>
      </c>
      <c r="O2649" s="1"/>
      <c r="P2649" s="2"/>
      <c r="Q2649" s="3"/>
      <c r="R2649" s="5"/>
    </row>
    <row r="2650" spans="2:18" x14ac:dyDescent="0.2">
      <c r="B2650" s="22" t="s">
        <v>20</v>
      </c>
      <c r="C2650" s="22">
        <v>1197831</v>
      </c>
      <c r="D2650" s="23">
        <v>44458</v>
      </c>
      <c r="E2650" s="22" t="s">
        <v>49</v>
      </c>
      <c r="F2650" s="22" t="s">
        <v>94</v>
      </c>
      <c r="G2650" s="22" t="s">
        <v>95</v>
      </c>
      <c r="H2650" s="22" t="s">
        <v>16</v>
      </c>
      <c r="I2650" s="24">
        <v>0.25000000000000006</v>
      </c>
      <c r="J2650" s="25">
        <v>3250</v>
      </c>
      <c r="K2650" s="26">
        <f t="shared" si="868"/>
        <v>812.50000000000023</v>
      </c>
      <c r="L2650" s="26">
        <f t="shared" si="869"/>
        <v>284.37500000000006</v>
      </c>
      <c r="M2650" s="27">
        <v>0.35</v>
      </c>
      <c r="O2650" s="1"/>
      <c r="P2650" s="2"/>
      <c r="Q2650" s="3"/>
      <c r="R2650" s="5"/>
    </row>
    <row r="2651" spans="2:18" x14ac:dyDescent="0.2">
      <c r="B2651" s="22" t="s">
        <v>20</v>
      </c>
      <c r="C2651" s="22">
        <v>1197831</v>
      </c>
      <c r="D2651" s="23">
        <v>44458</v>
      </c>
      <c r="E2651" s="22" t="s">
        <v>49</v>
      </c>
      <c r="F2651" s="22" t="s">
        <v>94</v>
      </c>
      <c r="G2651" s="22" t="s">
        <v>95</v>
      </c>
      <c r="H2651" s="22" t="s">
        <v>17</v>
      </c>
      <c r="I2651" s="24">
        <v>0.3000000000000001</v>
      </c>
      <c r="J2651" s="25">
        <v>4250</v>
      </c>
      <c r="K2651" s="26">
        <f t="shared" si="868"/>
        <v>1275.0000000000005</v>
      </c>
      <c r="L2651" s="26">
        <f t="shared" si="869"/>
        <v>510.00000000000023</v>
      </c>
      <c r="M2651" s="27">
        <v>0.4</v>
      </c>
      <c r="O2651" s="1"/>
      <c r="P2651" s="2"/>
      <c r="Q2651" s="3"/>
      <c r="R2651" s="5"/>
    </row>
    <row r="2652" spans="2:18" x14ac:dyDescent="0.2">
      <c r="B2652" s="22" t="s">
        <v>20</v>
      </c>
      <c r="C2652" s="22">
        <v>1197831</v>
      </c>
      <c r="D2652" s="23">
        <v>44490</v>
      </c>
      <c r="E2652" s="22" t="s">
        <v>49</v>
      </c>
      <c r="F2652" s="22" t="s">
        <v>94</v>
      </c>
      <c r="G2652" s="22" t="s">
        <v>95</v>
      </c>
      <c r="H2652" s="22" t="s">
        <v>12</v>
      </c>
      <c r="I2652" s="24">
        <v>0.3000000000000001</v>
      </c>
      <c r="J2652" s="25">
        <v>6000</v>
      </c>
      <c r="K2652" s="26">
        <f>I2652*J2652</f>
        <v>1800.0000000000007</v>
      </c>
      <c r="L2652" s="26">
        <f>K2652*M2652</f>
        <v>720.00000000000034</v>
      </c>
      <c r="M2652" s="27">
        <v>0.4</v>
      </c>
      <c r="O2652" s="1"/>
      <c r="P2652" s="2"/>
      <c r="Q2652" s="3"/>
      <c r="R2652" s="5"/>
    </row>
    <row r="2653" spans="2:18" x14ac:dyDescent="0.2">
      <c r="B2653" s="22" t="s">
        <v>20</v>
      </c>
      <c r="C2653" s="22">
        <v>1197831</v>
      </c>
      <c r="D2653" s="23">
        <v>44490</v>
      </c>
      <c r="E2653" s="22" t="s">
        <v>49</v>
      </c>
      <c r="F2653" s="22" t="s">
        <v>94</v>
      </c>
      <c r="G2653" s="22" t="s">
        <v>95</v>
      </c>
      <c r="H2653" s="22" t="s">
        <v>15</v>
      </c>
      <c r="I2653" s="24">
        <v>0.20000000000000012</v>
      </c>
      <c r="J2653" s="25">
        <v>4250</v>
      </c>
      <c r="K2653" s="26">
        <f>I2653*J2653</f>
        <v>850.00000000000057</v>
      </c>
      <c r="L2653" s="26">
        <f>K2653*M2653</f>
        <v>297.50000000000017</v>
      </c>
      <c r="M2653" s="27">
        <v>0.35</v>
      </c>
      <c r="O2653" s="1"/>
      <c r="P2653" s="2"/>
      <c r="Q2653" s="3"/>
      <c r="R2653" s="5"/>
    </row>
    <row r="2654" spans="2:18" x14ac:dyDescent="0.2">
      <c r="B2654" s="22" t="s">
        <v>20</v>
      </c>
      <c r="C2654" s="22">
        <v>1197831</v>
      </c>
      <c r="D2654" s="23">
        <v>44490</v>
      </c>
      <c r="E2654" s="22" t="s">
        <v>49</v>
      </c>
      <c r="F2654" s="22" t="s">
        <v>94</v>
      </c>
      <c r="G2654" s="22" t="s">
        <v>95</v>
      </c>
      <c r="H2654" s="22" t="s">
        <v>13</v>
      </c>
      <c r="I2654" s="24">
        <v>0.20000000000000012</v>
      </c>
      <c r="J2654" s="25">
        <v>3000</v>
      </c>
      <c r="K2654" s="26">
        <f t="shared" ref="K2654:K2657" si="870">I2654*J2654</f>
        <v>600.00000000000034</v>
      </c>
      <c r="L2654" s="26">
        <f t="shared" ref="L2654:L2657" si="871">K2654*M2654</f>
        <v>240.00000000000014</v>
      </c>
      <c r="M2654" s="27">
        <v>0.4</v>
      </c>
      <c r="O2654" s="1"/>
      <c r="P2654" s="2"/>
      <c r="Q2654" s="3"/>
      <c r="R2654" s="5"/>
    </row>
    <row r="2655" spans="2:18" x14ac:dyDescent="0.2">
      <c r="B2655" s="22" t="s">
        <v>20</v>
      </c>
      <c r="C2655" s="22">
        <v>1197831</v>
      </c>
      <c r="D2655" s="23">
        <v>44490</v>
      </c>
      <c r="E2655" s="22" t="s">
        <v>49</v>
      </c>
      <c r="F2655" s="22" t="s">
        <v>94</v>
      </c>
      <c r="G2655" s="22" t="s">
        <v>95</v>
      </c>
      <c r="H2655" s="22" t="s">
        <v>14</v>
      </c>
      <c r="I2655" s="24">
        <v>0.20000000000000012</v>
      </c>
      <c r="J2655" s="25">
        <v>2750</v>
      </c>
      <c r="K2655" s="26">
        <f t="shared" si="870"/>
        <v>550.00000000000034</v>
      </c>
      <c r="L2655" s="26">
        <f t="shared" si="871"/>
        <v>220.00000000000014</v>
      </c>
      <c r="M2655" s="27">
        <v>0.4</v>
      </c>
      <c r="O2655" s="1"/>
      <c r="P2655" s="2"/>
      <c r="Q2655" s="3"/>
      <c r="R2655" s="5"/>
    </row>
    <row r="2656" spans="2:18" x14ac:dyDescent="0.2">
      <c r="B2656" s="22" t="s">
        <v>20</v>
      </c>
      <c r="C2656" s="22">
        <v>1197831</v>
      </c>
      <c r="D2656" s="23">
        <v>44490</v>
      </c>
      <c r="E2656" s="22" t="s">
        <v>49</v>
      </c>
      <c r="F2656" s="22" t="s">
        <v>94</v>
      </c>
      <c r="G2656" s="22" t="s">
        <v>95</v>
      </c>
      <c r="H2656" s="22" t="s">
        <v>16</v>
      </c>
      <c r="I2656" s="24">
        <v>0.3000000000000001</v>
      </c>
      <c r="J2656" s="25">
        <v>2750</v>
      </c>
      <c r="K2656" s="26">
        <f t="shared" si="870"/>
        <v>825.00000000000023</v>
      </c>
      <c r="L2656" s="26">
        <f t="shared" si="871"/>
        <v>288.75000000000006</v>
      </c>
      <c r="M2656" s="27">
        <v>0.35</v>
      </c>
      <c r="O2656" s="1"/>
      <c r="P2656" s="2"/>
      <c r="Q2656" s="3"/>
      <c r="R2656" s="5"/>
    </row>
    <row r="2657" spans="1:18" x14ac:dyDescent="0.2">
      <c r="B2657" s="22" t="s">
        <v>20</v>
      </c>
      <c r="C2657" s="22">
        <v>1197831</v>
      </c>
      <c r="D2657" s="23">
        <v>44490</v>
      </c>
      <c r="E2657" s="22" t="s">
        <v>49</v>
      </c>
      <c r="F2657" s="22" t="s">
        <v>94</v>
      </c>
      <c r="G2657" s="22" t="s">
        <v>95</v>
      </c>
      <c r="H2657" s="22" t="s">
        <v>17</v>
      </c>
      <c r="I2657" s="24">
        <v>0.30000000000000004</v>
      </c>
      <c r="J2657" s="25">
        <v>4000</v>
      </c>
      <c r="K2657" s="26">
        <f t="shared" si="870"/>
        <v>1200.0000000000002</v>
      </c>
      <c r="L2657" s="26">
        <f t="shared" si="871"/>
        <v>480.00000000000011</v>
      </c>
      <c r="M2657" s="27">
        <v>0.4</v>
      </c>
      <c r="O2657" s="1"/>
      <c r="P2657" s="2"/>
      <c r="Q2657" s="3"/>
      <c r="R2657" s="5"/>
    </row>
    <row r="2658" spans="1:18" x14ac:dyDescent="0.2">
      <c r="B2658" s="22" t="s">
        <v>20</v>
      </c>
      <c r="C2658" s="22">
        <v>1197831</v>
      </c>
      <c r="D2658" s="23">
        <v>44520</v>
      </c>
      <c r="E2658" s="22" t="s">
        <v>49</v>
      </c>
      <c r="F2658" s="22" t="s">
        <v>94</v>
      </c>
      <c r="G2658" s="22" t="s">
        <v>95</v>
      </c>
      <c r="H2658" s="22" t="s">
        <v>12</v>
      </c>
      <c r="I2658" s="24">
        <v>0.25000000000000011</v>
      </c>
      <c r="J2658" s="25">
        <v>5500</v>
      </c>
      <c r="K2658" s="26">
        <f>I2658*J2658</f>
        <v>1375.0000000000007</v>
      </c>
      <c r="L2658" s="26">
        <f>K2658*M2658</f>
        <v>550.00000000000034</v>
      </c>
      <c r="M2658" s="27">
        <v>0.4</v>
      </c>
      <c r="O2658" s="1"/>
      <c r="P2658" s="2"/>
      <c r="Q2658" s="3"/>
      <c r="R2658" s="5"/>
    </row>
    <row r="2659" spans="1:18" x14ac:dyDescent="0.2">
      <c r="B2659" s="22" t="s">
        <v>20</v>
      </c>
      <c r="C2659" s="22">
        <v>1197831</v>
      </c>
      <c r="D2659" s="23">
        <v>44520</v>
      </c>
      <c r="E2659" s="22" t="s">
        <v>49</v>
      </c>
      <c r="F2659" s="22" t="s">
        <v>94</v>
      </c>
      <c r="G2659" s="22" t="s">
        <v>95</v>
      </c>
      <c r="H2659" s="22" t="s">
        <v>15</v>
      </c>
      <c r="I2659" s="24">
        <v>0.15000000000000013</v>
      </c>
      <c r="J2659" s="25">
        <v>3750</v>
      </c>
      <c r="K2659" s="26">
        <f>I2659*J2659</f>
        <v>562.50000000000045</v>
      </c>
      <c r="L2659" s="26">
        <f>K2659*M2659</f>
        <v>196.87500000000014</v>
      </c>
      <c r="M2659" s="27">
        <v>0.35</v>
      </c>
      <c r="O2659" s="1"/>
      <c r="P2659" s="2"/>
      <c r="Q2659" s="3"/>
      <c r="R2659" s="5"/>
    </row>
    <row r="2660" spans="1:18" x14ac:dyDescent="0.2">
      <c r="B2660" s="22" t="s">
        <v>20</v>
      </c>
      <c r="C2660" s="22">
        <v>1197831</v>
      </c>
      <c r="D2660" s="23">
        <v>44520</v>
      </c>
      <c r="E2660" s="22" t="s">
        <v>49</v>
      </c>
      <c r="F2660" s="22" t="s">
        <v>94</v>
      </c>
      <c r="G2660" s="22" t="s">
        <v>95</v>
      </c>
      <c r="H2660" s="22" t="s">
        <v>13</v>
      </c>
      <c r="I2660" s="24">
        <v>0.25000000000000017</v>
      </c>
      <c r="J2660" s="25">
        <v>3200</v>
      </c>
      <c r="K2660" s="26">
        <f t="shared" ref="K2660:K2663" si="872">I2660*J2660</f>
        <v>800.00000000000057</v>
      </c>
      <c r="L2660" s="26">
        <f t="shared" ref="L2660:L2663" si="873">K2660*M2660</f>
        <v>320.00000000000023</v>
      </c>
      <c r="M2660" s="27">
        <v>0.4</v>
      </c>
      <c r="O2660" s="1"/>
      <c r="P2660" s="2"/>
      <c r="Q2660" s="3"/>
      <c r="R2660" s="5"/>
    </row>
    <row r="2661" spans="1:18" x14ac:dyDescent="0.2">
      <c r="B2661" s="22" t="s">
        <v>20</v>
      </c>
      <c r="C2661" s="22">
        <v>1197831</v>
      </c>
      <c r="D2661" s="23">
        <v>44520</v>
      </c>
      <c r="E2661" s="22" t="s">
        <v>49</v>
      </c>
      <c r="F2661" s="22" t="s">
        <v>94</v>
      </c>
      <c r="G2661" s="22" t="s">
        <v>95</v>
      </c>
      <c r="H2661" s="22" t="s">
        <v>14</v>
      </c>
      <c r="I2661" s="24">
        <v>0.55000000000000016</v>
      </c>
      <c r="J2661" s="25">
        <v>3750</v>
      </c>
      <c r="K2661" s="26">
        <f t="shared" si="872"/>
        <v>2062.5000000000005</v>
      </c>
      <c r="L2661" s="26">
        <f t="shared" si="873"/>
        <v>825.00000000000023</v>
      </c>
      <c r="M2661" s="27">
        <v>0.4</v>
      </c>
      <c r="O2661" s="1"/>
      <c r="P2661" s="2"/>
      <c r="Q2661" s="3"/>
      <c r="R2661" s="5"/>
    </row>
    <row r="2662" spans="1:18" x14ac:dyDescent="0.2">
      <c r="B2662" s="22" t="s">
        <v>20</v>
      </c>
      <c r="C2662" s="22">
        <v>1197831</v>
      </c>
      <c r="D2662" s="23">
        <v>44520</v>
      </c>
      <c r="E2662" s="22" t="s">
        <v>49</v>
      </c>
      <c r="F2662" s="22" t="s">
        <v>94</v>
      </c>
      <c r="G2662" s="22" t="s">
        <v>95</v>
      </c>
      <c r="H2662" s="22" t="s">
        <v>16</v>
      </c>
      <c r="I2662" s="24">
        <v>0.75000000000000011</v>
      </c>
      <c r="J2662" s="25">
        <v>3500</v>
      </c>
      <c r="K2662" s="26">
        <f t="shared" si="872"/>
        <v>2625.0000000000005</v>
      </c>
      <c r="L2662" s="26">
        <f t="shared" si="873"/>
        <v>918.75000000000011</v>
      </c>
      <c r="M2662" s="27">
        <v>0.35</v>
      </c>
      <c r="O2662" s="1"/>
      <c r="P2662" s="2"/>
      <c r="Q2662" s="3"/>
      <c r="R2662" s="5"/>
    </row>
    <row r="2663" spans="1:18" x14ac:dyDescent="0.2">
      <c r="B2663" s="22" t="s">
        <v>20</v>
      </c>
      <c r="C2663" s="22">
        <v>1197831</v>
      </c>
      <c r="D2663" s="23">
        <v>44520</v>
      </c>
      <c r="E2663" s="22" t="s">
        <v>49</v>
      </c>
      <c r="F2663" s="22" t="s">
        <v>94</v>
      </c>
      <c r="G2663" s="22" t="s">
        <v>95</v>
      </c>
      <c r="H2663" s="22" t="s">
        <v>17</v>
      </c>
      <c r="I2663" s="24">
        <v>0.75</v>
      </c>
      <c r="J2663" s="25">
        <v>4500</v>
      </c>
      <c r="K2663" s="26">
        <f t="shared" si="872"/>
        <v>3375</v>
      </c>
      <c r="L2663" s="26">
        <f t="shared" si="873"/>
        <v>1350</v>
      </c>
      <c r="M2663" s="27">
        <v>0.4</v>
      </c>
      <c r="O2663" s="1"/>
      <c r="P2663" s="2"/>
      <c r="Q2663" s="3"/>
      <c r="R2663" s="5"/>
    </row>
    <row r="2664" spans="1:18" x14ac:dyDescent="0.2">
      <c r="B2664" s="22" t="s">
        <v>20</v>
      </c>
      <c r="C2664" s="22">
        <v>1197831</v>
      </c>
      <c r="D2664" s="23">
        <v>44549</v>
      </c>
      <c r="E2664" s="22" t="s">
        <v>49</v>
      </c>
      <c r="F2664" s="22" t="s">
        <v>94</v>
      </c>
      <c r="G2664" s="22" t="s">
        <v>95</v>
      </c>
      <c r="H2664" s="22" t="s">
        <v>12</v>
      </c>
      <c r="I2664" s="24">
        <v>0.70000000000000007</v>
      </c>
      <c r="J2664" s="25">
        <v>7000</v>
      </c>
      <c r="K2664" s="26">
        <f>I2664*J2664</f>
        <v>4900.0000000000009</v>
      </c>
      <c r="L2664" s="26">
        <f>K2664*M2664</f>
        <v>1960.0000000000005</v>
      </c>
      <c r="M2664" s="27">
        <v>0.4</v>
      </c>
      <c r="O2664" s="1"/>
      <c r="P2664" s="2"/>
      <c r="Q2664" s="3"/>
      <c r="R2664" s="5"/>
    </row>
    <row r="2665" spans="1:18" x14ac:dyDescent="0.2">
      <c r="B2665" s="22" t="s">
        <v>20</v>
      </c>
      <c r="C2665" s="22">
        <v>1197831</v>
      </c>
      <c r="D2665" s="23">
        <v>44549</v>
      </c>
      <c r="E2665" s="22" t="s">
        <v>49</v>
      </c>
      <c r="F2665" s="22" t="s">
        <v>94</v>
      </c>
      <c r="G2665" s="22" t="s">
        <v>95</v>
      </c>
      <c r="H2665" s="22" t="s">
        <v>15</v>
      </c>
      <c r="I2665" s="24">
        <v>0.60000000000000009</v>
      </c>
      <c r="J2665" s="25">
        <v>5000</v>
      </c>
      <c r="K2665" s="26">
        <f>I2665*J2665</f>
        <v>3000.0000000000005</v>
      </c>
      <c r="L2665" s="26">
        <f>K2665*M2665</f>
        <v>1050</v>
      </c>
      <c r="M2665" s="27">
        <v>0.35</v>
      </c>
      <c r="O2665" s="1"/>
      <c r="P2665" s="2"/>
      <c r="Q2665" s="3"/>
      <c r="R2665" s="5"/>
    </row>
    <row r="2666" spans="1:18" x14ac:dyDescent="0.2">
      <c r="B2666" s="22" t="s">
        <v>20</v>
      </c>
      <c r="C2666" s="22">
        <v>1197831</v>
      </c>
      <c r="D2666" s="23">
        <v>44549</v>
      </c>
      <c r="E2666" s="22" t="s">
        <v>49</v>
      </c>
      <c r="F2666" s="22" t="s">
        <v>94</v>
      </c>
      <c r="G2666" s="22" t="s">
        <v>95</v>
      </c>
      <c r="H2666" s="22" t="s">
        <v>13</v>
      </c>
      <c r="I2666" s="24">
        <v>0.60000000000000009</v>
      </c>
      <c r="J2666" s="25">
        <v>4500</v>
      </c>
      <c r="K2666" s="26">
        <f t="shared" ref="K2666:K2669" si="874">I2666*J2666</f>
        <v>2700.0000000000005</v>
      </c>
      <c r="L2666" s="26">
        <f t="shared" ref="L2666:L2669" si="875">K2666*M2666</f>
        <v>1080.0000000000002</v>
      </c>
      <c r="M2666" s="27">
        <v>0.4</v>
      </c>
      <c r="O2666" s="1"/>
      <c r="P2666" s="2"/>
      <c r="Q2666" s="3"/>
      <c r="R2666" s="5"/>
    </row>
    <row r="2667" spans="1:18" x14ac:dyDescent="0.2">
      <c r="B2667" s="22" t="s">
        <v>20</v>
      </c>
      <c r="C2667" s="22">
        <v>1197831</v>
      </c>
      <c r="D2667" s="23">
        <v>44549</v>
      </c>
      <c r="E2667" s="22" t="s">
        <v>49</v>
      </c>
      <c r="F2667" s="22" t="s">
        <v>94</v>
      </c>
      <c r="G2667" s="22" t="s">
        <v>95</v>
      </c>
      <c r="H2667" s="22" t="s">
        <v>14</v>
      </c>
      <c r="I2667" s="24">
        <v>0.60000000000000009</v>
      </c>
      <c r="J2667" s="25">
        <v>4000</v>
      </c>
      <c r="K2667" s="26">
        <f t="shared" si="874"/>
        <v>2400.0000000000005</v>
      </c>
      <c r="L2667" s="26">
        <f t="shared" si="875"/>
        <v>960.00000000000023</v>
      </c>
      <c r="M2667" s="27">
        <v>0.4</v>
      </c>
      <c r="O2667" s="1"/>
      <c r="P2667" s="2"/>
      <c r="Q2667" s="3"/>
      <c r="R2667" s="5"/>
    </row>
    <row r="2668" spans="1:18" x14ac:dyDescent="0.2">
      <c r="B2668" s="22" t="s">
        <v>20</v>
      </c>
      <c r="C2668" s="22">
        <v>1197831</v>
      </c>
      <c r="D2668" s="23">
        <v>44549</v>
      </c>
      <c r="E2668" s="22" t="s">
        <v>49</v>
      </c>
      <c r="F2668" s="22" t="s">
        <v>94</v>
      </c>
      <c r="G2668" s="22" t="s">
        <v>95</v>
      </c>
      <c r="H2668" s="22" t="s">
        <v>16</v>
      </c>
      <c r="I2668" s="24">
        <v>0.70000000000000007</v>
      </c>
      <c r="J2668" s="25">
        <v>4000</v>
      </c>
      <c r="K2668" s="26">
        <f t="shared" si="874"/>
        <v>2800.0000000000005</v>
      </c>
      <c r="L2668" s="26">
        <f t="shared" si="875"/>
        <v>980.00000000000011</v>
      </c>
      <c r="M2668" s="27">
        <v>0.35</v>
      </c>
      <c r="O2668" s="1"/>
      <c r="P2668" s="2"/>
      <c r="Q2668" s="3"/>
      <c r="R2668" s="5"/>
    </row>
    <row r="2669" spans="1:18" x14ac:dyDescent="0.2">
      <c r="B2669" s="22" t="s">
        <v>20</v>
      </c>
      <c r="C2669" s="22">
        <v>1197831</v>
      </c>
      <c r="D2669" s="23">
        <v>44549</v>
      </c>
      <c r="E2669" s="22" t="s">
        <v>49</v>
      </c>
      <c r="F2669" s="22" t="s">
        <v>94</v>
      </c>
      <c r="G2669" s="22" t="s">
        <v>95</v>
      </c>
      <c r="H2669" s="22" t="s">
        <v>17</v>
      </c>
      <c r="I2669" s="24">
        <v>0.75</v>
      </c>
      <c r="J2669" s="25">
        <v>5000</v>
      </c>
      <c r="K2669" s="26">
        <f t="shared" si="874"/>
        <v>3750</v>
      </c>
      <c r="L2669" s="26">
        <f t="shared" si="875"/>
        <v>1500</v>
      </c>
      <c r="M2669" s="27">
        <v>0.4</v>
      </c>
      <c r="O2669" s="1"/>
      <c r="P2669" s="2"/>
      <c r="Q2669" s="3"/>
      <c r="R2669" s="5"/>
    </row>
    <row r="2670" spans="1:18" x14ac:dyDescent="0.2">
      <c r="A2670" s="8" t="s">
        <v>40</v>
      </c>
      <c r="B2670" s="22" t="s">
        <v>20</v>
      </c>
      <c r="C2670" s="22">
        <v>1197831</v>
      </c>
      <c r="D2670" s="23">
        <v>44219</v>
      </c>
      <c r="E2670" s="22" t="s">
        <v>49</v>
      </c>
      <c r="F2670" s="22" t="s">
        <v>97</v>
      </c>
      <c r="G2670" s="22" t="s">
        <v>96</v>
      </c>
      <c r="H2670" s="22" t="s">
        <v>12</v>
      </c>
      <c r="I2670" s="24">
        <v>0.25000000000000006</v>
      </c>
      <c r="J2670" s="25">
        <v>5750</v>
      </c>
      <c r="K2670" s="26">
        <f>I2670*J2670</f>
        <v>1437.5000000000002</v>
      </c>
      <c r="L2670" s="26">
        <f>K2670*M2670</f>
        <v>575.00000000000011</v>
      </c>
      <c r="M2670" s="27">
        <v>0.4</v>
      </c>
      <c r="O2670" s="1"/>
      <c r="P2670" s="2"/>
      <c r="Q2670" s="3"/>
      <c r="R2670" s="5"/>
    </row>
    <row r="2671" spans="1:18" x14ac:dyDescent="0.2">
      <c r="B2671" s="22" t="s">
        <v>20</v>
      </c>
      <c r="C2671" s="22">
        <v>1197831</v>
      </c>
      <c r="D2671" s="23">
        <v>44219</v>
      </c>
      <c r="E2671" s="22" t="s">
        <v>49</v>
      </c>
      <c r="F2671" s="22" t="s">
        <v>97</v>
      </c>
      <c r="G2671" s="22" t="s">
        <v>96</v>
      </c>
      <c r="H2671" s="22" t="s">
        <v>15</v>
      </c>
      <c r="I2671" s="24">
        <v>0.25000000000000006</v>
      </c>
      <c r="J2671" s="25">
        <v>3750</v>
      </c>
      <c r="K2671" s="26">
        <f>I2671*J2671</f>
        <v>937.50000000000023</v>
      </c>
      <c r="L2671" s="26">
        <f>K2671*M2671</f>
        <v>328.12500000000006</v>
      </c>
      <c r="M2671" s="27">
        <v>0.35</v>
      </c>
      <c r="O2671" s="1"/>
      <c r="P2671" s="2"/>
      <c r="Q2671" s="3"/>
      <c r="R2671" s="5"/>
    </row>
    <row r="2672" spans="1:18" x14ac:dyDescent="0.2">
      <c r="B2672" s="22" t="s">
        <v>20</v>
      </c>
      <c r="C2672" s="22">
        <v>1197831</v>
      </c>
      <c r="D2672" s="23">
        <v>44219</v>
      </c>
      <c r="E2672" s="22" t="s">
        <v>49</v>
      </c>
      <c r="F2672" s="22" t="s">
        <v>97</v>
      </c>
      <c r="G2672" s="22" t="s">
        <v>96</v>
      </c>
      <c r="H2672" s="22" t="s">
        <v>13</v>
      </c>
      <c r="I2672" s="24">
        <v>0.15000000000000008</v>
      </c>
      <c r="J2672" s="25">
        <v>3750</v>
      </c>
      <c r="K2672" s="26">
        <f t="shared" ref="K2672:K2675" si="876">I2672*J2672</f>
        <v>562.50000000000034</v>
      </c>
      <c r="L2672" s="26">
        <f t="shared" ref="L2672:L2681" si="877">K2672*M2672</f>
        <v>225.00000000000014</v>
      </c>
      <c r="M2672" s="27">
        <v>0.4</v>
      </c>
      <c r="O2672" s="1"/>
      <c r="P2672" s="2"/>
      <c r="Q2672" s="3"/>
      <c r="R2672" s="5"/>
    </row>
    <row r="2673" spans="2:18" x14ac:dyDescent="0.2">
      <c r="B2673" s="22" t="s">
        <v>20</v>
      </c>
      <c r="C2673" s="22">
        <v>1197831</v>
      </c>
      <c r="D2673" s="23">
        <v>44219</v>
      </c>
      <c r="E2673" s="22" t="s">
        <v>49</v>
      </c>
      <c r="F2673" s="22" t="s">
        <v>97</v>
      </c>
      <c r="G2673" s="22" t="s">
        <v>96</v>
      </c>
      <c r="H2673" s="22" t="s">
        <v>14</v>
      </c>
      <c r="I2673" s="24">
        <v>0.2</v>
      </c>
      <c r="J2673" s="25">
        <v>2250</v>
      </c>
      <c r="K2673" s="26">
        <f t="shared" si="876"/>
        <v>450</v>
      </c>
      <c r="L2673" s="26">
        <f t="shared" si="877"/>
        <v>180</v>
      </c>
      <c r="M2673" s="27">
        <v>0.4</v>
      </c>
      <c r="O2673" s="1"/>
      <c r="P2673" s="2"/>
      <c r="Q2673" s="3"/>
      <c r="R2673" s="5"/>
    </row>
    <row r="2674" spans="2:18" x14ac:dyDescent="0.2">
      <c r="B2674" s="22" t="s">
        <v>20</v>
      </c>
      <c r="C2674" s="22">
        <v>1197831</v>
      </c>
      <c r="D2674" s="23">
        <v>44219</v>
      </c>
      <c r="E2674" s="22" t="s">
        <v>49</v>
      </c>
      <c r="F2674" s="22" t="s">
        <v>97</v>
      </c>
      <c r="G2674" s="22" t="s">
        <v>96</v>
      </c>
      <c r="H2674" s="22" t="s">
        <v>16</v>
      </c>
      <c r="I2674" s="24">
        <v>0.35000000000000003</v>
      </c>
      <c r="J2674" s="25">
        <v>2750</v>
      </c>
      <c r="K2674" s="26">
        <f t="shared" si="876"/>
        <v>962.50000000000011</v>
      </c>
      <c r="L2674" s="26">
        <f t="shared" si="877"/>
        <v>336.875</v>
      </c>
      <c r="M2674" s="27">
        <v>0.35</v>
      </c>
      <c r="O2674" s="1"/>
      <c r="P2674" s="2"/>
      <c r="Q2674" s="3"/>
      <c r="R2674" s="5"/>
    </row>
    <row r="2675" spans="2:18" x14ac:dyDescent="0.2">
      <c r="B2675" s="22" t="s">
        <v>20</v>
      </c>
      <c r="C2675" s="22">
        <v>1197831</v>
      </c>
      <c r="D2675" s="23">
        <v>44219</v>
      </c>
      <c r="E2675" s="22" t="s">
        <v>49</v>
      </c>
      <c r="F2675" s="22" t="s">
        <v>97</v>
      </c>
      <c r="G2675" s="22" t="s">
        <v>96</v>
      </c>
      <c r="H2675" s="22" t="s">
        <v>17</v>
      </c>
      <c r="I2675" s="24">
        <v>0.25000000000000006</v>
      </c>
      <c r="J2675" s="25">
        <v>3750</v>
      </c>
      <c r="K2675" s="26">
        <f t="shared" si="876"/>
        <v>937.50000000000023</v>
      </c>
      <c r="L2675" s="26">
        <f t="shared" si="877"/>
        <v>375.00000000000011</v>
      </c>
      <c r="M2675" s="27">
        <v>0.4</v>
      </c>
      <c r="O2675" s="1"/>
      <c r="P2675" s="2"/>
      <c r="Q2675" s="3"/>
      <c r="R2675" s="5"/>
    </row>
    <row r="2676" spans="2:18" x14ac:dyDescent="0.2">
      <c r="B2676" s="22" t="s">
        <v>20</v>
      </c>
      <c r="C2676" s="22">
        <v>1197831</v>
      </c>
      <c r="D2676" s="23">
        <v>44248</v>
      </c>
      <c r="E2676" s="22" t="s">
        <v>49</v>
      </c>
      <c r="F2676" s="22" t="s">
        <v>97</v>
      </c>
      <c r="G2676" s="22" t="s">
        <v>96</v>
      </c>
      <c r="H2676" s="22" t="s">
        <v>12</v>
      </c>
      <c r="I2676" s="24">
        <v>0.25000000000000006</v>
      </c>
      <c r="J2676" s="25">
        <v>6250</v>
      </c>
      <c r="K2676" s="26">
        <f>I2676*J2676</f>
        <v>1562.5000000000005</v>
      </c>
      <c r="L2676" s="26">
        <f>K2676*M2676</f>
        <v>625.00000000000023</v>
      </c>
      <c r="M2676" s="27">
        <v>0.4</v>
      </c>
      <c r="O2676" s="1"/>
      <c r="P2676" s="2"/>
      <c r="Q2676" s="3"/>
      <c r="R2676" s="5"/>
    </row>
    <row r="2677" spans="2:18" x14ac:dyDescent="0.2">
      <c r="B2677" s="22" t="s">
        <v>20</v>
      </c>
      <c r="C2677" s="22">
        <v>1197831</v>
      </c>
      <c r="D2677" s="23">
        <v>44248</v>
      </c>
      <c r="E2677" s="22" t="s">
        <v>49</v>
      </c>
      <c r="F2677" s="22" t="s">
        <v>97</v>
      </c>
      <c r="G2677" s="22" t="s">
        <v>96</v>
      </c>
      <c r="H2677" s="22" t="s">
        <v>15</v>
      </c>
      <c r="I2677" s="24">
        <v>0.25000000000000006</v>
      </c>
      <c r="J2677" s="25">
        <v>2750</v>
      </c>
      <c r="K2677" s="26">
        <f>I2677*J2677</f>
        <v>687.50000000000011</v>
      </c>
      <c r="L2677" s="26">
        <f>K2677*M2677</f>
        <v>240.62500000000003</v>
      </c>
      <c r="M2677" s="27">
        <v>0.35</v>
      </c>
      <c r="O2677" s="1"/>
      <c r="P2677" s="2"/>
      <c r="Q2677" s="3"/>
      <c r="R2677" s="5"/>
    </row>
    <row r="2678" spans="2:18" x14ac:dyDescent="0.2">
      <c r="B2678" s="22" t="s">
        <v>20</v>
      </c>
      <c r="C2678" s="22">
        <v>1197831</v>
      </c>
      <c r="D2678" s="23">
        <v>44248</v>
      </c>
      <c r="E2678" s="22" t="s">
        <v>49</v>
      </c>
      <c r="F2678" s="22" t="s">
        <v>97</v>
      </c>
      <c r="G2678" s="22" t="s">
        <v>96</v>
      </c>
      <c r="H2678" s="22" t="s">
        <v>13</v>
      </c>
      <c r="I2678" s="24">
        <v>0.15000000000000008</v>
      </c>
      <c r="J2678" s="25">
        <v>3250</v>
      </c>
      <c r="K2678" s="26">
        <f t="shared" ref="K2678:K2681" si="878">I2678*J2678</f>
        <v>487.50000000000023</v>
      </c>
      <c r="L2678" s="26">
        <f t="shared" si="877"/>
        <v>195.00000000000011</v>
      </c>
      <c r="M2678" s="27">
        <v>0.4</v>
      </c>
      <c r="O2678" s="1"/>
      <c r="P2678" s="2"/>
      <c r="Q2678" s="3"/>
      <c r="R2678" s="5"/>
    </row>
    <row r="2679" spans="2:18" x14ac:dyDescent="0.2">
      <c r="B2679" s="22" t="s">
        <v>20</v>
      </c>
      <c r="C2679" s="22">
        <v>1197831</v>
      </c>
      <c r="D2679" s="23">
        <v>44248</v>
      </c>
      <c r="E2679" s="22" t="s">
        <v>49</v>
      </c>
      <c r="F2679" s="22" t="s">
        <v>97</v>
      </c>
      <c r="G2679" s="22" t="s">
        <v>96</v>
      </c>
      <c r="H2679" s="22" t="s">
        <v>14</v>
      </c>
      <c r="I2679" s="24">
        <v>0.2</v>
      </c>
      <c r="J2679" s="25">
        <v>1750</v>
      </c>
      <c r="K2679" s="26">
        <f t="shared" si="878"/>
        <v>350</v>
      </c>
      <c r="L2679" s="26">
        <f t="shared" si="877"/>
        <v>140</v>
      </c>
      <c r="M2679" s="27">
        <v>0.4</v>
      </c>
      <c r="O2679" s="1"/>
      <c r="P2679" s="2"/>
      <c r="Q2679" s="3"/>
      <c r="R2679" s="5"/>
    </row>
    <row r="2680" spans="2:18" x14ac:dyDescent="0.2">
      <c r="B2680" s="22" t="s">
        <v>20</v>
      </c>
      <c r="C2680" s="22">
        <v>1197831</v>
      </c>
      <c r="D2680" s="23">
        <v>44248</v>
      </c>
      <c r="E2680" s="22" t="s">
        <v>49</v>
      </c>
      <c r="F2680" s="22" t="s">
        <v>97</v>
      </c>
      <c r="G2680" s="22" t="s">
        <v>96</v>
      </c>
      <c r="H2680" s="22" t="s">
        <v>16</v>
      </c>
      <c r="I2680" s="24">
        <v>0.35000000000000003</v>
      </c>
      <c r="J2680" s="25">
        <v>2500</v>
      </c>
      <c r="K2680" s="26">
        <f t="shared" si="878"/>
        <v>875.00000000000011</v>
      </c>
      <c r="L2680" s="26">
        <f t="shared" si="877"/>
        <v>306.25</v>
      </c>
      <c r="M2680" s="27">
        <v>0.35</v>
      </c>
      <c r="O2680" s="1"/>
      <c r="P2680" s="2"/>
      <c r="Q2680" s="3"/>
      <c r="R2680" s="5"/>
    </row>
    <row r="2681" spans="2:18" x14ac:dyDescent="0.2">
      <c r="B2681" s="22" t="s">
        <v>20</v>
      </c>
      <c r="C2681" s="22">
        <v>1197831</v>
      </c>
      <c r="D2681" s="23">
        <v>44248</v>
      </c>
      <c r="E2681" s="22" t="s">
        <v>49</v>
      </c>
      <c r="F2681" s="22" t="s">
        <v>97</v>
      </c>
      <c r="G2681" s="22" t="s">
        <v>96</v>
      </c>
      <c r="H2681" s="22" t="s">
        <v>17</v>
      </c>
      <c r="I2681" s="24">
        <v>0.2</v>
      </c>
      <c r="J2681" s="25">
        <v>3500</v>
      </c>
      <c r="K2681" s="26">
        <f t="shared" si="878"/>
        <v>700</v>
      </c>
      <c r="L2681" s="26">
        <f t="shared" si="877"/>
        <v>280</v>
      </c>
      <c r="M2681" s="27">
        <v>0.4</v>
      </c>
      <c r="O2681" s="1"/>
      <c r="P2681" s="2"/>
      <c r="Q2681" s="3"/>
      <c r="R2681" s="5"/>
    </row>
    <row r="2682" spans="2:18" x14ac:dyDescent="0.2">
      <c r="B2682" s="22" t="s">
        <v>20</v>
      </c>
      <c r="C2682" s="22">
        <v>1197831</v>
      </c>
      <c r="D2682" s="23">
        <v>44274</v>
      </c>
      <c r="E2682" s="22" t="s">
        <v>49</v>
      </c>
      <c r="F2682" s="22" t="s">
        <v>97</v>
      </c>
      <c r="G2682" s="22" t="s">
        <v>96</v>
      </c>
      <c r="H2682" s="22" t="s">
        <v>12</v>
      </c>
      <c r="I2682" s="24">
        <v>0.2</v>
      </c>
      <c r="J2682" s="25">
        <v>5700</v>
      </c>
      <c r="K2682" s="26">
        <f>I2682*J2682</f>
        <v>1140</v>
      </c>
      <c r="L2682" s="26">
        <f>K2682*M2682</f>
        <v>456</v>
      </c>
      <c r="M2682" s="27">
        <v>0.4</v>
      </c>
      <c r="O2682" s="1"/>
      <c r="P2682" s="2"/>
      <c r="Q2682" s="3"/>
      <c r="R2682" s="5"/>
    </row>
    <row r="2683" spans="2:18" x14ac:dyDescent="0.2">
      <c r="B2683" s="22" t="s">
        <v>20</v>
      </c>
      <c r="C2683" s="22">
        <v>1197831</v>
      </c>
      <c r="D2683" s="23">
        <v>44274</v>
      </c>
      <c r="E2683" s="22" t="s">
        <v>49</v>
      </c>
      <c r="F2683" s="22" t="s">
        <v>97</v>
      </c>
      <c r="G2683" s="22" t="s">
        <v>96</v>
      </c>
      <c r="H2683" s="22" t="s">
        <v>15</v>
      </c>
      <c r="I2683" s="24">
        <v>0.2</v>
      </c>
      <c r="J2683" s="25">
        <v>2500</v>
      </c>
      <c r="K2683" s="26">
        <f>I2683*J2683</f>
        <v>500</v>
      </c>
      <c r="L2683" s="26">
        <f>K2683*M2683</f>
        <v>175</v>
      </c>
      <c r="M2683" s="27">
        <v>0.35</v>
      </c>
      <c r="O2683" s="1"/>
      <c r="P2683" s="2"/>
      <c r="Q2683" s="3"/>
      <c r="R2683" s="5"/>
    </row>
    <row r="2684" spans="2:18" x14ac:dyDescent="0.2">
      <c r="B2684" s="22" t="s">
        <v>20</v>
      </c>
      <c r="C2684" s="22">
        <v>1197831</v>
      </c>
      <c r="D2684" s="23">
        <v>44274</v>
      </c>
      <c r="E2684" s="22" t="s">
        <v>49</v>
      </c>
      <c r="F2684" s="22" t="s">
        <v>97</v>
      </c>
      <c r="G2684" s="22" t="s">
        <v>96</v>
      </c>
      <c r="H2684" s="22" t="s">
        <v>13</v>
      </c>
      <c r="I2684" s="24">
        <v>0.10000000000000002</v>
      </c>
      <c r="J2684" s="25">
        <v>2750</v>
      </c>
      <c r="K2684" s="26">
        <f t="shared" ref="K2684:K2687" si="879">I2684*J2684</f>
        <v>275.00000000000006</v>
      </c>
      <c r="L2684" s="26">
        <f t="shared" ref="L2684:L2687" si="880">K2684*M2684</f>
        <v>110.00000000000003</v>
      </c>
      <c r="M2684" s="27">
        <v>0.4</v>
      </c>
      <c r="O2684" s="1"/>
      <c r="P2684" s="2"/>
      <c r="Q2684" s="3"/>
      <c r="R2684" s="5"/>
    </row>
    <row r="2685" spans="2:18" x14ac:dyDescent="0.2">
      <c r="B2685" s="22" t="s">
        <v>20</v>
      </c>
      <c r="C2685" s="22">
        <v>1197831</v>
      </c>
      <c r="D2685" s="23">
        <v>44274</v>
      </c>
      <c r="E2685" s="22" t="s">
        <v>49</v>
      </c>
      <c r="F2685" s="22" t="s">
        <v>97</v>
      </c>
      <c r="G2685" s="22" t="s">
        <v>96</v>
      </c>
      <c r="H2685" s="22" t="s">
        <v>14</v>
      </c>
      <c r="I2685" s="24">
        <v>0.19999999999999996</v>
      </c>
      <c r="J2685" s="25">
        <v>1250</v>
      </c>
      <c r="K2685" s="26">
        <f t="shared" si="879"/>
        <v>249.99999999999994</v>
      </c>
      <c r="L2685" s="26">
        <f t="shared" si="880"/>
        <v>99.999999999999986</v>
      </c>
      <c r="M2685" s="27">
        <v>0.4</v>
      </c>
      <c r="O2685" s="1"/>
      <c r="P2685" s="2"/>
      <c r="Q2685" s="3"/>
      <c r="R2685" s="5"/>
    </row>
    <row r="2686" spans="2:18" x14ac:dyDescent="0.2">
      <c r="B2686" s="22" t="s">
        <v>20</v>
      </c>
      <c r="C2686" s="22">
        <v>1197831</v>
      </c>
      <c r="D2686" s="23">
        <v>44274</v>
      </c>
      <c r="E2686" s="22" t="s">
        <v>49</v>
      </c>
      <c r="F2686" s="22" t="s">
        <v>97</v>
      </c>
      <c r="G2686" s="22" t="s">
        <v>96</v>
      </c>
      <c r="H2686" s="22" t="s">
        <v>16</v>
      </c>
      <c r="I2686" s="24">
        <v>0.35000000000000009</v>
      </c>
      <c r="J2686" s="25">
        <v>1750</v>
      </c>
      <c r="K2686" s="26">
        <f t="shared" si="879"/>
        <v>612.50000000000011</v>
      </c>
      <c r="L2686" s="26">
        <f t="shared" si="880"/>
        <v>214.37500000000003</v>
      </c>
      <c r="M2686" s="27">
        <v>0.35</v>
      </c>
      <c r="O2686" s="1"/>
      <c r="P2686" s="2"/>
      <c r="Q2686" s="3"/>
      <c r="R2686" s="5"/>
    </row>
    <row r="2687" spans="2:18" x14ac:dyDescent="0.2">
      <c r="B2687" s="22" t="s">
        <v>20</v>
      </c>
      <c r="C2687" s="22">
        <v>1197831</v>
      </c>
      <c r="D2687" s="23">
        <v>44274</v>
      </c>
      <c r="E2687" s="22" t="s">
        <v>49</v>
      </c>
      <c r="F2687" s="22" t="s">
        <v>97</v>
      </c>
      <c r="G2687" s="22" t="s">
        <v>96</v>
      </c>
      <c r="H2687" s="22" t="s">
        <v>17</v>
      </c>
      <c r="I2687" s="24">
        <v>0.25</v>
      </c>
      <c r="J2687" s="25">
        <v>2750</v>
      </c>
      <c r="K2687" s="26">
        <f t="shared" si="879"/>
        <v>687.5</v>
      </c>
      <c r="L2687" s="26">
        <f t="shared" si="880"/>
        <v>275</v>
      </c>
      <c r="M2687" s="27">
        <v>0.4</v>
      </c>
      <c r="O2687" s="1"/>
      <c r="P2687" s="2"/>
      <c r="Q2687" s="3"/>
      <c r="R2687" s="5"/>
    </row>
    <row r="2688" spans="2:18" x14ac:dyDescent="0.2">
      <c r="B2688" s="22" t="s">
        <v>20</v>
      </c>
      <c r="C2688" s="22">
        <v>1197831</v>
      </c>
      <c r="D2688" s="23">
        <v>44306</v>
      </c>
      <c r="E2688" s="22" t="s">
        <v>49</v>
      </c>
      <c r="F2688" s="22" t="s">
        <v>97</v>
      </c>
      <c r="G2688" s="22" t="s">
        <v>96</v>
      </c>
      <c r="H2688" s="22" t="s">
        <v>12</v>
      </c>
      <c r="I2688" s="24">
        <v>0.25</v>
      </c>
      <c r="J2688" s="25">
        <v>5250</v>
      </c>
      <c r="K2688" s="26">
        <f>I2688*J2688</f>
        <v>1312.5</v>
      </c>
      <c r="L2688" s="26">
        <f>K2688*M2688</f>
        <v>525</v>
      </c>
      <c r="M2688" s="27">
        <v>0.4</v>
      </c>
      <c r="O2688" s="1"/>
      <c r="P2688" s="2"/>
      <c r="Q2688" s="3"/>
      <c r="R2688" s="5"/>
    </row>
    <row r="2689" spans="2:18" x14ac:dyDescent="0.2">
      <c r="B2689" s="22" t="s">
        <v>20</v>
      </c>
      <c r="C2689" s="22">
        <v>1197831</v>
      </c>
      <c r="D2689" s="23">
        <v>44306</v>
      </c>
      <c r="E2689" s="22" t="s">
        <v>49</v>
      </c>
      <c r="F2689" s="22" t="s">
        <v>97</v>
      </c>
      <c r="G2689" s="22" t="s">
        <v>96</v>
      </c>
      <c r="H2689" s="22" t="s">
        <v>15</v>
      </c>
      <c r="I2689" s="24">
        <v>0.25</v>
      </c>
      <c r="J2689" s="25">
        <v>2250</v>
      </c>
      <c r="K2689" s="26">
        <f>I2689*J2689</f>
        <v>562.5</v>
      </c>
      <c r="L2689" s="26">
        <f>K2689*M2689</f>
        <v>196.875</v>
      </c>
      <c r="M2689" s="27">
        <v>0.35</v>
      </c>
      <c r="O2689" s="1"/>
      <c r="P2689" s="2"/>
      <c r="Q2689" s="3"/>
      <c r="R2689" s="5"/>
    </row>
    <row r="2690" spans="2:18" x14ac:dyDescent="0.2">
      <c r="B2690" s="22" t="s">
        <v>20</v>
      </c>
      <c r="C2690" s="22">
        <v>1197831</v>
      </c>
      <c r="D2690" s="23">
        <v>44306</v>
      </c>
      <c r="E2690" s="22" t="s">
        <v>49</v>
      </c>
      <c r="F2690" s="22" t="s">
        <v>97</v>
      </c>
      <c r="G2690" s="22" t="s">
        <v>96</v>
      </c>
      <c r="H2690" s="22" t="s">
        <v>13</v>
      </c>
      <c r="I2690" s="24">
        <v>0.15000000000000002</v>
      </c>
      <c r="J2690" s="25">
        <v>2250</v>
      </c>
      <c r="K2690" s="26">
        <f t="shared" ref="K2690:K2693" si="881">I2690*J2690</f>
        <v>337.50000000000006</v>
      </c>
      <c r="L2690" s="26">
        <f t="shared" ref="L2690:L2693" si="882">K2690*M2690</f>
        <v>135.00000000000003</v>
      </c>
      <c r="M2690" s="27">
        <v>0.4</v>
      </c>
      <c r="O2690" s="1"/>
      <c r="P2690" s="2"/>
      <c r="Q2690" s="3"/>
      <c r="R2690" s="5"/>
    </row>
    <row r="2691" spans="2:18" x14ac:dyDescent="0.2">
      <c r="B2691" s="22" t="s">
        <v>20</v>
      </c>
      <c r="C2691" s="22">
        <v>1197831</v>
      </c>
      <c r="D2691" s="23">
        <v>44306</v>
      </c>
      <c r="E2691" s="22" t="s">
        <v>49</v>
      </c>
      <c r="F2691" s="22" t="s">
        <v>97</v>
      </c>
      <c r="G2691" s="22" t="s">
        <v>96</v>
      </c>
      <c r="H2691" s="22" t="s">
        <v>14</v>
      </c>
      <c r="I2691" s="24">
        <v>0.19999999999999996</v>
      </c>
      <c r="J2691" s="25">
        <v>1500</v>
      </c>
      <c r="K2691" s="26">
        <f t="shared" si="881"/>
        <v>299.99999999999994</v>
      </c>
      <c r="L2691" s="26">
        <f t="shared" si="882"/>
        <v>119.99999999999999</v>
      </c>
      <c r="M2691" s="27">
        <v>0.4</v>
      </c>
      <c r="O2691" s="1"/>
      <c r="P2691" s="2"/>
      <c r="Q2691" s="3"/>
      <c r="R2691" s="5"/>
    </row>
    <row r="2692" spans="2:18" x14ac:dyDescent="0.2">
      <c r="B2692" s="22" t="s">
        <v>20</v>
      </c>
      <c r="C2692" s="22">
        <v>1197831</v>
      </c>
      <c r="D2692" s="23">
        <v>44306</v>
      </c>
      <c r="E2692" s="22" t="s">
        <v>49</v>
      </c>
      <c r="F2692" s="22" t="s">
        <v>97</v>
      </c>
      <c r="G2692" s="22" t="s">
        <v>96</v>
      </c>
      <c r="H2692" s="22" t="s">
        <v>16</v>
      </c>
      <c r="I2692" s="24">
        <v>0.4</v>
      </c>
      <c r="J2692" s="25">
        <v>1750</v>
      </c>
      <c r="K2692" s="26">
        <f t="shared" si="881"/>
        <v>700</v>
      </c>
      <c r="L2692" s="26">
        <f t="shared" si="882"/>
        <v>244.99999999999997</v>
      </c>
      <c r="M2692" s="27">
        <v>0.35</v>
      </c>
      <c r="O2692" s="1"/>
      <c r="P2692" s="2"/>
      <c r="Q2692" s="3"/>
      <c r="R2692" s="5"/>
    </row>
    <row r="2693" spans="2:18" x14ac:dyDescent="0.2">
      <c r="B2693" s="22" t="s">
        <v>20</v>
      </c>
      <c r="C2693" s="22">
        <v>1197831</v>
      </c>
      <c r="D2693" s="23">
        <v>44306</v>
      </c>
      <c r="E2693" s="22" t="s">
        <v>49</v>
      </c>
      <c r="F2693" s="22" t="s">
        <v>97</v>
      </c>
      <c r="G2693" s="22" t="s">
        <v>96</v>
      </c>
      <c r="H2693" s="22" t="s">
        <v>17</v>
      </c>
      <c r="I2693" s="24">
        <v>0.30000000000000004</v>
      </c>
      <c r="J2693" s="25">
        <v>3250</v>
      </c>
      <c r="K2693" s="26">
        <f t="shared" si="881"/>
        <v>975.00000000000011</v>
      </c>
      <c r="L2693" s="26">
        <f t="shared" si="882"/>
        <v>390.00000000000006</v>
      </c>
      <c r="M2693" s="27">
        <v>0.4</v>
      </c>
      <c r="O2693" s="1"/>
      <c r="P2693" s="2"/>
      <c r="Q2693" s="3"/>
      <c r="R2693" s="5"/>
    </row>
    <row r="2694" spans="2:18" x14ac:dyDescent="0.2">
      <c r="B2694" s="22" t="s">
        <v>20</v>
      </c>
      <c r="C2694" s="22">
        <v>1197831</v>
      </c>
      <c r="D2694" s="23">
        <v>44335</v>
      </c>
      <c r="E2694" s="22" t="s">
        <v>49</v>
      </c>
      <c r="F2694" s="22" t="s">
        <v>97</v>
      </c>
      <c r="G2694" s="22" t="s">
        <v>96</v>
      </c>
      <c r="H2694" s="22" t="s">
        <v>12</v>
      </c>
      <c r="I2694" s="24">
        <v>0.4</v>
      </c>
      <c r="J2694" s="25">
        <v>5950</v>
      </c>
      <c r="K2694" s="26">
        <f>I2694*J2694</f>
        <v>2380</v>
      </c>
      <c r="L2694" s="26">
        <f>K2694*M2694</f>
        <v>952</v>
      </c>
      <c r="M2694" s="27">
        <v>0.4</v>
      </c>
      <c r="O2694" s="1"/>
      <c r="P2694" s="2"/>
      <c r="Q2694" s="3"/>
      <c r="R2694" s="5"/>
    </row>
    <row r="2695" spans="2:18" x14ac:dyDescent="0.2">
      <c r="B2695" s="22" t="s">
        <v>20</v>
      </c>
      <c r="C2695" s="22">
        <v>1197831</v>
      </c>
      <c r="D2695" s="23">
        <v>44335</v>
      </c>
      <c r="E2695" s="22" t="s">
        <v>49</v>
      </c>
      <c r="F2695" s="22" t="s">
        <v>97</v>
      </c>
      <c r="G2695" s="22" t="s">
        <v>96</v>
      </c>
      <c r="H2695" s="22" t="s">
        <v>15</v>
      </c>
      <c r="I2695" s="24">
        <v>0.4</v>
      </c>
      <c r="J2695" s="25">
        <v>3000</v>
      </c>
      <c r="K2695" s="26">
        <f>I2695*J2695</f>
        <v>1200</v>
      </c>
      <c r="L2695" s="26">
        <f>K2695*M2695</f>
        <v>420</v>
      </c>
      <c r="M2695" s="27">
        <v>0.35</v>
      </c>
      <c r="O2695" s="1"/>
      <c r="P2695" s="2"/>
      <c r="Q2695" s="3"/>
      <c r="R2695" s="5"/>
    </row>
    <row r="2696" spans="2:18" x14ac:dyDescent="0.2">
      <c r="B2696" s="22" t="s">
        <v>20</v>
      </c>
      <c r="C2696" s="22">
        <v>1197831</v>
      </c>
      <c r="D2696" s="23">
        <v>44335</v>
      </c>
      <c r="E2696" s="22" t="s">
        <v>49</v>
      </c>
      <c r="F2696" s="22" t="s">
        <v>97</v>
      </c>
      <c r="G2696" s="22" t="s">
        <v>96</v>
      </c>
      <c r="H2696" s="22" t="s">
        <v>13</v>
      </c>
      <c r="I2696" s="24">
        <v>0.35000000000000003</v>
      </c>
      <c r="J2696" s="25">
        <v>2750</v>
      </c>
      <c r="K2696" s="26">
        <f t="shared" ref="K2696:K2699" si="883">I2696*J2696</f>
        <v>962.50000000000011</v>
      </c>
      <c r="L2696" s="26">
        <f t="shared" ref="L2696:L2699" si="884">K2696*M2696</f>
        <v>385.00000000000006</v>
      </c>
      <c r="M2696" s="27">
        <v>0.4</v>
      </c>
      <c r="O2696" s="1"/>
      <c r="P2696" s="2"/>
      <c r="Q2696" s="3"/>
      <c r="R2696" s="5"/>
    </row>
    <row r="2697" spans="2:18" x14ac:dyDescent="0.2">
      <c r="B2697" s="22" t="s">
        <v>20</v>
      </c>
      <c r="C2697" s="22">
        <v>1197831</v>
      </c>
      <c r="D2697" s="23">
        <v>44335</v>
      </c>
      <c r="E2697" s="22" t="s">
        <v>49</v>
      </c>
      <c r="F2697" s="22" t="s">
        <v>97</v>
      </c>
      <c r="G2697" s="22" t="s">
        <v>96</v>
      </c>
      <c r="H2697" s="22" t="s">
        <v>14</v>
      </c>
      <c r="I2697" s="24">
        <v>0.35000000000000003</v>
      </c>
      <c r="J2697" s="25">
        <v>2250</v>
      </c>
      <c r="K2697" s="26">
        <f t="shared" si="883"/>
        <v>787.50000000000011</v>
      </c>
      <c r="L2697" s="26">
        <f t="shared" si="884"/>
        <v>315.00000000000006</v>
      </c>
      <c r="M2697" s="27">
        <v>0.4</v>
      </c>
      <c r="O2697" s="1"/>
      <c r="P2697" s="2"/>
      <c r="Q2697" s="3"/>
      <c r="R2697" s="5"/>
    </row>
    <row r="2698" spans="2:18" x14ac:dyDescent="0.2">
      <c r="B2698" s="22" t="s">
        <v>20</v>
      </c>
      <c r="C2698" s="22">
        <v>1197831</v>
      </c>
      <c r="D2698" s="23">
        <v>44335</v>
      </c>
      <c r="E2698" s="22" t="s">
        <v>49</v>
      </c>
      <c r="F2698" s="22" t="s">
        <v>97</v>
      </c>
      <c r="G2698" s="22" t="s">
        <v>96</v>
      </c>
      <c r="H2698" s="22" t="s">
        <v>16</v>
      </c>
      <c r="I2698" s="24">
        <v>0.44999999999999996</v>
      </c>
      <c r="J2698" s="25">
        <v>2500</v>
      </c>
      <c r="K2698" s="26">
        <f t="shared" si="883"/>
        <v>1125</v>
      </c>
      <c r="L2698" s="26">
        <f t="shared" si="884"/>
        <v>393.75</v>
      </c>
      <c r="M2698" s="27">
        <v>0.35</v>
      </c>
      <c r="O2698" s="1"/>
      <c r="P2698" s="2"/>
      <c r="Q2698" s="3"/>
      <c r="R2698" s="5"/>
    </row>
    <row r="2699" spans="2:18" x14ac:dyDescent="0.2">
      <c r="B2699" s="22" t="s">
        <v>20</v>
      </c>
      <c r="C2699" s="22">
        <v>1197831</v>
      </c>
      <c r="D2699" s="23">
        <v>44335</v>
      </c>
      <c r="E2699" s="22" t="s">
        <v>49</v>
      </c>
      <c r="F2699" s="22" t="s">
        <v>97</v>
      </c>
      <c r="G2699" s="22" t="s">
        <v>96</v>
      </c>
      <c r="H2699" s="22" t="s">
        <v>17</v>
      </c>
      <c r="I2699" s="24">
        <v>0.44999999999999996</v>
      </c>
      <c r="J2699" s="25">
        <v>3500</v>
      </c>
      <c r="K2699" s="26">
        <f t="shared" si="883"/>
        <v>1574.9999999999998</v>
      </c>
      <c r="L2699" s="26">
        <f t="shared" si="884"/>
        <v>630</v>
      </c>
      <c r="M2699" s="27">
        <v>0.4</v>
      </c>
      <c r="O2699" s="1"/>
      <c r="P2699" s="2"/>
      <c r="Q2699" s="3"/>
      <c r="R2699" s="5"/>
    </row>
    <row r="2700" spans="2:18" x14ac:dyDescent="0.2">
      <c r="B2700" s="22" t="s">
        <v>20</v>
      </c>
      <c r="C2700" s="22">
        <v>1197831</v>
      </c>
      <c r="D2700" s="23">
        <v>44368</v>
      </c>
      <c r="E2700" s="22" t="s">
        <v>49</v>
      </c>
      <c r="F2700" s="22" t="s">
        <v>97</v>
      </c>
      <c r="G2700" s="22" t="s">
        <v>96</v>
      </c>
      <c r="H2700" s="22" t="s">
        <v>12</v>
      </c>
      <c r="I2700" s="24">
        <v>0.39999999999999997</v>
      </c>
      <c r="J2700" s="25">
        <v>6000</v>
      </c>
      <c r="K2700" s="26">
        <f>I2700*J2700</f>
        <v>2400</v>
      </c>
      <c r="L2700" s="26">
        <f>K2700*M2700</f>
        <v>960</v>
      </c>
      <c r="M2700" s="27">
        <v>0.4</v>
      </c>
      <c r="O2700" s="1"/>
      <c r="P2700" s="2"/>
      <c r="Q2700" s="3"/>
      <c r="R2700" s="5"/>
    </row>
    <row r="2701" spans="2:18" x14ac:dyDescent="0.2">
      <c r="B2701" s="22" t="s">
        <v>20</v>
      </c>
      <c r="C2701" s="22">
        <v>1197831</v>
      </c>
      <c r="D2701" s="23">
        <v>44368</v>
      </c>
      <c r="E2701" s="22" t="s">
        <v>49</v>
      </c>
      <c r="F2701" s="22" t="s">
        <v>97</v>
      </c>
      <c r="G2701" s="22" t="s">
        <v>96</v>
      </c>
      <c r="H2701" s="22" t="s">
        <v>15</v>
      </c>
      <c r="I2701" s="24">
        <v>0.35000000000000003</v>
      </c>
      <c r="J2701" s="25">
        <v>3500</v>
      </c>
      <c r="K2701" s="26">
        <f>I2701*J2701</f>
        <v>1225.0000000000002</v>
      </c>
      <c r="L2701" s="26">
        <f>K2701*M2701</f>
        <v>428.75000000000006</v>
      </c>
      <c r="M2701" s="27">
        <v>0.35</v>
      </c>
      <c r="O2701" s="1"/>
      <c r="P2701" s="2"/>
      <c r="Q2701" s="3"/>
      <c r="R2701" s="5"/>
    </row>
    <row r="2702" spans="2:18" x14ac:dyDescent="0.2">
      <c r="B2702" s="22" t="s">
        <v>20</v>
      </c>
      <c r="C2702" s="22">
        <v>1197831</v>
      </c>
      <c r="D2702" s="23">
        <v>44368</v>
      </c>
      <c r="E2702" s="22" t="s">
        <v>49</v>
      </c>
      <c r="F2702" s="22" t="s">
        <v>97</v>
      </c>
      <c r="G2702" s="22" t="s">
        <v>96</v>
      </c>
      <c r="H2702" s="22" t="s">
        <v>13</v>
      </c>
      <c r="I2702" s="24">
        <v>0.4</v>
      </c>
      <c r="J2702" s="25">
        <v>3250</v>
      </c>
      <c r="K2702" s="26">
        <f t="shared" ref="K2702:K2705" si="885">I2702*J2702</f>
        <v>1300</v>
      </c>
      <c r="L2702" s="26">
        <f t="shared" ref="L2702:L2705" si="886">K2702*M2702</f>
        <v>520</v>
      </c>
      <c r="M2702" s="27">
        <v>0.4</v>
      </c>
      <c r="O2702" s="1"/>
      <c r="P2702" s="2"/>
      <c r="Q2702" s="3"/>
      <c r="R2702" s="5"/>
    </row>
    <row r="2703" spans="2:18" x14ac:dyDescent="0.2">
      <c r="B2703" s="22" t="s">
        <v>20</v>
      </c>
      <c r="C2703" s="22">
        <v>1197831</v>
      </c>
      <c r="D2703" s="23">
        <v>44368</v>
      </c>
      <c r="E2703" s="22" t="s">
        <v>49</v>
      </c>
      <c r="F2703" s="22" t="s">
        <v>97</v>
      </c>
      <c r="G2703" s="22" t="s">
        <v>96</v>
      </c>
      <c r="H2703" s="22" t="s">
        <v>14</v>
      </c>
      <c r="I2703" s="24">
        <v>0.4</v>
      </c>
      <c r="J2703" s="25">
        <v>3000</v>
      </c>
      <c r="K2703" s="26">
        <f t="shared" si="885"/>
        <v>1200</v>
      </c>
      <c r="L2703" s="26">
        <f t="shared" si="886"/>
        <v>480</v>
      </c>
      <c r="M2703" s="27">
        <v>0.4</v>
      </c>
      <c r="O2703" s="1"/>
      <c r="P2703" s="2"/>
      <c r="Q2703" s="3"/>
      <c r="R2703" s="5"/>
    </row>
    <row r="2704" spans="2:18" x14ac:dyDescent="0.2">
      <c r="B2704" s="22" t="s">
        <v>20</v>
      </c>
      <c r="C2704" s="22">
        <v>1197831</v>
      </c>
      <c r="D2704" s="23">
        <v>44368</v>
      </c>
      <c r="E2704" s="22" t="s">
        <v>49</v>
      </c>
      <c r="F2704" s="22" t="s">
        <v>97</v>
      </c>
      <c r="G2704" s="22" t="s">
        <v>96</v>
      </c>
      <c r="H2704" s="22" t="s">
        <v>16</v>
      </c>
      <c r="I2704" s="24">
        <v>0.54999999999999993</v>
      </c>
      <c r="J2704" s="25">
        <v>3000</v>
      </c>
      <c r="K2704" s="26">
        <f t="shared" si="885"/>
        <v>1649.9999999999998</v>
      </c>
      <c r="L2704" s="26">
        <f t="shared" si="886"/>
        <v>577.49999999999989</v>
      </c>
      <c r="M2704" s="27">
        <v>0.35</v>
      </c>
      <c r="O2704" s="1"/>
      <c r="P2704" s="2"/>
      <c r="Q2704" s="3"/>
      <c r="R2704" s="5"/>
    </row>
    <row r="2705" spans="2:18" x14ac:dyDescent="0.2">
      <c r="B2705" s="22" t="s">
        <v>20</v>
      </c>
      <c r="C2705" s="22">
        <v>1197831</v>
      </c>
      <c r="D2705" s="23">
        <v>44368</v>
      </c>
      <c r="E2705" s="22" t="s">
        <v>49</v>
      </c>
      <c r="F2705" s="22" t="s">
        <v>97</v>
      </c>
      <c r="G2705" s="22" t="s">
        <v>96</v>
      </c>
      <c r="H2705" s="22" t="s">
        <v>17</v>
      </c>
      <c r="I2705" s="24">
        <v>0.6</v>
      </c>
      <c r="J2705" s="25">
        <v>4750</v>
      </c>
      <c r="K2705" s="26">
        <f t="shared" si="885"/>
        <v>2850</v>
      </c>
      <c r="L2705" s="26">
        <f t="shared" si="886"/>
        <v>1140</v>
      </c>
      <c r="M2705" s="27">
        <v>0.4</v>
      </c>
      <c r="O2705" s="1"/>
      <c r="P2705" s="2"/>
      <c r="Q2705" s="3"/>
      <c r="R2705" s="5"/>
    </row>
    <row r="2706" spans="2:18" x14ac:dyDescent="0.2">
      <c r="B2706" s="22" t="s">
        <v>20</v>
      </c>
      <c r="C2706" s="22">
        <v>1197831</v>
      </c>
      <c r="D2706" s="23">
        <v>44396</v>
      </c>
      <c r="E2706" s="22" t="s">
        <v>49</v>
      </c>
      <c r="F2706" s="22" t="s">
        <v>97</v>
      </c>
      <c r="G2706" s="22" t="s">
        <v>96</v>
      </c>
      <c r="H2706" s="22" t="s">
        <v>12</v>
      </c>
      <c r="I2706" s="24">
        <v>0.54999999999999993</v>
      </c>
      <c r="J2706" s="25">
        <v>7000</v>
      </c>
      <c r="K2706" s="26">
        <f>I2706*J2706</f>
        <v>3849.9999999999995</v>
      </c>
      <c r="L2706" s="26">
        <f>K2706*M2706</f>
        <v>1540</v>
      </c>
      <c r="M2706" s="27">
        <v>0.4</v>
      </c>
      <c r="O2706" s="1"/>
      <c r="P2706" s="2"/>
      <c r="Q2706" s="3"/>
      <c r="R2706" s="5"/>
    </row>
    <row r="2707" spans="2:18" x14ac:dyDescent="0.2">
      <c r="B2707" s="22" t="s">
        <v>20</v>
      </c>
      <c r="C2707" s="22">
        <v>1197831</v>
      </c>
      <c r="D2707" s="23">
        <v>44396</v>
      </c>
      <c r="E2707" s="22" t="s">
        <v>49</v>
      </c>
      <c r="F2707" s="22" t="s">
        <v>97</v>
      </c>
      <c r="G2707" s="22" t="s">
        <v>96</v>
      </c>
      <c r="H2707" s="22" t="s">
        <v>15</v>
      </c>
      <c r="I2707" s="24">
        <v>0.5</v>
      </c>
      <c r="J2707" s="25">
        <v>4500</v>
      </c>
      <c r="K2707" s="26">
        <f>I2707*J2707</f>
        <v>2250</v>
      </c>
      <c r="L2707" s="26">
        <f>K2707*M2707</f>
        <v>787.5</v>
      </c>
      <c r="M2707" s="27">
        <v>0.35</v>
      </c>
      <c r="O2707" s="1"/>
      <c r="P2707" s="2"/>
      <c r="Q2707" s="3"/>
      <c r="R2707" s="5"/>
    </row>
    <row r="2708" spans="2:18" x14ac:dyDescent="0.2">
      <c r="B2708" s="22" t="s">
        <v>20</v>
      </c>
      <c r="C2708" s="22">
        <v>1197831</v>
      </c>
      <c r="D2708" s="23">
        <v>44396</v>
      </c>
      <c r="E2708" s="22" t="s">
        <v>49</v>
      </c>
      <c r="F2708" s="22" t="s">
        <v>97</v>
      </c>
      <c r="G2708" s="22" t="s">
        <v>96</v>
      </c>
      <c r="H2708" s="22" t="s">
        <v>13</v>
      </c>
      <c r="I2708" s="24">
        <v>0.45</v>
      </c>
      <c r="J2708" s="25">
        <v>3750</v>
      </c>
      <c r="K2708" s="26">
        <f t="shared" ref="K2708:K2711" si="887">I2708*J2708</f>
        <v>1687.5</v>
      </c>
      <c r="L2708" s="26">
        <f t="shared" ref="L2708:L2711" si="888">K2708*M2708</f>
        <v>675</v>
      </c>
      <c r="M2708" s="27">
        <v>0.4</v>
      </c>
      <c r="O2708" s="1"/>
      <c r="P2708" s="2"/>
      <c r="Q2708" s="3"/>
      <c r="R2708" s="5"/>
    </row>
    <row r="2709" spans="2:18" x14ac:dyDescent="0.2">
      <c r="B2709" s="22" t="s">
        <v>20</v>
      </c>
      <c r="C2709" s="22">
        <v>1197831</v>
      </c>
      <c r="D2709" s="23">
        <v>44396</v>
      </c>
      <c r="E2709" s="22" t="s">
        <v>49</v>
      </c>
      <c r="F2709" s="22" t="s">
        <v>97</v>
      </c>
      <c r="G2709" s="22" t="s">
        <v>96</v>
      </c>
      <c r="H2709" s="22" t="s">
        <v>14</v>
      </c>
      <c r="I2709" s="24">
        <v>0.45</v>
      </c>
      <c r="J2709" s="25">
        <v>3250</v>
      </c>
      <c r="K2709" s="26">
        <f t="shared" si="887"/>
        <v>1462.5</v>
      </c>
      <c r="L2709" s="26">
        <f t="shared" si="888"/>
        <v>585</v>
      </c>
      <c r="M2709" s="27">
        <v>0.4</v>
      </c>
      <c r="O2709" s="1"/>
      <c r="P2709" s="2"/>
      <c r="Q2709" s="3"/>
      <c r="R2709" s="5"/>
    </row>
    <row r="2710" spans="2:18" x14ac:dyDescent="0.2">
      <c r="B2710" s="22" t="s">
        <v>20</v>
      </c>
      <c r="C2710" s="22">
        <v>1197831</v>
      </c>
      <c r="D2710" s="23">
        <v>44396</v>
      </c>
      <c r="E2710" s="22" t="s">
        <v>49</v>
      </c>
      <c r="F2710" s="22" t="s">
        <v>97</v>
      </c>
      <c r="G2710" s="22" t="s">
        <v>96</v>
      </c>
      <c r="H2710" s="22" t="s">
        <v>16</v>
      </c>
      <c r="I2710" s="24">
        <v>0.6</v>
      </c>
      <c r="J2710" s="25">
        <v>3500</v>
      </c>
      <c r="K2710" s="26">
        <f t="shared" si="887"/>
        <v>2100</v>
      </c>
      <c r="L2710" s="26">
        <f t="shared" si="888"/>
        <v>735</v>
      </c>
      <c r="M2710" s="27">
        <v>0.35</v>
      </c>
      <c r="O2710" s="1"/>
      <c r="P2710" s="2"/>
      <c r="Q2710" s="3"/>
      <c r="R2710" s="5"/>
    </row>
    <row r="2711" spans="2:18" x14ac:dyDescent="0.2">
      <c r="B2711" s="22" t="s">
        <v>20</v>
      </c>
      <c r="C2711" s="22">
        <v>1197831</v>
      </c>
      <c r="D2711" s="23">
        <v>44396</v>
      </c>
      <c r="E2711" s="22" t="s">
        <v>49</v>
      </c>
      <c r="F2711" s="22" t="s">
        <v>97</v>
      </c>
      <c r="G2711" s="22" t="s">
        <v>96</v>
      </c>
      <c r="H2711" s="22" t="s">
        <v>17</v>
      </c>
      <c r="I2711" s="24">
        <v>0.65</v>
      </c>
      <c r="J2711" s="25">
        <v>5250</v>
      </c>
      <c r="K2711" s="26">
        <f t="shared" si="887"/>
        <v>3412.5</v>
      </c>
      <c r="L2711" s="26">
        <f t="shared" si="888"/>
        <v>1365</v>
      </c>
      <c r="M2711" s="27">
        <v>0.4</v>
      </c>
      <c r="O2711" s="1"/>
      <c r="P2711" s="2"/>
      <c r="Q2711" s="3"/>
      <c r="R2711" s="5"/>
    </row>
    <row r="2712" spans="2:18" x14ac:dyDescent="0.2">
      <c r="B2712" s="22" t="s">
        <v>20</v>
      </c>
      <c r="C2712" s="22">
        <v>1197831</v>
      </c>
      <c r="D2712" s="23">
        <v>44428</v>
      </c>
      <c r="E2712" s="22" t="s">
        <v>49</v>
      </c>
      <c r="F2712" s="22" t="s">
        <v>97</v>
      </c>
      <c r="G2712" s="22" t="s">
        <v>96</v>
      </c>
      <c r="H2712" s="22" t="s">
        <v>12</v>
      </c>
      <c r="I2712" s="24">
        <v>0.6</v>
      </c>
      <c r="J2712" s="25">
        <v>6750</v>
      </c>
      <c r="K2712" s="26">
        <f>I2712*J2712</f>
        <v>4050</v>
      </c>
      <c r="L2712" s="26">
        <f>K2712*M2712</f>
        <v>1620</v>
      </c>
      <c r="M2712" s="27">
        <v>0.4</v>
      </c>
      <c r="O2712" s="1"/>
      <c r="P2712" s="2"/>
      <c r="Q2712" s="3"/>
      <c r="R2712" s="5"/>
    </row>
    <row r="2713" spans="2:18" x14ac:dyDescent="0.2">
      <c r="B2713" s="22" t="s">
        <v>20</v>
      </c>
      <c r="C2713" s="22">
        <v>1197831</v>
      </c>
      <c r="D2713" s="23">
        <v>44428</v>
      </c>
      <c r="E2713" s="22" t="s">
        <v>49</v>
      </c>
      <c r="F2713" s="22" t="s">
        <v>97</v>
      </c>
      <c r="G2713" s="22" t="s">
        <v>96</v>
      </c>
      <c r="H2713" s="22" t="s">
        <v>15</v>
      </c>
      <c r="I2713" s="24">
        <v>0.55000000000000004</v>
      </c>
      <c r="J2713" s="25">
        <v>4500</v>
      </c>
      <c r="K2713" s="26">
        <f>I2713*J2713</f>
        <v>2475</v>
      </c>
      <c r="L2713" s="26">
        <f>K2713*M2713</f>
        <v>866.25</v>
      </c>
      <c r="M2713" s="27">
        <v>0.35</v>
      </c>
      <c r="O2713" s="1"/>
      <c r="P2713" s="2"/>
      <c r="Q2713" s="3"/>
      <c r="R2713" s="5"/>
    </row>
    <row r="2714" spans="2:18" x14ac:dyDescent="0.2">
      <c r="B2714" s="22" t="s">
        <v>20</v>
      </c>
      <c r="C2714" s="22">
        <v>1197831</v>
      </c>
      <c r="D2714" s="23">
        <v>44428</v>
      </c>
      <c r="E2714" s="22" t="s">
        <v>49</v>
      </c>
      <c r="F2714" s="22" t="s">
        <v>97</v>
      </c>
      <c r="G2714" s="22" t="s">
        <v>96</v>
      </c>
      <c r="H2714" s="22" t="s">
        <v>13</v>
      </c>
      <c r="I2714" s="24">
        <v>0.5</v>
      </c>
      <c r="J2714" s="25">
        <v>3750</v>
      </c>
      <c r="K2714" s="26">
        <f t="shared" ref="K2714:K2717" si="889">I2714*J2714</f>
        <v>1875</v>
      </c>
      <c r="L2714" s="26">
        <f t="shared" ref="L2714:L2717" si="890">K2714*M2714</f>
        <v>750</v>
      </c>
      <c r="M2714" s="27">
        <v>0.4</v>
      </c>
      <c r="O2714" s="1"/>
      <c r="P2714" s="2"/>
      <c r="Q2714" s="3"/>
      <c r="R2714" s="5"/>
    </row>
    <row r="2715" spans="2:18" x14ac:dyDescent="0.2">
      <c r="B2715" s="22" t="s">
        <v>20</v>
      </c>
      <c r="C2715" s="22">
        <v>1197831</v>
      </c>
      <c r="D2715" s="23">
        <v>44428</v>
      </c>
      <c r="E2715" s="22" t="s">
        <v>49</v>
      </c>
      <c r="F2715" s="22" t="s">
        <v>97</v>
      </c>
      <c r="G2715" s="22" t="s">
        <v>96</v>
      </c>
      <c r="H2715" s="22" t="s">
        <v>14</v>
      </c>
      <c r="I2715" s="24">
        <v>0.4</v>
      </c>
      <c r="J2715" s="25">
        <v>3250</v>
      </c>
      <c r="K2715" s="26">
        <f t="shared" si="889"/>
        <v>1300</v>
      </c>
      <c r="L2715" s="26">
        <f t="shared" si="890"/>
        <v>520</v>
      </c>
      <c r="M2715" s="27">
        <v>0.4</v>
      </c>
      <c r="O2715" s="1"/>
      <c r="P2715" s="2"/>
      <c r="Q2715" s="3"/>
      <c r="R2715" s="5"/>
    </row>
    <row r="2716" spans="2:18" x14ac:dyDescent="0.2">
      <c r="B2716" s="22" t="s">
        <v>20</v>
      </c>
      <c r="C2716" s="22">
        <v>1197831</v>
      </c>
      <c r="D2716" s="23">
        <v>44428</v>
      </c>
      <c r="E2716" s="22" t="s">
        <v>49</v>
      </c>
      <c r="F2716" s="22" t="s">
        <v>97</v>
      </c>
      <c r="G2716" s="22" t="s">
        <v>96</v>
      </c>
      <c r="H2716" s="22" t="s">
        <v>16</v>
      </c>
      <c r="I2716" s="24">
        <v>0.5</v>
      </c>
      <c r="J2716" s="25">
        <v>3000</v>
      </c>
      <c r="K2716" s="26">
        <f t="shared" si="889"/>
        <v>1500</v>
      </c>
      <c r="L2716" s="26">
        <f t="shared" si="890"/>
        <v>525</v>
      </c>
      <c r="M2716" s="27">
        <v>0.35</v>
      </c>
      <c r="O2716" s="1"/>
      <c r="P2716" s="2"/>
      <c r="Q2716" s="3"/>
      <c r="R2716" s="5"/>
    </row>
    <row r="2717" spans="2:18" x14ac:dyDescent="0.2">
      <c r="B2717" s="22" t="s">
        <v>20</v>
      </c>
      <c r="C2717" s="22">
        <v>1197831</v>
      </c>
      <c r="D2717" s="23">
        <v>44428</v>
      </c>
      <c r="E2717" s="22" t="s">
        <v>49</v>
      </c>
      <c r="F2717" s="22" t="s">
        <v>97</v>
      </c>
      <c r="G2717" s="22" t="s">
        <v>96</v>
      </c>
      <c r="H2717" s="22" t="s">
        <v>17</v>
      </c>
      <c r="I2717" s="24">
        <v>0.55000000000000004</v>
      </c>
      <c r="J2717" s="25">
        <v>4750</v>
      </c>
      <c r="K2717" s="26">
        <f t="shared" si="889"/>
        <v>2612.5</v>
      </c>
      <c r="L2717" s="26">
        <f t="shared" si="890"/>
        <v>1045</v>
      </c>
      <c r="M2717" s="27">
        <v>0.4</v>
      </c>
      <c r="O2717" s="1"/>
      <c r="P2717" s="2"/>
      <c r="Q2717" s="3"/>
      <c r="R2717" s="5"/>
    </row>
    <row r="2718" spans="2:18" x14ac:dyDescent="0.2">
      <c r="B2718" s="22" t="s">
        <v>20</v>
      </c>
      <c r="C2718" s="22">
        <v>1197831</v>
      </c>
      <c r="D2718" s="23">
        <v>44458</v>
      </c>
      <c r="E2718" s="22" t="s">
        <v>49</v>
      </c>
      <c r="F2718" s="22" t="s">
        <v>97</v>
      </c>
      <c r="G2718" s="22" t="s">
        <v>96</v>
      </c>
      <c r="H2718" s="22" t="s">
        <v>12</v>
      </c>
      <c r="I2718" s="24">
        <v>0.5</v>
      </c>
      <c r="J2718" s="25">
        <v>5750</v>
      </c>
      <c r="K2718" s="26">
        <f>I2718*J2718</f>
        <v>2875</v>
      </c>
      <c r="L2718" s="26">
        <f>K2718*M2718</f>
        <v>1150</v>
      </c>
      <c r="M2718" s="27">
        <v>0.4</v>
      </c>
      <c r="O2718" s="1"/>
      <c r="P2718" s="2"/>
      <c r="Q2718" s="3"/>
      <c r="R2718" s="5"/>
    </row>
    <row r="2719" spans="2:18" x14ac:dyDescent="0.2">
      <c r="B2719" s="22" t="s">
        <v>20</v>
      </c>
      <c r="C2719" s="22">
        <v>1197831</v>
      </c>
      <c r="D2719" s="23">
        <v>44458</v>
      </c>
      <c r="E2719" s="22" t="s">
        <v>49</v>
      </c>
      <c r="F2719" s="22" t="s">
        <v>97</v>
      </c>
      <c r="G2719" s="22" t="s">
        <v>96</v>
      </c>
      <c r="H2719" s="22" t="s">
        <v>15</v>
      </c>
      <c r="I2719" s="24">
        <v>0.40000000000000013</v>
      </c>
      <c r="J2719" s="25">
        <v>3750</v>
      </c>
      <c r="K2719" s="26">
        <f>I2719*J2719</f>
        <v>1500.0000000000005</v>
      </c>
      <c r="L2719" s="26">
        <f>K2719*M2719</f>
        <v>525.00000000000011</v>
      </c>
      <c r="M2719" s="27">
        <v>0.35</v>
      </c>
      <c r="O2719" s="1"/>
      <c r="P2719" s="2"/>
      <c r="Q2719" s="3"/>
      <c r="R2719" s="5"/>
    </row>
    <row r="2720" spans="2:18" x14ac:dyDescent="0.2">
      <c r="B2720" s="22" t="s">
        <v>20</v>
      </c>
      <c r="C2720" s="22">
        <v>1197831</v>
      </c>
      <c r="D2720" s="23">
        <v>44458</v>
      </c>
      <c r="E2720" s="22" t="s">
        <v>49</v>
      </c>
      <c r="F2720" s="22" t="s">
        <v>97</v>
      </c>
      <c r="G2720" s="22" t="s">
        <v>96</v>
      </c>
      <c r="H2720" s="22" t="s">
        <v>13</v>
      </c>
      <c r="I2720" s="24">
        <v>0.15000000000000008</v>
      </c>
      <c r="J2720" s="25">
        <v>2750</v>
      </c>
      <c r="K2720" s="26">
        <f t="shared" ref="K2720:K2723" si="891">I2720*J2720</f>
        <v>412.50000000000023</v>
      </c>
      <c r="L2720" s="26">
        <f t="shared" ref="L2720:L2723" si="892">K2720*M2720</f>
        <v>165.00000000000011</v>
      </c>
      <c r="M2720" s="27">
        <v>0.4</v>
      </c>
      <c r="O2720" s="1"/>
      <c r="P2720" s="2"/>
      <c r="Q2720" s="3"/>
      <c r="R2720" s="5"/>
    </row>
    <row r="2721" spans="2:18" x14ac:dyDescent="0.2">
      <c r="B2721" s="22" t="s">
        <v>20</v>
      </c>
      <c r="C2721" s="22">
        <v>1197831</v>
      </c>
      <c r="D2721" s="23">
        <v>44458</v>
      </c>
      <c r="E2721" s="22" t="s">
        <v>49</v>
      </c>
      <c r="F2721" s="22" t="s">
        <v>97</v>
      </c>
      <c r="G2721" s="22" t="s">
        <v>96</v>
      </c>
      <c r="H2721" s="22" t="s">
        <v>14</v>
      </c>
      <c r="I2721" s="24">
        <v>0.15000000000000008</v>
      </c>
      <c r="J2721" s="25">
        <v>2500</v>
      </c>
      <c r="K2721" s="26">
        <f t="shared" si="891"/>
        <v>375.00000000000017</v>
      </c>
      <c r="L2721" s="26">
        <f t="shared" si="892"/>
        <v>150.00000000000009</v>
      </c>
      <c r="M2721" s="27">
        <v>0.4</v>
      </c>
      <c r="O2721" s="1"/>
      <c r="P2721" s="2"/>
      <c r="Q2721" s="3"/>
      <c r="R2721" s="5"/>
    </row>
    <row r="2722" spans="2:18" x14ac:dyDescent="0.2">
      <c r="B2722" s="22" t="s">
        <v>20</v>
      </c>
      <c r="C2722" s="22">
        <v>1197831</v>
      </c>
      <c r="D2722" s="23">
        <v>44458</v>
      </c>
      <c r="E2722" s="22" t="s">
        <v>49</v>
      </c>
      <c r="F2722" s="22" t="s">
        <v>97</v>
      </c>
      <c r="G2722" s="22" t="s">
        <v>96</v>
      </c>
      <c r="H2722" s="22" t="s">
        <v>16</v>
      </c>
      <c r="I2722" s="24">
        <v>0.25000000000000006</v>
      </c>
      <c r="J2722" s="25">
        <v>2500</v>
      </c>
      <c r="K2722" s="26">
        <f t="shared" si="891"/>
        <v>625.00000000000011</v>
      </c>
      <c r="L2722" s="26">
        <f t="shared" si="892"/>
        <v>218.75000000000003</v>
      </c>
      <c r="M2722" s="27">
        <v>0.35</v>
      </c>
      <c r="O2722" s="1"/>
      <c r="P2722" s="2"/>
      <c r="Q2722" s="3"/>
      <c r="R2722" s="5"/>
    </row>
    <row r="2723" spans="2:18" x14ac:dyDescent="0.2">
      <c r="B2723" s="22" t="s">
        <v>20</v>
      </c>
      <c r="C2723" s="22">
        <v>1197831</v>
      </c>
      <c r="D2723" s="23">
        <v>44458</v>
      </c>
      <c r="E2723" s="22" t="s">
        <v>49</v>
      </c>
      <c r="F2723" s="22" t="s">
        <v>97</v>
      </c>
      <c r="G2723" s="22" t="s">
        <v>96</v>
      </c>
      <c r="H2723" s="22" t="s">
        <v>17</v>
      </c>
      <c r="I2723" s="24">
        <v>0.3000000000000001</v>
      </c>
      <c r="J2723" s="25">
        <v>3500</v>
      </c>
      <c r="K2723" s="26">
        <f t="shared" si="891"/>
        <v>1050.0000000000005</v>
      </c>
      <c r="L2723" s="26">
        <f t="shared" si="892"/>
        <v>420.00000000000023</v>
      </c>
      <c r="M2723" s="27">
        <v>0.4</v>
      </c>
      <c r="O2723" s="1"/>
      <c r="P2723" s="2"/>
      <c r="Q2723" s="3"/>
      <c r="R2723" s="5"/>
    </row>
    <row r="2724" spans="2:18" x14ac:dyDescent="0.2">
      <c r="B2724" s="22" t="s">
        <v>20</v>
      </c>
      <c r="C2724" s="22">
        <v>1197831</v>
      </c>
      <c r="D2724" s="23">
        <v>44490</v>
      </c>
      <c r="E2724" s="22" t="s">
        <v>49</v>
      </c>
      <c r="F2724" s="22" t="s">
        <v>97</v>
      </c>
      <c r="G2724" s="22" t="s">
        <v>96</v>
      </c>
      <c r="H2724" s="22" t="s">
        <v>12</v>
      </c>
      <c r="I2724" s="24">
        <v>0.3000000000000001</v>
      </c>
      <c r="J2724" s="25">
        <v>5250</v>
      </c>
      <c r="K2724" s="26">
        <f>I2724*J2724</f>
        <v>1575.0000000000005</v>
      </c>
      <c r="L2724" s="26">
        <f>K2724*M2724</f>
        <v>630.00000000000023</v>
      </c>
      <c r="M2724" s="27">
        <v>0.4</v>
      </c>
      <c r="O2724" s="1"/>
      <c r="P2724" s="2"/>
      <c r="Q2724" s="3"/>
      <c r="R2724" s="5"/>
    </row>
    <row r="2725" spans="2:18" x14ac:dyDescent="0.2">
      <c r="B2725" s="22" t="s">
        <v>20</v>
      </c>
      <c r="C2725" s="22">
        <v>1197831</v>
      </c>
      <c r="D2725" s="23">
        <v>44490</v>
      </c>
      <c r="E2725" s="22" t="s">
        <v>49</v>
      </c>
      <c r="F2725" s="22" t="s">
        <v>97</v>
      </c>
      <c r="G2725" s="22" t="s">
        <v>96</v>
      </c>
      <c r="H2725" s="22" t="s">
        <v>15</v>
      </c>
      <c r="I2725" s="24">
        <v>0.20000000000000012</v>
      </c>
      <c r="J2725" s="25">
        <v>3500</v>
      </c>
      <c r="K2725" s="26">
        <f>I2725*J2725</f>
        <v>700.00000000000045</v>
      </c>
      <c r="L2725" s="26">
        <f>K2725*M2725</f>
        <v>245.00000000000014</v>
      </c>
      <c r="M2725" s="27">
        <v>0.35</v>
      </c>
      <c r="O2725" s="1"/>
      <c r="P2725" s="2"/>
      <c r="Q2725" s="3"/>
      <c r="R2725" s="5"/>
    </row>
    <row r="2726" spans="2:18" x14ac:dyDescent="0.2">
      <c r="B2726" s="22" t="s">
        <v>20</v>
      </c>
      <c r="C2726" s="22">
        <v>1197831</v>
      </c>
      <c r="D2726" s="23">
        <v>44490</v>
      </c>
      <c r="E2726" s="22" t="s">
        <v>49</v>
      </c>
      <c r="F2726" s="22" t="s">
        <v>97</v>
      </c>
      <c r="G2726" s="22" t="s">
        <v>96</v>
      </c>
      <c r="H2726" s="22" t="s">
        <v>13</v>
      </c>
      <c r="I2726" s="24">
        <v>0.20000000000000012</v>
      </c>
      <c r="J2726" s="25">
        <v>2250</v>
      </c>
      <c r="K2726" s="26">
        <f t="shared" ref="K2726:K2729" si="893">I2726*J2726</f>
        <v>450.00000000000028</v>
      </c>
      <c r="L2726" s="26">
        <f t="shared" ref="L2726:L2729" si="894">K2726*M2726</f>
        <v>180.00000000000011</v>
      </c>
      <c r="M2726" s="27">
        <v>0.4</v>
      </c>
      <c r="O2726" s="1"/>
      <c r="P2726" s="2"/>
      <c r="Q2726" s="3"/>
      <c r="R2726" s="5"/>
    </row>
    <row r="2727" spans="2:18" x14ac:dyDescent="0.2">
      <c r="B2727" s="22" t="s">
        <v>20</v>
      </c>
      <c r="C2727" s="22">
        <v>1197831</v>
      </c>
      <c r="D2727" s="23">
        <v>44490</v>
      </c>
      <c r="E2727" s="22" t="s">
        <v>49</v>
      </c>
      <c r="F2727" s="22" t="s">
        <v>97</v>
      </c>
      <c r="G2727" s="22" t="s">
        <v>96</v>
      </c>
      <c r="H2727" s="22" t="s">
        <v>14</v>
      </c>
      <c r="I2727" s="24">
        <v>0.20000000000000012</v>
      </c>
      <c r="J2727" s="25">
        <v>2000</v>
      </c>
      <c r="K2727" s="26">
        <f t="shared" si="893"/>
        <v>400.00000000000023</v>
      </c>
      <c r="L2727" s="26">
        <f t="shared" si="894"/>
        <v>160.00000000000011</v>
      </c>
      <c r="M2727" s="27">
        <v>0.4</v>
      </c>
      <c r="O2727" s="1"/>
      <c r="P2727" s="2"/>
      <c r="Q2727" s="3"/>
      <c r="R2727" s="5"/>
    </row>
    <row r="2728" spans="2:18" x14ac:dyDescent="0.2">
      <c r="B2728" s="22" t="s">
        <v>20</v>
      </c>
      <c r="C2728" s="22">
        <v>1197831</v>
      </c>
      <c r="D2728" s="23">
        <v>44490</v>
      </c>
      <c r="E2728" s="22" t="s">
        <v>49</v>
      </c>
      <c r="F2728" s="22" t="s">
        <v>97</v>
      </c>
      <c r="G2728" s="22" t="s">
        <v>96</v>
      </c>
      <c r="H2728" s="22" t="s">
        <v>16</v>
      </c>
      <c r="I2728" s="24">
        <v>0.3000000000000001</v>
      </c>
      <c r="J2728" s="25">
        <v>2000</v>
      </c>
      <c r="K2728" s="26">
        <f t="shared" si="893"/>
        <v>600.00000000000023</v>
      </c>
      <c r="L2728" s="26">
        <f t="shared" si="894"/>
        <v>210.00000000000006</v>
      </c>
      <c r="M2728" s="27">
        <v>0.35</v>
      </c>
      <c r="O2728" s="1"/>
      <c r="P2728" s="2"/>
      <c r="Q2728" s="3"/>
      <c r="R2728" s="5"/>
    </row>
    <row r="2729" spans="2:18" x14ac:dyDescent="0.2">
      <c r="B2729" s="22" t="s">
        <v>20</v>
      </c>
      <c r="C2729" s="22">
        <v>1197831</v>
      </c>
      <c r="D2729" s="23">
        <v>44490</v>
      </c>
      <c r="E2729" s="22" t="s">
        <v>49</v>
      </c>
      <c r="F2729" s="22" t="s">
        <v>97</v>
      </c>
      <c r="G2729" s="22" t="s">
        <v>96</v>
      </c>
      <c r="H2729" s="22" t="s">
        <v>17</v>
      </c>
      <c r="I2729" s="24">
        <v>0.30000000000000004</v>
      </c>
      <c r="J2729" s="25">
        <v>3250</v>
      </c>
      <c r="K2729" s="26">
        <f t="shared" si="893"/>
        <v>975.00000000000011</v>
      </c>
      <c r="L2729" s="26">
        <f t="shared" si="894"/>
        <v>390.00000000000006</v>
      </c>
      <c r="M2729" s="27">
        <v>0.4</v>
      </c>
      <c r="O2729" s="1"/>
      <c r="P2729" s="2"/>
      <c r="Q2729" s="3"/>
      <c r="R2729" s="5"/>
    </row>
    <row r="2730" spans="2:18" x14ac:dyDescent="0.2">
      <c r="B2730" s="22" t="s">
        <v>20</v>
      </c>
      <c r="C2730" s="22">
        <v>1197831</v>
      </c>
      <c r="D2730" s="23">
        <v>44520</v>
      </c>
      <c r="E2730" s="22" t="s">
        <v>49</v>
      </c>
      <c r="F2730" s="22" t="s">
        <v>97</v>
      </c>
      <c r="G2730" s="22" t="s">
        <v>96</v>
      </c>
      <c r="H2730" s="22" t="s">
        <v>12</v>
      </c>
      <c r="I2730" s="24">
        <v>0.25000000000000011</v>
      </c>
      <c r="J2730" s="25">
        <v>4750</v>
      </c>
      <c r="K2730" s="26">
        <f>I2730*J2730</f>
        <v>1187.5000000000005</v>
      </c>
      <c r="L2730" s="26">
        <f>K2730*M2730</f>
        <v>475.00000000000023</v>
      </c>
      <c r="M2730" s="27">
        <v>0.4</v>
      </c>
      <c r="O2730" s="1"/>
      <c r="P2730" s="2"/>
      <c r="Q2730" s="3"/>
      <c r="R2730" s="5"/>
    </row>
    <row r="2731" spans="2:18" x14ac:dyDescent="0.2">
      <c r="B2731" s="22" t="s">
        <v>20</v>
      </c>
      <c r="C2731" s="22">
        <v>1197831</v>
      </c>
      <c r="D2731" s="23">
        <v>44520</v>
      </c>
      <c r="E2731" s="22" t="s">
        <v>49</v>
      </c>
      <c r="F2731" s="22" t="s">
        <v>97</v>
      </c>
      <c r="G2731" s="22" t="s">
        <v>96</v>
      </c>
      <c r="H2731" s="22" t="s">
        <v>15</v>
      </c>
      <c r="I2731" s="24">
        <v>0.15000000000000013</v>
      </c>
      <c r="J2731" s="25">
        <v>3000</v>
      </c>
      <c r="K2731" s="26">
        <f>I2731*J2731</f>
        <v>450.0000000000004</v>
      </c>
      <c r="L2731" s="26">
        <f>K2731*M2731</f>
        <v>157.50000000000014</v>
      </c>
      <c r="M2731" s="27">
        <v>0.35</v>
      </c>
      <c r="O2731" s="1"/>
      <c r="P2731" s="2"/>
      <c r="Q2731" s="3"/>
      <c r="R2731" s="5"/>
    </row>
    <row r="2732" spans="2:18" x14ac:dyDescent="0.2">
      <c r="B2732" s="22" t="s">
        <v>20</v>
      </c>
      <c r="C2732" s="22">
        <v>1197831</v>
      </c>
      <c r="D2732" s="23">
        <v>44520</v>
      </c>
      <c r="E2732" s="22" t="s">
        <v>49</v>
      </c>
      <c r="F2732" s="22" t="s">
        <v>97</v>
      </c>
      <c r="G2732" s="22" t="s">
        <v>96</v>
      </c>
      <c r="H2732" s="22" t="s">
        <v>13</v>
      </c>
      <c r="I2732" s="24">
        <v>0.25000000000000017</v>
      </c>
      <c r="J2732" s="25">
        <v>2450</v>
      </c>
      <c r="K2732" s="26">
        <f t="shared" ref="K2732:K2735" si="895">I2732*J2732</f>
        <v>612.50000000000045</v>
      </c>
      <c r="L2732" s="26">
        <f t="shared" ref="L2732:L2735" si="896">K2732*M2732</f>
        <v>245.0000000000002</v>
      </c>
      <c r="M2732" s="27">
        <v>0.4</v>
      </c>
      <c r="O2732" s="1"/>
      <c r="P2732" s="2"/>
      <c r="Q2732" s="3"/>
      <c r="R2732" s="5"/>
    </row>
    <row r="2733" spans="2:18" x14ac:dyDescent="0.2">
      <c r="B2733" s="22" t="s">
        <v>20</v>
      </c>
      <c r="C2733" s="22">
        <v>1197831</v>
      </c>
      <c r="D2733" s="23">
        <v>44520</v>
      </c>
      <c r="E2733" s="22" t="s">
        <v>49</v>
      </c>
      <c r="F2733" s="22" t="s">
        <v>97</v>
      </c>
      <c r="G2733" s="22" t="s">
        <v>96</v>
      </c>
      <c r="H2733" s="22" t="s">
        <v>14</v>
      </c>
      <c r="I2733" s="24">
        <v>0.55000000000000016</v>
      </c>
      <c r="J2733" s="25">
        <v>3000</v>
      </c>
      <c r="K2733" s="26">
        <f t="shared" si="895"/>
        <v>1650.0000000000005</v>
      </c>
      <c r="L2733" s="26">
        <f t="shared" si="896"/>
        <v>660.00000000000023</v>
      </c>
      <c r="M2733" s="27">
        <v>0.4</v>
      </c>
      <c r="O2733" s="1"/>
      <c r="P2733" s="2"/>
      <c r="Q2733" s="3"/>
      <c r="R2733" s="5"/>
    </row>
    <row r="2734" spans="2:18" x14ac:dyDescent="0.2">
      <c r="B2734" s="22" t="s">
        <v>20</v>
      </c>
      <c r="C2734" s="22">
        <v>1197831</v>
      </c>
      <c r="D2734" s="23">
        <v>44520</v>
      </c>
      <c r="E2734" s="22" t="s">
        <v>49</v>
      </c>
      <c r="F2734" s="22" t="s">
        <v>97</v>
      </c>
      <c r="G2734" s="22" t="s">
        <v>96</v>
      </c>
      <c r="H2734" s="22" t="s">
        <v>16</v>
      </c>
      <c r="I2734" s="24">
        <v>0.75000000000000011</v>
      </c>
      <c r="J2734" s="25">
        <v>2750</v>
      </c>
      <c r="K2734" s="26">
        <f t="shared" si="895"/>
        <v>2062.5000000000005</v>
      </c>
      <c r="L2734" s="26">
        <f t="shared" si="896"/>
        <v>721.87500000000011</v>
      </c>
      <c r="M2734" s="27">
        <v>0.35</v>
      </c>
      <c r="O2734" s="1"/>
      <c r="P2734" s="2"/>
      <c r="Q2734" s="3"/>
      <c r="R2734" s="5"/>
    </row>
    <row r="2735" spans="2:18" x14ac:dyDescent="0.2">
      <c r="B2735" s="22" t="s">
        <v>20</v>
      </c>
      <c r="C2735" s="22">
        <v>1197831</v>
      </c>
      <c r="D2735" s="23">
        <v>44520</v>
      </c>
      <c r="E2735" s="22" t="s">
        <v>49</v>
      </c>
      <c r="F2735" s="22" t="s">
        <v>97</v>
      </c>
      <c r="G2735" s="22" t="s">
        <v>96</v>
      </c>
      <c r="H2735" s="22" t="s">
        <v>17</v>
      </c>
      <c r="I2735" s="24">
        <v>0.75</v>
      </c>
      <c r="J2735" s="25">
        <v>3750</v>
      </c>
      <c r="K2735" s="26">
        <f t="shared" si="895"/>
        <v>2812.5</v>
      </c>
      <c r="L2735" s="26">
        <f t="shared" si="896"/>
        <v>1125</v>
      </c>
      <c r="M2735" s="27">
        <v>0.4</v>
      </c>
      <c r="O2735" s="1"/>
      <c r="P2735" s="2"/>
      <c r="Q2735" s="3"/>
      <c r="R2735" s="5"/>
    </row>
    <row r="2736" spans="2:18" x14ac:dyDescent="0.2">
      <c r="B2736" s="22" t="s">
        <v>20</v>
      </c>
      <c r="C2736" s="22">
        <v>1197831</v>
      </c>
      <c r="D2736" s="23">
        <v>44549</v>
      </c>
      <c r="E2736" s="22" t="s">
        <v>49</v>
      </c>
      <c r="F2736" s="22" t="s">
        <v>97</v>
      </c>
      <c r="G2736" s="22" t="s">
        <v>96</v>
      </c>
      <c r="H2736" s="22" t="s">
        <v>12</v>
      </c>
      <c r="I2736" s="24">
        <v>0.70000000000000007</v>
      </c>
      <c r="J2736" s="25">
        <v>6250</v>
      </c>
      <c r="K2736" s="26">
        <f>I2736*J2736</f>
        <v>4375</v>
      </c>
      <c r="L2736" s="26">
        <f>K2736*M2736</f>
        <v>1750</v>
      </c>
      <c r="M2736" s="27">
        <v>0.4</v>
      </c>
      <c r="O2736" s="1"/>
      <c r="P2736" s="2"/>
      <c r="Q2736" s="3"/>
      <c r="R2736" s="5"/>
    </row>
    <row r="2737" spans="1:18" x14ac:dyDescent="0.2">
      <c r="B2737" s="22" t="s">
        <v>20</v>
      </c>
      <c r="C2737" s="22">
        <v>1197831</v>
      </c>
      <c r="D2737" s="23">
        <v>44549</v>
      </c>
      <c r="E2737" s="22" t="s">
        <v>49</v>
      </c>
      <c r="F2737" s="22" t="s">
        <v>97</v>
      </c>
      <c r="G2737" s="22" t="s">
        <v>96</v>
      </c>
      <c r="H2737" s="22" t="s">
        <v>15</v>
      </c>
      <c r="I2737" s="24">
        <v>0.60000000000000009</v>
      </c>
      <c r="J2737" s="25">
        <v>4250</v>
      </c>
      <c r="K2737" s="26">
        <f>I2737*J2737</f>
        <v>2550.0000000000005</v>
      </c>
      <c r="L2737" s="26">
        <f>K2737*M2737</f>
        <v>892.50000000000011</v>
      </c>
      <c r="M2737" s="27">
        <v>0.35</v>
      </c>
      <c r="O2737" s="1"/>
      <c r="P2737" s="2"/>
      <c r="Q2737" s="3"/>
      <c r="R2737" s="5"/>
    </row>
    <row r="2738" spans="1:18" x14ac:dyDescent="0.2">
      <c r="B2738" s="22" t="s">
        <v>20</v>
      </c>
      <c r="C2738" s="22">
        <v>1197831</v>
      </c>
      <c r="D2738" s="23">
        <v>44549</v>
      </c>
      <c r="E2738" s="22" t="s">
        <v>49</v>
      </c>
      <c r="F2738" s="22" t="s">
        <v>97</v>
      </c>
      <c r="G2738" s="22" t="s">
        <v>96</v>
      </c>
      <c r="H2738" s="22" t="s">
        <v>13</v>
      </c>
      <c r="I2738" s="24">
        <v>0.60000000000000009</v>
      </c>
      <c r="J2738" s="25">
        <v>3750</v>
      </c>
      <c r="K2738" s="26">
        <f t="shared" ref="K2738:K2741" si="897">I2738*J2738</f>
        <v>2250.0000000000005</v>
      </c>
      <c r="L2738" s="26">
        <f t="shared" ref="L2738:L2741" si="898">K2738*M2738</f>
        <v>900.00000000000023</v>
      </c>
      <c r="M2738" s="27">
        <v>0.4</v>
      </c>
      <c r="O2738" s="1"/>
      <c r="P2738" s="2"/>
      <c r="Q2738" s="3"/>
      <c r="R2738" s="5"/>
    </row>
    <row r="2739" spans="1:18" x14ac:dyDescent="0.2">
      <c r="B2739" s="22" t="s">
        <v>20</v>
      </c>
      <c r="C2739" s="22">
        <v>1197831</v>
      </c>
      <c r="D2739" s="23">
        <v>44549</v>
      </c>
      <c r="E2739" s="22" t="s">
        <v>49</v>
      </c>
      <c r="F2739" s="22" t="s">
        <v>97</v>
      </c>
      <c r="G2739" s="22" t="s">
        <v>96</v>
      </c>
      <c r="H2739" s="22" t="s">
        <v>14</v>
      </c>
      <c r="I2739" s="24">
        <v>0.60000000000000009</v>
      </c>
      <c r="J2739" s="25">
        <v>3250</v>
      </c>
      <c r="K2739" s="26">
        <f t="shared" si="897"/>
        <v>1950.0000000000002</v>
      </c>
      <c r="L2739" s="26">
        <f t="shared" si="898"/>
        <v>780.00000000000011</v>
      </c>
      <c r="M2739" s="27">
        <v>0.4</v>
      </c>
      <c r="O2739" s="1"/>
      <c r="P2739" s="2"/>
      <c r="Q2739" s="3"/>
      <c r="R2739" s="5"/>
    </row>
    <row r="2740" spans="1:18" x14ac:dyDescent="0.2">
      <c r="B2740" s="22" t="s">
        <v>20</v>
      </c>
      <c r="C2740" s="22">
        <v>1197831</v>
      </c>
      <c r="D2740" s="23">
        <v>44549</v>
      </c>
      <c r="E2740" s="22" t="s">
        <v>49</v>
      </c>
      <c r="F2740" s="22" t="s">
        <v>97</v>
      </c>
      <c r="G2740" s="22" t="s">
        <v>96</v>
      </c>
      <c r="H2740" s="22" t="s">
        <v>16</v>
      </c>
      <c r="I2740" s="24">
        <v>0.70000000000000007</v>
      </c>
      <c r="J2740" s="25">
        <v>3250</v>
      </c>
      <c r="K2740" s="26">
        <f t="shared" si="897"/>
        <v>2275</v>
      </c>
      <c r="L2740" s="26">
        <f t="shared" si="898"/>
        <v>796.25</v>
      </c>
      <c r="M2740" s="27">
        <v>0.35</v>
      </c>
      <c r="O2740" s="1"/>
      <c r="P2740" s="2"/>
      <c r="Q2740" s="3"/>
      <c r="R2740" s="5"/>
    </row>
    <row r="2741" spans="1:18" x14ac:dyDescent="0.2">
      <c r="B2741" s="22" t="s">
        <v>20</v>
      </c>
      <c r="C2741" s="22">
        <v>1197831</v>
      </c>
      <c r="D2741" s="23">
        <v>44549</v>
      </c>
      <c r="E2741" s="22" t="s">
        <v>49</v>
      </c>
      <c r="F2741" s="22" t="s">
        <v>97</v>
      </c>
      <c r="G2741" s="22" t="s">
        <v>96</v>
      </c>
      <c r="H2741" s="22" t="s">
        <v>17</v>
      </c>
      <c r="I2741" s="24">
        <v>0.75</v>
      </c>
      <c r="J2741" s="25">
        <v>4250</v>
      </c>
      <c r="K2741" s="26">
        <f t="shared" si="897"/>
        <v>3187.5</v>
      </c>
      <c r="L2741" s="26">
        <f t="shared" si="898"/>
        <v>1275</v>
      </c>
      <c r="M2741" s="27">
        <v>0.4</v>
      </c>
      <c r="O2741" s="1"/>
      <c r="P2741" s="2"/>
      <c r="Q2741" s="3"/>
      <c r="R2741" s="5"/>
    </row>
    <row r="2742" spans="1:18" x14ac:dyDescent="0.2">
      <c r="A2742" s="8" t="s">
        <v>40</v>
      </c>
      <c r="B2742" s="22" t="s">
        <v>20</v>
      </c>
      <c r="C2742" s="22">
        <v>1197831</v>
      </c>
      <c r="D2742" s="23">
        <v>44212</v>
      </c>
      <c r="E2742" s="22" t="s">
        <v>49</v>
      </c>
      <c r="F2742" s="22" t="s">
        <v>98</v>
      </c>
      <c r="G2742" s="22" t="s">
        <v>99</v>
      </c>
      <c r="H2742" s="22" t="s">
        <v>12</v>
      </c>
      <c r="I2742" s="24">
        <v>0.25000000000000006</v>
      </c>
      <c r="J2742" s="25">
        <v>5500</v>
      </c>
      <c r="K2742" s="26">
        <f>I2742*J2742</f>
        <v>1375.0000000000002</v>
      </c>
      <c r="L2742" s="26">
        <f>K2742*M2742</f>
        <v>481.25000000000006</v>
      </c>
      <c r="M2742" s="27">
        <v>0.35</v>
      </c>
      <c r="O2742" s="1"/>
      <c r="P2742" s="2"/>
      <c r="Q2742" s="3"/>
      <c r="R2742" s="5"/>
    </row>
    <row r="2743" spans="1:18" x14ac:dyDescent="0.2">
      <c r="B2743" s="22" t="s">
        <v>20</v>
      </c>
      <c r="C2743" s="22">
        <v>1197831</v>
      </c>
      <c r="D2743" s="23">
        <v>44212</v>
      </c>
      <c r="E2743" s="22" t="s">
        <v>49</v>
      </c>
      <c r="F2743" s="22" t="s">
        <v>98</v>
      </c>
      <c r="G2743" s="22" t="s">
        <v>99</v>
      </c>
      <c r="H2743" s="22" t="s">
        <v>15</v>
      </c>
      <c r="I2743" s="24">
        <v>0.25000000000000006</v>
      </c>
      <c r="J2743" s="25">
        <v>3500</v>
      </c>
      <c r="K2743" s="26">
        <f>I2743*J2743</f>
        <v>875.00000000000023</v>
      </c>
      <c r="L2743" s="26">
        <f>K2743*M2743</f>
        <v>306.25000000000006</v>
      </c>
      <c r="M2743" s="27">
        <v>0.35</v>
      </c>
      <c r="O2743" s="1"/>
      <c r="P2743" s="2"/>
      <c r="Q2743" s="3"/>
      <c r="R2743" s="5"/>
    </row>
    <row r="2744" spans="1:18" x14ac:dyDescent="0.2">
      <c r="B2744" s="22" t="s">
        <v>20</v>
      </c>
      <c r="C2744" s="22">
        <v>1197831</v>
      </c>
      <c r="D2744" s="23">
        <v>44212</v>
      </c>
      <c r="E2744" s="22" t="s">
        <v>49</v>
      </c>
      <c r="F2744" s="22" t="s">
        <v>98</v>
      </c>
      <c r="G2744" s="22" t="s">
        <v>99</v>
      </c>
      <c r="H2744" s="22" t="s">
        <v>13</v>
      </c>
      <c r="I2744" s="24">
        <v>0.15000000000000008</v>
      </c>
      <c r="J2744" s="25">
        <v>3500</v>
      </c>
      <c r="K2744" s="26">
        <f t="shared" ref="K2744:K2747" si="899">I2744*J2744</f>
        <v>525.00000000000023</v>
      </c>
      <c r="L2744" s="26">
        <f t="shared" ref="L2744:L2753" si="900">K2744*M2744</f>
        <v>183.75000000000006</v>
      </c>
      <c r="M2744" s="27">
        <v>0.35</v>
      </c>
      <c r="O2744" s="1"/>
      <c r="P2744" s="2"/>
      <c r="Q2744" s="3"/>
      <c r="R2744" s="5"/>
    </row>
    <row r="2745" spans="1:18" x14ac:dyDescent="0.2">
      <c r="B2745" s="22" t="s">
        <v>20</v>
      </c>
      <c r="C2745" s="22">
        <v>1197831</v>
      </c>
      <c r="D2745" s="23">
        <v>44212</v>
      </c>
      <c r="E2745" s="22" t="s">
        <v>49</v>
      </c>
      <c r="F2745" s="22" t="s">
        <v>98</v>
      </c>
      <c r="G2745" s="22" t="s">
        <v>99</v>
      </c>
      <c r="H2745" s="22" t="s">
        <v>14</v>
      </c>
      <c r="I2745" s="24">
        <v>0.2</v>
      </c>
      <c r="J2745" s="25">
        <v>2000</v>
      </c>
      <c r="K2745" s="26">
        <f t="shared" si="899"/>
        <v>400</v>
      </c>
      <c r="L2745" s="26">
        <f t="shared" si="900"/>
        <v>140</v>
      </c>
      <c r="M2745" s="27">
        <v>0.35</v>
      </c>
      <c r="O2745" s="1"/>
      <c r="P2745" s="2"/>
      <c r="Q2745" s="3"/>
      <c r="R2745" s="5"/>
    </row>
    <row r="2746" spans="1:18" x14ac:dyDescent="0.2">
      <c r="B2746" s="22" t="s">
        <v>20</v>
      </c>
      <c r="C2746" s="22">
        <v>1197831</v>
      </c>
      <c r="D2746" s="23">
        <v>44212</v>
      </c>
      <c r="E2746" s="22" t="s">
        <v>49</v>
      </c>
      <c r="F2746" s="22" t="s">
        <v>98</v>
      </c>
      <c r="G2746" s="22" t="s">
        <v>99</v>
      </c>
      <c r="H2746" s="22" t="s">
        <v>16</v>
      </c>
      <c r="I2746" s="24">
        <v>0.35000000000000003</v>
      </c>
      <c r="J2746" s="25">
        <v>2500</v>
      </c>
      <c r="K2746" s="26">
        <f t="shared" si="899"/>
        <v>875.00000000000011</v>
      </c>
      <c r="L2746" s="26">
        <f t="shared" si="900"/>
        <v>306.25</v>
      </c>
      <c r="M2746" s="27">
        <v>0.35</v>
      </c>
      <c r="O2746" s="1"/>
      <c r="P2746" s="2"/>
      <c r="Q2746" s="3"/>
      <c r="R2746" s="5"/>
    </row>
    <row r="2747" spans="1:18" x14ac:dyDescent="0.2">
      <c r="B2747" s="22" t="s">
        <v>20</v>
      </c>
      <c r="C2747" s="22">
        <v>1197831</v>
      </c>
      <c r="D2747" s="23">
        <v>44212</v>
      </c>
      <c r="E2747" s="22" t="s">
        <v>49</v>
      </c>
      <c r="F2747" s="22" t="s">
        <v>98</v>
      </c>
      <c r="G2747" s="22" t="s">
        <v>99</v>
      </c>
      <c r="H2747" s="22" t="s">
        <v>17</v>
      </c>
      <c r="I2747" s="24">
        <v>0.25000000000000006</v>
      </c>
      <c r="J2747" s="25">
        <v>3500</v>
      </c>
      <c r="K2747" s="26">
        <f t="shared" si="899"/>
        <v>875.00000000000023</v>
      </c>
      <c r="L2747" s="26">
        <f t="shared" si="900"/>
        <v>306.25000000000006</v>
      </c>
      <c r="M2747" s="27">
        <v>0.35</v>
      </c>
      <c r="O2747" s="1"/>
      <c r="P2747" s="2"/>
      <c r="Q2747" s="3"/>
      <c r="R2747" s="5"/>
    </row>
    <row r="2748" spans="1:18" x14ac:dyDescent="0.2">
      <c r="B2748" s="22" t="s">
        <v>20</v>
      </c>
      <c r="C2748" s="22">
        <v>1197831</v>
      </c>
      <c r="D2748" s="23">
        <v>44241</v>
      </c>
      <c r="E2748" s="22" t="s">
        <v>49</v>
      </c>
      <c r="F2748" s="22" t="s">
        <v>98</v>
      </c>
      <c r="G2748" s="22" t="s">
        <v>99</v>
      </c>
      <c r="H2748" s="22" t="s">
        <v>12</v>
      </c>
      <c r="I2748" s="24">
        <v>0.25000000000000006</v>
      </c>
      <c r="J2748" s="25">
        <v>6000</v>
      </c>
      <c r="K2748" s="26">
        <f>I2748*J2748</f>
        <v>1500.0000000000002</v>
      </c>
      <c r="L2748" s="26">
        <f>K2748*M2748</f>
        <v>525</v>
      </c>
      <c r="M2748" s="27">
        <v>0.35</v>
      </c>
      <c r="O2748" s="1"/>
      <c r="P2748" s="2"/>
      <c r="Q2748" s="3"/>
      <c r="R2748" s="5"/>
    </row>
    <row r="2749" spans="1:18" x14ac:dyDescent="0.2">
      <c r="B2749" s="22" t="s">
        <v>20</v>
      </c>
      <c r="C2749" s="22">
        <v>1197831</v>
      </c>
      <c r="D2749" s="23">
        <v>44241</v>
      </c>
      <c r="E2749" s="22" t="s">
        <v>49</v>
      </c>
      <c r="F2749" s="22" t="s">
        <v>98</v>
      </c>
      <c r="G2749" s="22" t="s">
        <v>99</v>
      </c>
      <c r="H2749" s="22" t="s">
        <v>15</v>
      </c>
      <c r="I2749" s="24">
        <v>0.25000000000000006</v>
      </c>
      <c r="J2749" s="25">
        <v>2500</v>
      </c>
      <c r="K2749" s="26">
        <f>I2749*J2749</f>
        <v>625.00000000000011</v>
      </c>
      <c r="L2749" s="26">
        <f>K2749*M2749</f>
        <v>218.75000000000003</v>
      </c>
      <c r="M2749" s="27">
        <v>0.35</v>
      </c>
      <c r="O2749" s="1"/>
      <c r="P2749" s="2"/>
      <c r="Q2749" s="3"/>
      <c r="R2749" s="5"/>
    </row>
    <row r="2750" spans="1:18" x14ac:dyDescent="0.2">
      <c r="B2750" s="22" t="s">
        <v>20</v>
      </c>
      <c r="C2750" s="22">
        <v>1197831</v>
      </c>
      <c r="D2750" s="23">
        <v>44241</v>
      </c>
      <c r="E2750" s="22" t="s">
        <v>49</v>
      </c>
      <c r="F2750" s="22" t="s">
        <v>98</v>
      </c>
      <c r="G2750" s="22" t="s">
        <v>99</v>
      </c>
      <c r="H2750" s="22" t="s">
        <v>13</v>
      </c>
      <c r="I2750" s="24">
        <v>0.15000000000000008</v>
      </c>
      <c r="J2750" s="25">
        <v>3000</v>
      </c>
      <c r="K2750" s="26">
        <f t="shared" ref="K2750:K2753" si="901">I2750*J2750</f>
        <v>450.00000000000023</v>
      </c>
      <c r="L2750" s="26">
        <f t="shared" si="900"/>
        <v>157.50000000000006</v>
      </c>
      <c r="M2750" s="27">
        <v>0.35</v>
      </c>
      <c r="O2750" s="1"/>
      <c r="P2750" s="2"/>
      <c r="Q2750" s="3"/>
      <c r="R2750" s="5"/>
    </row>
    <row r="2751" spans="1:18" x14ac:dyDescent="0.2">
      <c r="B2751" s="22" t="s">
        <v>20</v>
      </c>
      <c r="C2751" s="22">
        <v>1197831</v>
      </c>
      <c r="D2751" s="23">
        <v>44241</v>
      </c>
      <c r="E2751" s="22" t="s">
        <v>49</v>
      </c>
      <c r="F2751" s="22" t="s">
        <v>98</v>
      </c>
      <c r="G2751" s="22" t="s">
        <v>99</v>
      </c>
      <c r="H2751" s="22" t="s">
        <v>14</v>
      </c>
      <c r="I2751" s="24">
        <v>0.2</v>
      </c>
      <c r="J2751" s="25">
        <v>1500</v>
      </c>
      <c r="K2751" s="26">
        <f t="shared" si="901"/>
        <v>300</v>
      </c>
      <c r="L2751" s="26">
        <f t="shared" si="900"/>
        <v>105</v>
      </c>
      <c r="M2751" s="27">
        <v>0.35</v>
      </c>
      <c r="O2751" s="1"/>
      <c r="P2751" s="2"/>
      <c r="Q2751" s="3"/>
      <c r="R2751" s="5"/>
    </row>
    <row r="2752" spans="1:18" x14ac:dyDescent="0.2">
      <c r="B2752" s="22" t="s">
        <v>20</v>
      </c>
      <c r="C2752" s="22">
        <v>1197831</v>
      </c>
      <c r="D2752" s="23">
        <v>44241</v>
      </c>
      <c r="E2752" s="22" t="s">
        <v>49</v>
      </c>
      <c r="F2752" s="22" t="s">
        <v>98</v>
      </c>
      <c r="G2752" s="22" t="s">
        <v>99</v>
      </c>
      <c r="H2752" s="22" t="s">
        <v>16</v>
      </c>
      <c r="I2752" s="24">
        <v>0.35000000000000003</v>
      </c>
      <c r="J2752" s="25">
        <v>2250</v>
      </c>
      <c r="K2752" s="26">
        <f t="shared" si="901"/>
        <v>787.50000000000011</v>
      </c>
      <c r="L2752" s="26">
        <f t="shared" si="900"/>
        <v>275.625</v>
      </c>
      <c r="M2752" s="27">
        <v>0.35</v>
      </c>
      <c r="O2752" s="1"/>
      <c r="P2752" s="2"/>
      <c r="Q2752" s="3"/>
      <c r="R2752" s="5"/>
    </row>
    <row r="2753" spans="2:18" x14ac:dyDescent="0.2">
      <c r="B2753" s="22" t="s">
        <v>20</v>
      </c>
      <c r="C2753" s="22">
        <v>1197831</v>
      </c>
      <c r="D2753" s="23">
        <v>44241</v>
      </c>
      <c r="E2753" s="22" t="s">
        <v>49</v>
      </c>
      <c r="F2753" s="22" t="s">
        <v>98</v>
      </c>
      <c r="G2753" s="22" t="s">
        <v>99</v>
      </c>
      <c r="H2753" s="22" t="s">
        <v>17</v>
      </c>
      <c r="I2753" s="24">
        <v>0.2</v>
      </c>
      <c r="J2753" s="25">
        <v>3250</v>
      </c>
      <c r="K2753" s="26">
        <f t="shared" si="901"/>
        <v>650</v>
      </c>
      <c r="L2753" s="26">
        <f t="shared" si="900"/>
        <v>227.49999999999997</v>
      </c>
      <c r="M2753" s="27">
        <v>0.35</v>
      </c>
      <c r="O2753" s="1"/>
      <c r="P2753" s="2"/>
      <c r="Q2753" s="3"/>
      <c r="R2753" s="5"/>
    </row>
    <row r="2754" spans="2:18" x14ac:dyDescent="0.2">
      <c r="B2754" s="22" t="s">
        <v>20</v>
      </c>
      <c r="C2754" s="22">
        <v>1197831</v>
      </c>
      <c r="D2754" s="23">
        <v>44267</v>
      </c>
      <c r="E2754" s="22" t="s">
        <v>49</v>
      </c>
      <c r="F2754" s="22" t="s">
        <v>98</v>
      </c>
      <c r="G2754" s="22" t="s">
        <v>99</v>
      </c>
      <c r="H2754" s="22" t="s">
        <v>12</v>
      </c>
      <c r="I2754" s="24">
        <v>0.2</v>
      </c>
      <c r="J2754" s="25">
        <v>5450</v>
      </c>
      <c r="K2754" s="26">
        <f>I2754*J2754</f>
        <v>1090</v>
      </c>
      <c r="L2754" s="26">
        <f>K2754*M2754</f>
        <v>381.5</v>
      </c>
      <c r="M2754" s="27">
        <v>0.35</v>
      </c>
      <c r="O2754" s="1"/>
      <c r="P2754" s="2"/>
      <c r="Q2754" s="3"/>
      <c r="R2754" s="5"/>
    </row>
    <row r="2755" spans="2:18" x14ac:dyDescent="0.2">
      <c r="B2755" s="22" t="s">
        <v>20</v>
      </c>
      <c r="C2755" s="22">
        <v>1197831</v>
      </c>
      <c r="D2755" s="23">
        <v>44267</v>
      </c>
      <c r="E2755" s="22" t="s">
        <v>49</v>
      </c>
      <c r="F2755" s="22" t="s">
        <v>98</v>
      </c>
      <c r="G2755" s="22" t="s">
        <v>99</v>
      </c>
      <c r="H2755" s="22" t="s">
        <v>15</v>
      </c>
      <c r="I2755" s="24">
        <v>0.2</v>
      </c>
      <c r="J2755" s="25">
        <v>2250</v>
      </c>
      <c r="K2755" s="26">
        <f>I2755*J2755</f>
        <v>450</v>
      </c>
      <c r="L2755" s="26">
        <f>K2755*M2755</f>
        <v>157.5</v>
      </c>
      <c r="M2755" s="27">
        <v>0.35</v>
      </c>
      <c r="O2755" s="1"/>
      <c r="P2755" s="2"/>
      <c r="Q2755" s="3"/>
      <c r="R2755" s="5"/>
    </row>
    <row r="2756" spans="2:18" x14ac:dyDescent="0.2">
      <c r="B2756" s="22" t="s">
        <v>20</v>
      </c>
      <c r="C2756" s="22">
        <v>1197831</v>
      </c>
      <c r="D2756" s="23">
        <v>44267</v>
      </c>
      <c r="E2756" s="22" t="s">
        <v>49</v>
      </c>
      <c r="F2756" s="22" t="s">
        <v>98</v>
      </c>
      <c r="G2756" s="22" t="s">
        <v>99</v>
      </c>
      <c r="H2756" s="22" t="s">
        <v>13</v>
      </c>
      <c r="I2756" s="24">
        <v>0.10000000000000002</v>
      </c>
      <c r="J2756" s="25">
        <v>2500</v>
      </c>
      <c r="K2756" s="26">
        <f t="shared" ref="K2756:K2759" si="902">I2756*J2756</f>
        <v>250.00000000000006</v>
      </c>
      <c r="L2756" s="26">
        <f t="shared" ref="L2756:L2759" si="903">K2756*M2756</f>
        <v>87.500000000000014</v>
      </c>
      <c r="M2756" s="27">
        <v>0.35</v>
      </c>
      <c r="O2756" s="1"/>
      <c r="P2756" s="2"/>
      <c r="Q2756" s="3"/>
      <c r="R2756" s="5"/>
    </row>
    <row r="2757" spans="2:18" x14ac:dyDescent="0.2">
      <c r="B2757" s="22" t="s">
        <v>20</v>
      </c>
      <c r="C2757" s="22">
        <v>1197831</v>
      </c>
      <c r="D2757" s="23">
        <v>44267</v>
      </c>
      <c r="E2757" s="22" t="s">
        <v>49</v>
      </c>
      <c r="F2757" s="22" t="s">
        <v>98</v>
      </c>
      <c r="G2757" s="22" t="s">
        <v>99</v>
      </c>
      <c r="H2757" s="22" t="s">
        <v>14</v>
      </c>
      <c r="I2757" s="24">
        <v>0.19999999999999996</v>
      </c>
      <c r="J2757" s="25">
        <v>1000</v>
      </c>
      <c r="K2757" s="26">
        <f t="shared" si="902"/>
        <v>199.99999999999994</v>
      </c>
      <c r="L2757" s="26">
        <f t="shared" si="903"/>
        <v>69.999999999999972</v>
      </c>
      <c r="M2757" s="27">
        <v>0.35</v>
      </c>
      <c r="O2757" s="1"/>
      <c r="P2757" s="2"/>
      <c r="Q2757" s="3"/>
      <c r="R2757" s="5"/>
    </row>
    <row r="2758" spans="2:18" x14ac:dyDescent="0.2">
      <c r="B2758" s="22" t="s">
        <v>20</v>
      </c>
      <c r="C2758" s="22">
        <v>1197831</v>
      </c>
      <c r="D2758" s="23">
        <v>44267</v>
      </c>
      <c r="E2758" s="22" t="s">
        <v>49</v>
      </c>
      <c r="F2758" s="22" t="s">
        <v>98</v>
      </c>
      <c r="G2758" s="22" t="s">
        <v>99</v>
      </c>
      <c r="H2758" s="22" t="s">
        <v>16</v>
      </c>
      <c r="I2758" s="24">
        <v>0.35000000000000009</v>
      </c>
      <c r="J2758" s="25">
        <v>1500</v>
      </c>
      <c r="K2758" s="26">
        <f t="shared" si="902"/>
        <v>525.00000000000011</v>
      </c>
      <c r="L2758" s="26">
        <f t="shared" si="903"/>
        <v>183.75000000000003</v>
      </c>
      <c r="M2758" s="27">
        <v>0.35</v>
      </c>
      <c r="O2758" s="1"/>
      <c r="P2758" s="2"/>
      <c r="Q2758" s="3"/>
      <c r="R2758" s="5"/>
    </row>
    <row r="2759" spans="2:18" x14ac:dyDescent="0.2">
      <c r="B2759" s="22" t="s">
        <v>20</v>
      </c>
      <c r="C2759" s="22">
        <v>1197831</v>
      </c>
      <c r="D2759" s="23">
        <v>44267</v>
      </c>
      <c r="E2759" s="22" t="s">
        <v>49</v>
      </c>
      <c r="F2759" s="22" t="s">
        <v>98</v>
      </c>
      <c r="G2759" s="22" t="s">
        <v>99</v>
      </c>
      <c r="H2759" s="22" t="s">
        <v>17</v>
      </c>
      <c r="I2759" s="24">
        <v>0.25</v>
      </c>
      <c r="J2759" s="25">
        <v>2500</v>
      </c>
      <c r="K2759" s="26">
        <f t="shared" si="902"/>
        <v>625</v>
      </c>
      <c r="L2759" s="26">
        <f t="shared" si="903"/>
        <v>218.75</v>
      </c>
      <c r="M2759" s="27">
        <v>0.35</v>
      </c>
      <c r="O2759" s="1"/>
      <c r="P2759" s="2"/>
      <c r="Q2759" s="3"/>
      <c r="R2759" s="5"/>
    </row>
    <row r="2760" spans="2:18" x14ac:dyDescent="0.2">
      <c r="B2760" s="22" t="s">
        <v>20</v>
      </c>
      <c r="C2760" s="22">
        <v>1197831</v>
      </c>
      <c r="D2760" s="23">
        <v>44299</v>
      </c>
      <c r="E2760" s="22" t="s">
        <v>49</v>
      </c>
      <c r="F2760" s="22" t="s">
        <v>98</v>
      </c>
      <c r="G2760" s="22" t="s">
        <v>99</v>
      </c>
      <c r="H2760" s="22" t="s">
        <v>12</v>
      </c>
      <c r="I2760" s="24">
        <v>0.25</v>
      </c>
      <c r="J2760" s="25">
        <v>5000</v>
      </c>
      <c r="K2760" s="26">
        <f>I2760*J2760</f>
        <v>1250</v>
      </c>
      <c r="L2760" s="26">
        <f>K2760*M2760</f>
        <v>437.5</v>
      </c>
      <c r="M2760" s="27">
        <v>0.35</v>
      </c>
      <c r="O2760" s="1"/>
      <c r="P2760" s="2"/>
      <c r="Q2760" s="3"/>
      <c r="R2760" s="5"/>
    </row>
    <row r="2761" spans="2:18" x14ac:dyDescent="0.2">
      <c r="B2761" s="22" t="s">
        <v>20</v>
      </c>
      <c r="C2761" s="22">
        <v>1197831</v>
      </c>
      <c r="D2761" s="23">
        <v>44299</v>
      </c>
      <c r="E2761" s="22" t="s">
        <v>49</v>
      </c>
      <c r="F2761" s="22" t="s">
        <v>98</v>
      </c>
      <c r="G2761" s="22" t="s">
        <v>99</v>
      </c>
      <c r="H2761" s="22" t="s">
        <v>15</v>
      </c>
      <c r="I2761" s="24">
        <v>0.25</v>
      </c>
      <c r="J2761" s="25">
        <v>2000</v>
      </c>
      <c r="K2761" s="26">
        <f>I2761*J2761</f>
        <v>500</v>
      </c>
      <c r="L2761" s="26">
        <f>K2761*M2761</f>
        <v>175</v>
      </c>
      <c r="M2761" s="27">
        <v>0.35</v>
      </c>
      <c r="O2761" s="1"/>
      <c r="P2761" s="2"/>
      <c r="Q2761" s="3"/>
      <c r="R2761" s="5"/>
    </row>
    <row r="2762" spans="2:18" x14ac:dyDescent="0.2">
      <c r="B2762" s="22" t="s">
        <v>20</v>
      </c>
      <c r="C2762" s="22">
        <v>1197831</v>
      </c>
      <c r="D2762" s="23">
        <v>44299</v>
      </c>
      <c r="E2762" s="22" t="s">
        <v>49</v>
      </c>
      <c r="F2762" s="22" t="s">
        <v>98</v>
      </c>
      <c r="G2762" s="22" t="s">
        <v>99</v>
      </c>
      <c r="H2762" s="22" t="s">
        <v>13</v>
      </c>
      <c r="I2762" s="24">
        <v>0.15000000000000002</v>
      </c>
      <c r="J2762" s="25">
        <v>2000</v>
      </c>
      <c r="K2762" s="26">
        <f t="shared" ref="K2762:K2765" si="904">I2762*J2762</f>
        <v>300.00000000000006</v>
      </c>
      <c r="L2762" s="26">
        <f t="shared" ref="L2762:L2765" si="905">K2762*M2762</f>
        <v>105.00000000000001</v>
      </c>
      <c r="M2762" s="27">
        <v>0.35</v>
      </c>
      <c r="O2762" s="1"/>
      <c r="P2762" s="2"/>
      <c r="Q2762" s="3"/>
      <c r="R2762" s="5"/>
    </row>
    <row r="2763" spans="2:18" x14ac:dyDescent="0.2">
      <c r="B2763" s="22" t="s">
        <v>20</v>
      </c>
      <c r="C2763" s="22">
        <v>1197831</v>
      </c>
      <c r="D2763" s="23">
        <v>44299</v>
      </c>
      <c r="E2763" s="22" t="s">
        <v>49</v>
      </c>
      <c r="F2763" s="22" t="s">
        <v>98</v>
      </c>
      <c r="G2763" s="22" t="s">
        <v>99</v>
      </c>
      <c r="H2763" s="22" t="s">
        <v>14</v>
      </c>
      <c r="I2763" s="24">
        <v>0.19999999999999996</v>
      </c>
      <c r="J2763" s="25">
        <v>1250</v>
      </c>
      <c r="K2763" s="26">
        <f t="shared" si="904"/>
        <v>249.99999999999994</v>
      </c>
      <c r="L2763" s="26">
        <f t="shared" si="905"/>
        <v>87.499999999999972</v>
      </c>
      <c r="M2763" s="27">
        <v>0.35</v>
      </c>
      <c r="O2763" s="1"/>
      <c r="P2763" s="2"/>
      <c r="Q2763" s="3"/>
      <c r="R2763" s="5"/>
    </row>
    <row r="2764" spans="2:18" x14ac:dyDescent="0.2">
      <c r="B2764" s="22" t="s">
        <v>20</v>
      </c>
      <c r="C2764" s="22">
        <v>1197831</v>
      </c>
      <c r="D2764" s="23">
        <v>44299</v>
      </c>
      <c r="E2764" s="22" t="s">
        <v>49</v>
      </c>
      <c r="F2764" s="22" t="s">
        <v>98</v>
      </c>
      <c r="G2764" s="22" t="s">
        <v>99</v>
      </c>
      <c r="H2764" s="22" t="s">
        <v>16</v>
      </c>
      <c r="I2764" s="24">
        <v>0.4</v>
      </c>
      <c r="J2764" s="25">
        <v>1500</v>
      </c>
      <c r="K2764" s="26">
        <f t="shared" si="904"/>
        <v>600</v>
      </c>
      <c r="L2764" s="26">
        <f t="shared" si="905"/>
        <v>210</v>
      </c>
      <c r="M2764" s="27">
        <v>0.35</v>
      </c>
      <c r="O2764" s="1"/>
      <c r="P2764" s="2"/>
      <c r="Q2764" s="3"/>
      <c r="R2764" s="5"/>
    </row>
    <row r="2765" spans="2:18" x14ac:dyDescent="0.2">
      <c r="B2765" s="22" t="s">
        <v>20</v>
      </c>
      <c r="C2765" s="22">
        <v>1197831</v>
      </c>
      <c r="D2765" s="23">
        <v>44299</v>
      </c>
      <c r="E2765" s="22" t="s">
        <v>49</v>
      </c>
      <c r="F2765" s="22" t="s">
        <v>98</v>
      </c>
      <c r="G2765" s="22" t="s">
        <v>99</v>
      </c>
      <c r="H2765" s="22" t="s">
        <v>17</v>
      </c>
      <c r="I2765" s="24">
        <v>0.30000000000000004</v>
      </c>
      <c r="J2765" s="25">
        <v>3000</v>
      </c>
      <c r="K2765" s="26">
        <f t="shared" si="904"/>
        <v>900.00000000000011</v>
      </c>
      <c r="L2765" s="26">
        <f t="shared" si="905"/>
        <v>315</v>
      </c>
      <c r="M2765" s="27">
        <v>0.35</v>
      </c>
      <c r="O2765" s="1"/>
      <c r="P2765" s="2"/>
      <c r="Q2765" s="3"/>
      <c r="R2765" s="5"/>
    </row>
    <row r="2766" spans="2:18" x14ac:dyDescent="0.2">
      <c r="B2766" s="22" t="s">
        <v>20</v>
      </c>
      <c r="C2766" s="22">
        <v>1197831</v>
      </c>
      <c r="D2766" s="23">
        <v>44328</v>
      </c>
      <c r="E2766" s="22" t="s">
        <v>49</v>
      </c>
      <c r="F2766" s="22" t="s">
        <v>98</v>
      </c>
      <c r="G2766" s="22" t="s">
        <v>99</v>
      </c>
      <c r="H2766" s="22" t="s">
        <v>12</v>
      </c>
      <c r="I2766" s="24">
        <v>0.4</v>
      </c>
      <c r="J2766" s="25">
        <v>5700</v>
      </c>
      <c r="K2766" s="26">
        <f>I2766*J2766</f>
        <v>2280</v>
      </c>
      <c r="L2766" s="26">
        <f>K2766*M2766</f>
        <v>798</v>
      </c>
      <c r="M2766" s="27">
        <v>0.35</v>
      </c>
      <c r="O2766" s="1"/>
      <c r="P2766" s="2"/>
      <c r="Q2766" s="3"/>
      <c r="R2766" s="5"/>
    </row>
    <row r="2767" spans="2:18" x14ac:dyDescent="0.2">
      <c r="B2767" s="22" t="s">
        <v>20</v>
      </c>
      <c r="C2767" s="22">
        <v>1197831</v>
      </c>
      <c r="D2767" s="23">
        <v>44328</v>
      </c>
      <c r="E2767" s="22" t="s">
        <v>49</v>
      </c>
      <c r="F2767" s="22" t="s">
        <v>98</v>
      </c>
      <c r="G2767" s="22" t="s">
        <v>99</v>
      </c>
      <c r="H2767" s="22" t="s">
        <v>15</v>
      </c>
      <c r="I2767" s="24">
        <v>0.4</v>
      </c>
      <c r="J2767" s="25">
        <v>2750</v>
      </c>
      <c r="K2767" s="26">
        <f>I2767*J2767</f>
        <v>1100</v>
      </c>
      <c r="L2767" s="26">
        <f>K2767*M2767</f>
        <v>385</v>
      </c>
      <c r="M2767" s="27">
        <v>0.35</v>
      </c>
      <c r="O2767" s="1"/>
      <c r="P2767" s="2"/>
      <c r="Q2767" s="3"/>
      <c r="R2767" s="5"/>
    </row>
    <row r="2768" spans="2:18" x14ac:dyDescent="0.2">
      <c r="B2768" s="22" t="s">
        <v>20</v>
      </c>
      <c r="C2768" s="22">
        <v>1197831</v>
      </c>
      <c r="D2768" s="23">
        <v>44328</v>
      </c>
      <c r="E2768" s="22" t="s">
        <v>49</v>
      </c>
      <c r="F2768" s="22" t="s">
        <v>98</v>
      </c>
      <c r="G2768" s="22" t="s">
        <v>99</v>
      </c>
      <c r="H2768" s="22" t="s">
        <v>13</v>
      </c>
      <c r="I2768" s="24">
        <v>0.35000000000000003</v>
      </c>
      <c r="J2768" s="25">
        <v>2500</v>
      </c>
      <c r="K2768" s="26">
        <f t="shared" ref="K2768:K2771" si="906">I2768*J2768</f>
        <v>875.00000000000011</v>
      </c>
      <c r="L2768" s="26">
        <f t="shared" ref="L2768:L2771" si="907">K2768*M2768</f>
        <v>306.25</v>
      </c>
      <c r="M2768" s="27">
        <v>0.35</v>
      </c>
      <c r="O2768" s="1"/>
      <c r="P2768" s="2"/>
      <c r="Q2768" s="3"/>
      <c r="R2768" s="5"/>
    </row>
    <row r="2769" spans="2:18" x14ac:dyDescent="0.2">
      <c r="B2769" s="22" t="s">
        <v>20</v>
      </c>
      <c r="C2769" s="22">
        <v>1197831</v>
      </c>
      <c r="D2769" s="23">
        <v>44328</v>
      </c>
      <c r="E2769" s="22" t="s">
        <v>49</v>
      </c>
      <c r="F2769" s="22" t="s">
        <v>98</v>
      </c>
      <c r="G2769" s="22" t="s">
        <v>99</v>
      </c>
      <c r="H2769" s="22" t="s">
        <v>14</v>
      </c>
      <c r="I2769" s="24">
        <v>0.35000000000000003</v>
      </c>
      <c r="J2769" s="25">
        <v>2000</v>
      </c>
      <c r="K2769" s="26">
        <f t="shared" si="906"/>
        <v>700.00000000000011</v>
      </c>
      <c r="L2769" s="26">
        <f t="shared" si="907"/>
        <v>245.00000000000003</v>
      </c>
      <c r="M2769" s="27">
        <v>0.35</v>
      </c>
      <c r="O2769" s="1"/>
      <c r="P2769" s="2"/>
      <c r="Q2769" s="3"/>
      <c r="R2769" s="5"/>
    </row>
    <row r="2770" spans="2:18" x14ac:dyDescent="0.2">
      <c r="B2770" s="22" t="s">
        <v>20</v>
      </c>
      <c r="C2770" s="22">
        <v>1197831</v>
      </c>
      <c r="D2770" s="23">
        <v>44328</v>
      </c>
      <c r="E2770" s="22" t="s">
        <v>49</v>
      </c>
      <c r="F2770" s="22" t="s">
        <v>98</v>
      </c>
      <c r="G2770" s="22" t="s">
        <v>99</v>
      </c>
      <c r="H2770" s="22" t="s">
        <v>16</v>
      </c>
      <c r="I2770" s="24">
        <v>0.44999999999999996</v>
      </c>
      <c r="J2770" s="25">
        <v>2250</v>
      </c>
      <c r="K2770" s="26">
        <f t="shared" si="906"/>
        <v>1012.4999999999999</v>
      </c>
      <c r="L2770" s="26">
        <f t="shared" si="907"/>
        <v>354.37499999999994</v>
      </c>
      <c r="M2770" s="27">
        <v>0.35</v>
      </c>
      <c r="O2770" s="1"/>
      <c r="P2770" s="2"/>
      <c r="Q2770" s="3"/>
      <c r="R2770" s="5"/>
    </row>
    <row r="2771" spans="2:18" x14ac:dyDescent="0.2">
      <c r="B2771" s="22" t="s">
        <v>20</v>
      </c>
      <c r="C2771" s="22">
        <v>1197831</v>
      </c>
      <c r="D2771" s="23">
        <v>44328</v>
      </c>
      <c r="E2771" s="22" t="s">
        <v>49</v>
      </c>
      <c r="F2771" s="22" t="s">
        <v>98</v>
      </c>
      <c r="G2771" s="22" t="s">
        <v>99</v>
      </c>
      <c r="H2771" s="22" t="s">
        <v>17</v>
      </c>
      <c r="I2771" s="24">
        <v>0.44999999999999996</v>
      </c>
      <c r="J2771" s="25">
        <v>3250</v>
      </c>
      <c r="K2771" s="26">
        <f t="shared" si="906"/>
        <v>1462.4999999999998</v>
      </c>
      <c r="L2771" s="26">
        <f t="shared" si="907"/>
        <v>511.87499999999989</v>
      </c>
      <c r="M2771" s="27">
        <v>0.35</v>
      </c>
      <c r="O2771" s="1"/>
      <c r="P2771" s="2"/>
      <c r="Q2771" s="3"/>
      <c r="R2771" s="5"/>
    </row>
    <row r="2772" spans="2:18" x14ac:dyDescent="0.2">
      <c r="B2772" s="22" t="s">
        <v>20</v>
      </c>
      <c r="C2772" s="22">
        <v>1197831</v>
      </c>
      <c r="D2772" s="23">
        <v>44361</v>
      </c>
      <c r="E2772" s="22" t="s">
        <v>49</v>
      </c>
      <c r="F2772" s="22" t="s">
        <v>98</v>
      </c>
      <c r="G2772" s="22" t="s">
        <v>99</v>
      </c>
      <c r="H2772" s="22" t="s">
        <v>12</v>
      </c>
      <c r="I2772" s="24">
        <v>0.39999999999999997</v>
      </c>
      <c r="J2772" s="25">
        <v>5750</v>
      </c>
      <c r="K2772" s="26">
        <f>I2772*J2772</f>
        <v>2300</v>
      </c>
      <c r="L2772" s="26">
        <f>K2772*M2772</f>
        <v>805</v>
      </c>
      <c r="M2772" s="27">
        <v>0.35</v>
      </c>
      <c r="O2772" s="1"/>
      <c r="P2772" s="2"/>
      <c r="Q2772" s="3"/>
      <c r="R2772" s="5"/>
    </row>
    <row r="2773" spans="2:18" x14ac:dyDescent="0.2">
      <c r="B2773" s="22" t="s">
        <v>20</v>
      </c>
      <c r="C2773" s="22">
        <v>1197831</v>
      </c>
      <c r="D2773" s="23">
        <v>44361</v>
      </c>
      <c r="E2773" s="22" t="s">
        <v>49</v>
      </c>
      <c r="F2773" s="22" t="s">
        <v>98</v>
      </c>
      <c r="G2773" s="22" t="s">
        <v>99</v>
      </c>
      <c r="H2773" s="22" t="s">
        <v>15</v>
      </c>
      <c r="I2773" s="24">
        <v>0.35000000000000003</v>
      </c>
      <c r="J2773" s="25">
        <v>3250</v>
      </c>
      <c r="K2773" s="26">
        <f>I2773*J2773</f>
        <v>1137.5</v>
      </c>
      <c r="L2773" s="26">
        <f>K2773*M2773</f>
        <v>398.125</v>
      </c>
      <c r="M2773" s="27">
        <v>0.35</v>
      </c>
      <c r="O2773" s="1"/>
      <c r="P2773" s="2"/>
      <c r="Q2773" s="3"/>
      <c r="R2773" s="5"/>
    </row>
    <row r="2774" spans="2:18" x14ac:dyDescent="0.2">
      <c r="B2774" s="22" t="s">
        <v>20</v>
      </c>
      <c r="C2774" s="22">
        <v>1197831</v>
      </c>
      <c r="D2774" s="23">
        <v>44361</v>
      </c>
      <c r="E2774" s="22" t="s">
        <v>49</v>
      </c>
      <c r="F2774" s="22" t="s">
        <v>98</v>
      </c>
      <c r="G2774" s="22" t="s">
        <v>99</v>
      </c>
      <c r="H2774" s="22" t="s">
        <v>13</v>
      </c>
      <c r="I2774" s="24">
        <v>0.4</v>
      </c>
      <c r="J2774" s="25">
        <v>3000</v>
      </c>
      <c r="K2774" s="26">
        <f t="shared" ref="K2774:K2777" si="908">I2774*J2774</f>
        <v>1200</v>
      </c>
      <c r="L2774" s="26">
        <f t="shared" ref="L2774:L2777" si="909">K2774*M2774</f>
        <v>420</v>
      </c>
      <c r="M2774" s="27">
        <v>0.35</v>
      </c>
      <c r="O2774" s="1"/>
      <c r="P2774" s="2"/>
      <c r="Q2774" s="3"/>
      <c r="R2774" s="5"/>
    </row>
    <row r="2775" spans="2:18" x14ac:dyDescent="0.2">
      <c r="B2775" s="22" t="s">
        <v>20</v>
      </c>
      <c r="C2775" s="22">
        <v>1197831</v>
      </c>
      <c r="D2775" s="23">
        <v>44361</v>
      </c>
      <c r="E2775" s="22" t="s">
        <v>49</v>
      </c>
      <c r="F2775" s="22" t="s">
        <v>98</v>
      </c>
      <c r="G2775" s="22" t="s">
        <v>99</v>
      </c>
      <c r="H2775" s="22" t="s">
        <v>14</v>
      </c>
      <c r="I2775" s="24">
        <v>0.4</v>
      </c>
      <c r="J2775" s="25">
        <v>2750</v>
      </c>
      <c r="K2775" s="26">
        <f t="shared" si="908"/>
        <v>1100</v>
      </c>
      <c r="L2775" s="26">
        <f t="shared" si="909"/>
        <v>385</v>
      </c>
      <c r="M2775" s="27">
        <v>0.35</v>
      </c>
      <c r="O2775" s="1"/>
      <c r="P2775" s="2"/>
      <c r="Q2775" s="3"/>
      <c r="R2775" s="5"/>
    </row>
    <row r="2776" spans="2:18" x14ac:dyDescent="0.2">
      <c r="B2776" s="22" t="s">
        <v>20</v>
      </c>
      <c r="C2776" s="22">
        <v>1197831</v>
      </c>
      <c r="D2776" s="23">
        <v>44361</v>
      </c>
      <c r="E2776" s="22" t="s">
        <v>49</v>
      </c>
      <c r="F2776" s="22" t="s">
        <v>98</v>
      </c>
      <c r="G2776" s="22" t="s">
        <v>99</v>
      </c>
      <c r="H2776" s="22" t="s">
        <v>16</v>
      </c>
      <c r="I2776" s="24">
        <v>0.54999999999999993</v>
      </c>
      <c r="J2776" s="25">
        <v>2750</v>
      </c>
      <c r="K2776" s="26">
        <f t="shared" si="908"/>
        <v>1512.4999999999998</v>
      </c>
      <c r="L2776" s="26">
        <f t="shared" si="909"/>
        <v>529.37499999999989</v>
      </c>
      <c r="M2776" s="27">
        <v>0.35</v>
      </c>
      <c r="O2776" s="1"/>
      <c r="P2776" s="2"/>
      <c r="Q2776" s="3"/>
      <c r="R2776" s="5"/>
    </row>
    <row r="2777" spans="2:18" x14ac:dyDescent="0.2">
      <c r="B2777" s="22" t="s">
        <v>20</v>
      </c>
      <c r="C2777" s="22">
        <v>1197831</v>
      </c>
      <c r="D2777" s="23">
        <v>44361</v>
      </c>
      <c r="E2777" s="22" t="s">
        <v>49</v>
      </c>
      <c r="F2777" s="22" t="s">
        <v>98</v>
      </c>
      <c r="G2777" s="22" t="s">
        <v>99</v>
      </c>
      <c r="H2777" s="22" t="s">
        <v>17</v>
      </c>
      <c r="I2777" s="24">
        <v>0.6</v>
      </c>
      <c r="J2777" s="25">
        <v>4500</v>
      </c>
      <c r="K2777" s="26">
        <f t="shared" si="908"/>
        <v>2700</v>
      </c>
      <c r="L2777" s="26">
        <f t="shared" si="909"/>
        <v>944.99999999999989</v>
      </c>
      <c r="M2777" s="27">
        <v>0.35</v>
      </c>
      <c r="O2777" s="1"/>
      <c r="P2777" s="2"/>
      <c r="Q2777" s="3"/>
      <c r="R2777" s="5"/>
    </row>
    <row r="2778" spans="2:18" x14ac:dyDescent="0.2">
      <c r="B2778" s="22" t="s">
        <v>20</v>
      </c>
      <c r="C2778" s="22">
        <v>1197831</v>
      </c>
      <c r="D2778" s="23">
        <v>44389</v>
      </c>
      <c r="E2778" s="22" t="s">
        <v>49</v>
      </c>
      <c r="F2778" s="22" t="s">
        <v>98</v>
      </c>
      <c r="G2778" s="22" t="s">
        <v>99</v>
      </c>
      <c r="H2778" s="22" t="s">
        <v>12</v>
      </c>
      <c r="I2778" s="24">
        <v>0.54999999999999993</v>
      </c>
      <c r="J2778" s="25">
        <v>6750</v>
      </c>
      <c r="K2778" s="26">
        <f>I2778*J2778</f>
        <v>3712.4999999999995</v>
      </c>
      <c r="L2778" s="26">
        <f>K2778*M2778</f>
        <v>1299.3749999999998</v>
      </c>
      <c r="M2778" s="27">
        <v>0.35</v>
      </c>
      <c r="O2778" s="1"/>
      <c r="P2778" s="2"/>
      <c r="Q2778" s="3"/>
      <c r="R2778" s="5"/>
    </row>
    <row r="2779" spans="2:18" x14ac:dyDescent="0.2">
      <c r="B2779" s="22" t="s">
        <v>20</v>
      </c>
      <c r="C2779" s="22">
        <v>1197831</v>
      </c>
      <c r="D2779" s="23">
        <v>44389</v>
      </c>
      <c r="E2779" s="22" t="s">
        <v>49</v>
      </c>
      <c r="F2779" s="22" t="s">
        <v>98</v>
      </c>
      <c r="G2779" s="22" t="s">
        <v>99</v>
      </c>
      <c r="H2779" s="22" t="s">
        <v>15</v>
      </c>
      <c r="I2779" s="24">
        <v>0.5</v>
      </c>
      <c r="J2779" s="25">
        <v>4250</v>
      </c>
      <c r="K2779" s="26">
        <f>I2779*J2779</f>
        <v>2125</v>
      </c>
      <c r="L2779" s="26">
        <f>K2779*M2779</f>
        <v>743.75</v>
      </c>
      <c r="M2779" s="27">
        <v>0.35</v>
      </c>
      <c r="O2779" s="1"/>
      <c r="P2779" s="2"/>
      <c r="Q2779" s="3"/>
      <c r="R2779" s="5"/>
    </row>
    <row r="2780" spans="2:18" x14ac:dyDescent="0.2">
      <c r="B2780" s="22" t="s">
        <v>20</v>
      </c>
      <c r="C2780" s="22">
        <v>1197831</v>
      </c>
      <c r="D2780" s="23">
        <v>44389</v>
      </c>
      <c r="E2780" s="22" t="s">
        <v>49</v>
      </c>
      <c r="F2780" s="22" t="s">
        <v>98</v>
      </c>
      <c r="G2780" s="22" t="s">
        <v>99</v>
      </c>
      <c r="H2780" s="22" t="s">
        <v>13</v>
      </c>
      <c r="I2780" s="24">
        <v>0.45</v>
      </c>
      <c r="J2780" s="25">
        <v>3500</v>
      </c>
      <c r="K2780" s="26">
        <f t="shared" ref="K2780:K2783" si="910">I2780*J2780</f>
        <v>1575</v>
      </c>
      <c r="L2780" s="26">
        <f t="shared" ref="L2780:L2783" si="911">K2780*M2780</f>
        <v>551.25</v>
      </c>
      <c r="M2780" s="27">
        <v>0.35</v>
      </c>
      <c r="O2780" s="1"/>
      <c r="P2780" s="2"/>
      <c r="Q2780" s="3"/>
      <c r="R2780" s="5"/>
    </row>
    <row r="2781" spans="2:18" x14ac:dyDescent="0.2">
      <c r="B2781" s="22" t="s">
        <v>20</v>
      </c>
      <c r="C2781" s="22">
        <v>1197831</v>
      </c>
      <c r="D2781" s="23">
        <v>44389</v>
      </c>
      <c r="E2781" s="22" t="s">
        <v>49</v>
      </c>
      <c r="F2781" s="22" t="s">
        <v>98</v>
      </c>
      <c r="G2781" s="22" t="s">
        <v>99</v>
      </c>
      <c r="H2781" s="22" t="s">
        <v>14</v>
      </c>
      <c r="I2781" s="24">
        <v>0.45</v>
      </c>
      <c r="J2781" s="25">
        <v>3000</v>
      </c>
      <c r="K2781" s="26">
        <f t="shared" si="910"/>
        <v>1350</v>
      </c>
      <c r="L2781" s="26">
        <f t="shared" si="911"/>
        <v>472.49999999999994</v>
      </c>
      <c r="M2781" s="27">
        <v>0.35</v>
      </c>
      <c r="O2781" s="1"/>
      <c r="P2781" s="2"/>
      <c r="Q2781" s="3"/>
      <c r="R2781" s="5"/>
    </row>
    <row r="2782" spans="2:18" x14ac:dyDescent="0.2">
      <c r="B2782" s="22" t="s">
        <v>20</v>
      </c>
      <c r="C2782" s="22">
        <v>1197831</v>
      </c>
      <c r="D2782" s="23">
        <v>44389</v>
      </c>
      <c r="E2782" s="22" t="s">
        <v>49</v>
      </c>
      <c r="F2782" s="22" t="s">
        <v>98</v>
      </c>
      <c r="G2782" s="22" t="s">
        <v>99</v>
      </c>
      <c r="H2782" s="22" t="s">
        <v>16</v>
      </c>
      <c r="I2782" s="24">
        <v>0.6</v>
      </c>
      <c r="J2782" s="25">
        <v>3250</v>
      </c>
      <c r="K2782" s="26">
        <f t="shared" si="910"/>
        <v>1950</v>
      </c>
      <c r="L2782" s="26">
        <f t="shared" si="911"/>
        <v>682.5</v>
      </c>
      <c r="M2782" s="27">
        <v>0.35</v>
      </c>
      <c r="O2782" s="1"/>
      <c r="P2782" s="2"/>
      <c r="Q2782" s="3"/>
      <c r="R2782" s="5"/>
    </row>
    <row r="2783" spans="2:18" x14ac:dyDescent="0.2">
      <c r="B2783" s="22" t="s">
        <v>20</v>
      </c>
      <c r="C2783" s="22">
        <v>1197831</v>
      </c>
      <c r="D2783" s="23">
        <v>44389</v>
      </c>
      <c r="E2783" s="22" t="s">
        <v>49</v>
      </c>
      <c r="F2783" s="22" t="s">
        <v>98</v>
      </c>
      <c r="G2783" s="22" t="s">
        <v>99</v>
      </c>
      <c r="H2783" s="22" t="s">
        <v>17</v>
      </c>
      <c r="I2783" s="24">
        <v>0.65</v>
      </c>
      <c r="J2783" s="25">
        <v>5000</v>
      </c>
      <c r="K2783" s="26">
        <f t="shared" si="910"/>
        <v>3250</v>
      </c>
      <c r="L2783" s="26">
        <f t="shared" si="911"/>
        <v>1137.5</v>
      </c>
      <c r="M2783" s="27">
        <v>0.35</v>
      </c>
      <c r="O2783" s="1"/>
      <c r="P2783" s="2"/>
      <c r="Q2783" s="3"/>
      <c r="R2783" s="5"/>
    </row>
    <row r="2784" spans="2:18" x14ac:dyDescent="0.2">
      <c r="B2784" s="22" t="s">
        <v>20</v>
      </c>
      <c r="C2784" s="22">
        <v>1197831</v>
      </c>
      <c r="D2784" s="23">
        <v>44421</v>
      </c>
      <c r="E2784" s="22" t="s">
        <v>49</v>
      </c>
      <c r="F2784" s="22" t="s">
        <v>98</v>
      </c>
      <c r="G2784" s="22" t="s">
        <v>99</v>
      </c>
      <c r="H2784" s="22" t="s">
        <v>12</v>
      </c>
      <c r="I2784" s="24">
        <v>0.6</v>
      </c>
      <c r="J2784" s="25">
        <v>6500</v>
      </c>
      <c r="K2784" s="26">
        <f>I2784*J2784</f>
        <v>3900</v>
      </c>
      <c r="L2784" s="26">
        <f>K2784*M2784</f>
        <v>1365</v>
      </c>
      <c r="M2784" s="27">
        <v>0.35</v>
      </c>
      <c r="O2784" s="1"/>
      <c r="P2784" s="2"/>
      <c r="Q2784" s="3"/>
      <c r="R2784" s="5"/>
    </row>
    <row r="2785" spans="2:18" x14ac:dyDescent="0.2">
      <c r="B2785" s="22" t="s">
        <v>20</v>
      </c>
      <c r="C2785" s="22">
        <v>1197831</v>
      </c>
      <c r="D2785" s="23">
        <v>44421</v>
      </c>
      <c r="E2785" s="22" t="s">
        <v>49</v>
      </c>
      <c r="F2785" s="22" t="s">
        <v>98</v>
      </c>
      <c r="G2785" s="22" t="s">
        <v>99</v>
      </c>
      <c r="H2785" s="22" t="s">
        <v>15</v>
      </c>
      <c r="I2785" s="24">
        <v>0.55000000000000004</v>
      </c>
      <c r="J2785" s="25">
        <v>4250</v>
      </c>
      <c r="K2785" s="26">
        <f>I2785*J2785</f>
        <v>2337.5</v>
      </c>
      <c r="L2785" s="26">
        <f>K2785*M2785</f>
        <v>818.125</v>
      </c>
      <c r="M2785" s="27">
        <v>0.35</v>
      </c>
      <c r="O2785" s="1"/>
      <c r="P2785" s="2"/>
      <c r="Q2785" s="3"/>
      <c r="R2785" s="5"/>
    </row>
    <row r="2786" spans="2:18" x14ac:dyDescent="0.2">
      <c r="B2786" s="22" t="s">
        <v>20</v>
      </c>
      <c r="C2786" s="22">
        <v>1197831</v>
      </c>
      <c r="D2786" s="23">
        <v>44421</v>
      </c>
      <c r="E2786" s="22" t="s">
        <v>49</v>
      </c>
      <c r="F2786" s="22" t="s">
        <v>98</v>
      </c>
      <c r="G2786" s="22" t="s">
        <v>99</v>
      </c>
      <c r="H2786" s="22" t="s">
        <v>13</v>
      </c>
      <c r="I2786" s="24">
        <v>0.5</v>
      </c>
      <c r="J2786" s="25">
        <v>3500</v>
      </c>
      <c r="K2786" s="26">
        <f t="shared" ref="K2786:K2789" si="912">I2786*J2786</f>
        <v>1750</v>
      </c>
      <c r="L2786" s="26">
        <f t="shared" ref="L2786:L2789" si="913">K2786*M2786</f>
        <v>612.5</v>
      </c>
      <c r="M2786" s="27">
        <v>0.35</v>
      </c>
      <c r="O2786" s="1"/>
      <c r="P2786" s="2"/>
      <c r="Q2786" s="3"/>
      <c r="R2786" s="5"/>
    </row>
    <row r="2787" spans="2:18" x14ac:dyDescent="0.2">
      <c r="B2787" s="22" t="s">
        <v>20</v>
      </c>
      <c r="C2787" s="22">
        <v>1197831</v>
      </c>
      <c r="D2787" s="23">
        <v>44421</v>
      </c>
      <c r="E2787" s="22" t="s">
        <v>49</v>
      </c>
      <c r="F2787" s="22" t="s">
        <v>98</v>
      </c>
      <c r="G2787" s="22" t="s">
        <v>99</v>
      </c>
      <c r="H2787" s="22" t="s">
        <v>14</v>
      </c>
      <c r="I2787" s="24">
        <v>0.4</v>
      </c>
      <c r="J2787" s="25">
        <v>3000</v>
      </c>
      <c r="K2787" s="26">
        <f t="shared" si="912"/>
        <v>1200</v>
      </c>
      <c r="L2787" s="26">
        <f t="shared" si="913"/>
        <v>420</v>
      </c>
      <c r="M2787" s="27">
        <v>0.35</v>
      </c>
      <c r="O2787" s="1"/>
      <c r="P2787" s="2"/>
      <c r="Q2787" s="3"/>
      <c r="R2787" s="5"/>
    </row>
    <row r="2788" spans="2:18" x14ac:dyDescent="0.2">
      <c r="B2788" s="22" t="s">
        <v>20</v>
      </c>
      <c r="C2788" s="22">
        <v>1197831</v>
      </c>
      <c r="D2788" s="23">
        <v>44421</v>
      </c>
      <c r="E2788" s="22" t="s">
        <v>49</v>
      </c>
      <c r="F2788" s="22" t="s">
        <v>98</v>
      </c>
      <c r="G2788" s="22" t="s">
        <v>99</v>
      </c>
      <c r="H2788" s="22" t="s">
        <v>16</v>
      </c>
      <c r="I2788" s="24">
        <v>0.5</v>
      </c>
      <c r="J2788" s="25">
        <v>2750</v>
      </c>
      <c r="K2788" s="26">
        <f t="shared" si="912"/>
        <v>1375</v>
      </c>
      <c r="L2788" s="26">
        <f t="shared" si="913"/>
        <v>481.24999999999994</v>
      </c>
      <c r="M2788" s="27">
        <v>0.35</v>
      </c>
      <c r="O2788" s="1"/>
      <c r="P2788" s="2"/>
      <c r="Q2788" s="3"/>
      <c r="R2788" s="5"/>
    </row>
    <row r="2789" spans="2:18" x14ac:dyDescent="0.2">
      <c r="B2789" s="22" t="s">
        <v>20</v>
      </c>
      <c r="C2789" s="22">
        <v>1197831</v>
      </c>
      <c r="D2789" s="23">
        <v>44421</v>
      </c>
      <c r="E2789" s="22" t="s">
        <v>49</v>
      </c>
      <c r="F2789" s="22" t="s">
        <v>98</v>
      </c>
      <c r="G2789" s="22" t="s">
        <v>99</v>
      </c>
      <c r="H2789" s="22" t="s">
        <v>17</v>
      </c>
      <c r="I2789" s="24">
        <v>0.55000000000000004</v>
      </c>
      <c r="J2789" s="25">
        <v>4500</v>
      </c>
      <c r="K2789" s="26">
        <f t="shared" si="912"/>
        <v>2475</v>
      </c>
      <c r="L2789" s="26">
        <f t="shared" si="913"/>
        <v>866.25</v>
      </c>
      <c r="M2789" s="27">
        <v>0.35</v>
      </c>
      <c r="O2789" s="1"/>
      <c r="P2789" s="2"/>
      <c r="Q2789" s="3"/>
      <c r="R2789" s="5"/>
    </row>
    <row r="2790" spans="2:18" x14ac:dyDescent="0.2">
      <c r="B2790" s="22" t="s">
        <v>20</v>
      </c>
      <c r="C2790" s="22">
        <v>1197831</v>
      </c>
      <c r="D2790" s="23">
        <v>44451</v>
      </c>
      <c r="E2790" s="22" t="s">
        <v>49</v>
      </c>
      <c r="F2790" s="22" t="s">
        <v>98</v>
      </c>
      <c r="G2790" s="22" t="s">
        <v>99</v>
      </c>
      <c r="H2790" s="22" t="s">
        <v>12</v>
      </c>
      <c r="I2790" s="24">
        <v>0.5</v>
      </c>
      <c r="J2790" s="25">
        <v>5500</v>
      </c>
      <c r="K2790" s="26">
        <f>I2790*J2790</f>
        <v>2750</v>
      </c>
      <c r="L2790" s="26">
        <f>K2790*M2790</f>
        <v>962.49999999999989</v>
      </c>
      <c r="M2790" s="27">
        <v>0.35</v>
      </c>
      <c r="O2790" s="1"/>
      <c r="P2790" s="2"/>
      <c r="Q2790" s="3"/>
      <c r="R2790" s="5"/>
    </row>
    <row r="2791" spans="2:18" x14ac:dyDescent="0.2">
      <c r="B2791" s="22" t="s">
        <v>20</v>
      </c>
      <c r="C2791" s="22">
        <v>1197831</v>
      </c>
      <c r="D2791" s="23">
        <v>44451</v>
      </c>
      <c r="E2791" s="22" t="s">
        <v>49</v>
      </c>
      <c r="F2791" s="22" t="s">
        <v>98</v>
      </c>
      <c r="G2791" s="22" t="s">
        <v>99</v>
      </c>
      <c r="H2791" s="22" t="s">
        <v>15</v>
      </c>
      <c r="I2791" s="24">
        <v>0.40000000000000013</v>
      </c>
      <c r="J2791" s="25">
        <v>3500</v>
      </c>
      <c r="K2791" s="26">
        <f>I2791*J2791</f>
        <v>1400.0000000000005</v>
      </c>
      <c r="L2791" s="26">
        <f>K2791*M2791</f>
        <v>490.00000000000011</v>
      </c>
      <c r="M2791" s="27">
        <v>0.35</v>
      </c>
      <c r="O2791" s="1"/>
      <c r="P2791" s="2"/>
      <c r="Q2791" s="3"/>
      <c r="R2791" s="5"/>
    </row>
    <row r="2792" spans="2:18" x14ac:dyDescent="0.2">
      <c r="B2792" s="22" t="s">
        <v>20</v>
      </c>
      <c r="C2792" s="22">
        <v>1197831</v>
      </c>
      <c r="D2792" s="23">
        <v>44451</v>
      </c>
      <c r="E2792" s="22" t="s">
        <v>49</v>
      </c>
      <c r="F2792" s="22" t="s">
        <v>98</v>
      </c>
      <c r="G2792" s="22" t="s">
        <v>99</v>
      </c>
      <c r="H2792" s="22" t="s">
        <v>13</v>
      </c>
      <c r="I2792" s="24">
        <v>0.15000000000000008</v>
      </c>
      <c r="J2792" s="25">
        <v>2500</v>
      </c>
      <c r="K2792" s="26">
        <f t="shared" ref="K2792:K2795" si="914">I2792*J2792</f>
        <v>375.00000000000017</v>
      </c>
      <c r="L2792" s="26">
        <f t="shared" ref="L2792:L2795" si="915">K2792*M2792</f>
        <v>131.25000000000006</v>
      </c>
      <c r="M2792" s="27">
        <v>0.35</v>
      </c>
      <c r="O2792" s="1"/>
      <c r="P2792" s="2"/>
      <c r="Q2792" s="3"/>
      <c r="R2792" s="5"/>
    </row>
    <row r="2793" spans="2:18" x14ac:dyDescent="0.2">
      <c r="B2793" s="22" t="s">
        <v>20</v>
      </c>
      <c r="C2793" s="22">
        <v>1197831</v>
      </c>
      <c r="D2793" s="23">
        <v>44451</v>
      </c>
      <c r="E2793" s="22" t="s">
        <v>49</v>
      </c>
      <c r="F2793" s="22" t="s">
        <v>98</v>
      </c>
      <c r="G2793" s="22" t="s">
        <v>99</v>
      </c>
      <c r="H2793" s="22" t="s">
        <v>14</v>
      </c>
      <c r="I2793" s="24">
        <v>0.15000000000000008</v>
      </c>
      <c r="J2793" s="25">
        <v>2250</v>
      </c>
      <c r="K2793" s="26">
        <f t="shared" si="914"/>
        <v>337.50000000000017</v>
      </c>
      <c r="L2793" s="26">
        <f t="shared" si="915"/>
        <v>118.12500000000006</v>
      </c>
      <c r="M2793" s="27">
        <v>0.35</v>
      </c>
      <c r="O2793" s="1"/>
      <c r="P2793" s="2"/>
      <c r="Q2793" s="3"/>
      <c r="R2793" s="5"/>
    </row>
    <row r="2794" spans="2:18" x14ac:dyDescent="0.2">
      <c r="B2794" s="22" t="s">
        <v>20</v>
      </c>
      <c r="C2794" s="22">
        <v>1197831</v>
      </c>
      <c r="D2794" s="23">
        <v>44451</v>
      </c>
      <c r="E2794" s="22" t="s">
        <v>49</v>
      </c>
      <c r="F2794" s="22" t="s">
        <v>98</v>
      </c>
      <c r="G2794" s="22" t="s">
        <v>99</v>
      </c>
      <c r="H2794" s="22" t="s">
        <v>16</v>
      </c>
      <c r="I2794" s="24">
        <v>0.25000000000000006</v>
      </c>
      <c r="J2794" s="25">
        <v>2250</v>
      </c>
      <c r="K2794" s="26">
        <f t="shared" si="914"/>
        <v>562.50000000000011</v>
      </c>
      <c r="L2794" s="26">
        <f t="shared" si="915"/>
        <v>196.87500000000003</v>
      </c>
      <c r="M2794" s="27">
        <v>0.35</v>
      </c>
      <c r="O2794" s="1"/>
      <c r="P2794" s="2"/>
      <c r="Q2794" s="3"/>
      <c r="R2794" s="5"/>
    </row>
    <row r="2795" spans="2:18" x14ac:dyDescent="0.2">
      <c r="B2795" s="22" t="s">
        <v>20</v>
      </c>
      <c r="C2795" s="22">
        <v>1197831</v>
      </c>
      <c r="D2795" s="23">
        <v>44451</v>
      </c>
      <c r="E2795" s="22" t="s">
        <v>49</v>
      </c>
      <c r="F2795" s="22" t="s">
        <v>98</v>
      </c>
      <c r="G2795" s="22" t="s">
        <v>99</v>
      </c>
      <c r="H2795" s="22" t="s">
        <v>17</v>
      </c>
      <c r="I2795" s="24">
        <v>0.3000000000000001</v>
      </c>
      <c r="J2795" s="25">
        <v>3250</v>
      </c>
      <c r="K2795" s="26">
        <f t="shared" si="914"/>
        <v>975.00000000000034</v>
      </c>
      <c r="L2795" s="26">
        <f t="shared" si="915"/>
        <v>341.25000000000011</v>
      </c>
      <c r="M2795" s="27">
        <v>0.35</v>
      </c>
      <c r="O2795" s="1"/>
      <c r="P2795" s="2"/>
      <c r="Q2795" s="3"/>
      <c r="R2795" s="5"/>
    </row>
    <row r="2796" spans="2:18" x14ac:dyDescent="0.2">
      <c r="B2796" s="22" t="s">
        <v>20</v>
      </c>
      <c r="C2796" s="22">
        <v>1197831</v>
      </c>
      <c r="D2796" s="23">
        <v>44483</v>
      </c>
      <c r="E2796" s="22" t="s">
        <v>49</v>
      </c>
      <c r="F2796" s="22" t="s">
        <v>98</v>
      </c>
      <c r="G2796" s="22" t="s">
        <v>99</v>
      </c>
      <c r="H2796" s="22" t="s">
        <v>12</v>
      </c>
      <c r="I2796" s="24">
        <v>0.3000000000000001</v>
      </c>
      <c r="J2796" s="25">
        <v>5000</v>
      </c>
      <c r="K2796" s="26">
        <f>I2796*J2796</f>
        <v>1500.0000000000005</v>
      </c>
      <c r="L2796" s="26">
        <f>K2796*M2796</f>
        <v>525.00000000000011</v>
      </c>
      <c r="M2796" s="27">
        <v>0.35</v>
      </c>
      <c r="O2796" s="1"/>
      <c r="P2796" s="2"/>
      <c r="Q2796" s="3"/>
      <c r="R2796" s="5"/>
    </row>
    <row r="2797" spans="2:18" x14ac:dyDescent="0.2">
      <c r="B2797" s="22" t="s">
        <v>20</v>
      </c>
      <c r="C2797" s="22">
        <v>1197831</v>
      </c>
      <c r="D2797" s="23">
        <v>44483</v>
      </c>
      <c r="E2797" s="22" t="s">
        <v>49</v>
      </c>
      <c r="F2797" s="22" t="s">
        <v>98</v>
      </c>
      <c r="G2797" s="22" t="s">
        <v>99</v>
      </c>
      <c r="H2797" s="22" t="s">
        <v>15</v>
      </c>
      <c r="I2797" s="24">
        <v>0.20000000000000012</v>
      </c>
      <c r="J2797" s="25">
        <v>3250</v>
      </c>
      <c r="K2797" s="26">
        <f>I2797*J2797</f>
        <v>650.00000000000034</v>
      </c>
      <c r="L2797" s="26">
        <f>K2797*M2797</f>
        <v>227.50000000000011</v>
      </c>
      <c r="M2797" s="27">
        <v>0.35</v>
      </c>
      <c r="O2797" s="1"/>
      <c r="P2797" s="2"/>
      <c r="Q2797" s="3"/>
      <c r="R2797" s="5"/>
    </row>
    <row r="2798" spans="2:18" x14ac:dyDescent="0.2">
      <c r="B2798" s="22" t="s">
        <v>20</v>
      </c>
      <c r="C2798" s="22">
        <v>1197831</v>
      </c>
      <c r="D2798" s="23">
        <v>44483</v>
      </c>
      <c r="E2798" s="22" t="s">
        <v>49</v>
      </c>
      <c r="F2798" s="22" t="s">
        <v>98</v>
      </c>
      <c r="G2798" s="22" t="s">
        <v>99</v>
      </c>
      <c r="H2798" s="22" t="s">
        <v>13</v>
      </c>
      <c r="I2798" s="24">
        <v>0.20000000000000012</v>
      </c>
      <c r="J2798" s="25">
        <v>2000</v>
      </c>
      <c r="K2798" s="26">
        <f t="shared" ref="K2798:K2801" si="916">I2798*J2798</f>
        <v>400.00000000000023</v>
      </c>
      <c r="L2798" s="26">
        <f t="shared" ref="L2798:L2801" si="917">K2798*M2798</f>
        <v>140.00000000000006</v>
      </c>
      <c r="M2798" s="27">
        <v>0.35</v>
      </c>
      <c r="O2798" s="1"/>
      <c r="P2798" s="2"/>
      <c r="Q2798" s="3"/>
      <c r="R2798" s="5"/>
    </row>
    <row r="2799" spans="2:18" x14ac:dyDescent="0.2">
      <c r="B2799" s="22" t="s">
        <v>20</v>
      </c>
      <c r="C2799" s="22">
        <v>1197831</v>
      </c>
      <c r="D2799" s="23">
        <v>44483</v>
      </c>
      <c r="E2799" s="22" t="s">
        <v>49</v>
      </c>
      <c r="F2799" s="22" t="s">
        <v>98</v>
      </c>
      <c r="G2799" s="22" t="s">
        <v>99</v>
      </c>
      <c r="H2799" s="22" t="s">
        <v>14</v>
      </c>
      <c r="I2799" s="24">
        <v>0.20000000000000012</v>
      </c>
      <c r="J2799" s="25">
        <v>1750</v>
      </c>
      <c r="K2799" s="26">
        <f t="shared" si="916"/>
        <v>350.00000000000023</v>
      </c>
      <c r="L2799" s="26">
        <f t="shared" si="917"/>
        <v>122.50000000000007</v>
      </c>
      <c r="M2799" s="27">
        <v>0.35</v>
      </c>
      <c r="O2799" s="1"/>
      <c r="P2799" s="2"/>
      <c r="Q2799" s="3"/>
      <c r="R2799" s="5"/>
    </row>
    <row r="2800" spans="2:18" x14ac:dyDescent="0.2">
      <c r="B2800" s="22" t="s">
        <v>20</v>
      </c>
      <c r="C2800" s="22">
        <v>1197831</v>
      </c>
      <c r="D2800" s="23">
        <v>44483</v>
      </c>
      <c r="E2800" s="22" t="s">
        <v>49</v>
      </c>
      <c r="F2800" s="22" t="s">
        <v>98</v>
      </c>
      <c r="G2800" s="22" t="s">
        <v>99</v>
      </c>
      <c r="H2800" s="22" t="s">
        <v>16</v>
      </c>
      <c r="I2800" s="24">
        <v>0.3000000000000001</v>
      </c>
      <c r="J2800" s="25">
        <v>1750</v>
      </c>
      <c r="K2800" s="26">
        <f t="shared" si="916"/>
        <v>525.00000000000023</v>
      </c>
      <c r="L2800" s="26">
        <f t="shared" si="917"/>
        <v>183.75000000000006</v>
      </c>
      <c r="M2800" s="27">
        <v>0.35</v>
      </c>
      <c r="O2800" s="1"/>
      <c r="P2800" s="2"/>
      <c r="Q2800" s="3"/>
      <c r="R2800" s="5"/>
    </row>
    <row r="2801" spans="1:18" x14ac:dyDescent="0.2">
      <c r="B2801" s="22" t="s">
        <v>20</v>
      </c>
      <c r="C2801" s="22">
        <v>1197831</v>
      </c>
      <c r="D2801" s="23">
        <v>44483</v>
      </c>
      <c r="E2801" s="22" t="s">
        <v>49</v>
      </c>
      <c r="F2801" s="22" t="s">
        <v>98</v>
      </c>
      <c r="G2801" s="22" t="s">
        <v>99</v>
      </c>
      <c r="H2801" s="22" t="s">
        <v>17</v>
      </c>
      <c r="I2801" s="24">
        <v>0.30000000000000004</v>
      </c>
      <c r="J2801" s="25">
        <v>3000</v>
      </c>
      <c r="K2801" s="26">
        <f t="shared" si="916"/>
        <v>900.00000000000011</v>
      </c>
      <c r="L2801" s="26">
        <f t="shared" si="917"/>
        <v>315</v>
      </c>
      <c r="M2801" s="27">
        <v>0.35</v>
      </c>
      <c r="O2801" s="1"/>
      <c r="P2801" s="2"/>
      <c r="Q2801" s="3"/>
      <c r="R2801" s="5"/>
    </row>
    <row r="2802" spans="1:18" x14ac:dyDescent="0.2">
      <c r="B2802" s="22" t="s">
        <v>20</v>
      </c>
      <c r="C2802" s="22">
        <v>1197831</v>
      </c>
      <c r="D2802" s="23">
        <v>44513</v>
      </c>
      <c r="E2802" s="22" t="s">
        <v>49</v>
      </c>
      <c r="F2802" s="22" t="s">
        <v>98</v>
      </c>
      <c r="G2802" s="22" t="s">
        <v>99</v>
      </c>
      <c r="H2802" s="22" t="s">
        <v>12</v>
      </c>
      <c r="I2802" s="24">
        <v>0.25000000000000011</v>
      </c>
      <c r="J2802" s="25">
        <v>4500</v>
      </c>
      <c r="K2802" s="26">
        <f>I2802*J2802</f>
        <v>1125.0000000000005</v>
      </c>
      <c r="L2802" s="26">
        <f>K2802*M2802</f>
        <v>393.75000000000011</v>
      </c>
      <c r="M2802" s="27">
        <v>0.35</v>
      </c>
      <c r="O2802" s="1"/>
      <c r="P2802" s="2"/>
      <c r="Q2802" s="3"/>
      <c r="R2802" s="5"/>
    </row>
    <row r="2803" spans="1:18" x14ac:dyDescent="0.2">
      <c r="B2803" s="22" t="s">
        <v>20</v>
      </c>
      <c r="C2803" s="22">
        <v>1197831</v>
      </c>
      <c r="D2803" s="23">
        <v>44513</v>
      </c>
      <c r="E2803" s="22" t="s">
        <v>49</v>
      </c>
      <c r="F2803" s="22" t="s">
        <v>98</v>
      </c>
      <c r="G2803" s="22" t="s">
        <v>99</v>
      </c>
      <c r="H2803" s="22" t="s">
        <v>15</v>
      </c>
      <c r="I2803" s="24">
        <v>0.15000000000000013</v>
      </c>
      <c r="J2803" s="25">
        <v>2750</v>
      </c>
      <c r="K2803" s="26">
        <f>I2803*J2803</f>
        <v>412.50000000000034</v>
      </c>
      <c r="L2803" s="26">
        <f>K2803*M2803</f>
        <v>144.37500000000011</v>
      </c>
      <c r="M2803" s="27">
        <v>0.35</v>
      </c>
      <c r="O2803" s="1"/>
      <c r="P2803" s="2"/>
      <c r="Q2803" s="3"/>
      <c r="R2803" s="5"/>
    </row>
    <row r="2804" spans="1:18" x14ac:dyDescent="0.2">
      <c r="B2804" s="22" t="s">
        <v>20</v>
      </c>
      <c r="C2804" s="22">
        <v>1197831</v>
      </c>
      <c r="D2804" s="23">
        <v>44513</v>
      </c>
      <c r="E2804" s="22" t="s">
        <v>49</v>
      </c>
      <c r="F2804" s="22" t="s">
        <v>98</v>
      </c>
      <c r="G2804" s="22" t="s">
        <v>99</v>
      </c>
      <c r="H2804" s="22" t="s">
        <v>13</v>
      </c>
      <c r="I2804" s="24">
        <v>0.25000000000000017</v>
      </c>
      <c r="J2804" s="25">
        <v>2200</v>
      </c>
      <c r="K2804" s="26">
        <f t="shared" ref="K2804:K2807" si="918">I2804*J2804</f>
        <v>550.00000000000034</v>
      </c>
      <c r="L2804" s="26">
        <f t="shared" ref="L2804:L2807" si="919">K2804*M2804</f>
        <v>192.50000000000011</v>
      </c>
      <c r="M2804" s="27">
        <v>0.35</v>
      </c>
      <c r="O2804" s="1"/>
      <c r="P2804" s="2"/>
      <c r="Q2804" s="3"/>
      <c r="R2804" s="5"/>
    </row>
    <row r="2805" spans="1:18" x14ac:dyDescent="0.2">
      <c r="B2805" s="22" t="s">
        <v>20</v>
      </c>
      <c r="C2805" s="22">
        <v>1197831</v>
      </c>
      <c r="D2805" s="23">
        <v>44513</v>
      </c>
      <c r="E2805" s="22" t="s">
        <v>49</v>
      </c>
      <c r="F2805" s="22" t="s">
        <v>98</v>
      </c>
      <c r="G2805" s="22" t="s">
        <v>99</v>
      </c>
      <c r="H2805" s="22" t="s">
        <v>14</v>
      </c>
      <c r="I2805" s="24">
        <v>0.55000000000000016</v>
      </c>
      <c r="J2805" s="25">
        <v>2750</v>
      </c>
      <c r="K2805" s="26">
        <f t="shared" si="918"/>
        <v>1512.5000000000005</v>
      </c>
      <c r="L2805" s="26">
        <f t="shared" si="919"/>
        <v>529.37500000000011</v>
      </c>
      <c r="M2805" s="27">
        <v>0.35</v>
      </c>
      <c r="O2805" s="1"/>
      <c r="P2805" s="2"/>
      <c r="Q2805" s="3"/>
      <c r="R2805" s="5"/>
    </row>
    <row r="2806" spans="1:18" x14ac:dyDescent="0.2">
      <c r="B2806" s="22" t="s">
        <v>20</v>
      </c>
      <c r="C2806" s="22">
        <v>1197831</v>
      </c>
      <c r="D2806" s="23">
        <v>44513</v>
      </c>
      <c r="E2806" s="22" t="s">
        <v>49</v>
      </c>
      <c r="F2806" s="22" t="s">
        <v>98</v>
      </c>
      <c r="G2806" s="22" t="s">
        <v>99</v>
      </c>
      <c r="H2806" s="22" t="s">
        <v>16</v>
      </c>
      <c r="I2806" s="24">
        <v>0.75000000000000011</v>
      </c>
      <c r="J2806" s="25">
        <v>2500</v>
      </c>
      <c r="K2806" s="26">
        <f t="shared" si="918"/>
        <v>1875.0000000000002</v>
      </c>
      <c r="L2806" s="26">
        <f t="shared" si="919"/>
        <v>656.25</v>
      </c>
      <c r="M2806" s="27">
        <v>0.35</v>
      </c>
      <c r="O2806" s="1"/>
      <c r="P2806" s="2"/>
      <c r="Q2806" s="3"/>
      <c r="R2806" s="5"/>
    </row>
    <row r="2807" spans="1:18" x14ac:dyDescent="0.2">
      <c r="B2807" s="22" t="s">
        <v>20</v>
      </c>
      <c r="C2807" s="22">
        <v>1197831</v>
      </c>
      <c r="D2807" s="23">
        <v>44513</v>
      </c>
      <c r="E2807" s="22" t="s">
        <v>49</v>
      </c>
      <c r="F2807" s="22" t="s">
        <v>98</v>
      </c>
      <c r="G2807" s="22" t="s">
        <v>99</v>
      </c>
      <c r="H2807" s="22" t="s">
        <v>17</v>
      </c>
      <c r="I2807" s="24">
        <v>0.75</v>
      </c>
      <c r="J2807" s="25">
        <v>3500</v>
      </c>
      <c r="K2807" s="26">
        <f t="shared" si="918"/>
        <v>2625</v>
      </c>
      <c r="L2807" s="26">
        <f t="shared" si="919"/>
        <v>918.74999999999989</v>
      </c>
      <c r="M2807" s="27">
        <v>0.35</v>
      </c>
      <c r="O2807" s="1"/>
      <c r="P2807" s="2"/>
      <c r="Q2807" s="3"/>
      <c r="R2807" s="5"/>
    </row>
    <row r="2808" spans="1:18" x14ac:dyDescent="0.2">
      <c r="B2808" s="22" t="s">
        <v>20</v>
      </c>
      <c r="C2808" s="22">
        <v>1197831</v>
      </c>
      <c r="D2808" s="23">
        <v>44542</v>
      </c>
      <c r="E2808" s="22" t="s">
        <v>49</v>
      </c>
      <c r="F2808" s="22" t="s">
        <v>98</v>
      </c>
      <c r="G2808" s="22" t="s">
        <v>99</v>
      </c>
      <c r="H2808" s="22" t="s">
        <v>12</v>
      </c>
      <c r="I2808" s="24">
        <v>0.70000000000000007</v>
      </c>
      <c r="J2808" s="25">
        <v>6000</v>
      </c>
      <c r="K2808" s="26">
        <f>I2808*J2808</f>
        <v>4200</v>
      </c>
      <c r="L2808" s="26">
        <f>K2808*M2808</f>
        <v>1470</v>
      </c>
      <c r="M2808" s="27">
        <v>0.35</v>
      </c>
      <c r="O2808" s="1"/>
      <c r="P2808" s="2"/>
      <c r="Q2808" s="3"/>
      <c r="R2808" s="5"/>
    </row>
    <row r="2809" spans="1:18" x14ac:dyDescent="0.2">
      <c r="B2809" s="22" t="s">
        <v>20</v>
      </c>
      <c r="C2809" s="22">
        <v>1197831</v>
      </c>
      <c r="D2809" s="23">
        <v>44542</v>
      </c>
      <c r="E2809" s="22" t="s">
        <v>49</v>
      </c>
      <c r="F2809" s="22" t="s">
        <v>98</v>
      </c>
      <c r="G2809" s="22" t="s">
        <v>99</v>
      </c>
      <c r="H2809" s="22" t="s">
        <v>15</v>
      </c>
      <c r="I2809" s="24">
        <v>0.60000000000000009</v>
      </c>
      <c r="J2809" s="25">
        <v>4000</v>
      </c>
      <c r="K2809" s="26">
        <f>I2809*J2809</f>
        <v>2400.0000000000005</v>
      </c>
      <c r="L2809" s="26">
        <f>K2809*M2809</f>
        <v>840.00000000000011</v>
      </c>
      <c r="M2809" s="27">
        <v>0.35</v>
      </c>
      <c r="O2809" s="1"/>
      <c r="P2809" s="2"/>
      <c r="Q2809" s="3"/>
      <c r="R2809" s="5"/>
    </row>
    <row r="2810" spans="1:18" x14ac:dyDescent="0.2">
      <c r="B2810" s="22" t="s">
        <v>20</v>
      </c>
      <c r="C2810" s="22">
        <v>1197831</v>
      </c>
      <c r="D2810" s="23">
        <v>44542</v>
      </c>
      <c r="E2810" s="22" t="s">
        <v>49</v>
      </c>
      <c r="F2810" s="22" t="s">
        <v>98</v>
      </c>
      <c r="G2810" s="22" t="s">
        <v>99</v>
      </c>
      <c r="H2810" s="22" t="s">
        <v>13</v>
      </c>
      <c r="I2810" s="24">
        <v>0.60000000000000009</v>
      </c>
      <c r="J2810" s="25">
        <v>3500</v>
      </c>
      <c r="K2810" s="26">
        <f t="shared" ref="K2810:K2813" si="920">I2810*J2810</f>
        <v>2100.0000000000005</v>
      </c>
      <c r="L2810" s="26">
        <f t="shared" ref="L2810:L2813" si="921">K2810*M2810</f>
        <v>735.00000000000011</v>
      </c>
      <c r="M2810" s="27">
        <v>0.35</v>
      </c>
      <c r="O2810" s="1"/>
      <c r="P2810" s="2"/>
      <c r="Q2810" s="3"/>
      <c r="R2810" s="5"/>
    </row>
    <row r="2811" spans="1:18" x14ac:dyDescent="0.2">
      <c r="B2811" s="22" t="s">
        <v>20</v>
      </c>
      <c r="C2811" s="22">
        <v>1197831</v>
      </c>
      <c r="D2811" s="23">
        <v>44542</v>
      </c>
      <c r="E2811" s="22" t="s">
        <v>49</v>
      </c>
      <c r="F2811" s="22" t="s">
        <v>98</v>
      </c>
      <c r="G2811" s="22" t="s">
        <v>99</v>
      </c>
      <c r="H2811" s="22" t="s">
        <v>14</v>
      </c>
      <c r="I2811" s="24">
        <v>0.60000000000000009</v>
      </c>
      <c r="J2811" s="25">
        <v>3000</v>
      </c>
      <c r="K2811" s="26">
        <f t="shared" si="920"/>
        <v>1800.0000000000002</v>
      </c>
      <c r="L2811" s="26">
        <f t="shared" si="921"/>
        <v>630</v>
      </c>
      <c r="M2811" s="27">
        <v>0.35</v>
      </c>
      <c r="O2811" s="1"/>
      <c r="P2811" s="2"/>
      <c r="Q2811" s="3"/>
      <c r="R2811" s="5"/>
    </row>
    <row r="2812" spans="1:18" x14ac:dyDescent="0.2">
      <c r="B2812" s="22" t="s">
        <v>20</v>
      </c>
      <c r="C2812" s="22">
        <v>1197831</v>
      </c>
      <c r="D2812" s="23">
        <v>44542</v>
      </c>
      <c r="E2812" s="22" t="s">
        <v>49</v>
      </c>
      <c r="F2812" s="22" t="s">
        <v>98</v>
      </c>
      <c r="G2812" s="22" t="s">
        <v>99</v>
      </c>
      <c r="H2812" s="22" t="s">
        <v>16</v>
      </c>
      <c r="I2812" s="24">
        <v>0.70000000000000007</v>
      </c>
      <c r="J2812" s="25">
        <v>3000</v>
      </c>
      <c r="K2812" s="26">
        <f t="shared" si="920"/>
        <v>2100</v>
      </c>
      <c r="L2812" s="26">
        <f t="shared" si="921"/>
        <v>735</v>
      </c>
      <c r="M2812" s="27">
        <v>0.35</v>
      </c>
      <c r="O2812" s="1"/>
      <c r="P2812" s="2"/>
      <c r="Q2812" s="3"/>
      <c r="R2812" s="5"/>
    </row>
    <row r="2813" spans="1:18" x14ac:dyDescent="0.2">
      <c r="B2813" s="22" t="s">
        <v>20</v>
      </c>
      <c r="C2813" s="22">
        <v>1197831</v>
      </c>
      <c r="D2813" s="23">
        <v>44542</v>
      </c>
      <c r="E2813" s="22" t="s">
        <v>49</v>
      </c>
      <c r="F2813" s="22" t="s">
        <v>98</v>
      </c>
      <c r="G2813" s="22" t="s">
        <v>99</v>
      </c>
      <c r="H2813" s="22" t="s">
        <v>17</v>
      </c>
      <c r="I2813" s="24">
        <v>0.75</v>
      </c>
      <c r="J2813" s="25">
        <v>4000</v>
      </c>
      <c r="K2813" s="26">
        <f t="shared" si="920"/>
        <v>3000</v>
      </c>
      <c r="L2813" s="26">
        <f t="shared" si="921"/>
        <v>1050</v>
      </c>
      <c r="M2813" s="27">
        <v>0.35</v>
      </c>
      <c r="O2813" s="1"/>
      <c r="P2813" s="2"/>
      <c r="Q2813" s="3"/>
      <c r="R2813" s="5"/>
    </row>
    <row r="2814" spans="1:18" x14ac:dyDescent="0.2">
      <c r="A2814" s="8" t="s">
        <v>40</v>
      </c>
      <c r="B2814" s="22" t="s">
        <v>10</v>
      </c>
      <c r="C2814" s="22">
        <v>1185732</v>
      </c>
      <c r="D2814" s="23">
        <v>44208</v>
      </c>
      <c r="E2814" s="22" t="s">
        <v>30</v>
      </c>
      <c r="F2814" s="22" t="s">
        <v>100</v>
      </c>
      <c r="G2814" s="22" t="s">
        <v>101</v>
      </c>
      <c r="H2814" s="22" t="s">
        <v>12</v>
      </c>
      <c r="I2814" s="24">
        <v>0.4</v>
      </c>
      <c r="J2814" s="25">
        <v>4750</v>
      </c>
      <c r="K2814" s="26">
        <f>I2814*J2814</f>
        <v>1900</v>
      </c>
      <c r="L2814" s="26">
        <f>K2814*M2814</f>
        <v>665</v>
      </c>
      <c r="M2814" s="27">
        <v>0.35</v>
      </c>
      <c r="O2814" s="1"/>
      <c r="P2814" s="2"/>
      <c r="Q2814" s="3"/>
      <c r="R2814" s="5"/>
    </row>
    <row r="2815" spans="1:18" x14ac:dyDescent="0.2">
      <c r="B2815" s="22" t="s">
        <v>10</v>
      </c>
      <c r="C2815" s="22">
        <v>1185732</v>
      </c>
      <c r="D2815" s="23">
        <v>44208</v>
      </c>
      <c r="E2815" s="22" t="s">
        <v>30</v>
      </c>
      <c r="F2815" s="22" t="s">
        <v>100</v>
      </c>
      <c r="G2815" s="22" t="s">
        <v>101</v>
      </c>
      <c r="H2815" s="22" t="s">
        <v>15</v>
      </c>
      <c r="I2815" s="24">
        <v>0.4</v>
      </c>
      <c r="J2815" s="25">
        <v>2750</v>
      </c>
      <c r="K2815" s="26">
        <f>I2815*J2815</f>
        <v>1100</v>
      </c>
      <c r="L2815" s="26">
        <f>K2815*M2815</f>
        <v>330</v>
      </c>
      <c r="M2815" s="27">
        <v>0.3</v>
      </c>
      <c r="O2815" s="1"/>
      <c r="P2815" s="2"/>
      <c r="Q2815" s="3"/>
      <c r="R2815" s="5"/>
    </row>
    <row r="2816" spans="1:18" x14ac:dyDescent="0.2">
      <c r="B2816" s="22" t="s">
        <v>10</v>
      </c>
      <c r="C2816" s="22">
        <v>1185732</v>
      </c>
      <c r="D2816" s="23">
        <v>44208</v>
      </c>
      <c r="E2816" s="22" t="s">
        <v>30</v>
      </c>
      <c r="F2816" s="22" t="s">
        <v>100</v>
      </c>
      <c r="G2816" s="22" t="s">
        <v>101</v>
      </c>
      <c r="H2816" s="22" t="s">
        <v>13</v>
      </c>
      <c r="I2816" s="24">
        <v>0.30000000000000004</v>
      </c>
      <c r="J2816" s="25">
        <v>2750</v>
      </c>
      <c r="K2816" s="26">
        <f t="shared" ref="K2816:K2819" si="922">I2816*J2816</f>
        <v>825.00000000000011</v>
      </c>
      <c r="L2816" s="26">
        <f t="shared" ref="L2816:L2819" si="923">K2816*M2816</f>
        <v>247.50000000000003</v>
      </c>
      <c r="M2816" s="27">
        <v>0.3</v>
      </c>
      <c r="O2816" s="1"/>
      <c r="P2816" s="2"/>
      <c r="Q2816" s="3"/>
      <c r="R2816" s="5"/>
    </row>
    <row r="2817" spans="2:18" x14ac:dyDescent="0.2">
      <c r="B2817" s="22" t="s">
        <v>10</v>
      </c>
      <c r="C2817" s="22">
        <v>1185732</v>
      </c>
      <c r="D2817" s="23">
        <v>44208</v>
      </c>
      <c r="E2817" s="22" t="s">
        <v>30</v>
      </c>
      <c r="F2817" s="22" t="s">
        <v>100</v>
      </c>
      <c r="G2817" s="22" t="s">
        <v>101</v>
      </c>
      <c r="H2817" s="22" t="s">
        <v>14</v>
      </c>
      <c r="I2817" s="24">
        <v>0.35000000000000003</v>
      </c>
      <c r="J2817" s="25">
        <v>1250</v>
      </c>
      <c r="K2817" s="26">
        <f t="shared" si="922"/>
        <v>437.50000000000006</v>
      </c>
      <c r="L2817" s="26">
        <f t="shared" si="923"/>
        <v>131.25</v>
      </c>
      <c r="M2817" s="27">
        <v>0.3</v>
      </c>
      <c r="O2817" s="1"/>
      <c r="P2817" s="2"/>
      <c r="Q2817" s="3"/>
      <c r="R2817" s="5"/>
    </row>
    <row r="2818" spans="2:18" x14ac:dyDescent="0.2">
      <c r="B2818" s="22" t="s">
        <v>10</v>
      </c>
      <c r="C2818" s="22">
        <v>1185732</v>
      </c>
      <c r="D2818" s="23">
        <v>44208</v>
      </c>
      <c r="E2818" s="22" t="s">
        <v>30</v>
      </c>
      <c r="F2818" s="22" t="s">
        <v>100</v>
      </c>
      <c r="G2818" s="22" t="s">
        <v>101</v>
      </c>
      <c r="H2818" s="22" t="s">
        <v>16</v>
      </c>
      <c r="I2818" s="24">
        <v>0.49999999999999994</v>
      </c>
      <c r="J2818" s="25">
        <v>1750</v>
      </c>
      <c r="K2818" s="26">
        <f t="shared" si="922"/>
        <v>874.99999999999989</v>
      </c>
      <c r="L2818" s="26">
        <f t="shared" si="923"/>
        <v>306.24999999999994</v>
      </c>
      <c r="M2818" s="27">
        <v>0.35</v>
      </c>
      <c r="O2818" s="1"/>
      <c r="P2818" s="2"/>
      <c r="Q2818" s="3"/>
      <c r="R2818" s="5"/>
    </row>
    <row r="2819" spans="2:18" x14ac:dyDescent="0.2">
      <c r="B2819" s="22" t="s">
        <v>10</v>
      </c>
      <c r="C2819" s="22">
        <v>1185732</v>
      </c>
      <c r="D2819" s="23">
        <v>44208</v>
      </c>
      <c r="E2819" s="22" t="s">
        <v>30</v>
      </c>
      <c r="F2819" s="22" t="s">
        <v>100</v>
      </c>
      <c r="G2819" s="22" t="s">
        <v>101</v>
      </c>
      <c r="H2819" s="22" t="s">
        <v>17</v>
      </c>
      <c r="I2819" s="24">
        <v>0.4</v>
      </c>
      <c r="J2819" s="25">
        <v>2750</v>
      </c>
      <c r="K2819" s="26">
        <f t="shared" si="922"/>
        <v>1100</v>
      </c>
      <c r="L2819" s="26">
        <f t="shared" si="923"/>
        <v>440</v>
      </c>
      <c r="M2819" s="27">
        <v>0.4</v>
      </c>
      <c r="O2819" s="1"/>
      <c r="P2819" s="2"/>
      <c r="Q2819" s="3"/>
      <c r="R2819" s="5"/>
    </row>
    <row r="2820" spans="2:18" x14ac:dyDescent="0.2">
      <c r="B2820" s="22" t="s">
        <v>10</v>
      </c>
      <c r="C2820" s="22">
        <v>1185732</v>
      </c>
      <c r="D2820" s="23">
        <v>44239</v>
      </c>
      <c r="E2820" s="22" t="s">
        <v>30</v>
      </c>
      <c r="F2820" s="22" t="s">
        <v>100</v>
      </c>
      <c r="G2820" s="22" t="s">
        <v>101</v>
      </c>
      <c r="H2820" s="22" t="s">
        <v>12</v>
      </c>
      <c r="I2820" s="24">
        <v>0.4</v>
      </c>
      <c r="J2820" s="25">
        <v>5250</v>
      </c>
      <c r="K2820" s="26">
        <f>I2820*J2820</f>
        <v>2100</v>
      </c>
      <c r="L2820" s="26">
        <f>K2820*M2820</f>
        <v>735</v>
      </c>
      <c r="M2820" s="27">
        <v>0.35</v>
      </c>
      <c r="O2820" s="1"/>
      <c r="P2820" s="2"/>
      <c r="Q2820" s="3"/>
      <c r="R2820" s="5"/>
    </row>
    <row r="2821" spans="2:18" x14ac:dyDescent="0.2">
      <c r="B2821" s="22" t="s">
        <v>10</v>
      </c>
      <c r="C2821" s="22">
        <v>1185732</v>
      </c>
      <c r="D2821" s="23">
        <v>44239</v>
      </c>
      <c r="E2821" s="22" t="s">
        <v>30</v>
      </c>
      <c r="F2821" s="22" t="s">
        <v>100</v>
      </c>
      <c r="G2821" s="22" t="s">
        <v>101</v>
      </c>
      <c r="H2821" s="22" t="s">
        <v>15</v>
      </c>
      <c r="I2821" s="24">
        <v>0.4</v>
      </c>
      <c r="J2821" s="25">
        <v>1750</v>
      </c>
      <c r="K2821" s="26">
        <f>I2821*J2821</f>
        <v>700</v>
      </c>
      <c r="L2821" s="26">
        <f>K2821*M2821</f>
        <v>210</v>
      </c>
      <c r="M2821" s="27">
        <v>0.3</v>
      </c>
      <c r="O2821" s="1"/>
      <c r="P2821" s="2"/>
      <c r="Q2821" s="3"/>
      <c r="R2821" s="5"/>
    </row>
    <row r="2822" spans="2:18" x14ac:dyDescent="0.2">
      <c r="B2822" s="22" t="s">
        <v>10</v>
      </c>
      <c r="C2822" s="22">
        <v>1185732</v>
      </c>
      <c r="D2822" s="23">
        <v>44239</v>
      </c>
      <c r="E2822" s="22" t="s">
        <v>30</v>
      </c>
      <c r="F2822" s="22" t="s">
        <v>100</v>
      </c>
      <c r="G2822" s="22" t="s">
        <v>101</v>
      </c>
      <c r="H2822" s="22" t="s">
        <v>13</v>
      </c>
      <c r="I2822" s="24">
        <v>0.30000000000000004</v>
      </c>
      <c r="J2822" s="25">
        <v>2250</v>
      </c>
      <c r="K2822" s="26">
        <f t="shared" ref="K2822:K2825" si="924">I2822*J2822</f>
        <v>675.00000000000011</v>
      </c>
      <c r="L2822" s="26">
        <f t="shared" ref="L2822:L2825" si="925">K2822*M2822</f>
        <v>202.50000000000003</v>
      </c>
      <c r="M2822" s="27">
        <v>0.3</v>
      </c>
      <c r="O2822" s="1"/>
      <c r="P2822" s="2"/>
      <c r="Q2822" s="3"/>
      <c r="R2822" s="5"/>
    </row>
    <row r="2823" spans="2:18" x14ac:dyDescent="0.2">
      <c r="B2823" s="22" t="s">
        <v>10</v>
      </c>
      <c r="C2823" s="22">
        <v>1185732</v>
      </c>
      <c r="D2823" s="23">
        <v>44239</v>
      </c>
      <c r="E2823" s="22" t="s">
        <v>30</v>
      </c>
      <c r="F2823" s="22" t="s">
        <v>100</v>
      </c>
      <c r="G2823" s="22" t="s">
        <v>101</v>
      </c>
      <c r="H2823" s="22" t="s">
        <v>14</v>
      </c>
      <c r="I2823" s="24">
        <v>0.35000000000000003</v>
      </c>
      <c r="J2823" s="25">
        <v>1000</v>
      </c>
      <c r="K2823" s="26">
        <f t="shared" si="924"/>
        <v>350.00000000000006</v>
      </c>
      <c r="L2823" s="26">
        <f t="shared" si="925"/>
        <v>105.00000000000001</v>
      </c>
      <c r="M2823" s="27">
        <v>0.3</v>
      </c>
      <c r="O2823" s="1"/>
      <c r="P2823" s="2"/>
      <c r="Q2823" s="3"/>
      <c r="R2823" s="5"/>
    </row>
    <row r="2824" spans="2:18" x14ac:dyDescent="0.2">
      <c r="B2824" s="22" t="s">
        <v>10</v>
      </c>
      <c r="C2824" s="22">
        <v>1185732</v>
      </c>
      <c r="D2824" s="23">
        <v>44239</v>
      </c>
      <c r="E2824" s="22" t="s">
        <v>30</v>
      </c>
      <c r="F2824" s="22" t="s">
        <v>100</v>
      </c>
      <c r="G2824" s="22" t="s">
        <v>101</v>
      </c>
      <c r="H2824" s="22" t="s">
        <v>16</v>
      </c>
      <c r="I2824" s="24">
        <v>0.49999999999999994</v>
      </c>
      <c r="J2824" s="25">
        <v>1750</v>
      </c>
      <c r="K2824" s="26">
        <f t="shared" si="924"/>
        <v>874.99999999999989</v>
      </c>
      <c r="L2824" s="26">
        <f t="shared" si="925"/>
        <v>306.24999999999994</v>
      </c>
      <c r="M2824" s="27">
        <v>0.35</v>
      </c>
      <c r="O2824" s="1"/>
      <c r="P2824" s="2"/>
      <c r="Q2824" s="3"/>
      <c r="R2824" s="5"/>
    </row>
    <row r="2825" spans="2:18" x14ac:dyDescent="0.2">
      <c r="B2825" s="22" t="s">
        <v>10</v>
      </c>
      <c r="C2825" s="22">
        <v>1185732</v>
      </c>
      <c r="D2825" s="23">
        <v>44239</v>
      </c>
      <c r="E2825" s="22" t="s">
        <v>30</v>
      </c>
      <c r="F2825" s="22" t="s">
        <v>100</v>
      </c>
      <c r="G2825" s="22" t="s">
        <v>101</v>
      </c>
      <c r="H2825" s="22" t="s">
        <v>17</v>
      </c>
      <c r="I2825" s="24">
        <v>0.35</v>
      </c>
      <c r="J2825" s="25">
        <v>2750</v>
      </c>
      <c r="K2825" s="26">
        <f t="shared" si="924"/>
        <v>962.49999999999989</v>
      </c>
      <c r="L2825" s="26">
        <f t="shared" si="925"/>
        <v>385</v>
      </c>
      <c r="M2825" s="27">
        <v>0.4</v>
      </c>
      <c r="O2825" s="1"/>
      <c r="P2825" s="2"/>
      <c r="Q2825" s="3"/>
      <c r="R2825" s="5"/>
    </row>
    <row r="2826" spans="2:18" x14ac:dyDescent="0.2">
      <c r="B2826" s="22" t="s">
        <v>10</v>
      </c>
      <c r="C2826" s="22">
        <v>1185732</v>
      </c>
      <c r="D2826" s="23">
        <v>44266</v>
      </c>
      <c r="E2826" s="22" t="s">
        <v>30</v>
      </c>
      <c r="F2826" s="22" t="s">
        <v>100</v>
      </c>
      <c r="G2826" s="22" t="s">
        <v>101</v>
      </c>
      <c r="H2826" s="22" t="s">
        <v>12</v>
      </c>
      <c r="I2826" s="24">
        <v>0.4</v>
      </c>
      <c r="J2826" s="25">
        <v>4950</v>
      </c>
      <c r="K2826" s="26">
        <f>I2826*J2826</f>
        <v>1980</v>
      </c>
      <c r="L2826" s="26">
        <f>K2826*M2826</f>
        <v>693</v>
      </c>
      <c r="M2826" s="27">
        <v>0.35</v>
      </c>
      <c r="O2826" s="1"/>
      <c r="P2826" s="2"/>
      <c r="Q2826" s="3"/>
      <c r="R2826" s="5"/>
    </row>
    <row r="2827" spans="2:18" x14ac:dyDescent="0.2">
      <c r="B2827" s="22" t="s">
        <v>10</v>
      </c>
      <c r="C2827" s="22">
        <v>1185732</v>
      </c>
      <c r="D2827" s="23">
        <v>44266</v>
      </c>
      <c r="E2827" s="22" t="s">
        <v>30</v>
      </c>
      <c r="F2827" s="22" t="s">
        <v>100</v>
      </c>
      <c r="G2827" s="22" t="s">
        <v>101</v>
      </c>
      <c r="H2827" s="22" t="s">
        <v>15</v>
      </c>
      <c r="I2827" s="24">
        <v>0.4</v>
      </c>
      <c r="J2827" s="25">
        <v>2000</v>
      </c>
      <c r="K2827" s="26">
        <f>I2827*J2827</f>
        <v>800</v>
      </c>
      <c r="L2827" s="26">
        <f>K2827*M2827</f>
        <v>240</v>
      </c>
      <c r="M2827" s="27">
        <v>0.3</v>
      </c>
      <c r="O2827" s="1"/>
      <c r="P2827" s="2"/>
      <c r="Q2827" s="3"/>
      <c r="R2827" s="5"/>
    </row>
    <row r="2828" spans="2:18" x14ac:dyDescent="0.2">
      <c r="B2828" s="22" t="s">
        <v>10</v>
      </c>
      <c r="C2828" s="22">
        <v>1185732</v>
      </c>
      <c r="D2828" s="23">
        <v>44266</v>
      </c>
      <c r="E2828" s="22" t="s">
        <v>30</v>
      </c>
      <c r="F2828" s="22" t="s">
        <v>100</v>
      </c>
      <c r="G2828" s="22" t="s">
        <v>101</v>
      </c>
      <c r="H2828" s="22" t="s">
        <v>13</v>
      </c>
      <c r="I2828" s="24">
        <v>0.30000000000000004</v>
      </c>
      <c r="J2828" s="25">
        <v>2250</v>
      </c>
      <c r="K2828" s="26">
        <f t="shared" ref="K2828:K2831" si="926">I2828*J2828</f>
        <v>675.00000000000011</v>
      </c>
      <c r="L2828" s="26">
        <f t="shared" ref="L2828:L2831" si="927">K2828*M2828</f>
        <v>202.50000000000003</v>
      </c>
      <c r="M2828" s="27">
        <v>0.3</v>
      </c>
      <c r="O2828" s="1"/>
      <c r="P2828" s="2"/>
      <c r="Q2828" s="3"/>
      <c r="R2828" s="5"/>
    </row>
    <row r="2829" spans="2:18" x14ac:dyDescent="0.2">
      <c r="B2829" s="22" t="s">
        <v>10</v>
      </c>
      <c r="C2829" s="22">
        <v>1185732</v>
      </c>
      <c r="D2829" s="23">
        <v>44266</v>
      </c>
      <c r="E2829" s="22" t="s">
        <v>30</v>
      </c>
      <c r="F2829" s="22" t="s">
        <v>100</v>
      </c>
      <c r="G2829" s="22" t="s">
        <v>101</v>
      </c>
      <c r="H2829" s="22" t="s">
        <v>14</v>
      </c>
      <c r="I2829" s="24">
        <v>0.35</v>
      </c>
      <c r="J2829" s="25">
        <v>750</v>
      </c>
      <c r="K2829" s="26">
        <f t="shared" si="926"/>
        <v>262.5</v>
      </c>
      <c r="L2829" s="26">
        <f t="shared" si="927"/>
        <v>78.75</v>
      </c>
      <c r="M2829" s="27">
        <v>0.3</v>
      </c>
      <c r="O2829" s="1"/>
      <c r="P2829" s="2"/>
      <c r="Q2829" s="3"/>
      <c r="R2829" s="5"/>
    </row>
    <row r="2830" spans="2:18" x14ac:dyDescent="0.2">
      <c r="B2830" s="22" t="s">
        <v>10</v>
      </c>
      <c r="C2830" s="22">
        <v>1185732</v>
      </c>
      <c r="D2830" s="23">
        <v>44266</v>
      </c>
      <c r="E2830" s="22" t="s">
        <v>30</v>
      </c>
      <c r="F2830" s="22" t="s">
        <v>100</v>
      </c>
      <c r="G2830" s="22" t="s">
        <v>101</v>
      </c>
      <c r="H2830" s="22" t="s">
        <v>16</v>
      </c>
      <c r="I2830" s="24">
        <v>0.5</v>
      </c>
      <c r="J2830" s="25">
        <v>1250</v>
      </c>
      <c r="K2830" s="26">
        <f t="shared" si="926"/>
        <v>625</v>
      </c>
      <c r="L2830" s="26">
        <f t="shared" si="927"/>
        <v>218.75</v>
      </c>
      <c r="M2830" s="27">
        <v>0.35</v>
      </c>
      <c r="O2830" s="1"/>
      <c r="P2830" s="2"/>
      <c r="Q2830" s="3"/>
      <c r="R2830" s="5"/>
    </row>
    <row r="2831" spans="2:18" x14ac:dyDescent="0.2">
      <c r="B2831" s="22" t="s">
        <v>10</v>
      </c>
      <c r="C2831" s="22">
        <v>1185732</v>
      </c>
      <c r="D2831" s="23">
        <v>44266</v>
      </c>
      <c r="E2831" s="22" t="s">
        <v>30</v>
      </c>
      <c r="F2831" s="22" t="s">
        <v>100</v>
      </c>
      <c r="G2831" s="22" t="s">
        <v>101</v>
      </c>
      <c r="H2831" s="22" t="s">
        <v>17</v>
      </c>
      <c r="I2831" s="24">
        <v>0.4</v>
      </c>
      <c r="J2831" s="25">
        <v>2250</v>
      </c>
      <c r="K2831" s="26">
        <f t="shared" si="926"/>
        <v>900</v>
      </c>
      <c r="L2831" s="26">
        <f t="shared" si="927"/>
        <v>360</v>
      </c>
      <c r="M2831" s="27">
        <v>0.4</v>
      </c>
      <c r="O2831" s="1"/>
      <c r="P2831" s="2"/>
      <c r="Q2831" s="3"/>
      <c r="R2831" s="5"/>
    </row>
    <row r="2832" spans="2:18" x14ac:dyDescent="0.2">
      <c r="B2832" s="22" t="s">
        <v>10</v>
      </c>
      <c r="C2832" s="22">
        <v>1185732</v>
      </c>
      <c r="D2832" s="23">
        <v>44298</v>
      </c>
      <c r="E2832" s="22" t="s">
        <v>30</v>
      </c>
      <c r="F2832" s="22" t="s">
        <v>100</v>
      </c>
      <c r="G2832" s="22" t="s">
        <v>101</v>
      </c>
      <c r="H2832" s="22" t="s">
        <v>12</v>
      </c>
      <c r="I2832" s="24">
        <v>0.4</v>
      </c>
      <c r="J2832" s="25">
        <v>4500</v>
      </c>
      <c r="K2832" s="26">
        <f>I2832*J2832</f>
        <v>1800</v>
      </c>
      <c r="L2832" s="26">
        <f>K2832*M2832</f>
        <v>630</v>
      </c>
      <c r="M2832" s="27">
        <v>0.35</v>
      </c>
      <c r="O2832" s="1"/>
      <c r="P2832" s="2"/>
      <c r="Q2832" s="3"/>
      <c r="R2832" s="5"/>
    </row>
    <row r="2833" spans="2:18" x14ac:dyDescent="0.2">
      <c r="B2833" s="22" t="s">
        <v>10</v>
      </c>
      <c r="C2833" s="22">
        <v>1185732</v>
      </c>
      <c r="D2833" s="23">
        <v>44298</v>
      </c>
      <c r="E2833" s="22" t="s">
        <v>30</v>
      </c>
      <c r="F2833" s="22" t="s">
        <v>100</v>
      </c>
      <c r="G2833" s="22" t="s">
        <v>101</v>
      </c>
      <c r="H2833" s="22" t="s">
        <v>15</v>
      </c>
      <c r="I2833" s="24">
        <v>0.4</v>
      </c>
      <c r="J2833" s="25">
        <v>1500</v>
      </c>
      <c r="K2833" s="26">
        <f>I2833*J2833</f>
        <v>600</v>
      </c>
      <c r="L2833" s="26">
        <f>K2833*M2833</f>
        <v>180</v>
      </c>
      <c r="M2833" s="27">
        <v>0.3</v>
      </c>
      <c r="O2833" s="1"/>
      <c r="P2833" s="2"/>
      <c r="Q2833" s="3"/>
      <c r="R2833" s="5"/>
    </row>
    <row r="2834" spans="2:18" x14ac:dyDescent="0.2">
      <c r="B2834" s="22" t="s">
        <v>10</v>
      </c>
      <c r="C2834" s="22">
        <v>1185732</v>
      </c>
      <c r="D2834" s="23">
        <v>44298</v>
      </c>
      <c r="E2834" s="22" t="s">
        <v>30</v>
      </c>
      <c r="F2834" s="22" t="s">
        <v>100</v>
      </c>
      <c r="G2834" s="22" t="s">
        <v>101</v>
      </c>
      <c r="H2834" s="22" t="s">
        <v>13</v>
      </c>
      <c r="I2834" s="24">
        <v>0.30000000000000004</v>
      </c>
      <c r="J2834" s="25">
        <v>1500</v>
      </c>
      <c r="K2834" s="26">
        <f t="shared" ref="K2834:K2837" si="928">I2834*J2834</f>
        <v>450.00000000000006</v>
      </c>
      <c r="L2834" s="26">
        <f t="shared" ref="L2834:L2837" si="929">K2834*M2834</f>
        <v>135</v>
      </c>
      <c r="M2834" s="27">
        <v>0.3</v>
      </c>
      <c r="O2834" s="1"/>
      <c r="P2834" s="2"/>
      <c r="Q2834" s="3"/>
      <c r="R2834" s="5"/>
    </row>
    <row r="2835" spans="2:18" x14ac:dyDescent="0.2">
      <c r="B2835" s="22" t="s">
        <v>10</v>
      </c>
      <c r="C2835" s="22">
        <v>1185732</v>
      </c>
      <c r="D2835" s="23">
        <v>44298</v>
      </c>
      <c r="E2835" s="22" t="s">
        <v>30</v>
      </c>
      <c r="F2835" s="22" t="s">
        <v>100</v>
      </c>
      <c r="G2835" s="22" t="s">
        <v>101</v>
      </c>
      <c r="H2835" s="22" t="s">
        <v>14</v>
      </c>
      <c r="I2835" s="24">
        <v>0.35</v>
      </c>
      <c r="J2835" s="25">
        <v>750</v>
      </c>
      <c r="K2835" s="26">
        <f t="shared" si="928"/>
        <v>262.5</v>
      </c>
      <c r="L2835" s="26">
        <f t="shared" si="929"/>
        <v>78.75</v>
      </c>
      <c r="M2835" s="27">
        <v>0.3</v>
      </c>
      <c r="O2835" s="1"/>
      <c r="P2835" s="2"/>
      <c r="Q2835" s="3"/>
      <c r="R2835" s="5"/>
    </row>
    <row r="2836" spans="2:18" x14ac:dyDescent="0.2">
      <c r="B2836" s="22" t="s">
        <v>10</v>
      </c>
      <c r="C2836" s="22">
        <v>1185732</v>
      </c>
      <c r="D2836" s="23">
        <v>44298</v>
      </c>
      <c r="E2836" s="22" t="s">
        <v>30</v>
      </c>
      <c r="F2836" s="22" t="s">
        <v>100</v>
      </c>
      <c r="G2836" s="22" t="s">
        <v>101</v>
      </c>
      <c r="H2836" s="22" t="s">
        <v>16</v>
      </c>
      <c r="I2836" s="24">
        <v>0.6</v>
      </c>
      <c r="J2836" s="25">
        <v>1000</v>
      </c>
      <c r="K2836" s="26">
        <f t="shared" si="928"/>
        <v>600</v>
      </c>
      <c r="L2836" s="26">
        <f t="shared" si="929"/>
        <v>210</v>
      </c>
      <c r="M2836" s="27">
        <v>0.35</v>
      </c>
      <c r="O2836" s="1"/>
      <c r="P2836" s="2"/>
      <c r="Q2836" s="3"/>
      <c r="R2836" s="5"/>
    </row>
    <row r="2837" spans="2:18" x14ac:dyDescent="0.2">
      <c r="B2837" s="22" t="s">
        <v>10</v>
      </c>
      <c r="C2837" s="22">
        <v>1185732</v>
      </c>
      <c r="D2837" s="23">
        <v>44298</v>
      </c>
      <c r="E2837" s="22" t="s">
        <v>30</v>
      </c>
      <c r="F2837" s="22" t="s">
        <v>100</v>
      </c>
      <c r="G2837" s="22" t="s">
        <v>101</v>
      </c>
      <c r="H2837" s="22" t="s">
        <v>17</v>
      </c>
      <c r="I2837" s="24">
        <v>0.5</v>
      </c>
      <c r="J2837" s="25">
        <v>2250</v>
      </c>
      <c r="K2837" s="26">
        <f t="shared" si="928"/>
        <v>1125</v>
      </c>
      <c r="L2837" s="26">
        <f t="shared" si="929"/>
        <v>450</v>
      </c>
      <c r="M2837" s="27">
        <v>0.4</v>
      </c>
      <c r="O2837" s="1"/>
      <c r="P2837" s="2"/>
      <c r="Q2837" s="3"/>
      <c r="R2837" s="5"/>
    </row>
    <row r="2838" spans="2:18" x14ac:dyDescent="0.2">
      <c r="B2838" s="22" t="s">
        <v>10</v>
      </c>
      <c r="C2838" s="22">
        <v>1185732</v>
      </c>
      <c r="D2838" s="23">
        <v>44329</v>
      </c>
      <c r="E2838" s="22" t="s">
        <v>30</v>
      </c>
      <c r="F2838" s="22" t="s">
        <v>100</v>
      </c>
      <c r="G2838" s="22" t="s">
        <v>101</v>
      </c>
      <c r="H2838" s="22" t="s">
        <v>12</v>
      </c>
      <c r="I2838" s="24">
        <v>0.6</v>
      </c>
      <c r="J2838" s="25">
        <v>4950</v>
      </c>
      <c r="K2838" s="26">
        <f>I2838*J2838</f>
        <v>2970</v>
      </c>
      <c r="L2838" s="26">
        <f>K2838*M2838</f>
        <v>1039.5</v>
      </c>
      <c r="M2838" s="27">
        <v>0.35</v>
      </c>
      <c r="O2838" s="1"/>
      <c r="P2838" s="2"/>
      <c r="Q2838" s="3"/>
      <c r="R2838" s="5"/>
    </row>
    <row r="2839" spans="2:18" x14ac:dyDescent="0.2">
      <c r="B2839" s="22" t="s">
        <v>10</v>
      </c>
      <c r="C2839" s="22">
        <v>1185732</v>
      </c>
      <c r="D2839" s="23">
        <v>44329</v>
      </c>
      <c r="E2839" s="22" t="s">
        <v>30</v>
      </c>
      <c r="F2839" s="22" t="s">
        <v>100</v>
      </c>
      <c r="G2839" s="22" t="s">
        <v>101</v>
      </c>
      <c r="H2839" s="22" t="s">
        <v>15</v>
      </c>
      <c r="I2839" s="24">
        <v>0.5</v>
      </c>
      <c r="J2839" s="25">
        <v>2000</v>
      </c>
      <c r="K2839" s="26">
        <f>I2839*J2839</f>
        <v>1000</v>
      </c>
      <c r="L2839" s="26">
        <f>K2839*M2839</f>
        <v>300</v>
      </c>
      <c r="M2839" s="27">
        <v>0.3</v>
      </c>
      <c r="O2839" s="1"/>
      <c r="P2839" s="2"/>
      <c r="Q2839" s="3"/>
      <c r="R2839" s="5"/>
    </row>
    <row r="2840" spans="2:18" x14ac:dyDescent="0.2">
      <c r="B2840" s="22" t="s">
        <v>10</v>
      </c>
      <c r="C2840" s="22">
        <v>1185732</v>
      </c>
      <c r="D2840" s="23">
        <v>44329</v>
      </c>
      <c r="E2840" s="22" t="s">
        <v>30</v>
      </c>
      <c r="F2840" s="22" t="s">
        <v>100</v>
      </c>
      <c r="G2840" s="22" t="s">
        <v>101</v>
      </c>
      <c r="H2840" s="22" t="s">
        <v>13</v>
      </c>
      <c r="I2840" s="24">
        <v>0.45</v>
      </c>
      <c r="J2840" s="25">
        <v>1750</v>
      </c>
      <c r="K2840" s="26">
        <f t="shared" ref="K2840:K2843" si="930">I2840*J2840</f>
        <v>787.5</v>
      </c>
      <c r="L2840" s="26">
        <f t="shared" ref="L2840:L2843" si="931">K2840*M2840</f>
        <v>236.25</v>
      </c>
      <c r="M2840" s="27">
        <v>0.3</v>
      </c>
      <c r="O2840" s="1"/>
      <c r="P2840" s="2"/>
      <c r="Q2840" s="3"/>
      <c r="R2840" s="5"/>
    </row>
    <row r="2841" spans="2:18" x14ac:dyDescent="0.2">
      <c r="B2841" s="22" t="s">
        <v>10</v>
      </c>
      <c r="C2841" s="22">
        <v>1185732</v>
      </c>
      <c r="D2841" s="23">
        <v>44329</v>
      </c>
      <c r="E2841" s="22" t="s">
        <v>30</v>
      </c>
      <c r="F2841" s="22" t="s">
        <v>100</v>
      </c>
      <c r="G2841" s="22" t="s">
        <v>101</v>
      </c>
      <c r="H2841" s="22" t="s">
        <v>14</v>
      </c>
      <c r="I2841" s="24">
        <v>0.45</v>
      </c>
      <c r="J2841" s="25">
        <v>1000</v>
      </c>
      <c r="K2841" s="26">
        <f t="shared" si="930"/>
        <v>450</v>
      </c>
      <c r="L2841" s="26">
        <f t="shared" si="931"/>
        <v>135</v>
      </c>
      <c r="M2841" s="27">
        <v>0.3</v>
      </c>
      <c r="O2841" s="1"/>
      <c r="P2841" s="2"/>
      <c r="Q2841" s="3"/>
      <c r="R2841" s="5"/>
    </row>
    <row r="2842" spans="2:18" x14ac:dyDescent="0.2">
      <c r="B2842" s="22" t="s">
        <v>10</v>
      </c>
      <c r="C2842" s="22">
        <v>1185732</v>
      </c>
      <c r="D2842" s="23">
        <v>44329</v>
      </c>
      <c r="E2842" s="22" t="s">
        <v>30</v>
      </c>
      <c r="F2842" s="22" t="s">
        <v>100</v>
      </c>
      <c r="G2842" s="22" t="s">
        <v>101</v>
      </c>
      <c r="H2842" s="22" t="s">
        <v>16</v>
      </c>
      <c r="I2842" s="24">
        <v>0.54999999999999993</v>
      </c>
      <c r="J2842" s="25">
        <v>1250</v>
      </c>
      <c r="K2842" s="26">
        <f t="shared" si="930"/>
        <v>687.49999999999989</v>
      </c>
      <c r="L2842" s="26">
        <f t="shared" si="931"/>
        <v>240.62499999999994</v>
      </c>
      <c r="M2842" s="27">
        <v>0.35</v>
      </c>
      <c r="O2842" s="1"/>
      <c r="P2842" s="2"/>
      <c r="Q2842" s="3"/>
      <c r="R2842" s="5"/>
    </row>
    <row r="2843" spans="2:18" x14ac:dyDescent="0.2">
      <c r="B2843" s="22" t="s">
        <v>10</v>
      </c>
      <c r="C2843" s="22">
        <v>1185732</v>
      </c>
      <c r="D2843" s="23">
        <v>44329</v>
      </c>
      <c r="E2843" s="22" t="s">
        <v>30</v>
      </c>
      <c r="F2843" s="22" t="s">
        <v>100</v>
      </c>
      <c r="G2843" s="22" t="s">
        <v>101</v>
      </c>
      <c r="H2843" s="22" t="s">
        <v>17</v>
      </c>
      <c r="I2843" s="24">
        <v>0.6</v>
      </c>
      <c r="J2843" s="25">
        <v>2500</v>
      </c>
      <c r="K2843" s="26">
        <f t="shared" si="930"/>
        <v>1500</v>
      </c>
      <c r="L2843" s="26">
        <f t="shared" si="931"/>
        <v>600</v>
      </c>
      <c r="M2843" s="27">
        <v>0.4</v>
      </c>
      <c r="O2843" s="1"/>
      <c r="P2843" s="2"/>
      <c r="Q2843" s="3"/>
      <c r="R2843" s="5"/>
    </row>
    <row r="2844" spans="2:18" x14ac:dyDescent="0.2">
      <c r="B2844" s="22" t="s">
        <v>10</v>
      </c>
      <c r="C2844" s="22">
        <v>1185732</v>
      </c>
      <c r="D2844" s="23">
        <v>44359</v>
      </c>
      <c r="E2844" s="22" t="s">
        <v>30</v>
      </c>
      <c r="F2844" s="22" t="s">
        <v>100</v>
      </c>
      <c r="G2844" s="22" t="s">
        <v>101</v>
      </c>
      <c r="H2844" s="22" t="s">
        <v>12</v>
      </c>
      <c r="I2844" s="24">
        <v>0.45</v>
      </c>
      <c r="J2844" s="25">
        <v>5000</v>
      </c>
      <c r="K2844" s="26">
        <f>I2844*J2844</f>
        <v>2250</v>
      </c>
      <c r="L2844" s="26">
        <f>K2844*M2844</f>
        <v>787.5</v>
      </c>
      <c r="M2844" s="27">
        <v>0.35</v>
      </c>
      <c r="O2844" s="1"/>
      <c r="P2844" s="2"/>
      <c r="Q2844" s="3"/>
      <c r="R2844" s="5"/>
    </row>
    <row r="2845" spans="2:18" x14ac:dyDescent="0.2">
      <c r="B2845" s="22" t="s">
        <v>10</v>
      </c>
      <c r="C2845" s="22">
        <v>1185732</v>
      </c>
      <c r="D2845" s="23">
        <v>44359</v>
      </c>
      <c r="E2845" s="22" t="s">
        <v>30</v>
      </c>
      <c r="F2845" s="22" t="s">
        <v>100</v>
      </c>
      <c r="G2845" s="22" t="s">
        <v>101</v>
      </c>
      <c r="H2845" s="22" t="s">
        <v>15</v>
      </c>
      <c r="I2845" s="24">
        <v>0.40000000000000008</v>
      </c>
      <c r="J2845" s="25">
        <v>2500</v>
      </c>
      <c r="K2845" s="26">
        <f>I2845*J2845</f>
        <v>1000.0000000000002</v>
      </c>
      <c r="L2845" s="26">
        <f>K2845*M2845</f>
        <v>300.00000000000006</v>
      </c>
      <c r="M2845" s="27">
        <v>0.3</v>
      </c>
      <c r="O2845" s="1"/>
      <c r="P2845" s="2"/>
      <c r="Q2845" s="3"/>
      <c r="R2845" s="5"/>
    </row>
    <row r="2846" spans="2:18" x14ac:dyDescent="0.2">
      <c r="B2846" s="22" t="s">
        <v>10</v>
      </c>
      <c r="C2846" s="22">
        <v>1185732</v>
      </c>
      <c r="D2846" s="23">
        <v>44359</v>
      </c>
      <c r="E2846" s="22" t="s">
        <v>30</v>
      </c>
      <c r="F2846" s="22" t="s">
        <v>100</v>
      </c>
      <c r="G2846" s="22" t="s">
        <v>101</v>
      </c>
      <c r="H2846" s="22" t="s">
        <v>13</v>
      </c>
      <c r="I2846" s="24">
        <v>0.35000000000000003</v>
      </c>
      <c r="J2846" s="25">
        <v>2000</v>
      </c>
      <c r="K2846" s="26">
        <f t="shared" ref="K2846:K2849" si="932">I2846*J2846</f>
        <v>700.00000000000011</v>
      </c>
      <c r="L2846" s="26">
        <f t="shared" ref="L2846:L2849" si="933">K2846*M2846</f>
        <v>210.00000000000003</v>
      </c>
      <c r="M2846" s="27">
        <v>0.3</v>
      </c>
      <c r="O2846" s="1"/>
      <c r="P2846" s="2"/>
      <c r="Q2846" s="3"/>
      <c r="R2846" s="5"/>
    </row>
    <row r="2847" spans="2:18" x14ac:dyDescent="0.2">
      <c r="B2847" s="22" t="s">
        <v>10</v>
      </c>
      <c r="C2847" s="22">
        <v>1185732</v>
      </c>
      <c r="D2847" s="23">
        <v>44359</v>
      </c>
      <c r="E2847" s="22" t="s">
        <v>30</v>
      </c>
      <c r="F2847" s="22" t="s">
        <v>100</v>
      </c>
      <c r="G2847" s="22" t="s">
        <v>101</v>
      </c>
      <c r="H2847" s="22" t="s">
        <v>14</v>
      </c>
      <c r="I2847" s="24">
        <v>0.35000000000000003</v>
      </c>
      <c r="J2847" s="25">
        <v>1750</v>
      </c>
      <c r="K2847" s="26">
        <f t="shared" si="932"/>
        <v>612.50000000000011</v>
      </c>
      <c r="L2847" s="26">
        <f t="shared" si="933"/>
        <v>183.75000000000003</v>
      </c>
      <c r="M2847" s="27">
        <v>0.3</v>
      </c>
      <c r="O2847" s="1"/>
      <c r="P2847" s="2"/>
      <c r="Q2847" s="3"/>
      <c r="R2847" s="5"/>
    </row>
    <row r="2848" spans="2:18" x14ac:dyDescent="0.2">
      <c r="B2848" s="22" t="s">
        <v>10</v>
      </c>
      <c r="C2848" s="22">
        <v>1185732</v>
      </c>
      <c r="D2848" s="23">
        <v>44359</v>
      </c>
      <c r="E2848" s="22" t="s">
        <v>30</v>
      </c>
      <c r="F2848" s="22" t="s">
        <v>100</v>
      </c>
      <c r="G2848" s="22" t="s">
        <v>101</v>
      </c>
      <c r="H2848" s="22" t="s">
        <v>16</v>
      </c>
      <c r="I2848" s="24">
        <v>0.45</v>
      </c>
      <c r="J2848" s="25">
        <v>1750</v>
      </c>
      <c r="K2848" s="26">
        <f t="shared" si="932"/>
        <v>787.5</v>
      </c>
      <c r="L2848" s="26">
        <f t="shared" si="933"/>
        <v>275.625</v>
      </c>
      <c r="M2848" s="27">
        <v>0.35</v>
      </c>
      <c r="O2848" s="1"/>
      <c r="P2848" s="2"/>
      <c r="Q2848" s="3"/>
      <c r="R2848" s="5"/>
    </row>
    <row r="2849" spans="2:18" x14ac:dyDescent="0.2">
      <c r="B2849" s="22" t="s">
        <v>10</v>
      </c>
      <c r="C2849" s="22">
        <v>1185732</v>
      </c>
      <c r="D2849" s="23">
        <v>44359</v>
      </c>
      <c r="E2849" s="22" t="s">
        <v>30</v>
      </c>
      <c r="F2849" s="22" t="s">
        <v>100</v>
      </c>
      <c r="G2849" s="22" t="s">
        <v>101</v>
      </c>
      <c r="H2849" s="22" t="s">
        <v>17</v>
      </c>
      <c r="I2849" s="24">
        <v>0.55000000000000004</v>
      </c>
      <c r="J2849" s="25">
        <v>3250</v>
      </c>
      <c r="K2849" s="26">
        <f t="shared" si="932"/>
        <v>1787.5000000000002</v>
      </c>
      <c r="L2849" s="26">
        <f t="shared" si="933"/>
        <v>715.00000000000011</v>
      </c>
      <c r="M2849" s="27">
        <v>0.4</v>
      </c>
      <c r="O2849" s="1"/>
      <c r="P2849" s="2"/>
      <c r="Q2849" s="3"/>
      <c r="R2849" s="5"/>
    </row>
    <row r="2850" spans="2:18" x14ac:dyDescent="0.2">
      <c r="B2850" s="22" t="s">
        <v>10</v>
      </c>
      <c r="C2850" s="22">
        <v>1185732</v>
      </c>
      <c r="D2850" s="23">
        <v>44388</v>
      </c>
      <c r="E2850" s="22" t="s">
        <v>30</v>
      </c>
      <c r="F2850" s="22" t="s">
        <v>100</v>
      </c>
      <c r="G2850" s="22" t="s">
        <v>101</v>
      </c>
      <c r="H2850" s="22" t="s">
        <v>12</v>
      </c>
      <c r="I2850" s="24">
        <v>0.5</v>
      </c>
      <c r="J2850" s="25">
        <v>5500</v>
      </c>
      <c r="K2850" s="26">
        <f>I2850*J2850</f>
        <v>2750</v>
      </c>
      <c r="L2850" s="26">
        <f>K2850*M2850</f>
        <v>962.49999999999989</v>
      </c>
      <c r="M2850" s="27">
        <v>0.35</v>
      </c>
      <c r="O2850" s="1"/>
      <c r="P2850" s="2"/>
      <c r="Q2850" s="3"/>
      <c r="R2850" s="5"/>
    </row>
    <row r="2851" spans="2:18" x14ac:dyDescent="0.2">
      <c r="B2851" s="22" t="s">
        <v>10</v>
      </c>
      <c r="C2851" s="22">
        <v>1185732</v>
      </c>
      <c r="D2851" s="23">
        <v>44388</v>
      </c>
      <c r="E2851" s="22" t="s">
        <v>30</v>
      </c>
      <c r="F2851" s="22" t="s">
        <v>100</v>
      </c>
      <c r="G2851" s="22" t="s">
        <v>101</v>
      </c>
      <c r="H2851" s="22" t="s">
        <v>15</v>
      </c>
      <c r="I2851" s="24">
        <v>0.45000000000000007</v>
      </c>
      <c r="J2851" s="25">
        <v>3000</v>
      </c>
      <c r="K2851" s="26">
        <f>I2851*J2851</f>
        <v>1350.0000000000002</v>
      </c>
      <c r="L2851" s="26">
        <f>K2851*M2851</f>
        <v>405.00000000000006</v>
      </c>
      <c r="M2851" s="27">
        <v>0.3</v>
      </c>
      <c r="O2851" s="1"/>
      <c r="P2851" s="2"/>
      <c r="Q2851" s="3"/>
      <c r="R2851" s="5"/>
    </row>
    <row r="2852" spans="2:18" x14ac:dyDescent="0.2">
      <c r="B2852" s="22" t="s">
        <v>10</v>
      </c>
      <c r="C2852" s="22">
        <v>1185732</v>
      </c>
      <c r="D2852" s="23">
        <v>44388</v>
      </c>
      <c r="E2852" s="22" t="s">
        <v>30</v>
      </c>
      <c r="F2852" s="22" t="s">
        <v>100</v>
      </c>
      <c r="G2852" s="22" t="s">
        <v>101</v>
      </c>
      <c r="H2852" s="22" t="s">
        <v>13</v>
      </c>
      <c r="I2852" s="24">
        <v>0.4</v>
      </c>
      <c r="J2852" s="25">
        <v>2250</v>
      </c>
      <c r="K2852" s="26">
        <f t="shared" ref="K2852:K2855" si="934">I2852*J2852</f>
        <v>900</v>
      </c>
      <c r="L2852" s="26">
        <f t="shared" ref="L2852:L2855" si="935">K2852*M2852</f>
        <v>270</v>
      </c>
      <c r="M2852" s="27">
        <v>0.3</v>
      </c>
      <c r="O2852" s="1"/>
      <c r="P2852" s="2"/>
      <c r="Q2852" s="3"/>
      <c r="R2852" s="5"/>
    </row>
    <row r="2853" spans="2:18" x14ac:dyDescent="0.2">
      <c r="B2853" s="22" t="s">
        <v>10</v>
      </c>
      <c r="C2853" s="22">
        <v>1185732</v>
      </c>
      <c r="D2853" s="23">
        <v>44388</v>
      </c>
      <c r="E2853" s="22" t="s">
        <v>30</v>
      </c>
      <c r="F2853" s="22" t="s">
        <v>100</v>
      </c>
      <c r="G2853" s="22" t="s">
        <v>101</v>
      </c>
      <c r="H2853" s="22" t="s">
        <v>14</v>
      </c>
      <c r="I2853" s="24">
        <v>0.4</v>
      </c>
      <c r="J2853" s="25">
        <v>1750</v>
      </c>
      <c r="K2853" s="26">
        <f t="shared" si="934"/>
        <v>700</v>
      </c>
      <c r="L2853" s="26">
        <f t="shared" si="935"/>
        <v>210</v>
      </c>
      <c r="M2853" s="27">
        <v>0.3</v>
      </c>
      <c r="O2853" s="1"/>
      <c r="P2853" s="2"/>
      <c r="Q2853" s="3"/>
      <c r="R2853" s="5"/>
    </row>
    <row r="2854" spans="2:18" x14ac:dyDescent="0.2">
      <c r="B2854" s="22" t="s">
        <v>10</v>
      </c>
      <c r="C2854" s="22">
        <v>1185732</v>
      </c>
      <c r="D2854" s="23">
        <v>44388</v>
      </c>
      <c r="E2854" s="22" t="s">
        <v>30</v>
      </c>
      <c r="F2854" s="22" t="s">
        <v>100</v>
      </c>
      <c r="G2854" s="22" t="s">
        <v>101</v>
      </c>
      <c r="H2854" s="22" t="s">
        <v>16</v>
      </c>
      <c r="I2854" s="24">
        <v>0.5</v>
      </c>
      <c r="J2854" s="25">
        <v>2000</v>
      </c>
      <c r="K2854" s="26">
        <f t="shared" si="934"/>
        <v>1000</v>
      </c>
      <c r="L2854" s="26">
        <f t="shared" si="935"/>
        <v>350</v>
      </c>
      <c r="M2854" s="27">
        <v>0.35</v>
      </c>
      <c r="O2854" s="1"/>
      <c r="P2854" s="2"/>
      <c r="Q2854" s="3"/>
      <c r="R2854" s="5"/>
    </row>
    <row r="2855" spans="2:18" x14ac:dyDescent="0.2">
      <c r="B2855" s="22" t="s">
        <v>10</v>
      </c>
      <c r="C2855" s="22">
        <v>1185732</v>
      </c>
      <c r="D2855" s="23">
        <v>44388</v>
      </c>
      <c r="E2855" s="22" t="s">
        <v>30</v>
      </c>
      <c r="F2855" s="22" t="s">
        <v>100</v>
      </c>
      <c r="G2855" s="22" t="s">
        <v>101</v>
      </c>
      <c r="H2855" s="22" t="s">
        <v>17</v>
      </c>
      <c r="I2855" s="24">
        <v>0.55000000000000004</v>
      </c>
      <c r="J2855" s="25">
        <v>3750</v>
      </c>
      <c r="K2855" s="26">
        <f t="shared" si="934"/>
        <v>2062.5</v>
      </c>
      <c r="L2855" s="26">
        <f t="shared" si="935"/>
        <v>825</v>
      </c>
      <c r="M2855" s="27">
        <v>0.4</v>
      </c>
      <c r="O2855" s="1"/>
      <c r="P2855" s="2"/>
      <c r="Q2855" s="3"/>
      <c r="R2855" s="5"/>
    </row>
    <row r="2856" spans="2:18" x14ac:dyDescent="0.2">
      <c r="B2856" s="22" t="s">
        <v>10</v>
      </c>
      <c r="C2856" s="22">
        <v>1185732</v>
      </c>
      <c r="D2856" s="23">
        <v>44420</v>
      </c>
      <c r="E2856" s="22" t="s">
        <v>30</v>
      </c>
      <c r="F2856" s="22" t="s">
        <v>100</v>
      </c>
      <c r="G2856" s="22" t="s">
        <v>101</v>
      </c>
      <c r="H2856" s="22" t="s">
        <v>12</v>
      </c>
      <c r="I2856" s="24">
        <v>0.5</v>
      </c>
      <c r="J2856" s="25">
        <v>5250</v>
      </c>
      <c r="K2856" s="26">
        <f>I2856*J2856</f>
        <v>2625</v>
      </c>
      <c r="L2856" s="26">
        <f>K2856*M2856</f>
        <v>918.74999999999989</v>
      </c>
      <c r="M2856" s="27">
        <v>0.35</v>
      </c>
      <c r="O2856" s="1"/>
      <c r="P2856" s="2"/>
      <c r="Q2856" s="3"/>
      <c r="R2856" s="5"/>
    </row>
    <row r="2857" spans="2:18" x14ac:dyDescent="0.2">
      <c r="B2857" s="22" t="s">
        <v>10</v>
      </c>
      <c r="C2857" s="22">
        <v>1185732</v>
      </c>
      <c r="D2857" s="23">
        <v>44420</v>
      </c>
      <c r="E2857" s="22" t="s">
        <v>30</v>
      </c>
      <c r="F2857" s="22" t="s">
        <v>100</v>
      </c>
      <c r="G2857" s="22" t="s">
        <v>101</v>
      </c>
      <c r="H2857" s="22" t="s">
        <v>15</v>
      </c>
      <c r="I2857" s="24">
        <v>0.45000000000000007</v>
      </c>
      <c r="J2857" s="25">
        <v>3000</v>
      </c>
      <c r="K2857" s="26">
        <f>I2857*J2857</f>
        <v>1350.0000000000002</v>
      </c>
      <c r="L2857" s="26">
        <f>K2857*M2857</f>
        <v>405.00000000000006</v>
      </c>
      <c r="M2857" s="27">
        <v>0.3</v>
      </c>
      <c r="O2857" s="1"/>
      <c r="P2857" s="2"/>
      <c r="Q2857" s="3"/>
      <c r="R2857" s="5"/>
    </row>
    <row r="2858" spans="2:18" x14ac:dyDescent="0.2">
      <c r="B2858" s="22" t="s">
        <v>10</v>
      </c>
      <c r="C2858" s="22">
        <v>1185732</v>
      </c>
      <c r="D2858" s="23">
        <v>44420</v>
      </c>
      <c r="E2858" s="22" t="s">
        <v>30</v>
      </c>
      <c r="F2858" s="22" t="s">
        <v>100</v>
      </c>
      <c r="G2858" s="22" t="s">
        <v>101</v>
      </c>
      <c r="H2858" s="22" t="s">
        <v>13</v>
      </c>
      <c r="I2858" s="24">
        <v>0.4</v>
      </c>
      <c r="J2858" s="25">
        <v>2250</v>
      </c>
      <c r="K2858" s="26">
        <f t="shared" ref="K2858:K2861" si="936">I2858*J2858</f>
        <v>900</v>
      </c>
      <c r="L2858" s="26">
        <f t="shared" ref="L2858:L2861" si="937">K2858*M2858</f>
        <v>270</v>
      </c>
      <c r="M2858" s="27">
        <v>0.3</v>
      </c>
      <c r="O2858" s="1"/>
      <c r="P2858" s="2"/>
      <c r="Q2858" s="3"/>
      <c r="R2858" s="5"/>
    </row>
    <row r="2859" spans="2:18" x14ac:dyDescent="0.2">
      <c r="B2859" s="22" t="s">
        <v>10</v>
      </c>
      <c r="C2859" s="22">
        <v>1185732</v>
      </c>
      <c r="D2859" s="23">
        <v>44420</v>
      </c>
      <c r="E2859" s="22" t="s">
        <v>30</v>
      </c>
      <c r="F2859" s="22" t="s">
        <v>100</v>
      </c>
      <c r="G2859" s="22" t="s">
        <v>101</v>
      </c>
      <c r="H2859" s="22" t="s">
        <v>14</v>
      </c>
      <c r="I2859" s="24">
        <v>0.4</v>
      </c>
      <c r="J2859" s="25">
        <v>2000</v>
      </c>
      <c r="K2859" s="26">
        <f t="shared" si="936"/>
        <v>800</v>
      </c>
      <c r="L2859" s="26">
        <f t="shared" si="937"/>
        <v>240</v>
      </c>
      <c r="M2859" s="27">
        <v>0.3</v>
      </c>
      <c r="O2859" s="1"/>
      <c r="P2859" s="2"/>
      <c r="Q2859" s="3"/>
      <c r="R2859" s="5"/>
    </row>
    <row r="2860" spans="2:18" x14ac:dyDescent="0.2">
      <c r="B2860" s="22" t="s">
        <v>10</v>
      </c>
      <c r="C2860" s="22">
        <v>1185732</v>
      </c>
      <c r="D2860" s="23">
        <v>44420</v>
      </c>
      <c r="E2860" s="22" t="s">
        <v>30</v>
      </c>
      <c r="F2860" s="22" t="s">
        <v>100</v>
      </c>
      <c r="G2860" s="22" t="s">
        <v>101</v>
      </c>
      <c r="H2860" s="22" t="s">
        <v>16</v>
      </c>
      <c r="I2860" s="24">
        <v>0.5</v>
      </c>
      <c r="J2860" s="25">
        <v>1750</v>
      </c>
      <c r="K2860" s="26">
        <f t="shared" si="936"/>
        <v>875</v>
      </c>
      <c r="L2860" s="26">
        <f t="shared" si="937"/>
        <v>306.25</v>
      </c>
      <c r="M2860" s="27">
        <v>0.35</v>
      </c>
      <c r="O2860" s="1"/>
      <c r="P2860" s="2"/>
      <c r="Q2860" s="3"/>
      <c r="R2860" s="5"/>
    </row>
    <row r="2861" spans="2:18" x14ac:dyDescent="0.2">
      <c r="B2861" s="22" t="s">
        <v>10</v>
      </c>
      <c r="C2861" s="22">
        <v>1185732</v>
      </c>
      <c r="D2861" s="23">
        <v>44420</v>
      </c>
      <c r="E2861" s="22" t="s">
        <v>30</v>
      </c>
      <c r="F2861" s="22" t="s">
        <v>100</v>
      </c>
      <c r="G2861" s="22" t="s">
        <v>101</v>
      </c>
      <c r="H2861" s="22" t="s">
        <v>17</v>
      </c>
      <c r="I2861" s="24">
        <v>0.55000000000000004</v>
      </c>
      <c r="J2861" s="25">
        <v>3500</v>
      </c>
      <c r="K2861" s="26">
        <f t="shared" si="936"/>
        <v>1925.0000000000002</v>
      </c>
      <c r="L2861" s="26">
        <f t="shared" si="937"/>
        <v>770.00000000000011</v>
      </c>
      <c r="M2861" s="27">
        <v>0.4</v>
      </c>
      <c r="O2861" s="1"/>
      <c r="P2861" s="2"/>
      <c r="Q2861" s="3"/>
      <c r="R2861" s="5"/>
    </row>
    <row r="2862" spans="2:18" x14ac:dyDescent="0.2">
      <c r="B2862" s="22" t="s">
        <v>10</v>
      </c>
      <c r="C2862" s="22">
        <v>1185732</v>
      </c>
      <c r="D2862" s="23">
        <v>44452</v>
      </c>
      <c r="E2862" s="22" t="s">
        <v>30</v>
      </c>
      <c r="F2862" s="22" t="s">
        <v>100</v>
      </c>
      <c r="G2862" s="22" t="s">
        <v>101</v>
      </c>
      <c r="H2862" s="22" t="s">
        <v>12</v>
      </c>
      <c r="I2862" s="24">
        <v>0.45</v>
      </c>
      <c r="J2862" s="25">
        <v>4750</v>
      </c>
      <c r="K2862" s="26">
        <f>I2862*J2862</f>
        <v>2137.5</v>
      </c>
      <c r="L2862" s="26">
        <f>K2862*M2862</f>
        <v>748.125</v>
      </c>
      <c r="M2862" s="27">
        <v>0.35</v>
      </c>
      <c r="O2862" s="1"/>
      <c r="P2862" s="2"/>
      <c r="Q2862" s="3"/>
      <c r="R2862" s="5"/>
    </row>
    <row r="2863" spans="2:18" x14ac:dyDescent="0.2">
      <c r="B2863" s="22" t="s">
        <v>10</v>
      </c>
      <c r="C2863" s="22">
        <v>1185732</v>
      </c>
      <c r="D2863" s="23">
        <v>44452</v>
      </c>
      <c r="E2863" s="22" t="s">
        <v>30</v>
      </c>
      <c r="F2863" s="22" t="s">
        <v>100</v>
      </c>
      <c r="G2863" s="22" t="s">
        <v>101</v>
      </c>
      <c r="H2863" s="22" t="s">
        <v>15</v>
      </c>
      <c r="I2863" s="24">
        <v>0.40000000000000008</v>
      </c>
      <c r="J2863" s="25">
        <v>2750</v>
      </c>
      <c r="K2863" s="26">
        <f>I2863*J2863</f>
        <v>1100.0000000000002</v>
      </c>
      <c r="L2863" s="26">
        <f>K2863*M2863</f>
        <v>330.00000000000006</v>
      </c>
      <c r="M2863" s="27">
        <v>0.3</v>
      </c>
      <c r="O2863" s="1"/>
      <c r="P2863" s="2"/>
      <c r="Q2863" s="3"/>
      <c r="R2863" s="5"/>
    </row>
    <row r="2864" spans="2:18" x14ac:dyDescent="0.2">
      <c r="B2864" s="22" t="s">
        <v>10</v>
      </c>
      <c r="C2864" s="22">
        <v>1185732</v>
      </c>
      <c r="D2864" s="23">
        <v>44452</v>
      </c>
      <c r="E2864" s="22" t="s">
        <v>30</v>
      </c>
      <c r="F2864" s="22" t="s">
        <v>100</v>
      </c>
      <c r="G2864" s="22" t="s">
        <v>101</v>
      </c>
      <c r="H2864" s="22" t="s">
        <v>13</v>
      </c>
      <c r="I2864" s="24">
        <v>0.35000000000000003</v>
      </c>
      <c r="J2864" s="25">
        <v>1750</v>
      </c>
      <c r="K2864" s="26">
        <f t="shared" ref="K2864:K2867" si="938">I2864*J2864</f>
        <v>612.50000000000011</v>
      </c>
      <c r="L2864" s="26">
        <f t="shared" ref="L2864:L2867" si="939">K2864*M2864</f>
        <v>183.75000000000003</v>
      </c>
      <c r="M2864" s="27">
        <v>0.3</v>
      </c>
      <c r="O2864" s="1"/>
      <c r="P2864" s="2"/>
      <c r="Q2864" s="3"/>
      <c r="R2864" s="5"/>
    </row>
    <row r="2865" spans="2:18" x14ac:dyDescent="0.2">
      <c r="B2865" s="22" t="s">
        <v>10</v>
      </c>
      <c r="C2865" s="22">
        <v>1185732</v>
      </c>
      <c r="D2865" s="23">
        <v>44452</v>
      </c>
      <c r="E2865" s="22" t="s">
        <v>30</v>
      </c>
      <c r="F2865" s="22" t="s">
        <v>100</v>
      </c>
      <c r="G2865" s="22" t="s">
        <v>101</v>
      </c>
      <c r="H2865" s="22" t="s">
        <v>14</v>
      </c>
      <c r="I2865" s="24">
        <v>0.35000000000000003</v>
      </c>
      <c r="J2865" s="25">
        <v>1500</v>
      </c>
      <c r="K2865" s="26">
        <f t="shared" si="938"/>
        <v>525</v>
      </c>
      <c r="L2865" s="26">
        <f t="shared" si="939"/>
        <v>157.5</v>
      </c>
      <c r="M2865" s="27">
        <v>0.3</v>
      </c>
      <c r="O2865" s="1"/>
      <c r="P2865" s="2"/>
      <c r="Q2865" s="3"/>
      <c r="R2865" s="5"/>
    </row>
    <row r="2866" spans="2:18" x14ac:dyDescent="0.2">
      <c r="B2866" s="22" t="s">
        <v>10</v>
      </c>
      <c r="C2866" s="22">
        <v>1185732</v>
      </c>
      <c r="D2866" s="23">
        <v>44452</v>
      </c>
      <c r="E2866" s="22" t="s">
        <v>30</v>
      </c>
      <c r="F2866" s="22" t="s">
        <v>100</v>
      </c>
      <c r="G2866" s="22" t="s">
        <v>101</v>
      </c>
      <c r="H2866" s="22" t="s">
        <v>16</v>
      </c>
      <c r="I2866" s="24">
        <v>0.45</v>
      </c>
      <c r="J2866" s="25">
        <v>1500</v>
      </c>
      <c r="K2866" s="26">
        <f t="shared" si="938"/>
        <v>675</v>
      </c>
      <c r="L2866" s="26">
        <f t="shared" si="939"/>
        <v>236.24999999999997</v>
      </c>
      <c r="M2866" s="27">
        <v>0.35</v>
      </c>
      <c r="O2866" s="1"/>
      <c r="P2866" s="2"/>
      <c r="Q2866" s="3"/>
      <c r="R2866" s="5"/>
    </row>
    <row r="2867" spans="2:18" x14ac:dyDescent="0.2">
      <c r="B2867" s="22" t="s">
        <v>10</v>
      </c>
      <c r="C2867" s="22">
        <v>1185732</v>
      </c>
      <c r="D2867" s="23">
        <v>44452</v>
      </c>
      <c r="E2867" s="22" t="s">
        <v>30</v>
      </c>
      <c r="F2867" s="22" t="s">
        <v>100</v>
      </c>
      <c r="G2867" s="22" t="s">
        <v>101</v>
      </c>
      <c r="H2867" s="22" t="s">
        <v>17</v>
      </c>
      <c r="I2867" s="24">
        <v>0.5</v>
      </c>
      <c r="J2867" s="25">
        <v>2250</v>
      </c>
      <c r="K2867" s="26">
        <f t="shared" si="938"/>
        <v>1125</v>
      </c>
      <c r="L2867" s="26">
        <f t="shared" si="939"/>
        <v>450</v>
      </c>
      <c r="M2867" s="27">
        <v>0.4</v>
      </c>
      <c r="O2867" s="1"/>
      <c r="P2867" s="2"/>
      <c r="Q2867" s="3"/>
      <c r="R2867" s="5"/>
    </row>
    <row r="2868" spans="2:18" x14ac:dyDescent="0.2">
      <c r="B2868" s="22" t="s">
        <v>10</v>
      </c>
      <c r="C2868" s="22">
        <v>1185732</v>
      </c>
      <c r="D2868" s="23">
        <v>44481</v>
      </c>
      <c r="E2868" s="22" t="s">
        <v>30</v>
      </c>
      <c r="F2868" s="22" t="s">
        <v>100</v>
      </c>
      <c r="G2868" s="22" t="s">
        <v>101</v>
      </c>
      <c r="H2868" s="22" t="s">
        <v>12</v>
      </c>
      <c r="I2868" s="24">
        <v>0.54999999999999993</v>
      </c>
      <c r="J2868" s="25">
        <v>4000</v>
      </c>
      <c r="K2868" s="26">
        <f>I2868*J2868</f>
        <v>2199.9999999999995</v>
      </c>
      <c r="L2868" s="26">
        <f>K2868*M2868</f>
        <v>769.99999999999977</v>
      </c>
      <c r="M2868" s="27">
        <v>0.35</v>
      </c>
      <c r="O2868" s="1"/>
      <c r="P2868" s="2"/>
      <c r="Q2868" s="3"/>
      <c r="R2868" s="5"/>
    </row>
    <row r="2869" spans="2:18" x14ac:dyDescent="0.2">
      <c r="B2869" s="22" t="s">
        <v>10</v>
      </c>
      <c r="C2869" s="22">
        <v>1185732</v>
      </c>
      <c r="D2869" s="23">
        <v>44481</v>
      </c>
      <c r="E2869" s="22" t="s">
        <v>30</v>
      </c>
      <c r="F2869" s="22" t="s">
        <v>100</v>
      </c>
      <c r="G2869" s="22" t="s">
        <v>101</v>
      </c>
      <c r="H2869" s="22" t="s">
        <v>15</v>
      </c>
      <c r="I2869" s="24">
        <v>0.45</v>
      </c>
      <c r="J2869" s="25">
        <v>2500</v>
      </c>
      <c r="K2869" s="26">
        <f>I2869*J2869</f>
        <v>1125</v>
      </c>
      <c r="L2869" s="26">
        <f>K2869*M2869</f>
        <v>337.5</v>
      </c>
      <c r="M2869" s="27">
        <v>0.3</v>
      </c>
      <c r="O2869" s="1"/>
      <c r="P2869" s="2"/>
      <c r="Q2869" s="3"/>
      <c r="R2869" s="5"/>
    </row>
    <row r="2870" spans="2:18" x14ac:dyDescent="0.2">
      <c r="B2870" s="22" t="s">
        <v>10</v>
      </c>
      <c r="C2870" s="22">
        <v>1185732</v>
      </c>
      <c r="D2870" s="23">
        <v>44481</v>
      </c>
      <c r="E2870" s="22" t="s">
        <v>30</v>
      </c>
      <c r="F2870" s="22" t="s">
        <v>100</v>
      </c>
      <c r="G2870" s="22" t="s">
        <v>101</v>
      </c>
      <c r="H2870" s="22" t="s">
        <v>13</v>
      </c>
      <c r="I2870" s="24">
        <v>0.45</v>
      </c>
      <c r="J2870" s="25">
        <v>1500</v>
      </c>
      <c r="K2870" s="26">
        <f t="shared" ref="K2870:K2873" si="940">I2870*J2870</f>
        <v>675</v>
      </c>
      <c r="L2870" s="26">
        <f t="shared" ref="L2870:L2873" si="941">K2870*M2870</f>
        <v>202.5</v>
      </c>
      <c r="M2870" s="27">
        <v>0.3</v>
      </c>
      <c r="O2870" s="1"/>
      <c r="P2870" s="2"/>
      <c r="Q2870" s="3"/>
      <c r="R2870" s="5"/>
    </row>
    <row r="2871" spans="2:18" x14ac:dyDescent="0.2">
      <c r="B2871" s="22" t="s">
        <v>10</v>
      </c>
      <c r="C2871" s="22">
        <v>1185732</v>
      </c>
      <c r="D2871" s="23">
        <v>44481</v>
      </c>
      <c r="E2871" s="22" t="s">
        <v>30</v>
      </c>
      <c r="F2871" s="22" t="s">
        <v>100</v>
      </c>
      <c r="G2871" s="22" t="s">
        <v>101</v>
      </c>
      <c r="H2871" s="22" t="s">
        <v>14</v>
      </c>
      <c r="I2871" s="24">
        <v>0.45</v>
      </c>
      <c r="J2871" s="25">
        <v>1250</v>
      </c>
      <c r="K2871" s="26">
        <f t="shared" si="940"/>
        <v>562.5</v>
      </c>
      <c r="L2871" s="26">
        <f t="shared" si="941"/>
        <v>168.75</v>
      </c>
      <c r="M2871" s="27">
        <v>0.3</v>
      </c>
      <c r="O2871" s="1"/>
      <c r="P2871" s="2"/>
      <c r="Q2871" s="3"/>
      <c r="R2871" s="5"/>
    </row>
    <row r="2872" spans="2:18" x14ac:dyDescent="0.2">
      <c r="B2872" s="22" t="s">
        <v>10</v>
      </c>
      <c r="C2872" s="22">
        <v>1185732</v>
      </c>
      <c r="D2872" s="23">
        <v>44481</v>
      </c>
      <c r="E2872" s="22" t="s">
        <v>30</v>
      </c>
      <c r="F2872" s="22" t="s">
        <v>100</v>
      </c>
      <c r="G2872" s="22" t="s">
        <v>101</v>
      </c>
      <c r="H2872" s="22" t="s">
        <v>16</v>
      </c>
      <c r="I2872" s="24">
        <v>0.54999999999999993</v>
      </c>
      <c r="J2872" s="25">
        <v>1250</v>
      </c>
      <c r="K2872" s="26">
        <f t="shared" si="940"/>
        <v>687.49999999999989</v>
      </c>
      <c r="L2872" s="26">
        <f t="shared" si="941"/>
        <v>240.62499999999994</v>
      </c>
      <c r="M2872" s="27">
        <v>0.35</v>
      </c>
      <c r="O2872" s="1"/>
      <c r="P2872" s="2"/>
      <c r="Q2872" s="3"/>
      <c r="R2872" s="5"/>
    </row>
    <row r="2873" spans="2:18" x14ac:dyDescent="0.2">
      <c r="B2873" s="22" t="s">
        <v>10</v>
      </c>
      <c r="C2873" s="22">
        <v>1185732</v>
      </c>
      <c r="D2873" s="23">
        <v>44481</v>
      </c>
      <c r="E2873" s="22" t="s">
        <v>30</v>
      </c>
      <c r="F2873" s="22" t="s">
        <v>100</v>
      </c>
      <c r="G2873" s="22" t="s">
        <v>101</v>
      </c>
      <c r="H2873" s="22" t="s">
        <v>17</v>
      </c>
      <c r="I2873" s="24">
        <v>0.59999999999999987</v>
      </c>
      <c r="J2873" s="25">
        <v>2500</v>
      </c>
      <c r="K2873" s="26">
        <f t="shared" si="940"/>
        <v>1499.9999999999998</v>
      </c>
      <c r="L2873" s="26">
        <f t="shared" si="941"/>
        <v>599.99999999999989</v>
      </c>
      <c r="M2873" s="27">
        <v>0.4</v>
      </c>
      <c r="O2873" s="1"/>
      <c r="P2873" s="2"/>
      <c r="Q2873" s="3"/>
      <c r="R2873" s="5"/>
    </row>
    <row r="2874" spans="2:18" x14ac:dyDescent="0.2">
      <c r="B2874" s="22" t="s">
        <v>10</v>
      </c>
      <c r="C2874" s="22">
        <v>1185732</v>
      </c>
      <c r="D2874" s="23">
        <v>44512</v>
      </c>
      <c r="E2874" s="22" t="s">
        <v>30</v>
      </c>
      <c r="F2874" s="22" t="s">
        <v>100</v>
      </c>
      <c r="G2874" s="22" t="s">
        <v>101</v>
      </c>
      <c r="H2874" s="22" t="s">
        <v>12</v>
      </c>
      <c r="I2874" s="24">
        <v>0.54999999999999993</v>
      </c>
      <c r="J2874" s="25">
        <v>4000</v>
      </c>
      <c r="K2874" s="26">
        <f>I2874*J2874</f>
        <v>2199.9999999999995</v>
      </c>
      <c r="L2874" s="26">
        <f>K2874*M2874</f>
        <v>769.99999999999977</v>
      </c>
      <c r="M2874" s="27">
        <v>0.35</v>
      </c>
      <c r="O2874" s="1"/>
      <c r="P2874" s="2"/>
      <c r="Q2874" s="3"/>
      <c r="R2874" s="5"/>
    </row>
    <row r="2875" spans="2:18" x14ac:dyDescent="0.2">
      <c r="B2875" s="22" t="s">
        <v>10</v>
      </c>
      <c r="C2875" s="22">
        <v>1185732</v>
      </c>
      <c r="D2875" s="23">
        <v>44512</v>
      </c>
      <c r="E2875" s="22" t="s">
        <v>30</v>
      </c>
      <c r="F2875" s="22" t="s">
        <v>100</v>
      </c>
      <c r="G2875" s="22" t="s">
        <v>101</v>
      </c>
      <c r="H2875" s="22" t="s">
        <v>15</v>
      </c>
      <c r="I2875" s="24">
        <v>0.45</v>
      </c>
      <c r="J2875" s="25">
        <v>2500</v>
      </c>
      <c r="K2875" s="26">
        <f>I2875*J2875</f>
        <v>1125</v>
      </c>
      <c r="L2875" s="26">
        <f>K2875*M2875</f>
        <v>337.5</v>
      </c>
      <c r="M2875" s="27">
        <v>0.3</v>
      </c>
      <c r="O2875" s="1"/>
      <c r="P2875" s="2"/>
      <c r="Q2875" s="3"/>
      <c r="R2875" s="5"/>
    </row>
    <row r="2876" spans="2:18" x14ac:dyDescent="0.2">
      <c r="B2876" s="22" t="s">
        <v>10</v>
      </c>
      <c r="C2876" s="22">
        <v>1185732</v>
      </c>
      <c r="D2876" s="23">
        <v>44512</v>
      </c>
      <c r="E2876" s="22" t="s">
        <v>30</v>
      </c>
      <c r="F2876" s="22" t="s">
        <v>100</v>
      </c>
      <c r="G2876" s="22" t="s">
        <v>101</v>
      </c>
      <c r="H2876" s="22" t="s">
        <v>13</v>
      </c>
      <c r="I2876" s="24">
        <v>0.45</v>
      </c>
      <c r="J2876" s="25">
        <v>1950</v>
      </c>
      <c r="K2876" s="26">
        <f t="shared" ref="K2876:K2879" si="942">I2876*J2876</f>
        <v>877.5</v>
      </c>
      <c r="L2876" s="26">
        <f t="shared" ref="L2876:L2879" si="943">K2876*M2876</f>
        <v>263.25</v>
      </c>
      <c r="M2876" s="27">
        <v>0.3</v>
      </c>
      <c r="O2876" s="1"/>
      <c r="P2876" s="2"/>
      <c r="Q2876" s="3"/>
      <c r="R2876" s="5"/>
    </row>
    <row r="2877" spans="2:18" x14ac:dyDescent="0.2">
      <c r="B2877" s="22" t="s">
        <v>10</v>
      </c>
      <c r="C2877" s="22">
        <v>1185732</v>
      </c>
      <c r="D2877" s="23">
        <v>44512</v>
      </c>
      <c r="E2877" s="22" t="s">
        <v>30</v>
      </c>
      <c r="F2877" s="22" t="s">
        <v>100</v>
      </c>
      <c r="G2877" s="22" t="s">
        <v>101</v>
      </c>
      <c r="H2877" s="22" t="s">
        <v>14</v>
      </c>
      <c r="I2877" s="24">
        <v>0.45</v>
      </c>
      <c r="J2877" s="25">
        <v>1750</v>
      </c>
      <c r="K2877" s="26">
        <f t="shared" si="942"/>
        <v>787.5</v>
      </c>
      <c r="L2877" s="26">
        <f t="shared" si="943"/>
        <v>236.25</v>
      </c>
      <c r="M2877" s="27">
        <v>0.3</v>
      </c>
      <c r="O2877" s="1"/>
      <c r="P2877" s="2"/>
      <c r="Q2877" s="3"/>
      <c r="R2877" s="5"/>
    </row>
    <row r="2878" spans="2:18" x14ac:dyDescent="0.2">
      <c r="B2878" s="22" t="s">
        <v>10</v>
      </c>
      <c r="C2878" s="22">
        <v>1185732</v>
      </c>
      <c r="D2878" s="23">
        <v>44512</v>
      </c>
      <c r="E2878" s="22" t="s">
        <v>30</v>
      </c>
      <c r="F2878" s="22" t="s">
        <v>100</v>
      </c>
      <c r="G2878" s="22" t="s">
        <v>101</v>
      </c>
      <c r="H2878" s="22" t="s">
        <v>16</v>
      </c>
      <c r="I2878" s="24">
        <v>0.6</v>
      </c>
      <c r="J2878" s="25">
        <v>1500</v>
      </c>
      <c r="K2878" s="26">
        <f t="shared" si="942"/>
        <v>900</v>
      </c>
      <c r="L2878" s="26">
        <f t="shared" si="943"/>
        <v>315</v>
      </c>
      <c r="M2878" s="27">
        <v>0.35</v>
      </c>
      <c r="O2878" s="1"/>
      <c r="P2878" s="2"/>
      <c r="Q2878" s="3"/>
      <c r="R2878" s="5"/>
    </row>
    <row r="2879" spans="2:18" x14ac:dyDescent="0.2">
      <c r="B2879" s="22" t="s">
        <v>10</v>
      </c>
      <c r="C2879" s="22">
        <v>1185732</v>
      </c>
      <c r="D2879" s="23">
        <v>44512</v>
      </c>
      <c r="E2879" s="22" t="s">
        <v>30</v>
      </c>
      <c r="F2879" s="22" t="s">
        <v>100</v>
      </c>
      <c r="G2879" s="22" t="s">
        <v>101</v>
      </c>
      <c r="H2879" s="22" t="s">
        <v>17</v>
      </c>
      <c r="I2879" s="24">
        <v>0.64999999999999991</v>
      </c>
      <c r="J2879" s="25">
        <v>2500</v>
      </c>
      <c r="K2879" s="26">
        <f t="shared" si="942"/>
        <v>1624.9999999999998</v>
      </c>
      <c r="L2879" s="26">
        <f t="shared" si="943"/>
        <v>650</v>
      </c>
      <c r="M2879" s="27">
        <v>0.4</v>
      </c>
      <c r="O2879" s="1"/>
      <c r="P2879" s="2"/>
      <c r="Q2879" s="3"/>
      <c r="R2879" s="5"/>
    </row>
    <row r="2880" spans="2:18" x14ac:dyDescent="0.2">
      <c r="B2880" s="22" t="s">
        <v>10</v>
      </c>
      <c r="C2880" s="22">
        <v>1185732</v>
      </c>
      <c r="D2880" s="23">
        <v>44541</v>
      </c>
      <c r="E2880" s="22" t="s">
        <v>30</v>
      </c>
      <c r="F2880" s="22" t="s">
        <v>100</v>
      </c>
      <c r="G2880" s="22" t="s">
        <v>101</v>
      </c>
      <c r="H2880" s="22" t="s">
        <v>12</v>
      </c>
      <c r="I2880" s="24">
        <v>0.6</v>
      </c>
      <c r="J2880" s="25">
        <v>5000</v>
      </c>
      <c r="K2880" s="26">
        <f>I2880*J2880</f>
        <v>3000</v>
      </c>
      <c r="L2880" s="26">
        <f>K2880*M2880</f>
        <v>1050</v>
      </c>
      <c r="M2880" s="27">
        <v>0.35</v>
      </c>
      <c r="O2880" s="1"/>
      <c r="P2880" s="2"/>
      <c r="Q2880" s="3"/>
      <c r="R2880" s="5"/>
    </row>
    <row r="2881" spans="1:18" x14ac:dyDescent="0.2">
      <c r="B2881" s="22" t="s">
        <v>10</v>
      </c>
      <c r="C2881" s="22">
        <v>1185732</v>
      </c>
      <c r="D2881" s="23">
        <v>44541</v>
      </c>
      <c r="E2881" s="22" t="s">
        <v>30</v>
      </c>
      <c r="F2881" s="22" t="s">
        <v>100</v>
      </c>
      <c r="G2881" s="22" t="s">
        <v>101</v>
      </c>
      <c r="H2881" s="22" t="s">
        <v>15</v>
      </c>
      <c r="I2881" s="24">
        <v>0.5</v>
      </c>
      <c r="J2881" s="25">
        <v>3000</v>
      </c>
      <c r="K2881" s="26">
        <f>I2881*J2881</f>
        <v>1500</v>
      </c>
      <c r="L2881" s="26">
        <f>K2881*M2881</f>
        <v>450</v>
      </c>
      <c r="M2881" s="27">
        <v>0.3</v>
      </c>
      <c r="O2881" s="1"/>
      <c r="P2881" s="2"/>
      <c r="Q2881" s="3"/>
      <c r="R2881" s="5"/>
    </row>
    <row r="2882" spans="1:18" x14ac:dyDescent="0.2">
      <c r="B2882" s="22" t="s">
        <v>10</v>
      </c>
      <c r="C2882" s="22">
        <v>1185732</v>
      </c>
      <c r="D2882" s="23">
        <v>44541</v>
      </c>
      <c r="E2882" s="22" t="s">
        <v>30</v>
      </c>
      <c r="F2882" s="22" t="s">
        <v>100</v>
      </c>
      <c r="G2882" s="22" t="s">
        <v>101</v>
      </c>
      <c r="H2882" s="22" t="s">
        <v>13</v>
      </c>
      <c r="I2882" s="24">
        <v>0.5</v>
      </c>
      <c r="J2882" s="25">
        <v>2500</v>
      </c>
      <c r="K2882" s="26">
        <f t="shared" ref="K2882:K2885" si="944">I2882*J2882</f>
        <v>1250</v>
      </c>
      <c r="L2882" s="26">
        <f t="shared" ref="L2882:L2885" si="945">K2882*M2882</f>
        <v>375</v>
      </c>
      <c r="M2882" s="27">
        <v>0.3</v>
      </c>
      <c r="O2882" s="1"/>
      <c r="P2882" s="2"/>
      <c r="Q2882" s="3"/>
      <c r="R2882" s="5"/>
    </row>
    <row r="2883" spans="1:18" x14ac:dyDescent="0.2">
      <c r="B2883" s="22" t="s">
        <v>10</v>
      </c>
      <c r="C2883" s="22">
        <v>1185732</v>
      </c>
      <c r="D2883" s="23">
        <v>44541</v>
      </c>
      <c r="E2883" s="22" t="s">
        <v>30</v>
      </c>
      <c r="F2883" s="22" t="s">
        <v>100</v>
      </c>
      <c r="G2883" s="22" t="s">
        <v>101</v>
      </c>
      <c r="H2883" s="22" t="s">
        <v>14</v>
      </c>
      <c r="I2883" s="24">
        <v>0.5</v>
      </c>
      <c r="J2883" s="25">
        <v>2000</v>
      </c>
      <c r="K2883" s="26">
        <f t="shared" si="944"/>
        <v>1000</v>
      </c>
      <c r="L2883" s="26">
        <f t="shared" si="945"/>
        <v>300</v>
      </c>
      <c r="M2883" s="27">
        <v>0.3</v>
      </c>
      <c r="O2883" s="1"/>
      <c r="P2883" s="2"/>
      <c r="Q2883" s="3"/>
      <c r="R2883" s="5"/>
    </row>
    <row r="2884" spans="1:18" x14ac:dyDescent="0.2">
      <c r="B2884" s="22" t="s">
        <v>10</v>
      </c>
      <c r="C2884" s="22">
        <v>1185732</v>
      </c>
      <c r="D2884" s="23">
        <v>44541</v>
      </c>
      <c r="E2884" s="22" t="s">
        <v>30</v>
      </c>
      <c r="F2884" s="22" t="s">
        <v>100</v>
      </c>
      <c r="G2884" s="22" t="s">
        <v>101</v>
      </c>
      <c r="H2884" s="22" t="s">
        <v>16</v>
      </c>
      <c r="I2884" s="24">
        <v>0.6</v>
      </c>
      <c r="J2884" s="25">
        <v>2000</v>
      </c>
      <c r="K2884" s="26">
        <f t="shared" si="944"/>
        <v>1200</v>
      </c>
      <c r="L2884" s="26">
        <f t="shared" si="945"/>
        <v>420</v>
      </c>
      <c r="M2884" s="27">
        <v>0.35</v>
      </c>
      <c r="O2884" s="1"/>
      <c r="P2884" s="2"/>
      <c r="Q2884" s="3"/>
      <c r="R2884" s="5"/>
    </row>
    <row r="2885" spans="1:18" x14ac:dyDescent="0.2">
      <c r="B2885" s="22" t="s">
        <v>10</v>
      </c>
      <c r="C2885" s="22">
        <v>1185732</v>
      </c>
      <c r="D2885" s="23">
        <v>44541</v>
      </c>
      <c r="E2885" s="22" t="s">
        <v>30</v>
      </c>
      <c r="F2885" s="22" t="s">
        <v>100</v>
      </c>
      <c r="G2885" s="22" t="s">
        <v>101</v>
      </c>
      <c r="H2885" s="22" t="s">
        <v>17</v>
      </c>
      <c r="I2885" s="24">
        <v>0.64999999999999991</v>
      </c>
      <c r="J2885" s="25">
        <v>3000</v>
      </c>
      <c r="K2885" s="26">
        <f t="shared" si="944"/>
        <v>1949.9999999999998</v>
      </c>
      <c r="L2885" s="26">
        <f t="shared" si="945"/>
        <v>780</v>
      </c>
      <c r="M2885" s="27">
        <v>0.4</v>
      </c>
      <c r="O2885" s="1"/>
      <c r="P2885" s="2"/>
      <c r="Q2885" s="3"/>
      <c r="R2885" s="5"/>
    </row>
    <row r="2886" spans="1:18" x14ac:dyDescent="0.2">
      <c r="A2886" s="8" t="s">
        <v>40</v>
      </c>
      <c r="B2886" s="22" t="s">
        <v>10</v>
      </c>
      <c r="C2886" s="22">
        <v>1185732</v>
      </c>
      <c r="D2886" s="23">
        <v>44205</v>
      </c>
      <c r="E2886" s="22" t="s">
        <v>30</v>
      </c>
      <c r="F2886" s="22" t="s">
        <v>102</v>
      </c>
      <c r="G2886" s="22" t="s">
        <v>103</v>
      </c>
      <c r="H2886" s="22" t="s">
        <v>12</v>
      </c>
      <c r="I2886" s="24">
        <v>0.35000000000000003</v>
      </c>
      <c r="J2886" s="25">
        <v>4750</v>
      </c>
      <c r="K2886" s="26">
        <f>I2886*J2886</f>
        <v>1662.5000000000002</v>
      </c>
      <c r="L2886" s="26">
        <f>K2886*M2886</f>
        <v>581.875</v>
      </c>
      <c r="M2886" s="27">
        <v>0.35</v>
      </c>
      <c r="O2886" s="1"/>
      <c r="P2886" s="2"/>
      <c r="Q2886" s="3"/>
      <c r="R2886" s="5"/>
    </row>
    <row r="2887" spans="1:18" x14ac:dyDescent="0.2">
      <c r="B2887" s="22" t="s">
        <v>10</v>
      </c>
      <c r="C2887" s="22">
        <v>1185732</v>
      </c>
      <c r="D2887" s="23">
        <v>44205</v>
      </c>
      <c r="E2887" s="22" t="s">
        <v>30</v>
      </c>
      <c r="F2887" s="22" t="s">
        <v>102</v>
      </c>
      <c r="G2887" s="22" t="s">
        <v>103</v>
      </c>
      <c r="H2887" s="22" t="s">
        <v>15</v>
      </c>
      <c r="I2887" s="24">
        <v>0.35000000000000003</v>
      </c>
      <c r="J2887" s="25">
        <v>2750</v>
      </c>
      <c r="K2887" s="26">
        <f>I2887*J2887</f>
        <v>962.50000000000011</v>
      </c>
      <c r="L2887" s="26">
        <f>K2887*M2887</f>
        <v>288.75</v>
      </c>
      <c r="M2887" s="27">
        <v>0.3</v>
      </c>
      <c r="O2887" s="1"/>
      <c r="P2887" s="2"/>
      <c r="Q2887" s="3"/>
      <c r="R2887" s="5"/>
    </row>
    <row r="2888" spans="1:18" x14ac:dyDescent="0.2">
      <c r="B2888" s="22" t="s">
        <v>10</v>
      </c>
      <c r="C2888" s="22">
        <v>1185732</v>
      </c>
      <c r="D2888" s="23">
        <v>44205</v>
      </c>
      <c r="E2888" s="22" t="s">
        <v>30</v>
      </c>
      <c r="F2888" s="22" t="s">
        <v>102</v>
      </c>
      <c r="G2888" s="22" t="s">
        <v>103</v>
      </c>
      <c r="H2888" s="22" t="s">
        <v>13</v>
      </c>
      <c r="I2888" s="24">
        <v>0.25000000000000006</v>
      </c>
      <c r="J2888" s="25">
        <v>2750</v>
      </c>
      <c r="K2888" s="26">
        <f t="shared" ref="K2888:K2891" si="946">I2888*J2888</f>
        <v>687.50000000000011</v>
      </c>
      <c r="L2888" s="26">
        <f t="shared" ref="L2888:L2891" si="947">K2888*M2888</f>
        <v>206.25000000000003</v>
      </c>
      <c r="M2888" s="27">
        <v>0.3</v>
      </c>
      <c r="O2888" s="1"/>
      <c r="P2888" s="2"/>
      <c r="Q2888" s="3"/>
      <c r="R2888" s="5"/>
    </row>
    <row r="2889" spans="1:18" x14ac:dyDescent="0.2">
      <c r="B2889" s="22" t="s">
        <v>10</v>
      </c>
      <c r="C2889" s="22">
        <v>1185732</v>
      </c>
      <c r="D2889" s="23">
        <v>44205</v>
      </c>
      <c r="E2889" s="22" t="s">
        <v>30</v>
      </c>
      <c r="F2889" s="22" t="s">
        <v>102</v>
      </c>
      <c r="G2889" s="22" t="s">
        <v>103</v>
      </c>
      <c r="H2889" s="22" t="s">
        <v>14</v>
      </c>
      <c r="I2889" s="24">
        <v>0.30000000000000004</v>
      </c>
      <c r="J2889" s="25">
        <v>1250</v>
      </c>
      <c r="K2889" s="26">
        <f t="shared" si="946"/>
        <v>375.00000000000006</v>
      </c>
      <c r="L2889" s="26">
        <f t="shared" si="947"/>
        <v>112.50000000000001</v>
      </c>
      <c r="M2889" s="27">
        <v>0.3</v>
      </c>
      <c r="O2889" s="1"/>
      <c r="P2889" s="2"/>
      <c r="Q2889" s="3"/>
      <c r="R2889" s="5"/>
    </row>
    <row r="2890" spans="1:18" x14ac:dyDescent="0.2">
      <c r="B2890" s="22" t="s">
        <v>10</v>
      </c>
      <c r="C2890" s="22">
        <v>1185732</v>
      </c>
      <c r="D2890" s="23">
        <v>44205</v>
      </c>
      <c r="E2890" s="22" t="s">
        <v>30</v>
      </c>
      <c r="F2890" s="22" t="s">
        <v>102</v>
      </c>
      <c r="G2890" s="22" t="s">
        <v>103</v>
      </c>
      <c r="H2890" s="22" t="s">
        <v>16</v>
      </c>
      <c r="I2890" s="24">
        <v>0.44999999999999996</v>
      </c>
      <c r="J2890" s="25">
        <v>1750</v>
      </c>
      <c r="K2890" s="26">
        <f t="shared" si="946"/>
        <v>787.49999999999989</v>
      </c>
      <c r="L2890" s="26">
        <f t="shared" si="947"/>
        <v>275.62499999999994</v>
      </c>
      <c r="M2890" s="27">
        <v>0.35</v>
      </c>
      <c r="O2890" s="1"/>
      <c r="P2890" s="2"/>
      <c r="Q2890" s="3"/>
      <c r="R2890" s="5"/>
    </row>
    <row r="2891" spans="1:18" x14ac:dyDescent="0.2">
      <c r="B2891" s="22" t="s">
        <v>10</v>
      </c>
      <c r="C2891" s="22">
        <v>1185732</v>
      </c>
      <c r="D2891" s="23">
        <v>44205</v>
      </c>
      <c r="E2891" s="22" t="s">
        <v>30</v>
      </c>
      <c r="F2891" s="22" t="s">
        <v>102</v>
      </c>
      <c r="G2891" s="22" t="s">
        <v>103</v>
      </c>
      <c r="H2891" s="22" t="s">
        <v>17</v>
      </c>
      <c r="I2891" s="24">
        <v>0.35000000000000003</v>
      </c>
      <c r="J2891" s="25">
        <v>2750</v>
      </c>
      <c r="K2891" s="26">
        <f t="shared" si="946"/>
        <v>962.50000000000011</v>
      </c>
      <c r="L2891" s="26">
        <f t="shared" si="947"/>
        <v>385.00000000000006</v>
      </c>
      <c r="M2891" s="27">
        <v>0.4</v>
      </c>
      <c r="O2891" s="1"/>
      <c r="P2891" s="2"/>
      <c r="Q2891" s="3"/>
      <c r="R2891" s="5"/>
    </row>
    <row r="2892" spans="1:18" x14ac:dyDescent="0.2">
      <c r="B2892" s="22" t="s">
        <v>10</v>
      </c>
      <c r="C2892" s="22">
        <v>1185732</v>
      </c>
      <c r="D2892" s="23">
        <v>44236</v>
      </c>
      <c r="E2892" s="22" t="s">
        <v>30</v>
      </c>
      <c r="F2892" s="22" t="s">
        <v>102</v>
      </c>
      <c r="G2892" s="22" t="s">
        <v>103</v>
      </c>
      <c r="H2892" s="22" t="s">
        <v>12</v>
      </c>
      <c r="I2892" s="24">
        <v>0.35000000000000003</v>
      </c>
      <c r="J2892" s="25">
        <v>5250</v>
      </c>
      <c r="K2892" s="26">
        <f>I2892*J2892</f>
        <v>1837.5000000000002</v>
      </c>
      <c r="L2892" s="26">
        <f>K2892*M2892</f>
        <v>643.125</v>
      </c>
      <c r="M2892" s="27">
        <v>0.35</v>
      </c>
      <c r="O2892" s="1"/>
      <c r="P2892" s="2"/>
      <c r="Q2892" s="3"/>
      <c r="R2892" s="5"/>
    </row>
    <row r="2893" spans="1:18" x14ac:dyDescent="0.2">
      <c r="B2893" s="22" t="s">
        <v>10</v>
      </c>
      <c r="C2893" s="22">
        <v>1185732</v>
      </c>
      <c r="D2893" s="23">
        <v>44236</v>
      </c>
      <c r="E2893" s="22" t="s">
        <v>30</v>
      </c>
      <c r="F2893" s="22" t="s">
        <v>102</v>
      </c>
      <c r="G2893" s="22" t="s">
        <v>103</v>
      </c>
      <c r="H2893" s="22" t="s">
        <v>15</v>
      </c>
      <c r="I2893" s="24">
        <v>0.35000000000000003</v>
      </c>
      <c r="J2893" s="25">
        <v>1750</v>
      </c>
      <c r="K2893" s="26">
        <f>I2893*J2893</f>
        <v>612.50000000000011</v>
      </c>
      <c r="L2893" s="26">
        <f>K2893*M2893</f>
        <v>183.75000000000003</v>
      </c>
      <c r="M2893" s="27">
        <v>0.3</v>
      </c>
      <c r="O2893" s="1"/>
      <c r="P2893" s="2"/>
      <c r="Q2893" s="3"/>
      <c r="R2893" s="5"/>
    </row>
    <row r="2894" spans="1:18" x14ac:dyDescent="0.2">
      <c r="B2894" s="22" t="s">
        <v>10</v>
      </c>
      <c r="C2894" s="22">
        <v>1185732</v>
      </c>
      <c r="D2894" s="23">
        <v>44236</v>
      </c>
      <c r="E2894" s="22" t="s">
        <v>30</v>
      </c>
      <c r="F2894" s="22" t="s">
        <v>102</v>
      </c>
      <c r="G2894" s="22" t="s">
        <v>103</v>
      </c>
      <c r="H2894" s="22" t="s">
        <v>13</v>
      </c>
      <c r="I2894" s="24">
        <v>0.25000000000000006</v>
      </c>
      <c r="J2894" s="25">
        <v>2250</v>
      </c>
      <c r="K2894" s="26">
        <f t="shared" ref="K2894:K2897" si="948">I2894*J2894</f>
        <v>562.50000000000011</v>
      </c>
      <c r="L2894" s="26">
        <f t="shared" ref="L2894:L2897" si="949">K2894*M2894</f>
        <v>168.75000000000003</v>
      </c>
      <c r="M2894" s="27">
        <v>0.3</v>
      </c>
      <c r="O2894" s="1"/>
      <c r="P2894" s="2"/>
      <c r="Q2894" s="3"/>
      <c r="R2894" s="5"/>
    </row>
    <row r="2895" spans="1:18" x14ac:dyDescent="0.2">
      <c r="B2895" s="22" t="s">
        <v>10</v>
      </c>
      <c r="C2895" s="22">
        <v>1185732</v>
      </c>
      <c r="D2895" s="23">
        <v>44236</v>
      </c>
      <c r="E2895" s="22" t="s">
        <v>30</v>
      </c>
      <c r="F2895" s="22" t="s">
        <v>102</v>
      </c>
      <c r="G2895" s="22" t="s">
        <v>103</v>
      </c>
      <c r="H2895" s="22" t="s">
        <v>14</v>
      </c>
      <c r="I2895" s="24">
        <v>0.30000000000000004</v>
      </c>
      <c r="J2895" s="25">
        <v>1000</v>
      </c>
      <c r="K2895" s="26">
        <f t="shared" si="948"/>
        <v>300.00000000000006</v>
      </c>
      <c r="L2895" s="26">
        <f t="shared" si="949"/>
        <v>90.000000000000014</v>
      </c>
      <c r="M2895" s="27">
        <v>0.3</v>
      </c>
      <c r="O2895" s="1"/>
      <c r="P2895" s="2"/>
      <c r="Q2895" s="3"/>
      <c r="R2895" s="5"/>
    </row>
    <row r="2896" spans="1:18" x14ac:dyDescent="0.2">
      <c r="B2896" s="22" t="s">
        <v>10</v>
      </c>
      <c r="C2896" s="22">
        <v>1185732</v>
      </c>
      <c r="D2896" s="23">
        <v>44236</v>
      </c>
      <c r="E2896" s="22" t="s">
        <v>30</v>
      </c>
      <c r="F2896" s="22" t="s">
        <v>102</v>
      </c>
      <c r="G2896" s="22" t="s">
        <v>103</v>
      </c>
      <c r="H2896" s="22" t="s">
        <v>16</v>
      </c>
      <c r="I2896" s="24">
        <v>0.44999999999999996</v>
      </c>
      <c r="J2896" s="25">
        <v>1750</v>
      </c>
      <c r="K2896" s="26">
        <f t="shared" si="948"/>
        <v>787.49999999999989</v>
      </c>
      <c r="L2896" s="26">
        <f t="shared" si="949"/>
        <v>275.62499999999994</v>
      </c>
      <c r="M2896" s="27">
        <v>0.35</v>
      </c>
      <c r="O2896" s="1"/>
      <c r="P2896" s="2"/>
      <c r="Q2896" s="3"/>
      <c r="R2896" s="5"/>
    </row>
    <row r="2897" spans="2:18" x14ac:dyDescent="0.2">
      <c r="B2897" s="22" t="s">
        <v>10</v>
      </c>
      <c r="C2897" s="22">
        <v>1185732</v>
      </c>
      <c r="D2897" s="23">
        <v>44236</v>
      </c>
      <c r="E2897" s="22" t="s">
        <v>30</v>
      </c>
      <c r="F2897" s="22" t="s">
        <v>102</v>
      </c>
      <c r="G2897" s="22" t="s">
        <v>103</v>
      </c>
      <c r="H2897" s="22" t="s">
        <v>17</v>
      </c>
      <c r="I2897" s="24">
        <v>0.24999999999999997</v>
      </c>
      <c r="J2897" s="25">
        <v>2750</v>
      </c>
      <c r="K2897" s="26">
        <f t="shared" si="948"/>
        <v>687.49999999999989</v>
      </c>
      <c r="L2897" s="26">
        <f t="shared" si="949"/>
        <v>274.99999999999994</v>
      </c>
      <c r="M2897" s="27">
        <v>0.4</v>
      </c>
      <c r="O2897" s="1"/>
      <c r="P2897" s="2"/>
      <c r="Q2897" s="3"/>
      <c r="R2897" s="5"/>
    </row>
    <row r="2898" spans="2:18" x14ac:dyDescent="0.2">
      <c r="B2898" s="22" t="s">
        <v>10</v>
      </c>
      <c r="C2898" s="22">
        <v>1185732</v>
      </c>
      <c r="D2898" s="23">
        <v>44263</v>
      </c>
      <c r="E2898" s="22" t="s">
        <v>30</v>
      </c>
      <c r="F2898" s="22" t="s">
        <v>102</v>
      </c>
      <c r="G2898" s="22" t="s">
        <v>103</v>
      </c>
      <c r="H2898" s="22" t="s">
        <v>12</v>
      </c>
      <c r="I2898" s="24">
        <v>0.30000000000000004</v>
      </c>
      <c r="J2898" s="25">
        <v>4950</v>
      </c>
      <c r="K2898" s="26">
        <f>I2898*J2898</f>
        <v>1485.0000000000002</v>
      </c>
      <c r="L2898" s="26">
        <f>K2898*M2898</f>
        <v>519.75</v>
      </c>
      <c r="M2898" s="27">
        <v>0.35</v>
      </c>
      <c r="O2898" s="1"/>
      <c r="P2898" s="2"/>
      <c r="Q2898" s="3"/>
      <c r="R2898" s="5"/>
    </row>
    <row r="2899" spans="2:18" x14ac:dyDescent="0.2">
      <c r="B2899" s="22" t="s">
        <v>10</v>
      </c>
      <c r="C2899" s="22">
        <v>1185732</v>
      </c>
      <c r="D2899" s="23">
        <v>44263</v>
      </c>
      <c r="E2899" s="22" t="s">
        <v>30</v>
      </c>
      <c r="F2899" s="22" t="s">
        <v>102</v>
      </c>
      <c r="G2899" s="22" t="s">
        <v>103</v>
      </c>
      <c r="H2899" s="22" t="s">
        <v>15</v>
      </c>
      <c r="I2899" s="24">
        <v>0.30000000000000004</v>
      </c>
      <c r="J2899" s="25">
        <v>2000</v>
      </c>
      <c r="K2899" s="26">
        <f>I2899*J2899</f>
        <v>600.00000000000011</v>
      </c>
      <c r="L2899" s="26">
        <f>K2899*M2899</f>
        <v>180.00000000000003</v>
      </c>
      <c r="M2899" s="27">
        <v>0.3</v>
      </c>
      <c r="O2899" s="1"/>
      <c r="P2899" s="2"/>
      <c r="Q2899" s="3"/>
      <c r="R2899" s="5"/>
    </row>
    <row r="2900" spans="2:18" x14ac:dyDescent="0.2">
      <c r="B2900" s="22" t="s">
        <v>10</v>
      </c>
      <c r="C2900" s="22">
        <v>1185732</v>
      </c>
      <c r="D2900" s="23">
        <v>44263</v>
      </c>
      <c r="E2900" s="22" t="s">
        <v>30</v>
      </c>
      <c r="F2900" s="22" t="s">
        <v>102</v>
      </c>
      <c r="G2900" s="22" t="s">
        <v>103</v>
      </c>
      <c r="H2900" s="22" t="s">
        <v>13</v>
      </c>
      <c r="I2900" s="24">
        <v>0.20000000000000004</v>
      </c>
      <c r="J2900" s="25">
        <v>2250</v>
      </c>
      <c r="K2900" s="26">
        <f t="shared" ref="K2900:K2903" si="950">I2900*J2900</f>
        <v>450.00000000000011</v>
      </c>
      <c r="L2900" s="26">
        <f t="shared" ref="L2900:L2903" si="951">K2900*M2900</f>
        <v>135.00000000000003</v>
      </c>
      <c r="M2900" s="27">
        <v>0.3</v>
      </c>
      <c r="O2900" s="1"/>
      <c r="P2900" s="2"/>
      <c r="Q2900" s="3"/>
      <c r="R2900" s="5"/>
    </row>
    <row r="2901" spans="2:18" x14ac:dyDescent="0.2">
      <c r="B2901" s="22" t="s">
        <v>10</v>
      </c>
      <c r="C2901" s="22">
        <v>1185732</v>
      </c>
      <c r="D2901" s="23">
        <v>44263</v>
      </c>
      <c r="E2901" s="22" t="s">
        <v>30</v>
      </c>
      <c r="F2901" s="22" t="s">
        <v>102</v>
      </c>
      <c r="G2901" s="22" t="s">
        <v>103</v>
      </c>
      <c r="H2901" s="22" t="s">
        <v>14</v>
      </c>
      <c r="I2901" s="24">
        <v>0.24999999999999997</v>
      </c>
      <c r="J2901" s="25">
        <v>750</v>
      </c>
      <c r="K2901" s="26">
        <f t="shared" si="950"/>
        <v>187.49999999999997</v>
      </c>
      <c r="L2901" s="26">
        <f t="shared" si="951"/>
        <v>56.249999999999993</v>
      </c>
      <c r="M2901" s="27">
        <v>0.3</v>
      </c>
      <c r="O2901" s="1"/>
      <c r="P2901" s="2"/>
      <c r="Q2901" s="3"/>
      <c r="R2901" s="5"/>
    </row>
    <row r="2902" spans="2:18" x14ac:dyDescent="0.2">
      <c r="B2902" s="22" t="s">
        <v>10</v>
      </c>
      <c r="C2902" s="22">
        <v>1185732</v>
      </c>
      <c r="D2902" s="23">
        <v>44263</v>
      </c>
      <c r="E2902" s="22" t="s">
        <v>30</v>
      </c>
      <c r="F2902" s="22" t="s">
        <v>102</v>
      </c>
      <c r="G2902" s="22" t="s">
        <v>103</v>
      </c>
      <c r="H2902" s="22" t="s">
        <v>16</v>
      </c>
      <c r="I2902" s="24">
        <v>0.4</v>
      </c>
      <c r="J2902" s="25">
        <v>1250</v>
      </c>
      <c r="K2902" s="26">
        <f t="shared" si="950"/>
        <v>500</v>
      </c>
      <c r="L2902" s="26">
        <f t="shared" si="951"/>
        <v>175</v>
      </c>
      <c r="M2902" s="27">
        <v>0.35</v>
      </c>
      <c r="O2902" s="1"/>
      <c r="P2902" s="2"/>
      <c r="Q2902" s="3"/>
      <c r="R2902" s="5"/>
    </row>
    <row r="2903" spans="2:18" x14ac:dyDescent="0.2">
      <c r="B2903" s="22" t="s">
        <v>10</v>
      </c>
      <c r="C2903" s="22">
        <v>1185732</v>
      </c>
      <c r="D2903" s="23">
        <v>44263</v>
      </c>
      <c r="E2903" s="22" t="s">
        <v>30</v>
      </c>
      <c r="F2903" s="22" t="s">
        <v>102</v>
      </c>
      <c r="G2903" s="22" t="s">
        <v>103</v>
      </c>
      <c r="H2903" s="22" t="s">
        <v>17</v>
      </c>
      <c r="I2903" s="24">
        <v>0.30000000000000004</v>
      </c>
      <c r="J2903" s="25">
        <v>2250</v>
      </c>
      <c r="K2903" s="26">
        <f t="shared" si="950"/>
        <v>675.00000000000011</v>
      </c>
      <c r="L2903" s="26">
        <f t="shared" si="951"/>
        <v>270.00000000000006</v>
      </c>
      <c r="M2903" s="27">
        <v>0.4</v>
      </c>
      <c r="O2903" s="1"/>
      <c r="P2903" s="2"/>
      <c r="Q2903" s="3"/>
      <c r="R2903" s="5"/>
    </row>
    <row r="2904" spans="2:18" x14ac:dyDescent="0.2">
      <c r="B2904" s="22" t="s">
        <v>10</v>
      </c>
      <c r="C2904" s="22">
        <v>1185732</v>
      </c>
      <c r="D2904" s="23">
        <v>44295</v>
      </c>
      <c r="E2904" s="22" t="s">
        <v>30</v>
      </c>
      <c r="F2904" s="22" t="s">
        <v>102</v>
      </c>
      <c r="G2904" s="22" t="s">
        <v>103</v>
      </c>
      <c r="H2904" s="22" t="s">
        <v>12</v>
      </c>
      <c r="I2904" s="24">
        <v>0.30000000000000004</v>
      </c>
      <c r="J2904" s="25">
        <v>4500</v>
      </c>
      <c r="K2904" s="26">
        <f>I2904*J2904</f>
        <v>1350.0000000000002</v>
      </c>
      <c r="L2904" s="26">
        <f>K2904*M2904</f>
        <v>472.50000000000006</v>
      </c>
      <c r="M2904" s="27">
        <v>0.35</v>
      </c>
      <c r="O2904" s="1"/>
      <c r="P2904" s="2"/>
      <c r="Q2904" s="3"/>
      <c r="R2904" s="5"/>
    </row>
    <row r="2905" spans="2:18" x14ac:dyDescent="0.2">
      <c r="B2905" s="22" t="s">
        <v>10</v>
      </c>
      <c r="C2905" s="22">
        <v>1185732</v>
      </c>
      <c r="D2905" s="23">
        <v>44295</v>
      </c>
      <c r="E2905" s="22" t="s">
        <v>30</v>
      </c>
      <c r="F2905" s="22" t="s">
        <v>102</v>
      </c>
      <c r="G2905" s="22" t="s">
        <v>103</v>
      </c>
      <c r="H2905" s="22" t="s">
        <v>15</v>
      </c>
      <c r="I2905" s="24">
        <v>0.30000000000000004</v>
      </c>
      <c r="J2905" s="25">
        <v>1500</v>
      </c>
      <c r="K2905" s="26">
        <f>I2905*J2905</f>
        <v>450.00000000000006</v>
      </c>
      <c r="L2905" s="26">
        <f>K2905*M2905</f>
        <v>135</v>
      </c>
      <c r="M2905" s="27">
        <v>0.3</v>
      </c>
      <c r="O2905" s="1"/>
      <c r="P2905" s="2"/>
      <c r="Q2905" s="3"/>
      <c r="R2905" s="5"/>
    </row>
    <row r="2906" spans="2:18" x14ac:dyDescent="0.2">
      <c r="B2906" s="22" t="s">
        <v>10</v>
      </c>
      <c r="C2906" s="22">
        <v>1185732</v>
      </c>
      <c r="D2906" s="23">
        <v>44295</v>
      </c>
      <c r="E2906" s="22" t="s">
        <v>30</v>
      </c>
      <c r="F2906" s="22" t="s">
        <v>102</v>
      </c>
      <c r="G2906" s="22" t="s">
        <v>103</v>
      </c>
      <c r="H2906" s="22" t="s">
        <v>13</v>
      </c>
      <c r="I2906" s="24">
        <v>0.20000000000000004</v>
      </c>
      <c r="J2906" s="25">
        <v>1500</v>
      </c>
      <c r="K2906" s="26">
        <f t="shared" ref="K2906:K2909" si="952">I2906*J2906</f>
        <v>300.00000000000006</v>
      </c>
      <c r="L2906" s="26">
        <f t="shared" ref="L2906:L2909" si="953">K2906*M2906</f>
        <v>90.000000000000014</v>
      </c>
      <c r="M2906" s="27">
        <v>0.3</v>
      </c>
      <c r="O2906" s="1"/>
      <c r="P2906" s="2"/>
      <c r="Q2906" s="3"/>
      <c r="R2906" s="5"/>
    </row>
    <row r="2907" spans="2:18" x14ac:dyDescent="0.2">
      <c r="B2907" s="22" t="s">
        <v>10</v>
      </c>
      <c r="C2907" s="22">
        <v>1185732</v>
      </c>
      <c r="D2907" s="23">
        <v>44295</v>
      </c>
      <c r="E2907" s="22" t="s">
        <v>30</v>
      </c>
      <c r="F2907" s="22" t="s">
        <v>102</v>
      </c>
      <c r="G2907" s="22" t="s">
        <v>103</v>
      </c>
      <c r="H2907" s="22" t="s">
        <v>14</v>
      </c>
      <c r="I2907" s="24">
        <v>0.24999999999999997</v>
      </c>
      <c r="J2907" s="25">
        <v>750</v>
      </c>
      <c r="K2907" s="26">
        <f t="shared" si="952"/>
        <v>187.49999999999997</v>
      </c>
      <c r="L2907" s="26">
        <f t="shared" si="953"/>
        <v>56.249999999999993</v>
      </c>
      <c r="M2907" s="27">
        <v>0.3</v>
      </c>
      <c r="O2907" s="1"/>
      <c r="P2907" s="2"/>
      <c r="Q2907" s="3"/>
      <c r="R2907" s="5"/>
    </row>
    <row r="2908" spans="2:18" x14ac:dyDescent="0.2">
      <c r="B2908" s="22" t="s">
        <v>10</v>
      </c>
      <c r="C2908" s="22">
        <v>1185732</v>
      </c>
      <c r="D2908" s="23">
        <v>44295</v>
      </c>
      <c r="E2908" s="22" t="s">
        <v>30</v>
      </c>
      <c r="F2908" s="22" t="s">
        <v>102</v>
      </c>
      <c r="G2908" s="22" t="s">
        <v>103</v>
      </c>
      <c r="H2908" s="22" t="s">
        <v>16</v>
      </c>
      <c r="I2908" s="24">
        <v>0.6</v>
      </c>
      <c r="J2908" s="25">
        <v>1000</v>
      </c>
      <c r="K2908" s="26">
        <f t="shared" si="952"/>
        <v>600</v>
      </c>
      <c r="L2908" s="26">
        <f t="shared" si="953"/>
        <v>210</v>
      </c>
      <c r="M2908" s="27">
        <v>0.35</v>
      </c>
      <c r="O2908" s="1"/>
      <c r="P2908" s="2"/>
      <c r="Q2908" s="3"/>
      <c r="R2908" s="5"/>
    </row>
    <row r="2909" spans="2:18" x14ac:dyDescent="0.2">
      <c r="B2909" s="22" t="s">
        <v>10</v>
      </c>
      <c r="C2909" s="22">
        <v>1185732</v>
      </c>
      <c r="D2909" s="23">
        <v>44295</v>
      </c>
      <c r="E2909" s="22" t="s">
        <v>30</v>
      </c>
      <c r="F2909" s="22" t="s">
        <v>102</v>
      </c>
      <c r="G2909" s="22" t="s">
        <v>103</v>
      </c>
      <c r="H2909" s="22" t="s">
        <v>17</v>
      </c>
      <c r="I2909" s="24">
        <v>0.5</v>
      </c>
      <c r="J2909" s="25">
        <v>2250</v>
      </c>
      <c r="K2909" s="26">
        <f t="shared" si="952"/>
        <v>1125</v>
      </c>
      <c r="L2909" s="26">
        <f t="shared" si="953"/>
        <v>450</v>
      </c>
      <c r="M2909" s="27">
        <v>0.4</v>
      </c>
      <c r="O2909" s="1"/>
      <c r="P2909" s="2"/>
      <c r="Q2909" s="3"/>
      <c r="R2909" s="5"/>
    </row>
    <row r="2910" spans="2:18" x14ac:dyDescent="0.2">
      <c r="B2910" s="22" t="s">
        <v>10</v>
      </c>
      <c r="C2910" s="22">
        <v>1185732</v>
      </c>
      <c r="D2910" s="23">
        <v>44326</v>
      </c>
      <c r="E2910" s="22" t="s">
        <v>30</v>
      </c>
      <c r="F2910" s="22" t="s">
        <v>102</v>
      </c>
      <c r="G2910" s="22" t="s">
        <v>103</v>
      </c>
      <c r="H2910" s="22" t="s">
        <v>12</v>
      </c>
      <c r="I2910" s="24">
        <v>0.6</v>
      </c>
      <c r="J2910" s="25">
        <v>4950</v>
      </c>
      <c r="K2910" s="26">
        <f>I2910*J2910</f>
        <v>2970</v>
      </c>
      <c r="L2910" s="26">
        <f>K2910*M2910</f>
        <v>1039.5</v>
      </c>
      <c r="M2910" s="27">
        <v>0.35</v>
      </c>
      <c r="O2910" s="1"/>
      <c r="P2910" s="2"/>
      <c r="Q2910" s="3"/>
      <c r="R2910" s="5"/>
    </row>
    <row r="2911" spans="2:18" x14ac:dyDescent="0.2">
      <c r="B2911" s="22" t="s">
        <v>10</v>
      </c>
      <c r="C2911" s="22">
        <v>1185732</v>
      </c>
      <c r="D2911" s="23">
        <v>44326</v>
      </c>
      <c r="E2911" s="22" t="s">
        <v>30</v>
      </c>
      <c r="F2911" s="22" t="s">
        <v>102</v>
      </c>
      <c r="G2911" s="22" t="s">
        <v>103</v>
      </c>
      <c r="H2911" s="22" t="s">
        <v>15</v>
      </c>
      <c r="I2911" s="24">
        <v>0.45</v>
      </c>
      <c r="J2911" s="25">
        <v>2000</v>
      </c>
      <c r="K2911" s="26">
        <f>I2911*J2911</f>
        <v>900</v>
      </c>
      <c r="L2911" s="26">
        <f>K2911*M2911</f>
        <v>270</v>
      </c>
      <c r="M2911" s="27">
        <v>0.3</v>
      </c>
      <c r="O2911" s="1"/>
      <c r="P2911" s="2"/>
      <c r="Q2911" s="3"/>
      <c r="R2911" s="5"/>
    </row>
    <row r="2912" spans="2:18" x14ac:dyDescent="0.2">
      <c r="B2912" s="22" t="s">
        <v>10</v>
      </c>
      <c r="C2912" s="22">
        <v>1185732</v>
      </c>
      <c r="D2912" s="23">
        <v>44326</v>
      </c>
      <c r="E2912" s="22" t="s">
        <v>30</v>
      </c>
      <c r="F2912" s="22" t="s">
        <v>102</v>
      </c>
      <c r="G2912" s="22" t="s">
        <v>103</v>
      </c>
      <c r="H2912" s="22" t="s">
        <v>13</v>
      </c>
      <c r="I2912" s="24">
        <v>0.4</v>
      </c>
      <c r="J2912" s="25">
        <v>1750</v>
      </c>
      <c r="K2912" s="26">
        <f t="shared" ref="K2912:K2915" si="954">I2912*J2912</f>
        <v>700</v>
      </c>
      <c r="L2912" s="26">
        <f t="shared" ref="L2912:L2915" si="955">K2912*M2912</f>
        <v>210</v>
      </c>
      <c r="M2912" s="27">
        <v>0.3</v>
      </c>
      <c r="O2912" s="1"/>
      <c r="P2912" s="2"/>
      <c r="Q2912" s="3"/>
      <c r="R2912" s="5"/>
    </row>
    <row r="2913" spans="2:18" x14ac:dyDescent="0.2">
      <c r="B2913" s="22" t="s">
        <v>10</v>
      </c>
      <c r="C2913" s="22">
        <v>1185732</v>
      </c>
      <c r="D2913" s="23">
        <v>44326</v>
      </c>
      <c r="E2913" s="22" t="s">
        <v>30</v>
      </c>
      <c r="F2913" s="22" t="s">
        <v>102</v>
      </c>
      <c r="G2913" s="22" t="s">
        <v>103</v>
      </c>
      <c r="H2913" s="22" t="s">
        <v>14</v>
      </c>
      <c r="I2913" s="24">
        <v>0.4</v>
      </c>
      <c r="J2913" s="25">
        <v>1000</v>
      </c>
      <c r="K2913" s="26">
        <f t="shared" si="954"/>
        <v>400</v>
      </c>
      <c r="L2913" s="26">
        <f t="shared" si="955"/>
        <v>120</v>
      </c>
      <c r="M2913" s="27">
        <v>0.3</v>
      </c>
      <c r="O2913" s="1"/>
      <c r="P2913" s="2"/>
      <c r="Q2913" s="3"/>
      <c r="R2913" s="5"/>
    </row>
    <row r="2914" spans="2:18" x14ac:dyDescent="0.2">
      <c r="B2914" s="22" t="s">
        <v>10</v>
      </c>
      <c r="C2914" s="22">
        <v>1185732</v>
      </c>
      <c r="D2914" s="23">
        <v>44326</v>
      </c>
      <c r="E2914" s="22" t="s">
        <v>30</v>
      </c>
      <c r="F2914" s="22" t="s">
        <v>102</v>
      </c>
      <c r="G2914" s="22" t="s">
        <v>103</v>
      </c>
      <c r="H2914" s="22" t="s">
        <v>16</v>
      </c>
      <c r="I2914" s="24">
        <v>0.49999999999999994</v>
      </c>
      <c r="J2914" s="25">
        <v>1250</v>
      </c>
      <c r="K2914" s="26">
        <f t="shared" si="954"/>
        <v>624.99999999999989</v>
      </c>
      <c r="L2914" s="26">
        <f t="shared" si="955"/>
        <v>218.74999999999994</v>
      </c>
      <c r="M2914" s="27">
        <v>0.35</v>
      </c>
      <c r="O2914" s="1"/>
      <c r="P2914" s="2"/>
      <c r="Q2914" s="3"/>
      <c r="R2914" s="5"/>
    </row>
    <row r="2915" spans="2:18" x14ac:dyDescent="0.2">
      <c r="B2915" s="22" t="s">
        <v>10</v>
      </c>
      <c r="C2915" s="22">
        <v>1185732</v>
      </c>
      <c r="D2915" s="23">
        <v>44326</v>
      </c>
      <c r="E2915" s="22" t="s">
        <v>30</v>
      </c>
      <c r="F2915" s="22" t="s">
        <v>102</v>
      </c>
      <c r="G2915" s="22" t="s">
        <v>103</v>
      </c>
      <c r="H2915" s="22" t="s">
        <v>17</v>
      </c>
      <c r="I2915" s="24">
        <v>0.54999999999999993</v>
      </c>
      <c r="J2915" s="25">
        <v>2500</v>
      </c>
      <c r="K2915" s="26">
        <f t="shared" si="954"/>
        <v>1374.9999999999998</v>
      </c>
      <c r="L2915" s="26">
        <f t="shared" si="955"/>
        <v>549.99999999999989</v>
      </c>
      <c r="M2915" s="27">
        <v>0.4</v>
      </c>
      <c r="O2915" s="1"/>
      <c r="P2915" s="2"/>
      <c r="Q2915" s="3"/>
      <c r="R2915" s="5"/>
    </row>
    <row r="2916" spans="2:18" x14ac:dyDescent="0.2">
      <c r="B2916" s="22" t="s">
        <v>10</v>
      </c>
      <c r="C2916" s="22">
        <v>1185732</v>
      </c>
      <c r="D2916" s="23">
        <v>44356</v>
      </c>
      <c r="E2916" s="22" t="s">
        <v>30</v>
      </c>
      <c r="F2916" s="22" t="s">
        <v>102</v>
      </c>
      <c r="G2916" s="22" t="s">
        <v>103</v>
      </c>
      <c r="H2916" s="22" t="s">
        <v>12</v>
      </c>
      <c r="I2916" s="24">
        <v>0.4</v>
      </c>
      <c r="J2916" s="25">
        <v>5000</v>
      </c>
      <c r="K2916" s="26">
        <f>I2916*J2916</f>
        <v>2000</v>
      </c>
      <c r="L2916" s="26">
        <f>K2916*M2916</f>
        <v>700</v>
      </c>
      <c r="M2916" s="27">
        <v>0.35</v>
      </c>
      <c r="O2916" s="1"/>
      <c r="P2916" s="2"/>
      <c r="Q2916" s="3"/>
      <c r="R2916" s="5"/>
    </row>
    <row r="2917" spans="2:18" x14ac:dyDescent="0.2">
      <c r="B2917" s="22" t="s">
        <v>10</v>
      </c>
      <c r="C2917" s="22">
        <v>1185732</v>
      </c>
      <c r="D2917" s="23">
        <v>44356</v>
      </c>
      <c r="E2917" s="22" t="s">
        <v>30</v>
      </c>
      <c r="F2917" s="22" t="s">
        <v>102</v>
      </c>
      <c r="G2917" s="22" t="s">
        <v>103</v>
      </c>
      <c r="H2917" s="22" t="s">
        <v>15</v>
      </c>
      <c r="I2917" s="24">
        <v>0.35000000000000009</v>
      </c>
      <c r="J2917" s="25">
        <v>2500</v>
      </c>
      <c r="K2917" s="26">
        <f>I2917*J2917</f>
        <v>875.00000000000023</v>
      </c>
      <c r="L2917" s="26">
        <f>K2917*M2917</f>
        <v>262.50000000000006</v>
      </c>
      <c r="M2917" s="27">
        <v>0.3</v>
      </c>
      <c r="O2917" s="1"/>
      <c r="P2917" s="2"/>
      <c r="Q2917" s="3"/>
      <c r="R2917" s="5"/>
    </row>
    <row r="2918" spans="2:18" x14ac:dyDescent="0.2">
      <c r="B2918" s="22" t="s">
        <v>10</v>
      </c>
      <c r="C2918" s="22">
        <v>1185732</v>
      </c>
      <c r="D2918" s="23">
        <v>44356</v>
      </c>
      <c r="E2918" s="22" t="s">
        <v>30</v>
      </c>
      <c r="F2918" s="22" t="s">
        <v>102</v>
      </c>
      <c r="G2918" s="22" t="s">
        <v>103</v>
      </c>
      <c r="H2918" s="22" t="s">
        <v>13</v>
      </c>
      <c r="I2918" s="24">
        <v>0.30000000000000004</v>
      </c>
      <c r="J2918" s="25">
        <v>2000</v>
      </c>
      <c r="K2918" s="26">
        <f t="shared" ref="K2918:K2921" si="956">I2918*J2918</f>
        <v>600.00000000000011</v>
      </c>
      <c r="L2918" s="26">
        <f t="shared" ref="L2918:L2921" si="957">K2918*M2918</f>
        <v>180.00000000000003</v>
      </c>
      <c r="M2918" s="27">
        <v>0.3</v>
      </c>
      <c r="O2918" s="1"/>
      <c r="P2918" s="2"/>
      <c r="Q2918" s="3"/>
      <c r="R2918" s="5"/>
    </row>
    <row r="2919" spans="2:18" x14ac:dyDescent="0.2">
      <c r="B2919" s="22" t="s">
        <v>10</v>
      </c>
      <c r="C2919" s="22">
        <v>1185732</v>
      </c>
      <c r="D2919" s="23">
        <v>44356</v>
      </c>
      <c r="E2919" s="22" t="s">
        <v>30</v>
      </c>
      <c r="F2919" s="22" t="s">
        <v>102</v>
      </c>
      <c r="G2919" s="22" t="s">
        <v>103</v>
      </c>
      <c r="H2919" s="22" t="s">
        <v>14</v>
      </c>
      <c r="I2919" s="24">
        <v>0.30000000000000004</v>
      </c>
      <c r="J2919" s="25">
        <v>1750</v>
      </c>
      <c r="K2919" s="26">
        <f t="shared" si="956"/>
        <v>525.00000000000011</v>
      </c>
      <c r="L2919" s="26">
        <f t="shared" si="957"/>
        <v>157.50000000000003</v>
      </c>
      <c r="M2919" s="27">
        <v>0.3</v>
      </c>
      <c r="O2919" s="1"/>
      <c r="P2919" s="2"/>
      <c r="Q2919" s="3"/>
      <c r="R2919" s="5"/>
    </row>
    <row r="2920" spans="2:18" x14ac:dyDescent="0.2">
      <c r="B2920" s="22" t="s">
        <v>10</v>
      </c>
      <c r="C2920" s="22">
        <v>1185732</v>
      </c>
      <c r="D2920" s="23">
        <v>44356</v>
      </c>
      <c r="E2920" s="22" t="s">
        <v>30</v>
      </c>
      <c r="F2920" s="22" t="s">
        <v>102</v>
      </c>
      <c r="G2920" s="22" t="s">
        <v>103</v>
      </c>
      <c r="H2920" s="22" t="s">
        <v>16</v>
      </c>
      <c r="I2920" s="24">
        <v>0.4</v>
      </c>
      <c r="J2920" s="25">
        <v>1750</v>
      </c>
      <c r="K2920" s="26">
        <f t="shared" si="956"/>
        <v>700</v>
      </c>
      <c r="L2920" s="26">
        <f t="shared" si="957"/>
        <v>244.99999999999997</v>
      </c>
      <c r="M2920" s="27">
        <v>0.35</v>
      </c>
      <c r="O2920" s="1"/>
      <c r="P2920" s="2"/>
      <c r="Q2920" s="3"/>
      <c r="R2920" s="5"/>
    </row>
    <row r="2921" spans="2:18" x14ac:dyDescent="0.2">
      <c r="B2921" s="22" t="s">
        <v>10</v>
      </c>
      <c r="C2921" s="22">
        <v>1185732</v>
      </c>
      <c r="D2921" s="23">
        <v>44356</v>
      </c>
      <c r="E2921" s="22" t="s">
        <v>30</v>
      </c>
      <c r="F2921" s="22" t="s">
        <v>102</v>
      </c>
      <c r="G2921" s="22" t="s">
        <v>103</v>
      </c>
      <c r="H2921" s="22" t="s">
        <v>17</v>
      </c>
      <c r="I2921" s="24">
        <v>0.55000000000000004</v>
      </c>
      <c r="J2921" s="25">
        <v>3250</v>
      </c>
      <c r="K2921" s="26">
        <f t="shared" si="956"/>
        <v>1787.5000000000002</v>
      </c>
      <c r="L2921" s="26">
        <f t="shared" si="957"/>
        <v>715.00000000000011</v>
      </c>
      <c r="M2921" s="27">
        <v>0.4</v>
      </c>
      <c r="O2921" s="1"/>
      <c r="P2921" s="2"/>
      <c r="Q2921" s="3"/>
      <c r="R2921" s="5"/>
    </row>
    <row r="2922" spans="2:18" x14ac:dyDescent="0.2">
      <c r="B2922" s="22" t="s">
        <v>10</v>
      </c>
      <c r="C2922" s="22">
        <v>1185732</v>
      </c>
      <c r="D2922" s="23">
        <v>44385</v>
      </c>
      <c r="E2922" s="22" t="s">
        <v>30</v>
      </c>
      <c r="F2922" s="22" t="s">
        <v>102</v>
      </c>
      <c r="G2922" s="22" t="s">
        <v>103</v>
      </c>
      <c r="H2922" s="22" t="s">
        <v>12</v>
      </c>
      <c r="I2922" s="24">
        <v>0.5</v>
      </c>
      <c r="J2922" s="25">
        <v>5500</v>
      </c>
      <c r="K2922" s="26">
        <f>I2922*J2922</f>
        <v>2750</v>
      </c>
      <c r="L2922" s="26">
        <f>K2922*M2922</f>
        <v>962.49999999999989</v>
      </c>
      <c r="M2922" s="27">
        <v>0.35</v>
      </c>
      <c r="O2922" s="1"/>
      <c r="P2922" s="2"/>
      <c r="Q2922" s="3"/>
      <c r="R2922" s="5"/>
    </row>
    <row r="2923" spans="2:18" x14ac:dyDescent="0.2">
      <c r="B2923" s="22" t="s">
        <v>10</v>
      </c>
      <c r="C2923" s="22">
        <v>1185732</v>
      </c>
      <c r="D2923" s="23">
        <v>44385</v>
      </c>
      <c r="E2923" s="22" t="s">
        <v>30</v>
      </c>
      <c r="F2923" s="22" t="s">
        <v>102</v>
      </c>
      <c r="G2923" s="22" t="s">
        <v>103</v>
      </c>
      <c r="H2923" s="22" t="s">
        <v>15</v>
      </c>
      <c r="I2923" s="24">
        <v>0.45000000000000007</v>
      </c>
      <c r="J2923" s="25">
        <v>3000</v>
      </c>
      <c r="K2923" s="26">
        <f>I2923*J2923</f>
        <v>1350.0000000000002</v>
      </c>
      <c r="L2923" s="26">
        <f>K2923*M2923</f>
        <v>405.00000000000006</v>
      </c>
      <c r="M2923" s="27">
        <v>0.3</v>
      </c>
      <c r="O2923" s="1"/>
      <c r="P2923" s="2"/>
      <c r="Q2923" s="3"/>
      <c r="R2923" s="5"/>
    </row>
    <row r="2924" spans="2:18" x14ac:dyDescent="0.2">
      <c r="B2924" s="22" t="s">
        <v>10</v>
      </c>
      <c r="C2924" s="22">
        <v>1185732</v>
      </c>
      <c r="D2924" s="23">
        <v>44385</v>
      </c>
      <c r="E2924" s="22" t="s">
        <v>30</v>
      </c>
      <c r="F2924" s="22" t="s">
        <v>102</v>
      </c>
      <c r="G2924" s="22" t="s">
        <v>103</v>
      </c>
      <c r="H2924" s="22" t="s">
        <v>13</v>
      </c>
      <c r="I2924" s="24">
        <v>0.4</v>
      </c>
      <c r="J2924" s="25">
        <v>2250</v>
      </c>
      <c r="K2924" s="26">
        <f t="shared" ref="K2924:K2927" si="958">I2924*J2924</f>
        <v>900</v>
      </c>
      <c r="L2924" s="26">
        <f t="shared" ref="L2924:L2927" si="959">K2924*M2924</f>
        <v>270</v>
      </c>
      <c r="M2924" s="27">
        <v>0.3</v>
      </c>
      <c r="O2924" s="1"/>
      <c r="P2924" s="2"/>
      <c r="Q2924" s="3"/>
      <c r="R2924" s="5"/>
    </row>
    <row r="2925" spans="2:18" x14ac:dyDescent="0.2">
      <c r="B2925" s="22" t="s">
        <v>10</v>
      </c>
      <c r="C2925" s="22">
        <v>1185732</v>
      </c>
      <c r="D2925" s="23">
        <v>44385</v>
      </c>
      <c r="E2925" s="22" t="s">
        <v>30</v>
      </c>
      <c r="F2925" s="22" t="s">
        <v>102</v>
      </c>
      <c r="G2925" s="22" t="s">
        <v>103</v>
      </c>
      <c r="H2925" s="22" t="s">
        <v>14</v>
      </c>
      <c r="I2925" s="24">
        <v>0.4</v>
      </c>
      <c r="J2925" s="25">
        <v>1750</v>
      </c>
      <c r="K2925" s="26">
        <f t="shared" si="958"/>
        <v>700</v>
      </c>
      <c r="L2925" s="26">
        <f t="shared" si="959"/>
        <v>210</v>
      </c>
      <c r="M2925" s="27">
        <v>0.3</v>
      </c>
      <c r="O2925" s="1"/>
      <c r="P2925" s="2"/>
      <c r="Q2925" s="3"/>
      <c r="R2925" s="5"/>
    </row>
    <row r="2926" spans="2:18" x14ac:dyDescent="0.2">
      <c r="B2926" s="22" t="s">
        <v>10</v>
      </c>
      <c r="C2926" s="22">
        <v>1185732</v>
      </c>
      <c r="D2926" s="23">
        <v>44385</v>
      </c>
      <c r="E2926" s="22" t="s">
        <v>30</v>
      </c>
      <c r="F2926" s="22" t="s">
        <v>102</v>
      </c>
      <c r="G2926" s="22" t="s">
        <v>103</v>
      </c>
      <c r="H2926" s="22" t="s">
        <v>16</v>
      </c>
      <c r="I2926" s="24">
        <v>0.5</v>
      </c>
      <c r="J2926" s="25">
        <v>2000</v>
      </c>
      <c r="K2926" s="26">
        <f t="shared" si="958"/>
        <v>1000</v>
      </c>
      <c r="L2926" s="26">
        <f t="shared" si="959"/>
        <v>350</v>
      </c>
      <c r="M2926" s="27">
        <v>0.35</v>
      </c>
      <c r="O2926" s="1"/>
      <c r="P2926" s="2"/>
      <c r="Q2926" s="3"/>
      <c r="R2926" s="5"/>
    </row>
    <row r="2927" spans="2:18" x14ac:dyDescent="0.2">
      <c r="B2927" s="22" t="s">
        <v>10</v>
      </c>
      <c r="C2927" s="22">
        <v>1185732</v>
      </c>
      <c r="D2927" s="23">
        <v>44385</v>
      </c>
      <c r="E2927" s="22" t="s">
        <v>30</v>
      </c>
      <c r="F2927" s="22" t="s">
        <v>102</v>
      </c>
      <c r="G2927" s="22" t="s">
        <v>103</v>
      </c>
      <c r="H2927" s="22" t="s">
        <v>17</v>
      </c>
      <c r="I2927" s="24">
        <v>0.55000000000000004</v>
      </c>
      <c r="J2927" s="25">
        <v>3750</v>
      </c>
      <c r="K2927" s="26">
        <f t="shared" si="958"/>
        <v>2062.5</v>
      </c>
      <c r="L2927" s="26">
        <f t="shared" si="959"/>
        <v>825</v>
      </c>
      <c r="M2927" s="27">
        <v>0.4</v>
      </c>
      <c r="O2927" s="1"/>
      <c r="P2927" s="2"/>
      <c r="Q2927" s="3"/>
      <c r="R2927" s="5"/>
    </row>
    <row r="2928" spans="2:18" x14ac:dyDescent="0.2">
      <c r="B2928" s="22" t="s">
        <v>10</v>
      </c>
      <c r="C2928" s="22">
        <v>1185732</v>
      </c>
      <c r="D2928" s="23">
        <v>44417</v>
      </c>
      <c r="E2928" s="22" t="s">
        <v>30</v>
      </c>
      <c r="F2928" s="22" t="s">
        <v>102</v>
      </c>
      <c r="G2928" s="22" t="s">
        <v>103</v>
      </c>
      <c r="H2928" s="22" t="s">
        <v>12</v>
      </c>
      <c r="I2928" s="24">
        <v>0.5</v>
      </c>
      <c r="J2928" s="25">
        <v>5250</v>
      </c>
      <c r="K2928" s="26">
        <f>I2928*J2928</f>
        <v>2625</v>
      </c>
      <c r="L2928" s="26">
        <f>K2928*M2928</f>
        <v>918.74999999999989</v>
      </c>
      <c r="M2928" s="27">
        <v>0.35</v>
      </c>
      <c r="O2928" s="1"/>
      <c r="P2928" s="2"/>
      <c r="Q2928" s="3"/>
      <c r="R2928" s="5"/>
    </row>
    <row r="2929" spans="2:18" x14ac:dyDescent="0.2">
      <c r="B2929" s="22" t="s">
        <v>10</v>
      </c>
      <c r="C2929" s="22">
        <v>1185732</v>
      </c>
      <c r="D2929" s="23">
        <v>44417</v>
      </c>
      <c r="E2929" s="22" t="s">
        <v>30</v>
      </c>
      <c r="F2929" s="22" t="s">
        <v>102</v>
      </c>
      <c r="G2929" s="22" t="s">
        <v>103</v>
      </c>
      <c r="H2929" s="22" t="s">
        <v>15</v>
      </c>
      <c r="I2929" s="24">
        <v>0.45000000000000007</v>
      </c>
      <c r="J2929" s="25">
        <v>3000</v>
      </c>
      <c r="K2929" s="26">
        <f>I2929*J2929</f>
        <v>1350.0000000000002</v>
      </c>
      <c r="L2929" s="26">
        <f>K2929*M2929</f>
        <v>405.00000000000006</v>
      </c>
      <c r="M2929" s="27">
        <v>0.3</v>
      </c>
      <c r="O2929" s="1"/>
      <c r="P2929" s="2"/>
      <c r="Q2929" s="3"/>
      <c r="R2929" s="5"/>
    </row>
    <row r="2930" spans="2:18" x14ac:dyDescent="0.2">
      <c r="B2930" s="22" t="s">
        <v>10</v>
      </c>
      <c r="C2930" s="22">
        <v>1185732</v>
      </c>
      <c r="D2930" s="23">
        <v>44417</v>
      </c>
      <c r="E2930" s="22" t="s">
        <v>30</v>
      </c>
      <c r="F2930" s="22" t="s">
        <v>102</v>
      </c>
      <c r="G2930" s="22" t="s">
        <v>103</v>
      </c>
      <c r="H2930" s="22" t="s">
        <v>13</v>
      </c>
      <c r="I2930" s="24">
        <v>0.4</v>
      </c>
      <c r="J2930" s="25">
        <v>2250</v>
      </c>
      <c r="K2930" s="26">
        <f t="shared" ref="K2930:K2933" si="960">I2930*J2930</f>
        <v>900</v>
      </c>
      <c r="L2930" s="26">
        <f t="shared" ref="L2930:L2933" si="961">K2930*M2930</f>
        <v>270</v>
      </c>
      <c r="M2930" s="27">
        <v>0.3</v>
      </c>
      <c r="O2930" s="1"/>
      <c r="P2930" s="2"/>
      <c r="Q2930" s="3"/>
      <c r="R2930" s="5"/>
    </row>
    <row r="2931" spans="2:18" x14ac:dyDescent="0.2">
      <c r="B2931" s="22" t="s">
        <v>10</v>
      </c>
      <c r="C2931" s="22">
        <v>1185732</v>
      </c>
      <c r="D2931" s="23">
        <v>44417</v>
      </c>
      <c r="E2931" s="22" t="s">
        <v>30</v>
      </c>
      <c r="F2931" s="22" t="s">
        <v>102</v>
      </c>
      <c r="G2931" s="22" t="s">
        <v>103</v>
      </c>
      <c r="H2931" s="22" t="s">
        <v>14</v>
      </c>
      <c r="I2931" s="24">
        <v>0.4</v>
      </c>
      <c r="J2931" s="25">
        <v>2000</v>
      </c>
      <c r="K2931" s="26">
        <f t="shared" si="960"/>
        <v>800</v>
      </c>
      <c r="L2931" s="26">
        <f t="shared" si="961"/>
        <v>240</v>
      </c>
      <c r="M2931" s="27">
        <v>0.3</v>
      </c>
      <c r="O2931" s="1"/>
      <c r="P2931" s="2"/>
      <c r="Q2931" s="3"/>
      <c r="R2931" s="5"/>
    </row>
    <row r="2932" spans="2:18" x14ac:dyDescent="0.2">
      <c r="B2932" s="22" t="s">
        <v>10</v>
      </c>
      <c r="C2932" s="22">
        <v>1185732</v>
      </c>
      <c r="D2932" s="23">
        <v>44417</v>
      </c>
      <c r="E2932" s="22" t="s">
        <v>30</v>
      </c>
      <c r="F2932" s="22" t="s">
        <v>102</v>
      </c>
      <c r="G2932" s="22" t="s">
        <v>103</v>
      </c>
      <c r="H2932" s="22" t="s">
        <v>16</v>
      </c>
      <c r="I2932" s="24">
        <v>0.5</v>
      </c>
      <c r="J2932" s="25">
        <v>1750</v>
      </c>
      <c r="K2932" s="26">
        <f t="shared" si="960"/>
        <v>875</v>
      </c>
      <c r="L2932" s="26">
        <f t="shared" si="961"/>
        <v>306.25</v>
      </c>
      <c r="M2932" s="27">
        <v>0.35</v>
      </c>
      <c r="O2932" s="1"/>
      <c r="P2932" s="2"/>
      <c r="Q2932" s="3"/>
      <c r="R2932" s="5"/>
    </row>
    <row r="2933" spans="2:18" x14ac:dyDescent="0.2">
      <c r="B2933" s="22" t="s">
        <v>10</v>
      </c>
      <c r="C2933" s="22">
        <v>1185732</v>
      </c>
      <c r="D2933" s="23">
        <v>44417</v>
      </c>
      <c r="E2933" s="22" t="s">
        <v>30</v>
      </c>
      <c r="F2933" s="22" t="s">
        <v>102</v>
      </c>
      <c r="G2933" s="22" t="s">
        <v>103</v>
      </c>
      <c r="H2933" s="22" t="s">
        <v>17</v>
      </c>
      <c r="I2933" s="24">
        <v>0.55000000000000004</v>
      </c>
      <c r="J2933" s="25">
        <v>3500</v>
      </c>
      <c r="K2933" s="26">
        <f t="shared" si="960"/>
        <v>1925.0000000000002</v>
      </c>
      <c r="L2933" s="26">
        <f t="shared" si="961"/>
        <v>770.00000000000011</v>
      </c>
      <c r="M2933" s="27">
        <v>0.4</v>
      </c>
      <c r="O2933" s="1"/>
      <c r="P2933" s="2"/>
      <c r="Q2933" s="3"/>
      <c r="R2933" s="5"/>
    </row>
    <row r="2934" spans="2:18" x14ac:dyDescent="0.2">
      <c r="B2934" s="22" t="s">
        <v>10</v>
      </c>
      <c r="C2934" s="22">
        <v>1185732</v>
      </c>
      <c r="D2934" s="23">
        <v>44449</v>
      </c>
      <c r="E2934" s="22" t="s">
        <v>30</v>
      </c>
      <c r="F2934" s="22" t="s">
        <v>102</v>
      </c>
      <c r="G2934" s="22" t="s">
        <v>103</v>
      </c>
      <c r="H2934" s="22" t="s">
        <v>12</v>
      </c>
      <c r="I2934" s="24">
        <v>0.4</v>
      </c>
      <c r="J2934" s="25">
        <v>4750</v>
      </c>
      <c r="K2934" s="26">
        <f>I2934*J2934</f>
        <v>1900</v>
      </c>
      <c r="L2934" s="26">
        <f>K2934*M2934</f>
        <v>665</v>
      </c>
      <c r="M2934" s="27">
        <v>0.35</v>
      </c>
      <c r="O2934" s="1"/>
      <c r="P2934" s="2"/>
      <c r="Q2934" s="3"/>
      <c r="R2934" s="5"/>
    </row>
    <row r="2935" spans="2:18" x14ac:dyDescent="0.2">
      <c r="B2935" s="22" t="s">
        <v>10</v>
      </c>
      <c r="C2935" s="22">
        <v>1185732</v>
      </c>
      <c r="D2935" s="23">
        <v>44449</v>
      </c>
      <c r="E2935" s="22" t="s">
        <v>30</v>
      </c>
      <c r="F2935" s="22" t="s">
        <v>102</v>
      </c>
      <c r="G2935" s="22" t="s">
        <v>103</v>
      </c>
      <c r="H2935" s="22" t="s">
        <v>15</v>
      </c>
      <c r="I2935" s="24">
        <v>0.35000000000000009</v>
      </c>
      <c r="J2935" s="25">
        <v>2750</v>
      </c>
      <c r="K2935" s="26">
        <f>I2935*J2935</f>
        <v>962.50000000000023</v>
      </c>
      <c r="L2935" s="26">
        <f>K2935*M2935</f>
        <v>288.75000000000006</v>
      </c>
      <c r="M2935" s="27">
        <v>0.3</v>
      </c>
      <c r="O2935" s="1"/>
      <c r="P2935" s="2"/>
      <c r="Q2935" s="3"/>
      <c r="R2935" s="5"/>
    </row>
    <row r="2936" spans="2:18" x14ac:dyDescent="0.2">
      <c r="B2936" s="22" t="s">
        <v>10</v>
      </c>
      <c r="C2936" s="22">
        <v>1185732</v>
      </c>
      <c r="D2936" s="23">
        <v>44449</v>
      </c>
      <c r="E2936" s="22" t="s">
        <v>30</v>
      </c>
      <c r="F2936" s="22" t="s">
        <v>102</v>
      </c>
      <c r="G2936" s="22" t="s">
        <v>103</v>
      </c>
      <c r="H2936" s="22" t="s">
        <v>13</v>
      </c>
      <c r="I2936" s="24">
        <v>0.30000000000000004</v>
      </c>
      <c r="J2936" s="25">
        <v>1750</v>
      </c>
      <c r="K2936" s="26">
        <f t="shared" ref="K2936:K2939" si="962">I2936*J2936</f>
        <v>525.00000000000011</v>
      </c>
      <c r="L2936" s="26">
        <f t="shared" ref="L2936:L2939" si="963">K2936*M2936</f>
        <v>157.50000000000003</v>
      </c>
      <c r="M2936" s="27">
        <v>0.3</v>
      </c>
      <c r="O2936" s="1"/>
      <c r="P2936" s="2"/>
      <c r="Q2936" s="3"/>
      <c r="R2936" s="5"/>
    </row>
    <row r="2937" spans="2:18" x14ac:dyDescent="0.2">
      <c r="B2937" s="22" t="s">
        <v>10</v>
      </c>
      <c r="C2937" s="22">
        <v>1185732</v>
      </c>
      <c r="D2937" s="23">
        <v>44449</v>
      </c>
      <c r="E2937" s="22" t="s">
        <v>30</v>
      </c>
      <c r="F2937" s="22" t="s">
        <v>102</v>
      </c>
      <c r="G2937" s="22" t="s">
        <v>103</v>
      </c>
      <c r="H2937" s="22" t="s">
        <v>14</v>
      </c>
      <c r="I2937" s="24">
        <v>0.30000000000000004</v>
      </c>
      <c r="J2937" s="25">
        <v>1500</v>
      </c>
      <c r="K2937" s="26">
        <f t="shared" si="962"/>
        <v>450.00000000000006</v>
      </c>
      <c r="L2937" s="26">
        <f t="shared" si="963"/>
        <v>135</v>
      </c>
      <c r="M2937" s="27">
        <v>0.3</v>
      </c>
      <c r="O2937" s="1"/>
      <c r="P2937" s="2"/>
      <c r="Q2937" s="3"/>
      <c r="R2937" s="5"/>
    </row>
    <row r="2938" spans="2:18" x14ac:dyDescent="0.2">
      <c r="B2938" s="22" t="s">
        <v>10</v>
      </c>
      <c r="C2938" s="22">
        <v>1185732</v>
      </c>
      <c r="D2938" s="23">
        <v>44449</v>
      </c>
      <c r="E2938" s="22" t="s">
        <v>30</v>
      </c>
      <c r="F2938" s="22" t="s">
        <v>102</v>
      </c>
      <c r="G2938" s="22" t="s">
        <v>103</v>
      </c>
      <c r="H2938" s="22" t="s">
        <v>16</v>
      </c>
      <c r="I2938" s="24">
        <v>0.4</v>
      </c>
      <c r="J2938" s="25">
        <v>1500</v>
      </c>
      <c r="K2938" s="26">
        <f t="shared" si="962"/>
        <v>600</v>
      </c>
      <c r="L2938" s="26">
        <f t="shared" si="963"/>
        <v>210</v>
      </c>
      <c r="M2938" s="27">
        <v>0.35</v>
      </c>
      <c r="O2938" s="1"/>
      <c r="P2938" s="2"/>
      <c r="Q2938" s="3"/>
      <c r="R2938" s="5"/>
    </row>
    <row r="2939" spans="2:18" x14ac:dyDescent="0.2">
      <c r="B2939" s="22" t="s">
        <v>10</v>
      </c>
      <c r="C2939" s="22">
        <v>1185732</v>
      </c>
      <c r="D2939" s="23">
        <v>44449</v>
      </c>
      <c r="E2939" s="22" t="s">
        <v>30</v>
      </c>
      <c r="F2939" s="22" t="s">
        <v>102</v>
      </c>
      <c r="G2939" s="22" t="s">
        <v>103</v>
      </c>
      <c r="H2939" s="22" t="s">
        <v>17</v>
      </c>
      <c r="I2939" s="24">
        <v>0.45</v>
      </c>
      <c r="J2939" s="25">
        <v>2250</v>
      </c>
      <c r="K2939" s="26">
        <f t="shared" si="962"/>
        <v>1012.5</v>
      </c>
      <c r="L2939" s="26">
        <f t="shared" si="963"/>
        <v>405</v>
      </c>
      <c r="M2939" s="27">
        <v>0.4</v>
      </c>
      <c r="O2939" s="1"/>
      <c r="P2939" s="2"/>
      <c r="Q2939" s="3"/>
      <c r="R2939" s="5"/>
    </row>
    <row r="2940" spans="2:18" x14ac:dyDescent="0.2">
      <c r="B2940" s="22" t="s">
        <v>10</v>
      </c>
      <c r="C2940" s="22">
        <v>1185732</v>
      </c>
      <c r="D2940" s="23">
        <v>44478</v>
      </c>
      <c r="E2940" s="22" t="s">
        <v>30</v>
      </c>
      <c r="F2940" s="22" t="s">
        <v>102</v>
      </c>
      <c r="G2940" s="22" t="s">
        <v>103</v>
      </c>
      <c r="H2940" s="22" t="s">
        <v>12</v>
      </c>
      <c r="I2940" s="24">
        <v>0.49999999999999994</v>
      </c>
      <c r="J2940" s="25">
        <v>4000</v>
      </c>
      <c r="K2940" s="26">
        <f>I2940*J2940</f>
        <v>1999.9999999999998</v>
      </c>
      <c r="L2940" s="26">
        <f>K2940*M2940</f>
        <v>699.99999999999989</v>
      </c>
      <c r="M2940" s="27">
        <v>0.35</v>
      </c>
      <c r="O2940" s="1"/>
      <c r="P2940" s="2"/>
      <c r="Q2940" s="3"/>
      <c r="R2940" s="5"/>
    </row>
    <row r="2941" spans="2:18" x14ac:dyDescent="0.2">
      <c r="B2941" s="22" t="s">
        <v>10</v>
      </c>
      <c r="C2941" s="22">
        <v>1185732</v>
      </c>
      <c r="D2941" s="23">
        <v>44478</v>
      </c>
      <c r="E2941" s="22" t="s">
        <v>30</v>
      </c>
      <c r="F2941" s="22" t="s">
        <v>102</v>
      </c>
      <c r="G2941" s="22" t="s">
        <v>103</v>
      </c>
      <c r="H2941" s="22" t="s">
        <v>15</v>
      </c>
      <c r="I2941" s="24">
        <v>0.4</v>
      </c>
      <c r="J2941" s="25">
        <v>2500</v>
      </c>
      <c r="K2941" s="26">
        <f>I2941*J2941</f>
        <v>1000</v>
      </c>
      <c r="L2941" s="26">
        <f>K2941*M2941</f>
        <v>300</v>
      </c>
      <c r="M2941" s="27">
        <v>0.3</v>
      </c>
      <c r="O2941" s="1"/>
      <c r="P2941" s="2"/>
      <c r="Q2941" s="3"/>
      <c r="R2941" s="5"/>
    </row>
    <row r="2942" spans="2:18" x14ac:dyDescent="0.2">
      <c r="B2942" s="22" t="s">
        <v>10</v>
      </c>
      <c r="C2942" s="22">
        <v>1185732</v>
      </c>
      <c r="D2942" s="23">
        <v>44478</v>
      </c>
      <c r="E2942" s="22" t="s">
        <v>30</v>
      </c>
      <c r="F2942" s="22" t="s">
        <v>102</v>
      </c>
      <c r="G2942" s="22" t="s">
        <v>103</v>
      </c>
      <c r="H2942" s="22" t="s">
        <v>13</v>
      </c>
      <c r="I2942" s="24">
        <v>0.4</v>
      </c>
      <c r="J2942" s="25">
        <v>1500</v>
      </c>
      <c r="K2942" s="26">
        <f t="shared" ref="K2942:K2945" si="964">I2942*J2942</f>
        <v>600</v>
      </c>
      <c r="L2942" s="26">
        <f t="shared" ref="L2942:L2945" si="965">K2942*M2942</f>
        <v>180</v>
      </c>
      <c r="M2942" s="27">
        <v>0.3</v>
      </c>
      <c r="O2942" s="1"/>
      <c r="P2942" s="2"/>
      <c r="Q2942" s="3"/>
      <c r="R2942" s="5"/>
    </row>
    <row r="2943" spans="2:18" x14ac:dyDescent="0.2">
      <c r="B2943" s="22" t="s">
        <v>10</v>
      </c>
      <c r="C2943" s="22">
        <v>1185732</v>
      </c>
      <c r="D2943" s="23">
        <v>44478</v>
      </c>
      <c r="E2943" s="22" t="s">
        <v>30</v>
      </c>
      <c r="F2943" s="22" t="s">
        <v>102</v>
      </c>
      <c r="G2943" s="22" t="s">
        <v>103</v>
      </c>
      <c r="H2943" s="22" t="s">
        <v>14</v>
      </c>
      <c r="I2943" s="24">
        <v>0.4</v>
      </c>
      <c r="J2943" s="25">
        <v>1250</v>
      </c>
      <c r="K2943" s="26">
        <f t="shared" si="964"/>
        <v>500</v>
      </c>
      <c r="L2943" s="26">
        <f t="shared" si="965"/>
        <v>150</v>
      </c>
      <c r="M2943" s="27">
        <v>0.3</v>
      </c>
      <c r="O2943" s="1"/>
      <c r="P2943" s="2"/>
      <c r="Q2943" s="3"/>
      <c r="R2943" s="5"/>
    </row>
    <row r="2944" spans="2:18" x14ac:dyDescent="0.2">
      <c r="B2944" s="22" t="s">
        <v>10</v>
      </c>
      <c r="C2944" s="22">
        <v>1185732</v>
      </c>
      <c r="D2944" s="23">
        <v>44478</v>
      </c>
      <c r="E2944" s="22" t="s">
        <v>30</v>
      </c>
      <c r="F2944" s="22" t="s">
        <v>102</v>
      </c>
      <c r="G2944" s="22" t="s">
        <v>103</v>
      </c>
      <c r="H2944" s="22" t="s">
        <v>16</v>
      </c>
      <c r="I2944" s="24">
        <v>0.49999999999999994</v>
      </c>
      <c r="J2944" s="25">
        <v>1250</v>
      </c>
      <c r="K2944" s="26">
        <f t="shared" si="964"/>
        <v>624.99999999999989</v>
      </c>
      <c r="L2944" s="26">
        <f t="shared" si="965"/>
        <v>218.74999999999994</v>
      </c>
      <c r="M2944" s="27">
        <v>0.35</v>
      </c>
      <c r="O2944" s="1"/>
      <c r="P2944" s="2"/>
      <c r="Q2944" s="3"/>
      <c r="R2944" s="5"/>
    </row>
    <row r="2945" spans="1:18" x14ac:dyDescent="0.2">
      <c r="B2945" s="22" t="s">
        <v>10</v>
      </c>
      <c r="C2945" s="22">
        <v>1185732</v>
      </c>
      <c r="D2945" s="23">
        <v>44478</v>
      </c>
      <c r="E2945" s="22" t="s">
        <v>30</v>
      </c>
      <c r="F2945" s="22" t="s">
        <v>102</v>
      </c>
      <c r="G2945" s="22" t="s">
        <v>103</v>
      </c>
      <c r="H2945" s="22" t="s">
        <v>17</v>
      </c>
      <c r="I2945" s="24">
        <v>0.54999999999999982</v>
      </c>
      <c r="J2945" s="25">
        <v>2500</v>
      </c>
      <c r="K2945" s="26">
        <f t="shared" si="964"/>
        <v>1374.9999999999995</v>
      </c>
      <c r="L2945" s="26">
        <f t="shared" si="965"/>
        <v>549.99999999999989</v>
      </c>
      <c r="M2945" s="27">
        <v>0.4</v>
      </c>
      <c r="O2945" s="1"/>
      <c r="P2945" s="2"/>
      <c r="Q2945" s="3"/>
      <c r="R2945" s="5"/>
    </row>
    <row r="2946" spans="1:18" x14ac:dyDescent="0.2">
      <c r="B2946" s="22" t="s">
        <v>10</v>
      </c>
      <c r="C2946" s="22">
        <v>1185732</v>
      </c>
      <c r="D2946" s="23">
        <v>44509</v>
      </c>
      <c r="E2946" s="22" t="s">
        <v>30</v>
      </c>
      <c r="F2946" s="22" t="s">
        <v>102</v>
      </c>
      <c r="G2946" s="22" t="s">
        <v>103</v>
      </c>
      <c r="H2946" s="22" t="s">
        <v>12</v>
      </c>
      <c r="I2946" s="24">
        <v>0.49999999999999994</v>
      </c>
      <c r="J2946" s="25">
        <v>4000</v>
      </c>
      <c r="K2946" s="26">
        <f>I2946*J2946</f>
        <v>1999.9999999999998</v>
      </c>
      <c r="L2946" s="26">
        <f>K2946*M2946</f>
        <v>699.99999999999989</v>
      </c>
      <c r="M2946" s="27">
        <v>0.35</v>
      </c>
      <c r="O2946" s="1"/>
      <c r="P2946" s="2"/>
      <c r="Q2946" s="3"/>
      <c r="R2946" s="5"/>
    </row>
    <row r="2947" spans="1:18" x14ac:dyDescent="0.2">
      <c r="B2947" s="22" t="s">
        <v>10</v>
      </c>
      <c r="C2947" s="22">
        <v>1185732</v>
      </c>
      <c r="D2947" s="23">
        <v>44509</v>
      </c>
      <c r="E2947" s="22" t="s">
        <v>30</v>
      </c>
      <c r="F2947" s="22" t="s">
        <v>102</v>
      </c>
      <c r="G2947" s="22" t="s">
        <v>103</v>
      </c>
      <c r="H2947" s="22" t="s">
        <v>15</v>
      </c>
      <c r="I2947" s="24">
        <v>0.4</v>
      </c>
      <c r="J2947" s="25">
        <v>2500</v>
      </c>
      <c r="K2947" s="26">
        <f>I2947*J2947</f>
        <v>1000</v>
      </c>
      <c r="L2947" s="26">
        <f>K2947*M2947</f>
        <v>300</v>
      </c>
      <c r="M2947" s="27">
        <v>0.3</v>
      </c>
      <c r="O2947" s="1"/>
      <c r="P2947" s="2"/>
      <c r="Q2947" s="3"/>
      <c r="R2947" s="5"/>
    </row>
    <row r="2948" spans="1:18" x14ac:dyDescent="0.2">
      <c r="B2948" s="22" t="s">
        <v>10</v>
      </c>
      <c r="C2948" s="22">
        <v>1185732</v>
      </c>
      <c r="D2948" s="23">
        <v>44509</v>
      </c>
      <c r="E2948" s="22" t="s">
        <v>30</v>
      </c>
      <c r="F2948" s="22" t="s">
        <v>102</v>
      </c>
      <c r="G2948" s="22" t="s">
        <v>103</v>
      </c>
      <c r="H2948" s="22" t="s">
        <v>13</v>
      </c>
      <c r="I2948" s="24">
        <v>0.4</v>
      </c>
      <c r="J2948" s="25">
        <v>1950</v>
      </c>
      <c r="K2948" s="26">
        <f t="shared" ref="K2948:K2951" si="966">I2948*J2948</f>
        <v>780</v>
      </c>
      <c r="L2948" s="26">
        <f t="shared" ref="L2948:L2951" si="967">K2948*M2948</f>
        <v>234</v>
      </c>
      <c r="M2948" s="27">
        <v>0.3</v>
      </c>
      <c r="O2948" s="1"/>
      <c r="P2948" s="2"/>
      <c r="Q2948" s="3"/>
      <c r="R2948" s="5"/>
    </row>
    <row r="2949" spans="1:18" x14ac:dyDescent="0.2">
      <c r="B2949" s="22" t="s">
        <v>10</v>
      </c>
      <c r="C2949" s="22">
        <v>1185732</v>
      </c>
      <c r="D2949" s="23">
        <v>44509</v>
      </c>
      <c r="E2949" s="22" t="s">
        <v>30</v>
      </c>
      <c r="F2949" s="22" t="s">
        <v>102</v>
      </c>
      <c r="G2949" s="22" t="s">
        <v>103</v>
      </c>
      <c r="H2949" s="22" t="s">
        <v>14</v>
      </c>
      <c r="I2949" s="24">
        <v>0.4</v>
      </c>
      <c r="J2949" s="25">
        <v>1750</v>
      </c>
      <c r="K2949" s="26">
        <f t="shared" si="966"/>
        <v>700</v>
      </c>
      <c r="L2949" s="26">
        <f t="shared" si="967"/>
        <v>210</v>
      </c>
      <c r="M2949" s="27">
        <v>0.3</v>
      </c>
      <c r="O2949" s="1"/>
      <c r="P2949" s="2"/>
      <c r="Q2949" s="3"/>
      <c r="R2949" s="5"/>
    </row>
    <row r="2950" spans="1:18" x14ac:dyDescent="0.2">
      <c r="B2950" s="22" t="s">
        <v>10</v>
      </c>
      <c r="C2950" s="22">
        <v>1185732</v>
      </c>
      <c r="D2950" s="23">
        <v>44509</v>
      </c>
      <c r="E2950" s="22" t="s">
        <v>30</v>
      </c>
      <c r="F2950" s="22" t="s">
        <v>102</v>
      </c>
      <c r="G2950" s="22" t="s">
        <v>103</v>
      </c>
      <c r="H2950" s="22" t="s">
        <v>16</v>
      </c>
      <c r="I2950" s="24">
        <v>0.6</v>
      </c>
      <c r="J2950" s="25">
        <v>1500</v>
      </c>
      <c r="K2950" s="26">
        <f t="shared" si="966"/>
        <v>900</v>
      </c>
      <c r="L2950" s="26">
        <f t="shared" si="967"/>
        <v>315</v>
      </c>
      <c r="M2950" s="27">
        <v>0.35</v>
      </c>
      <c r="O2950" s="1"/>
      <c r="P2950" s="2"/>
      <c r="Q2950" s="3"/>
      <c r="R2950" s="5"/>
    </row>
    <row r="2951" spans="1:18" x14ac:dyDescent="0.2">
      <c r="B2951" s="22" t="s">
        <v>10</v>
      </c>
      <c r="C2951" s="22">
        <v>1185732</v>
      </c>
      <c r="D2951" s="23">
        <v>44509</v>
      </c>
      <c r="E2951" s="22" t="s">
        <v>30</v>
      </c>
      <c r="F2951" s="22" t="s">
        <v>102</v>
      </c>
      <c r="G2951" s="22" t="s">
        <v>103</v>
      </c>
      <c r="H2951" s="22" t="s">
        <v>17</v>
      </c>
      <c r="I2951" s="24">
        <v>0.64999999999999991</v>
      </c>
      <c r="J2951" s="25">
        <v>2500</v>
      </c>
      <c r="K2951" s="26">
        <f t="shared" si="966"/>
        <v>1624.9999999999998</v>
      </c>
      <c r="L2951" s="26">
        <f t="shared" si="967"/>
        <v>650</v>
      </c>
      <c r="M2951" s="27">
        <v>0.4</v>
      </c>
      <c r="O2951" s="1"/>
      <c r="P2951" s="2"/>
      <c r="Q2951" s="3"/>
      <c r="R2951" s="5"/>
    </row>
    <row r="2952" spans="1:18" x14ac:dyDescent="0.2">
      <c r="B2952" s="22" t="s">
        <v>10</v>
      </c>
      <c r="C2952" s="22">
        <v>1185732</v>
      </c>
      <c r="D2952" s="23">
        <v>44538</v>
      </c>
      <c r="E2952" s="22" t="s">
        <v>30</v>
      </c>
      <c r="F2952" s="22" t="s">
        <v>102</v>
      </c>
      <c r="G2952" s="22" t="s">
        <v>103</v>
      </c>
      <c r="H2952" s="22" t="s">
        <v>12</v>
      </c>
      <c r="I2952" s="24">
        <v>0.6</v>
      </c>
      <c r="J2952" s="25">
        <v>5000</v>
      </c>
      <c r="K2952" s="26">
        <f>I2952*J2952</f>
        <v>3000</v>
      </c>
      <c r="L2952" s="26">
        <f>K2952*M2952</f>
        <v>1050</v>
      </c>
      <c r="M2952" s="27">
        <v>0.35</v>
      </c>
      <c r="O2952" s="1"/>
      <c r="P2952" s="2"/>
      <c r="Q2952" s="3"/>
      <c r="R2952" s="5"/>
    </row>
    <row r="2953" spans="1:18" x14ac:dyDescent="0.2">
      <c r="B2953" s="22" t="s">
        <v>10</v>
      </c>
      <c r="C2953" s="22">
        <v>1185732</v>
      </c>
      <c r="D2953" s="23">
        <v>44538</v>
      </c>
      <c r="E2953" s="22" t="s">
        <v>30</v>
      </c>
      <c r="F2953" s="22" t="s">
        <v>102</v>
      </c>
      <c r="G2953" s="22" t="s">
        <v>103</v>
      </c>
      <c r="H2953" s="22" t="s">
        <v>15</v>
      </c>
      <c r="I2953" s="24">
        <v>0.5</v>
      </c>
      <c r="J2953" s="25">
        <v>3000</v>
      </c>
      <c r="K2953" s="26">
        <f>I2953*J2953</f>
        <v>1500</v>
      </c>
      <c r="L2953" s="26">
        <f>K2953*M2953</f>
        <v>450</v>
      </c>
      <c r="M2953" s="27">
        <v>0.3</v>
      </c>
      <c r="O2953" s="1"/>
      <c r="P2953" s="2"/>
      <c r="Q2953" s="3"/>
      <c r="R2953" s="5"/>
    </row>
    <row r="2954" spans="1:18" x14ac:dyDescent="0.2">
      <c r="B2954" s="22" t="s">
        <v>10</v>
      </c>
      <c r="C2954" s="22">
        <v>1185732</v>
      </c>
      <c r="D2954" s="23">
        <v>44538</v>
      </c>
      <c r="E2954" s="22" t="s">
        <v>30</v>
      </c>
      <c r="F2954" s="22" t="s">
        <v>102</v>
      </c>
      <c r="G2954" s="22" t="s">
        <v>103</v>
      </c>
      <c r="H2954" s="22" t="s">
        <v>13</v>
      </c>
      <c r="I2954" s="24">
        <v>0.5</v>
      </c>
      <c r="J2954" s="25">
        <v>2500</v>
      </c>
      <c r="K2954" s="26">
        <f t="shared" ref="K2954:K2957" si="968">I2954*J2954</f>
        <v>1250</v>
      </c>
      <c r="L2954" s="26">
        <f t="shared" ref="L2954:L2957" si="969">K2954*M2954</f>
        <v>375</v>
      </c>
      <c r="M2954" s="27">
        <v>0.3</v>
      </c>
      <c r="O2954" s="1"/>
      <c r="P2954" s="2"/>
      <c r="Q2954" s="3"/>
      <c r="R2954" s="5"/>
    </row>
    <row r="2955" spans="1:18" x14ac:dyDescent="0.2">
      <c r="B2955" s="22" t="s">
        <v>10</v>
      </c>
      <c r="C2955" s="22">
        <v>1185732</v>
      </c>
      <c r="D2955" s="23">
        <v>44538</v>
      </c>
      <c r="E2955" s="22" t="s">
        <v>30</v>
      </c>
      <c r="F2955" s="22" t="s">
        <v>102</v>
      </c>
      <c r="G2955" s="22" t="s">
        <v>103</v>
      </c>
      <c r="H2955" s="22" t="s">
        <v>14</v>
      </c>
      <c r="I2955" s="24">
        <v>0.5</v>
      </c>
      <c r="J2955" s="25">
        <v>2000</v>
      </c>
      <c r="K2955" s="26">
        <f t="shared" si="968"/>
        <v>1000</v>
      </c>
      <c r="L2955" s="26">
        <f t="shared" si="969"/>
        <v>300</v>
      </c>
      <c r="M2955" s="27">
        <v>0.3</v>
      </c>
      <c r="O2955" s="1"/>
      <c r="P2955" s="2"/>
      <c r="Q2955" s="3"/>
      <c r="R2955" s="5"/>
    </row>
    <row r="2956" spans="1:18" x14ac:dyDescent="0.2">
      <c r="B2956" s="22" t="s">
        <v>10</v>
      </c>
      <c r="C2956" s="22">
        <v>1185732</v>
      </c>
      <c r="D2956" s="23">
        <v>44538</v>
      </c>
      <c r="E2956" s="22" t="s">
        <v>30</v>
      </c>
      <c r="F2956" s="22" t="s">
        <v>102</v>
      </c>
      <c r="G2956" s="22" t="s">
        <v>103</v>
      </c>
      <c r="H2956" s="22" t="s">
        <v>16</v>
      </c>
      <c r="I2956" s="24">
        <v>0.6</v>
      </c>
      <c r="J2956" s="25">
        <v>2000</v>
      </c>
      <c r="K2956" s="26">
        <f t="shared" si="968"/>
        <v>1200</v>
      </c>
      <c r="L2956" s="26">
        <f t="shared" si="969"/>
        <v>420</v>
      </c>
      <c r="M2956" s="27">
        <v>0.35</v>
      </c>
      <c r="O2956" s="1"/>
      <c r="P2956" s="2"/>
      <c r="Q2956" s="3"/>
      <c r="R2956" s="5"/>
    </row>
    <row r="2957" spans="1:18" x14ac:dyDescent="0.2">
      <c r="B2957" s="22" t="s">
        <v>10</v>
      </c>
      <c r="C2957" s="22">
        <v>1185732</v>
      </c>
      <c r="D2957" s="23">
        <v>44538</v>
      </c>
      <c r="E2957" s="22" t="s">
        <v>30</v>
      </c>
      <c r="F2957" s="22" t="s">
        <v>102</v>
      </c>
      <c r="G2957" s="22" t="s">
        <v>103</v>
      </c>
      <c r="H2957" s="22" t="s">
        <v>17</v>
      </c>
      <c r="I2957" s="24">
        <v>0.64999999999999991</v>
      </c>
      <c r="J2957" s="25">
        <v>3000</v>
      </c>
      <c r="K2957" s="26">
        <f t="shared" si="968"/>
        <v>1949.9999999999998</v>
      </c>
      <c r="L2957" s="26">
        <f t="shared" si="969"/>
        <v>780</v>
      </c>
      <c r="M2957" s="27">
        <v>0.4</v>
      </c>
      <c r="O2957" s="1"/>
      <c r="P2957" s="2"/>
      <c r="Q2957" s="3"/>
      <c r="R2957" s="5"/>
    </row>
    <row r="2958" spans="1:18" x14ac:dyDescent="0.2">
      <c r="A2958" s="8" t="s">
        <v>40</v>
      </c>
      <c r="B2958" s="22" t="s">
        <v>10</v>
      </c>
      <c r="C2958" s="22">
        <v>1185732</v>
      </c>
      <c r="D2958" s="23">
        <v>44202</v>
      </c>
      <c r="E2958" s="22" t="s">
        <v>30</v>
      </c>
      <c r="F2958" s="22" t="s">
        <v>105</v>
      </c>
      <c r="G2958" s="22" t="s">
        <v>104</v>
      </c>
      <c r="H2958" s="22" t="s">
        <v>12</v>
      </c>
      <c r="I2958" s="24">
        <v>0.30000000000000004</v>
      </c>
      <c r="J2958" s="25">
        <v>4500</v>
      </c>
      <c r="K2958" s="26">
        <f>I2958*J2958</f>
        <v>1350.0000000000002</v>
      </c>
      <c r="L2958" s="26">
        <f>K2958*M2958</f>
        <v>405.00000000000006</v>
      </c>
      <c r="M2958" s="27">
        <v>0.3</v>
      </c>
      <c r="O2958" s="1"/>
      <c r="P2958" s="2"/>
      <c r="Q2958" s="3"/>
      <c r="R2958" s="5"/>
    </row>
    <row r="2959" spans="1:18" x14ac:dyDescent="0.2">
      <c r="B2959" s="22" t="s">
        <v>10</v>
      </c>
      <c r="C2959" s="22">
        <v>1185732</v>
      </c>
      <c r="D2959" s="23">
        <v>44202</v>
      </c>
      <c r="E2959" s="22" t="s">
        <v>30</v>
      </c>
      <c r="F2959" s="22" t="s">
        <v>105</v>
      </c>
      <c r="G2959" s="22" t="s">
        <v>104</v>
      </c>
      <c r="H2959" s="22" t="s">
        <v>15</v>
      </c>
      <c r="I2959" s="24">
        <v>0.30000000000000004</v>
      </c>
      <c r="J2959" s="25">
        <v>2500</v>
      </c>
      <c r="K2959" s="26">
        <f>I2959*J2959</f>
        <v>750.00000000000011</v>
      </c>
      <c r="L2959" s="26">
        <f>K2959*M2959</f>
        <v>262.5</v>
      </c>
      <c r="M2959" s="27">
        <v>0.35</v>
      </c>
      <c r="O2959" s="1"/>
      <c r="P2959" s="2"/>
      <c r="Q2959" s="3"/>
      <c r="R2959" s="5"/>
    </row>
    <row r="2960" spans="1:18" x14ac:dyDescent="0.2">
      <c r="B2960" s="22" t="s">
        <v>10</v>
      </c>
      <c r="C2960" s="22">
        <v>1185732</v>
      </c>
      <c r="D2960" s="23">
        <v>44202</v>
      </c>
      <c r="E2960" s="22" t="s">
        <v>30</v>
      </c>
      <c r="F2960" s="22" t="s">
        <v>105</v>
      </c>
      <c r="G2960" s="22" t="s">
        <v>104</v>
      </c>
      <c r="H2960" s="22" t="s">
        <v>13</v>
      </c>
      <c r="I2960" s="24">
        <v>0.20000000000000007</v>
      </c>
      <c r="J2960" s="25">
        <v>2500</v>
      </c>
      <c r="K2960" s="26">
        <f t="shared" ref="K2960:K2963" si="970">I2960*J2960</f>
        <v>500.00000000000017</v>
      </c>
      <c r="L2960" s="26">
        <f t="shared" ref="L2960:L2963" si="971">K2960*M2960</f>
        <v>150.00000000000006</v>
      </c>
      <c r="M2960" s="27">
        <v>0.3</v>
      </c>
      <c r="O2960" s="1"/>
      <c r="P2960" s="2"/>
      <c r="Q2960" s="3"/>
      <c r="R2960" s="5"/>
    </row>
    <row r="2961" spans="2:18" x14ac:dyDescent="0.2">
      <c r="B2961" s="22" t="s">
        <v>10</v>
      </c>
      <c r="C2961" s="22">
        <v>1185732</v>
      </c>
      <c r="D2961" s="23">
        <v>44202</v>
      </c>
      <c r="E2961" s="22" t="s">
        <v>30</v>
      </c>
      <c r="F2961" s="22" t="s">
        <v>105</v>
      </c>
      <c r="G2961" s="22" t="s">
        <v>104</v>
      </c>
      <c r="H2961" s="22" t="s">
        <v>14</v>
      </c>
      <c r="I2961" s="24">
        <v>0.25000000000000006</v>
      </c>
      <c r="J2961" s="25">
        <v>1000</v>
      </c>
      <c r="K2961" s="26">
        <f t="shared" si="970"/>
        <v>250.00000000000006</v>
      </c>
      <c r="L2961" s="26">
        <f t="shared" si="971"/>
        <v>75.000000000000014</v>
      </c>
      <c r="M2961" s="27">
        <v>0.3</v>
      </c>
      <c r="O2961" s="1"/>
      <c r="P2961" s="2"/>
      <c r="Q2961" s="3"/>
      <c r="R2961" s="5"/>
    </row>
    <row r="2962" spans="2:18" x14ac:dyDescent="0.2">
      <c r="B2962" s="22" t="s">
        <v>10</v>
      </c>
      <c r="C2962" s="22">
        <v>1185732</v>
      </c>
      <c r="D2962" s="23">
        <v>44202</v>
      </c>
      <c r="E2962" s="22" t="s">
        <v>30</v>
      </c>
      <c r="F2962" s="22" t="s">
        <v>105</v>
      </c>
      <c r="G2962" s="22" t="s">
        <v>104</v>
      </c>
      <c r="H2962" s="22" t="s">
        <v>16</v>
      </c>
      <c r="I2962" s="24">
        <v>0.39999999999999997</v>
      </c>
      <c r="J2962" s="25">
        <v>1500</v>
      </c>
      <c r="K2962" s="26">
        <f t="shared" si="970"/>
        <v>600</v>
      </c>
      <c r="L2962" s="26">
        <f t="shared" si="971"/>
        <v>300</v>
      </c>
      <c r="M2962" s="27">
        <v>0.5</v>
      </c>
      <c r="O2962" s="1"/>
      <c r="P2962" s="2"/>
      <c r="Q2962" s="3"/>
      <c r="R2962" s="5"/>
    </row>
    <row r="2963" spans="2:18" x14ac:dyDescent="0.2">
      <c r="B2963" s="22" t="s">
        <v>10</v>
      </c>
      <c r="C2963" s="22">
        <v>1185732</v>
      </c>
      <c r="D2963" s="23">
        <v>44202</v>
      </c>
      <c r="E2963" s="22" t="s">
        <v>30</v>
      </c>
      <c r="F2963" s="22" t="s">
        <v>105</v>
      </c>
      <c r="G2963" s="22" t="s">
        <v>104</v>
      </c>
      <c r="H2963" s="22" t="s">
        <v>17</v>
      </c>
      <c r="I2963" s="24">
        <v>0.30000000000000004</v>
      </c>
      <c r="J2963" s="25">
        <v>2500</v>
      </c>
      <c r="K2963" s="26">
        <f t="shared" si="970"/>
        <v>750.00000000000011</v>
      </c>
      <c r="L2963" s="26">
        <f t="shared" si="971"/>
        <v>300.00000000000006</v>
      </c>
      <c r="M2963" s="27">
        <v>0.4</v>
      </c>
      <c r="O2963" s="1"/>
      <c r="P2963" s="2"/>
      <c r="Q2963" s="3"/>
      <c r="R2963" s="5"/>
    </row>
    <row r="2964" spans="2:18" x14ac:dyDescent="0.2">
      <c r="B2964" s="22" t="s">
        <v>10</v>
      </c>
      <c r="C2964" s="22">
        <v>1185732</v>
      </c>
      <c r="D2964" s="23">
        <v>44233</v>
      </c>
      <c r="E2964" s="22" t="s">
        <v>30</v>
      </c>
      <c r="F2964" s="22" t="s">
        <v>105</v>
      </c>
      <c r="G2964" s="22" t="s">
        <v>104</v>
      </c>
      <c r="H2964" s="22" t="s">
        <v>12</v>
      </c>
      <c r="I2964" s="24">
        <v>0.30000000000000004</v>
      </c>
      <c r="J2964" s="25">
        <v>5000</v>
      </c>
      <c r="K2964" s="26">
        <f>I2964*J2964</f>
        <v>1500.0000000000002</v>
      </c>
      <c r="L2964" s="26">
        <f>K2964*M2964</f>
        <v>450.00000000000006</v>
      </c>
      <c r="M2964" s="27">
        <v>0.3</v>
      </c>
      <c r="O2964" s="1"/>
      <c r="P2964" s="2"/>
      <c r="Q2964" s="3"/>
      <c r="R2964" s="5"/>
    </row>
    <row r="2965" spans="2:18" x14ac:dyDescent="0.2">
      <c r="B2965" s="22" t="s">
        <v>10</v>
      </c>
      <c r="C2965" s="22">
        <v>1185732</v>
      </c>
      <c r="D2965" s="23">
        <v>44233</v>
      </c>
      <c r="E2965" s="22" t="s">
        <v>30</v>
      </c>
      <c r="F2965" s="22" t="s">
        <v>105</v>
      </c>
      <c r="G2965" s="22" t="s">
        <v>104</v>
      </c>
      <c r="H2965" s="22" t="s">
        <v>15</v>
      </c>
      <c r="I2965" s="24">
        <v>0.30000000000000004</v>
      </c>
      <c r="J2965" s="25">
        <v>1500</v>
      </c>
      <c r="K2965" s="26">
        <f>I2965*J2965</f>
        <v>450.00000000000006</v>
      </c>
      <c r="L2965" s="26">
        <f>K2965*M2965</f>
        <v>157.5</v>
      </c>
      <c r="M2965" s="27">
        <v>0.35</v>
      </c>
      <c r="O2965" s="1"/>
      <c r="P2965" s="2"/>
      <c r="Q2965" s="3"/>
      <c r="R2965" s="5"/>
    </row>
    <row r="2966" spans="2:18" x14ac:dyDescent="0.2">
      <c r="B2966" s="22" t="s">
        <v>10</v>
      </c>
      <c r="C2966" s="22">
        <v>1185732</v>
      </c>
      <c r="D2966" s="23">
        <v>44233</v>
      </c>
      <c r="E2966" s="22" t="s">
        <v>30</v>
      </c>
      <c r="F2966" s="22" t="s">
        <v>105</v>
      </c>
      <c r="G2966" s="22" t="s">
        <v>104</v>
      </c>
      <c r="H2966" s="22" t="s">
        <v>13</v>
      </c>
      <c r="I2966" s="24">
        <v>0.20000000000000007</v>
      </c>
      <c r="J2966" s="25">
        <v>2000</v>
      </c>
      <c r="K2966" s="26">
        <f t="shared" ref="K2966:K2969" si="972">I2966*J2966</f>
        <v>400.00000000000011</v>
      </c>
      <c r="L2966" s="26">
        <f t="shared" ref="L2966:L2969" si="973">K2966*M2966</f>
        <v>120.00000000000003</v>
      </c>
      <c r="M2966" s="27">
        <v>0.3</v>
      </c>
      <c r="O2966" s="1"/>
      <c r="P2966" s="2"/>
      <c r="Q2966" s="3"/>
      <c r="R2966" s="5"/>
    </row>
    <row r="2967" spans="2:18" x14ac:dyDescent="0.2">
      <c r="B2967" s="22" t="s">
        <v>10</v>
      </c>
      <c r="C2967" s="22">
        <v>1185732</v>
      </c>
      <c r="D2967" s="23">
        <v>44233</v>
      </c>
      <c r="E2967" s="22" t="s">
        <v>30</v>
      </c>
      <c r="F2967" s="22" t="s">
        <v>105</v>
      </c>
      <c r="G2967" s="22" t="s">
        <v>104</v>
      </c>
      <c r="H2967" s="22" t="s">
        <v>14</v>
      </c>
      <c r="I2967" s="24">
        <v>0.25000000000000006</v>
      </c>
      <c r="J2967" s="25">
        <v>750</v>
      </c>
      <c r="K2967" s="26">
        <f t="shared" si="972"/>
        <v>187.50000000000003</v>
      </c>
      <c r="L2967" s="26">
        <f t="shared" si="973"/>
        <v>56.250000000000007</v>
      </c>
      <c r="M2967" s="27">
        <v>0.3</v>
      </c>
      <c r="O2967" s="1"/>
      <c r="P2967" s="2"/>
      <c r="Q2967" s="3"/>
      <c r="R2967" s="5"/>
    </row>
    <row r="2968" spans="2:18" x14ac:dyDescent="0.2">
      <c r="B2968" s="22" t="s">
        <v>10</v>
      </c>
      <c r="C2968" s="22">
        <v>1185732</v>
      </c>
      <c r="D2968" s="23">
        <v>44233</v>
      </c>
      <c r="E2968" s="22" t="s">
        <v>30</v>
      </c>
      <c r="F2968" s="22" t="s">
        <v>105</v>
      </c>
      <c r="G2968" s="22" t="s">
        <v>104</v>
      </c>
      <c r="H2968" s="22" t="s">
        <v>16</v>
      </c>
      <c r="I2968" s="24">
        <v>0.39999999999999997</v>
      </c>
      <c r="J2968" s="25">
        <v>1500</v>
      </c>
      <c r="K2968" s="26">
        <f t="shared" si="972"/>
        <v>600</v>
      </c>
      <c r="L2968" s="26">
        <f t="shared" si="973"/>
        <v>300</v>
      </c>
      <c r="M2968" s="27">
        <v>0.5</v>
      </c>
      <c r="O2968" s="1"/>
      <c r="P2968" s="2"/>
      <c r="Q2968" s="3"/>
      <c r="R2968" s="5"/>
    </row>
    <row r="2969" spans="2:18" x14ac:dyDescent="0.2">
      <c r="B2969" s="22" t="s">
        <v>10</v>
      </c>
      <c r="C2969" s="22">
        <v>1185732</v>
      </c>
      <c r="D2969" s="23">
        <v>44233</v>
      </c>
      <c r="E2969" s="22" t="s">
        <v>30</v>
      </c>
      <c r="F2969" s="22" t="s">
        <v>105</v>
      </c>
      <c r="G2969" s="22" t="s">
        <v>104</v>
      </c>
      <c r="H2969" s="22" t="s">
        <v>17</v>
      </c>
      <c r="I2969" s="24">
        <v>0.14999999999999997</v>
      </c>
      <c r="J2969" s="25">
        <v>2500</v>
      </c>
      <c r="K2969" s="26">
        <f t="shared" si="972"/>
        <v>374.99999999999994</v>
      </c>
      <c r="L2969" s="26">
        <f t="shared" si="973"/>
        <v>149.99999999999997</v>
      </c>
      <c r="M2969" s="27">
        <v>0.4</v>
      </c>
      <c r="O2969" s="1"/>
      <c r="P2969" s="2"/>
      <c r="Q2969" s="3"/>
      <c r="R2969" s="5"/>
    </row>
    <row r="2970" spans="2:18" x14ac:dyDescent="0.2">
      <c r="B2970" s="22" t="s">
        <v>10</v>
      </c>
      <c r="C2970" s="22">
        <v>1185732</v>
      </c>
      <c r="D2970" s="23">
        <v>44260</v>
      </c>
      <c r="E2970" s="22" t="s">
        <v>30</v>
      </c>
      <c r="F2970" s="22" t="s">
        <v>105</v>
      </c>
      <c r="G2970" s="22" t="s">
        <v>104</v>
      </c>
      <c r="H2970" s="22" t="s">
        <v>12</v>
      </c>
      <c r="I2970" s="24">
        <v>0.20000000000000004</v>
      </c>
      <c r="J2970" s="25">
        <v>4700</v>
      </c>
      <c r="K2970" s="26">
        <f>I2970*J2970</f>
        <v>940.00000000000023</v>
      </c>
      <c r="L2970" s="26">
        <f>K2970*M2970</f>
        <v>282.00000000000006</v>
      </c>
      <c r="M2970" s="27">
        <v>0.3</v>
      </c>
      <c r="O2970" s="1"/>
      <c r="P2970" s="2"/>
      <c r="Q2970" s="3"/>
      <c r="R2970" s="5"/>
    </row>
    <row r="2971" spans="2:18" x14ac:dyDescent="0.2">
      <c r="B2971" s="22" t="s">
        <v>10</v>
      </c>
      <c r="C2971" s="22">
        <v>1185732</v>
      </c>
      <c r="D2971" s="23">
        <v>44260</v>
      </c>
      <c r="E2971" s="22" t="s">
        <v>30</v>
      </c>
      <c r="F2971" s="22" t="s">
        <v>105</v>
      </c>
      <c r="G2971" s="22" t="s">
        <v>104</v>
      </c>
      <c r="H2971" s="22" t="s">
        <v>15</v>
      </c>
      <c r="I2971" s="24">
        <v>0.20000000000000004</v>
      </c>
      <c r="J2971" s="25">
        <v>1750</v>
      </c>
      <c r="K2971" s="26">
        <f>I2971*J2971</f>
        <v>350.00000000000006</v>
      </c>
      <c r="L2971" s="26">
        <f>K2971*M2971</f>
        <v>122.50000000000001</v>
      </c>
      <c r="M2971" s="27">
        <v>0.35</v>
      </c>
      <c r="O2971" s="1"/>
      <c r="P2971" s="2"/>
      <c r="Q2971" s="3"/>
      <c r="R2971" s="5"/>
    </row>
    <row r="2972" spans="2:18" x14ac:dyDescent="0.2">
      <c r="B2972" s="22" t="s">
        <v>10</v>
      </c>
      <c r="C2972" s="22">
        <v>1185732</v>
      </c>
      <c r="D2972" s="23">
        <v>44260</v>
      </c>
      <c r="E2972" s="22" t="s">
        <v>30</v>
      </c>
      <c r="F2972" s="22" t="s">
        <v>105</v>
      </c>
      <c r="G2972" s="22" t="s">
        <v>104</v>
      </c>
      <c r="H2972" s="22" t="s">
        <v>13</v>
      </c>
      <c r="I2972" s="24">
        <v>0.10000000000000003</v>
      </c>
      <c r="J2972" s="25">
        <v>2250</v>
      </c>
      <c r="K2972" s="26">
        <f t="shared" ref="K2972:K2975" si="974">I2972*J2972</f>
        <v>225.00000000000009</v>
      </c>
      <c r="L2972" s="26">
        <f t="shared" ref="L2972:L2975" si="975">K2972*M2972</f>
        <v>67.500000000000028</v>
      </c>
      <c r="M2972" s="27">
        <v>0.3</v>
      </c>
      <c r="O2972" s="1"/>
      <c r="P2972" s="2"/>
      <c r="Q2972" s="3"/>
      <c r="R2972" s="5"/>
    </row>
    <row r="2973" spans="2:18" x14ac:dyDescent="0.2">
      <c r="B2973" s="22" t="s">
        <v>10</v>
      </c>
      <c r="C2973" s="22">
        <v>1185732</v>
      </c>
      <c r="D2973" s="23">
        <v>44260</v>
      </c>
      <c r="E2973" s="22" t="s">
        <v>30</v>
      </c>
      <c r="F2973" s="22" t="s">
        <v>105</v>
      </c>
      <c r="G2973" s="22" t="s">
        <v>104</v>
      </c>
      <c r="H2973" s="22" t="s">
        <v>14</v>
      </c>
      <c r="I2973" s="24">
        <v>0.14999999999999997</v>
      </c>
      <c r="J2973" s="25">
        <v>1000</v>
      </c>
      <c r="K2973" s="26">
        <f t="shared" si="974"/>
        <v>149.99999999999997</v>
      </c>
      <c r="L2973" s="26">
        <f t="shared" si="975"/>
        <v>44.999999999999993</v>
      </c>
      <c r="M2973" s="27">
        <v>0.3</v>
      </c>
      <c r="O2973" s="1"/>
      <c r="P2973" s="2"/>
      <c r="Q2973" s="3"/>
      <c r="R2973" s="5"/>
    </row>
    <row r="2974" spans="2:18" x14ac:dyDescent="0.2">
      <c r="B2974" s="22" t="s">
        <v>10</v>
      </c>
      <c r="C2974" s="22">
        <v>1185732</v>
      </c>
      <c r="D2974" s="23">
        <v>44260</v>
      </c>
      <c r="E2974" s="22" t="s">
        <v>30</v>
      </c>
      <c r="F2974" s="22" t="s">
        <v>105</v>
      </c>
      <c r="G2974" s="22" t="s">
        <v>104</v>
      </c>
      <c r="H2974" s="22" t="s">
        <v>16</v>
      </c>
      <c r="I2974" s="24">
        <v>0.30000000000000004</v>
      </c>
      <c r="J2974" s="25">
        <v>1500</v>
      </c>
      <c r="K2974" s="26">
        <f t="shared" si="974"/>
        <v>450.00000000000006</v>
      </c>
      <c r="L2974" s="26">
        <f t="shared" si="975"/>
        <v>225.00000000000003</v>
      </c>
      <c r="M2974" s="27">
        <v>0.5</v>
      </c>
      <c r="O2974" s="1"/>
      <c r="P2974" s="2"/>
      <c r="Q2974" s="3"/>
      <c r="R2974" s="5"/>
    </row>
    <row r="2975" spans="2:18" x14ac:dyDescent="0.2">
      <c r="B2975" s="22" t="s">
        <v>10</v>
      </c>
      <c r="C2975" s="22">
        <v>1185732</v>
      </c>
      <c r="D2975" s="23">
        <v>44260</v>
      </c>
      <c r="E2975" s="22" t="s">
        <v>30</v>
      </c>
      <c r="F2975" s="22" t="s">
        <v>105</v>
      </c>
      <c r="G2975" s="22" t="s">
        <v>104</v>
      </c>
      <c r="H2975" s="22" t="s">
        <v>17</v>
      </c>
      <c r="I2975" s="24">
        <v>0.20000000000000004</v>
      </c>
      <c r="J2975" s="25">
        <v>2500</v>
      </c>
      <c r="K2975" s="26">
        <f t="shared" si="974"/>
        <v>500.00000000000011</v>
      </c>
      <c r="L2975" s="26">
        <f t="shared" si="975"/>
        <v>200.00000000000006</v>
      </c>
      <c r="M2975" s="27">
        <v>0.4</v>
      </c>
      <c r="O2975" s="1"/>
      <c r="P2975" s="2"/>
      <c r="Q2975" s="3"/>
      <c r="R2975" s="5"/>
    </row>
    <row r="2976" spans="2:18" x14ac:dyDescent="0.2">
      <c r="B2976" s="22" t="s">
        <v>10</v>
      </c>
      <c r="C2976" s="22">
        <v>1185732</v>
      </c>
      <c r="D2976" s="23">
        <v>44292</v>
      </c>
      <c r="E2976" s="22" t="s">
        <v>30</v>
      </c>
      <c r="F2976" s="22" t="s">
        <v>105</v>
      </c>
      <c r="G2976" s="22" t="s">
        <v>104</v>
      </c>
      <c r="H2976" s="22" t="s">
        <v>12</v>
      </c>
      <c r="I2976" s="24">
        <v>0.20000000000000004</v>
      </c>
      <c r="J2976" s="25">
        <v>4750</v>
      </c>
      <c r="K2976" s="26">
        <f>I2976*J2976</f>
        <v>950.00000000000023</v>
      </c>
      <c r="L2976" s="26">
        <f>K2976*M2976</f>
        <v>285.00000000000006</v>
      </c>
      <c r="M2976" s="27">
        <v>0.3</v>
      </c>
      <c r="O2976" s="1"/>
      <c r="P2976" s="2"/>
      <c r="Q2976" s="3"/>
      <c r="R2976" s="5"/>
    </row>
    <row r="2977" spans="2:18" x14ac:dyDescent="0.2">
      <c r="B2977" s="22" t="s">
        <v>10</v>
      </c>
      <c r="C2977" s="22">
        <v>1185732</v>
      </c>
      <c r="D2977" s="23">
        <v>44292</v>
      </c>
      <c r="E2977" s="22" t="s">
        <v>30</v>
      </c>
      <c r="F2977" s="22" t="s">
        <v>105</v>
      </c>
      <c r="G2977" s="22" t="s">
        <v>104</v>
      </c>
      <c r="H2977" s="22" t="s">
        <v>15</v>
      </c>
      <c r="I2977" s="24">
        <v>0.20000000000000004</v>
      </c>
      <c r="J2977" s="25">
        <v>1750</v>
      </c>
      <c r="K2977" s="26">
        <f>I2977*J2977</f>
        <v>350.00000000000006</v>
      </c>
      <c r="L2977" s="26">
        <f>K2977*M2977</f>
        <v>122.50000000000001</v>
      </c>
      <c r="M2977" s="27">
        <v>0.35</v>
      </c>
      <c r="O2977" s="1"/>
      <c r="P2977" s="2"/>
      <c r="Q2977" s="3"/>
      <c r="R2977" s="5"/>
    </row>
    <row r="2978" spans="2:18" x14ac:dyDescent="0.2">
      <c r="B2978" s="22" t="s">
        <v>10</v>
      </c>
      <c r="C2978" s="22">
        <v>1185732</v>
      </c>
      <c r="D2978" s="23">
        <v>44292</v>
      </c>
      <c r="E2978" s="22" t="s">
        <v>30</v>
      </c>
      <c r="F2978" s="22" t="s">
        <v>105</v>
      </c>
      <c r="G2978" s="22" t="s">
        <v>104</v>
      </c>
      <c r="H2978" s="22" t="s">
        <v>13</v>
      </c>
      <c r="I2978" s="24">
        <v>0.10000000000000003</v>
      </c>
      <c r="J2978" s="25">
        <v>1750</v>
      </c>
      <c r="K2978" s="26">
        <f t="shared" ref="K2978:K2981" si="976">I2978*J2978</f>
        <v>175.00000000000006</v>
      </c>
      <c r="L2978" s="26">
        <f t="shared" ref="L2978:L2981" si="977">K2978*M2978</f>
        <v>52.500000000000014</v>
      </c>
      <c r="M2978" s="27">
        <v>0.3</v>
      </c>
      <c r="O2978" s="1"/>
      <c r="P2978" s="2"/>
      <c r="Q2978" s="3"/>
      <c r="R2978" s="5"/>
    </row>
    <row r="2979" spans="2:18" x14ac:dyDescent="0.2">
      <c r="B2979" s="22" t="s">
        <v>10</v>
      </c>
      <c r="C2979" s="22">
        <v>1185732</v>
      </c>
      <c r="D2979" s="23">
        <v>44292</v>
      </c>
      <c r="E2979" s="22" t="s">
        <v>30</v>
      </c>
      <c r="F2979" s="22" t="s">
        <v>105</v>
      </c>
      <c r="G2979" s="22" t="s">
        <v>104</v>
      </c>
      <c r="H2979" s="22" t="s">
        <v>14</v>
      </c>
      <c r="I2979" s="24">
        <v>0.14999999999999997</v>
      </c>
      <c r="J2979" s="25">
        <v>1000</v>
      </c>
      <c r="K2979" s="26">
        <f t="shared" si="976"/>
        <v>149.99999999999997</v>
      </c>
      <c r="L2979" s="26">
        <f t="shared" si="977"/>
        <v>44.999999999999993</v>
      </c>
      <c r="M2979" s="27">
        <v>0.3</v>
      </c>
      <c r="O2979" s="1"/>
      <c r="P2979" s="2"/>
      <c r="Q2979" s="3"/>
      <c r="R2979" s="5"/>
    </row>
    <row r="2980" spans="2:18" x14ac:dyDescent="0.2">
      <c r="B2980" s="22" t="s">
        <v>10</v>
      </c>
      <c r="C2980" s="22">
        <v>1185732</v>
      </c>
      <c r="D2980" s="23">
        <v>44292</v>
      </c>
      <c r="E2980" s="22" t="s">
        <v>30</v>
      </c>
      <c r="F2980" s="22" t="s">
        <v>105</v>
      </c>
      <c r="G2980" s="22" t="s">
        <v>104</v>
      </c>
      <c r="H2980" s="22" t="s">
        <v>16</v>
      </c>
      <c r="I2980" s="24">
        <v>0.6</v>
      </c>
      <c r="J2980" s="25">
        <v>1250</v>
      </c>
      <c r="K2980" s="26">
        <f t="shared" si="976"/>
        <v>750</v>
      </c>
      <c r="L2980" s="26">
        <f t="shared" si="977"/>
        <v>375</v>
      </c>
      <c r="M2980" s="27">
        <v>0.5</v>
      </c>
      <c r="O2980" s="1"/>
      <c r="P2980" s="2"/>
      <c r="Q2980" s="3"/>
      <c r="R2980" s="5"/>
    </row>
    <row r="2981" spans="2:18" x14ac:dyDescent="0.2">
      <c r="B2981" s="22" t="s">
        <v>10</v>
      </c>
      <c r="C2981" s="22">
        <v>1185732</v>
      </c>
      <c r="D2981" s="23">
        <v>44292</v>
      </c>
      <c r="E2981" s="22" t="s">
        <v>30</v>
      </c>
      <c r="F2981" s="22" t="s">
        <v>105</v>
      </c>
      <c r="G2981" s="22" t="s">
        <v>104</v>
      </c>
      <c r="H2981" s="22" t="s">
        <v>17</v>
      </c>
      <c r="I2981" s="24">
        <v>0.5</v>
      </c>
      <c r="J2981" s="25">
        <v>2500</v>
      </c>
      <c r="K2981" s="26">
        <f t="shared" si="976"/>
        <v>1250</v>
      </c>
      <c r="L2981" s="26">
        <f t="shared" si="977"/>
        <v>500</v>
      </c>
      <c r="M2981" s="27">
        <v>0.4</v>
      </c>
      <c r="O2981" s="1"/>
      <c r="P2981" s="2"/>
      <c r="Q2981" s="3"/>
      <c r="R2981" s="5"/>
    </row>
    <row r="2982" spans="2:18" x14ac:dyDescent="0.2">
      <c r="B2982" s="22" t="s">
        <v>10</v>
      </c>
      <c r="C2982" s="22">
        <v>1185732</v>
      </c>
      <c r="D2982" s="23">
        <v>44323</v>
      </c>
      <c r="E2982" s="22" t="s">
        <v>30</v>
      </c>
      <c r="F2982" s="22" t="s">
        <v>105</v>
      </c>
      <c r="G2982" s="22" t="s">
        <v>104</v>
      </c>
      <c r="H2982" s="22" t="s">
        <v>12</v>
      </c>
      <c r="I2982" s="24">
        <v>0.6</v>
      </c>
      <c r="J2982" s="25">
        <v>5200</v>
      </c>
      <c r="K2982" s="26">
        <f>I2982*J2982</f>
        <v>3120</v>
      </c>
      <c r="L2982" s="26">
        <f>K2982*M2982</f>
        <v>936</v>
      </c>
      <c r="M2982" s="27">
        <v>0.3</v>
      </c>
      <c r="O2982" s="1"/>
      <c r="P2982" s="2"/>
      <c r="Q2982" s="3"/>
      <c r="R2982" s="5"/>
    </row>
    <row r="2983" spans="2:18" x14ac:dyDescent="0.2">
      <c r="B2983" s="22" t="s">
        <v>10</v>
      </c>
      <c r="C2983" s="22">
        <v>1185732</v>
      </c>
      <c r="D2983" s="23">
        <v>44323</v>
      </c>
      <c r="E2983" s="22" t="s">
        <v>30</v>
      </c>
      <c r="F2983" s="22" t="s">
        <v>105</v>
      </c>
      <c r="G2983" s="22" t="s">
        <v>104</v>
      </c>
      <c r="H2983" s="22" t="s">
        <v>15</v>
      </c>
      <c r="I2983" s="24">
        <v>0.4</v>
      </c>
      <c r="J2983" s="25">
        <v>2250</v>
      </c>
      <c r="K2983" s="26">
        <f>I2983*J2983</f>
        <v>900</v>
      </c>
      <c r="L2983" s="26">
        <f>K2983*M2983</f>
        <v>315</v>
      </c>
      <c r="M2983" s="27">
        <v>0.35</v>
      </c>
      <c r="O2983" s="1"/>
      <c r="P2983" s="2"/>
      <c r="Q2983" s="3"/>
      <c r="R2983" s="5"/>
    </row>
    <row r="2984" spans="2:18" x14ac:dyDescent="0.2">
      <c r="B2984" s="22" t="s">
        <v>10</v>
      </c>
      <c r="C2984" s="22">
        <v>1185732</v>
      </c>
      <c r="D2984" s="23">
        <v>44323</v>
      </c>
      <c r="E2984" s="22" t="s">
        <v>30</v>
      </c>
      <c r="F2984" s="22" t="s">
        <v>105</v>
      </c>
      <c r="G2984" s="22" t="s">
        <v>104</v>
      </c>
      <c r="H2984" s="22" t="s">
        <v>13</v>
      </c>
      <c r="I2984" s="24">
        <v>0.35000000000000003</v>
      </c>
      <c r="J2984" s="25">
        <v>2000</v>
      </c>
      <c r="K2984" s="26">
        <f t="shared" ref="K2984:K2987" si="978">I2984*J2984</f>
        <v>700.00000000000011</v>
      </c>
      <c r="L2984" s="26">
        <f t="shared" ref="L2984:L2987" si="979">K2984*M2984</f>
        <v>210.00000000000003</v>
      </c>
      <c r="M2984" s="27">
        <v>0.3</v>
      </c>
      <c r="O2984" s="1"/>
      <c r="P2984" s="2"/>
      <c r="Q2984" s="3"/>
      <c r="R2984" s="5"/>
    </row>
    <row r="2985" spans="2:18" x14ac:dyDescent="0.2">
      <c r="B2985" s="22" t="s">
        <v>10</v>
      </c>
      <c r="C2985" s="22">
        <v>1185732</v>
      </c>
      <c r="D2985" s="23">
        <v>44323</v>
      </c>
      <c r="E2985" s="22" t="s">
        <v>30</v>
      </c>
      <c r="F2985" s="22" t="s">
        <v>105</v>
      </c>
      <c r="G2985" s="22" t="s">
        <v>104</v>
      </c>
      <c r="H2985" s="22" t="s">
        <v>14</v>
      </c>
      <c r="I2985" s="24">
        <v>0.35000000000000003</v>
      </c>
      <c r="J2985" s="25">
        <v>1250</v>
      </c>
      <c r="K2985" s="26">
        <f t="shared" si="978"/>
        <v>437.50000000000006</v>
      </c>
      <c r="L2985" s="26">
        <f t="shared" si="979"/>
        <v>131.25</v>
      </c>
      <c r="M2985" s="27">
        <v>0.3</v>
      </c>
      <c r="O2985" s="1"/>
      <c r="P2985" s="2"/>
      <c r="Q2985" s="3"/>
      <c r="R2985" s="5"/>
    </row>
    <row r="2986" spans="2:18" x14ac:dyDescent="0.2">
      <c r="B2986" s="22" t="s">
        <v>10</v>
      </c>
      <c r="C2986" s="22">
        <v>1185732</v>
      </c>
      <c r="D2986" s="23">
        <v>44323</v>
      </c>
      <c r="E2986" s="22" t="s">
        <v>30</v>
      </c>
      <c r="F2986" s="22" t="s">
        <v>105</v>
      </c>
      <c r="G2986" s="22" t="s">
        <v>104</v>
      </c>
      <c r="H2986" s="22" t="s">
        <v>16</v>
      </c>
      <c r="I2986" s="24">
        <v>0.44999999999999996</v>
      </c>
      <c r="J2986" s="25">
        <v>1500</v>
      </c>
      <c r="K2986" s="26">
        <f t="shared" si="978"/>
        <v>674.99999999999989</v>
      </c>
      <c r="L2986" s="26">
        <f t="shared" si="979"/>
        <v>337.49999999999994</v>
      </c>
      <c r="M2986" s="27">
        <v>0.5</v>
      </c>
      <c r="O2986" s="1"/>
      <c r="P2986" s="2"/>
      <c r="Q2986" s="3"/>
      <c r="R2986" s="5"/>
    </row>
    <row r="2987" spans="2:18" x14ac:dyDescent="0.2">
      <c r="B2987" s="22" t="s">
        <v>10</v>
      </c>
      <c r="C2987" s="22">
        <v>1185732</v>
      </c>
      <c r="D2987" s="23">
        <v>44323</v>
      </c>
      <c r="E2987" s="22" t="s">
        <v>30</v>
      </c>
      <c r="F2987" s="22" t="s">
        <v>105</v>
      </c>
      <c r="G2987" s="22" t="s">
        <v>104</v>
      </c>
      <c r="H2987" s="22" t="s">
        <v>17</v>
      </c>
      <c r="I2987" s="24">
        <v>0.49999999999999994</v>
      </c>
      <c r="J2987" s="25">
        <v>2750</v>
      </c>
      <c r="K2987" s="26">
        <f t="shared" si="978"/>
        <v>1374.9999999999998</v>
      </c>
      <c r="L2987" s="26">
        <f t="shared" si="979"/>
        <v>549.99999999999989</v>
      </c>
      <c r="M2987" s="27">
        <v>0.4</v>
      </c>
      <c r="O2987" s="1"/>
      <c r="P2987" s="2"/>
      <c r="Q2987" s="3"/>
      <c r="R2987" s="5"/>
    </row>
    <row r="2988" spans="2:18" x14ac:dyDescent="0.2">
      <c r="B2988" s="22" t="s">
        <v>10</v>
      </c>
      <c r="C2988" s="22">
        <v>1185732</v>
      </c>
      <c r="D2988" s="23">
        <v>44353</v>
      </c>
      <c r="E2988" s="22" t="s">
        <v>30</v>
      </c>
      <c r="F2988" s="22" t="s">
        <v>105</v>
      </c>
      <c r="G2988" s="22" t="s">
        <v>104</v>
      </c>
      <c r="H2988" s="22" t="s">
        <v>12</v>
      </c>
      <c r="I2988" s="24">
        <v>0.35000000000000003</v>
      </c>
      <c r="J2988" s="25">
        <v>5250</v>
      </c>
      <c r="K2988" s="26">
        <f>I2988*J2988</f>
        <v>1837.5000000000002</v>
      </c>
      <c r="L2988" s="26">
        <f>K2988*M2988</f>
        <v>551.25</v>
      </c>
      <c r="M2988" s="27">
        <v>0.3</v>
      </c>
      <c r="O2988" s="1"/>
      <c r="P2988" s="2"/>
      <c r="Q2988" s="3"/>
      <c r="R2988" s="5"/>
    </row>
    <row r="2989" spans="2:18" x14ac:dyDescent="0.2">
      <c r="B2989" s="22" t="s">
        <v>10</v>
      </c>
      <c r="C2989" s="22">
        <v>1185732</v>
      </c>
      <c r="D2989" s="23">
        <v>44353</v>
      </c>
      <c r="E2989" s="22" t="s">
        <v>30</v>
      </c>
      <c r="F2989" s="22" t="s">
        <v>105</v>
      </c>
      <c r="G2989" s="22" t="s">
        <v>104</v>
      </c>
      <c r="H2989" s="22" t="s">
        <v>15</v>
      </c>
      <c r="I2989" s="24">
        <v>0.3000000000000001</v>
      </c>
      <c r="J2989" s="25">
        <v>2750</v>
      </c>
      <c r="K2989" s="26">
        <f>I2989*J2989</f>
        <v>825.00000000000023</v>
      </c>
      <c r="L2989" s="26">
        <f>K2989*M2989</f>
        <v>288.75000000000006</v>
      </c>
      <c r="M2989" s="27">
        <v>0.35</v>
      </c>
      <c r="O2989" s="1"/>
      <c r="P2989" s="2"/>
      <c r="Q2989" s="3"/>
      <c r="R2989" s="5"/>
    </row>
    <row r="2990" spans="2:18" x14ac:dyDescent="0.2">
      <c r="B2990" s="22" t="s">
        <v>10</v>
      </c>
      <c r="C2990" s="22">
        <v>1185732</v>
      </c>
      <c r="D2990" s="23">
        <v>44353</v>
      </c>
      <c r="E2990" s="22" t="s">
        <v>30</v>
      </c>
      <c r="F2990" s="22" t="s">
        <v>105</v>
      </c>
      <c r="G2990" s="22" t="s">
        <v>104</v>
      </c>
      <c r="H2990" s="22" t="s">
        <v>13</v>
      </c>
      <c r="I2990" s="24">
        <v>0.25000000000000006</v>
      </c>
      <c r="J2990" s="25">
        <v>2000</v>
      </c>
      <c r="K2990" s="26">
        <f t="shared" ref="K2990:K2993" si="980">I2990*J2990</f>
        <v>500.00000000000011</v>
      </c>
      <c r="L2990" s="26">
        <f t="shared" ref="L2990:L2993" si="981">K2990*M2990</f>
        <v>150.00000000000003</v>
      </c>
      <c r="M2990" s="27">
        <v>0.3</v>
      </c>
      <c r="O2990" s="1"/>
      <c r="P2990" s="2"/>
      <c r="Q2990" s="3"/>
      <c r="R2990" s="5"/>
    </row>
    <row r="2991" spans="2:18" x14ac:dyDescent="0.2">
      <c r="B2991" s="22" t="s">
        <v>10</v>
      </c>
      <c r="C2991" s="22">
        <v>1185732</v>
      </c>
      <c r="D2991" s="23">
        <v>44353</v>
      </c>
      <c r="E2991" s="22" t="s">
        <v>30</v>
      </c>
      <c r="F2991" s="22" t="s">
        <v>105</v>
      </c>
      <c r="G2991" s="22" t="s">
        <v>104</v>
      </c>
      <c r="H2991" s="22" t="s">
        <v>14</v>
      </c>
      <c r="I2991" s="24">
        <v>0.25000000000000006</v>
      </c>
      <c r="J2991" s="25">
        <v>1750</v>
      </c>
      <c r="K2991" s="26">
        <f t="shared" si="980"/>
        <v>437.50000000000011</v>
      </c>
      <c r="L2991" s="26">
        <f t="shared" si="981"/>
        <v>131.25000000000003</v>
      </c>
      <c r="M2991" s="27">
        <v>0.3</v>
      </c>
      <c r="O2991" s="1"/>
      <c r="P2991" s="2"/>
      <c r="Q2991" s="3"/>
      <c r="R2991" s="5"/>
    </row>
    <row r="2992" spans="2:18" x14ac:dyDescent="0.2">
      <c r="B2992" s="22" t="s">
        <v>10</v>
      </c>
      <c r="C2992" s="22">
        <v>1185732</v>
      </c>
      <c r="D2992" s="23">
        <v>44353</v>
      </c>
      <c r="E2992" s="22" t="s">
        <v>30</v>
      </c>
      <c r="F2992" s="22" t="s">
        <v>105</v>
      </c>
      <c r="G2992" s="22" t="s">
        <v>104</v>
      </c>
      <c r="H2992" s="22" t="s">
        <v>16</v>
      </c>
      <c r="I2992" s="24">
        <v>0.35000000000000003</v>
      </c>
      <c r="J2992" s="25">
        <v>1750</v>
      </c>
      <c r="K2992" s="26">
        <f t="shared" si="980"/>
        <v>612.50000000000011</v>
      </c>
      <c r="L2992" s="26">
        <f t="shared" si="981"/>
        <v>306.25000000000006</v>
      </c>
      <c r="M2992" s="27">
        <v>0.5</v>
      </c>
      <c r="O2992" s="1"/>
      <c r="P2992" s="2"/>
      <c r="Q2992" s="3"/>
      <c r="R2992" s="5"/>
    </row>
    <row r="2993" spans="2:18" x14ac:dyDescent="0.2">
      <c r="B2993" s="22" t="s">
        <v>10</v>
      </c>
      <c r="C2993" s="22">
        <v>1185732</v>
      </c>
      <c r="D2993" s="23">
        <v>44353</v>
      </c>
      <c r="E2993" s="22" t="s">
        <v>30</v>
      </c>
      <c r="F2993" s="22" t="s">
        <v>105</v>
      </c>
      <c r="G2993" s="22" t="s">
        <v>104</v>
      </c>
      <c r="H2993" s="22" t="s">
        <v>17</v>
      </c>
      <c r="I2993" s="24">
        <v>0.55000000000000004</v>
      </c>
      <c r="J2993" s="25">
        <v>3250</v>
      </c>
      <c r="K2993" s="26">
        <f t="shared" si="980"/>
        <v>1787.5000000000002</v>
      </c>
      <c r="L2993" s="26">
        <f t="shared" si="981"/>
        <v>715.00000000000011</v>
      </c>
      <c r="M2993" s="27">
        <v>0.4</v>
      </c>
      <c r="O2993" s="1"/>
      <c r="P2993" s="2"/>
      <c r="Q2993" s="3"/>
      <c r="R2993" s="5"/>
    </row>
    <row r="2994" spans="2:18" x14ac:dyDescent="0.2">
      <c r="B2994" s="22" t="s">
        <v>10</v>
      </c>
      <c r="C2994" s="22">
        <v>1185732</v>
      </c>
      <c r="D2994" s="23">
        <v>44382</v>
      </c>
      <c r="E2994" s="22" t="s">
        <v>30</v>
      </c>
      <c r="F2994" s="22" t="s">
        <v>105</v>
      </c>
      <c r="G2994" s="22" t="s">
        <v>104</v>
      </c>
      <c r="H2994" s="22" t="s">
        <v>12</v>
      </c>
      <c r="I2994" s="24">
        <v>0.5</v>
      </c>
      <c r="J2994" s="25">
        <v>5500</v>
      </c>
      <c r="K2994" s="26">
        <f>I2994*J2994</f>
        <v>2750</v>
      </c>
      <c r="L2994" s="26">
        <f>K2994*M2994</f>
        <v>825</v>
      </c>
      <c r="M2994" s="27">
        <v>0.3</v>
      </c>
      <c r="O2994" s="1"/>
      <c r="P2994" s="2"/>
      <c r="Q2994" s="3"/>
      <c r="R2994" s="5"/>
    </row>
    <row r="2995" spans="2:18" x14ac:dyDescent="0.2">
      <c r="B2995" s="22" t="s">
        <v>10</v>
      </c>
      <c r="C2995" s="22">
        <v>1185732</v>
      </c>
      <c r="D2995" s="23">
        <v>44382</v>
      </c>
      <c r="E2995" s="22" t="s">
        <v>30</v>
      </c>
      <c r="F2995" s="22" t="s">
        <v>105</v>
      </c>
      <c r="G2995" s="22" t="s">
        <v>104</v>
      </c>
      <c r="H2995" s="22" t="s">
        <v>15</v>
      </c>
      <c r="I2995" s="24">
        <v>0.45000000000000007</v>
      </c>
      <c r="J2995" s="25">
        <v>3000</v>
      </c>
      <c r="K2995" s="26">
        <f>I2995*J2995</f>
        <v>1350.0000000000002</v>
      </c>
      <c r="L2995" s="26">
        <f>K2995*M2995</f>
        <v>472.50000000000006</v>
      </c>
      <c r="M2995" s="27">
        <v>0.35</v>
      </c>
      <c r="O2995" s="1"/>
      <c r="P2995" s="2"/>
      <c r="Q2995" s="3"/>
      <c r="R2995" s="5"/>
    </row>
    <row r="2996" spans="2:18" x14ac:dyDescent="0.2">
      <c r="B2996" s="22" t="s">
        <v>10</v>
      </c>
      <c r="C2996" s="22">
        <v>1185732</v>
      </c>
      <c r="D2996" s="23">
        <v>44382</v>
      </c>
      <c r="E2996" s="22" t="s">
        <v>30</v>
      </c>
      <c r="F2996" s="22" t="s">
        <v>105</v>
      </c>
      <c r="G2996" s="22" t="s">
        <v>104</v>
      </c>
      <c r="H2996" s="22" t="s">
        <v>13</v>
      </c>
      <c r="I2996" s="24">
        <v>0.4</v>
      </c>
      <c r="J2996" s="25">
        <v>2250</v>
      </c>
      <c r="K2996" s="26">
        <f t="shared" ref="K2996:K2999" si="982">I2996*J2996</f>
        <v>900</v>
      </c>
      <c r="L2996" s="26">
        <f t="shared" ref="L2996:L2999" si="983">K2996*M2996</f>
        <v>270</v>
      </c>
      <c r="M2996" s="27">
        <v>0.3</v>
      </c>
      <c r="O2996" s="1"/>
      <c r="P2996" s="2"/>
      <c r="Q2996" s="3"/>
      <c r="R2996" s="5"/>
    </row>
    <row r="2997" spans="2:18" x14ac:dyDescent="0.2">
      <c r="B2997" s="22" t="s">
        <v>10</v>
      </c>
      <c r="C2997" s="22">
        <v>1185732</v>
      </c>
      <c r="D2997" s="23">
        <v>44382</v>
      </c>
      <c r="E2997" s="22" t="s">
        <v>30</v>
      </c>
      <c r="F2997" s="22" t="s">
        <v>105</v>
      </c>
      <c r="G2997" s="22" t="s">
        <v>104</v>
      </c>
      <c r="H2997" s="22" t="s">
        <v>14</v>
      </c>
      <c r="I2997" s="24">
        <v>0.4</v>
      </c>
      <c r="J2997" s="25">
        <v>1750</v>
      </c>
      <c r="K2997" s="26">
        <f t="shared" si="982"/>
        <v>700</v>
      </c>
      <c r="L2997" s="26">
        <f t="shared" si="983"/>
        <v>210</v>
      </c>
      <c r="M2997" s="27">
        <v>0.3</v>
      </c>
      <c r="O2997" s="1"/>
      <c r="P2997" s="2"/>
      <c r="Q2997" s="3"/>
      <c r="R2997" s="5"/>
    </row>
    <row r="2998" spans="2:18" x14ac:dyDescent="0.2">
      <c r="B2998" s="22" t="s">
        <v>10</v>
      </c>
      <c r="C2998" s="22">
        <v>1185732</v>
      </c>
      <c r="D2998" s="23">
        <v>44382</v>
      </c>
      <c r="E2998" s="22" t="s">
        <v>30</v>
      </c>
      <c r="F2998" s="22" t="s">
        <v>105</v>
      </c>
      <c r="G2998" s="22" t="s">
        <v>104</v>
      </c>
      <c r="H2998" s="22" t="s">
        <v>16</v>
      </c>
      <c r="I2998" s="24">
        <v>0.5</v>
      </c>
      <c r="J2998" s="25">
        <v>2000</v>
      </c>
      <c r="K2998" s="26">
        <f t="shared" si="982"/>
        <v>1000</v>
      </c>
      <c r="L2998" s="26">
        <f t="shared" si="983"/>
        <v>500</v>
      </c>
      <c r="M2998" s="27">
        <v>0.5</v>
      </c>
      <c r="O2998" s="1"/>
      <c r="P2998" s="2"/>
      <c r="Q2998" s="3"/>
      <c r="R2998" s="5"/>
    </row>
    <row r="2999" spans="2:18" x14ac:dyDescent="0.2">
      <c r="B2999" s="22" t="s">
        <v>10</v>
      </c>
      <c r="C2999" s="22">
        <v>1185732</v>
      </c>
      <c r="D2999" s="23">
        <v>44382</v>
      </c>
      <c r="E2999" s="22" t="s">
        <v>30</v>
      </c>
      <c r="F2999" s="22" t="s">
        <v>105</v>
      </c>
      <c r="G2999" s="22" t="s">
        <v>104</v>
      </c>
      <c r="H2999" s="22" t="s">
        <v>17</v>
      </c>
      <c r="I2999" s="24">
        <v>0.55000000000000004</v>
      </c>
      <c r="J2999" s="25">
        <v>3750</v>
      </c>
      <c r="K2999" s="26">
        <f t="shared" si="982"/>
        <v>2062.5</v>
      </c>
      <c r="L2999" s="26">
        <f t="shared" si="983"/>
        <v>825</v>
      </c>
      <c r="M2999" s="27">
        <v>0.4</v>
      </c>
      <c r="O2999" s="1"/>
      <c r="P2999" s="2"/>
      <c r="Q2999" s="3"/>
      <c r="R2999" s="5"/>
    </row>
    <row r="3000" spans="2:18" x14ac:dyDescent="0.2">
      <c r="B3000" s="22" t="s">
        <v>10</v>
      </c>
      <c r="C3000" s="22">
        <v>1185732</v>
      </c>
      <c r="D3000" s="23">
        <v>44414</v>
      </c>
      <c r="E3000" s="22" t="s">
        <v>30</v>
      </c>
      <c r="F3000" s="22" t="s">
        <v>105</v>
      </c>
      <c r="G3000" s="22" t="s">
        <v>104</v>
      </c>
      <c r="H3000" s="22" t="s">
        <v>12</v>
      </c>
      <c r="I3000" s="24">
        <v>0.5</v>
      </c>
      <c r="J3000" s="25">
        <v>5250</v>
      </c>
      <c r="K3000" s="26">
        <f>I3000*J3000</f>
        <v>2625</v>
      </c>
      <c r="L3000" s="26">
        <f>K3000*M3000</f>
        <v>787.5</v>
      </c>
      <c r="M3000" s="27">
        <v>0.3</v>
      </c>
      <c r="O3000" s="1"/>
      <c r="P3000" s="2"/>
      <c r="Q3000" s="3"/>
      <c r="R3000" s="5"/>
    </row>
    <row r="3001" spans="2:18" x14ac:dyDescent="0.2">
      <c r="B3001" s="22" t="s">
        <v>10</v>
      </c>
      <c r="C3001" s="22">
        <v>1185732</v>
      </c>
      <c r="D3001" s="23">
        <v>44414</v>
      </c>
      <c r="E3001" s="22" t="s">
        <v>30</v>
      </c>
      <c r="F3001" s="22" t="s">
        <v>105</v>
      </c>
      <c r="G3001" s="22" t="s">
        <v>104</v>
      </c>
      <c r="H3001" s="22" t="s">
        <v>15</v>
      </c>
      <c r="I3001" s="24">
        <v>0.45000000000000007</v>
      </c>
      <c r="J3001" s="25">
        <v>3000</v>
      </c>
      <c r="K3001" s="26">
        <f>I3001*J3001</f>
        <v>1350.0000000000002</v>
      </c>
      <c r="L3001" s="26">
        <f>K3001*M3001</f>
        <v>472.50000000000006</v>
      </c>
      <c r="M3001" s="27">
        <v>0.35</v>
      </c>
      <c r="O3001" s="1"/>
      <c r="P3001" s="2"/>
      <c r="Q3001" s="3"/>
      <c r="R3001" s="5"/>
    </row>
    <row r="3002" spans="2:18" x14ac:dyDescent="0.2">
      <c r="B3002" s="22" t="s">
        <v>10</v>
      </c>
      <c r="C3002" s="22">
        <v>1185732</v>
      </c>
      <c r="D3002" s="23">
        <v>44414</v>
      </c>
      <c r="E3002" s="22" t="s">
        <v>30</v>
      </c>
      <c r="F3002" s="22" t="s">
        <v>105</v>
      </c>
      <c r="G3002" s="22" t="s">
        <v>104</v>
      </c>
      <c r="H3002" s="22" t="s">
        <v>13</v>
      </c>
      <c r="I3002" s="24">
        <v>0.4</v>
      </c>
      <c r="J3002" s="25">
        <v>2250</v>
      </c>
      <c r="K3002" s="26">
        <f t="shared" ref="K3002:K3005" si="984">I3002*J3002</f>
        <v>900</v>
      </c>
      <c r="L3002" s="26">
        <f t="shared" ref="L3002:L3005" si="985">K3002*M3002</f>
        <v>270</v>
      </c>
      <c r="M3002" s="27">
        <v>0.3</v>
      </c>
      <c r="O3002" s="1"/>
      <c r="P3002" s="2"/>
      <c r="Q3002" s="3"/>
      <c r="R3002" s="5"/>
    </row>
    <row r="3003" spans="2:18" x14ac:dyDescent="0.2">
      <c r="B3003" s="22" t="s">
        <v>10</v>
      </c>
      <c r="C3003" s="22">
        <v>1185732</v>
      </c>
      <c r="D3003" s="23">
        <v>44414</v>
      </c>
      <c r="E3003" s="22" t="s">
        <v>30</v>
      </c>
      <c r="F3003" s="22" t="s">
        <v>105</v>
      </c>
      <c r="G3003" s="22" t="s">
        <v>104</v>
      </c>
      <c r="H3003" s="22" t="s">
        <v>14</v>
      </c>
      <c r="I3003" s="24">
        <v>0.4</v>
      </c>
      <c r="J3003" s="25">
        <v>2000</v>
      </c>
      <c r="K3003" s="26">
        <f t="shared" si="984"/>
        <v>800</v>
      </c>
      <c r="L3003" s="26">
        <f t="shared" si="985"/>
        <v>240</v>
      </c>
      <c r="M3003" s="27">
        <v>0.3</v>
      </c>
      <c r="O3003" s="1"/>
      <c r="P3003" s="2"/>
      <c r="Q3003" s="3"/>
      <c r="R3003" s="5"/>
    </row>
    <row r="3004" spans="2:18" x14ac:dyDescent="0.2">
      <c r="B3004" s="22" t="s">
        <v>10</v>
      </c>
      <c r="C3004" s="22">
        <v>1185732</v>
      </c>
      <c r="D3004" s="23">
        <v>44414</v>
      </c>
      <c r="E3004" s="22" t="s">
        <v>30</v>
      </c>
      <c r="F3004" s="22" t="s">
        <v>105</v>
      </c>
      <c r="G3004" s="22" t="s">
        <v>104</v>
      </c>
      <c r="H3004" s="22" t="s">
        <v>16</v>
      </c>
      <c r="I3004" s="24">
        <v>0.5</v>
      </c>
      <c r="J3004" s="25">
        <v>1750</v>
      </c>
      <c r="K3004" s="26">
        <f t="shared" si="984"/>
        <v>875</v>
      </c>
      <c r="L3004" s="26">
        <f t="shared" si="985"/>
        <v>437.5</v>
      </c>
      <c r="M3004" s="27">
        <v>0.5</v>
      </c>
      <c r="O3004" s="1"/>
      <c r="P3004" s="2"/>
      <c r="Q3004" s="3"/>
      <c r="R3004" s="5"/>
    </row>
    <row r="3005" spans="2:18" x14ac:dyDescent="0.2">
      <c r="B3005" s="22" t="s">
        <v>10</v>
      </c>
      <c r="C3005" s="22">
        <v>1185732</v>
      </c>
      <c r="D3005" s="23">
        <v>44414</v>
      </c>
      <c r="E3005" s="22" t="s">
        <v>30</v>
      </c>
      <c r="F3005" s="22" t="s">
        <v>105</v>
      </c>
      <c r="G3005" s="22" t="s">
        <v>104</v>
      </c>
      <c r="H3005" s="22" t="s">
        <v>17</v>
      </c>
      <c r="I3005" s="24">
        <v>0.55000000000000004</v>
      </c>
      <c r="J3005" s="25">
        <v>3500</v>
      </c>
      <c r="K3005" s="26">
        <f t="shared" si="984"/>
        <v>1925.0000000000002</v>
      </c>
      <c r="L3005" s="26">
        <f t="shared" si="985"/>
        <v>770.00000000000011</v>
      </c>
      <c r="M3005" s="27">
        <v>0.4</v>
      </c>
      <c r="O3005" s="1"/>
      <c r="P3005" s="2"/>
      <c r="Q3005" s="3"/>
      <c r="R3005" s="5"/>
    </row>
    <row r="3006" spans="2:18" x14ac:dyDescent="0.2">
      <c r="B3006" s="22" t="s">
        <v>10</v>
      </c>
      <c r="C3006" s="22">
        <v>1185732</v>
      </c>
      <c r="D3006" s="23">
        <v>44446</v>
      </c>
      <c r="E3006" s="22" t="s">
        <v>30</v>
      </c>
      <c r="F3006" s="22" t="s">
        <v>105</v>
      </c>
      <c r="G3006" s="22" t="s">
        <v>104</v>
      </c>
      <c r="H3006" s="22" t="s">
        <v>12</v>
      </c>
      <c r="I3006" s="24">
        <v>0.35000000000000003</v>
      </c>
      <c r="J3006" s="25">
        <v>4750</v>
      </c>
      <c r="K3006" s="26">
        <f>I3006*J3006</f>
        <v>1662.5000000000002</v>
      </c>
      <c r="L3006" s="26">
        <f>K3006*M3006</f>
        <v>498.75000000000006</v>
      </c>
      <c r="M3006" s="27">
        <v>0.3</v>
      </c>
      <c r="O3006" s="1"/>
      <c r="P3006" s="2"/>
      <c r="Q3006" s="3"/>
      <c r="R3006" s="5"/>
    </row>
    <row r="3007" spans="2:18" x14ac:dyDescent="0.2">
      <c r="B3007" s="22" t="s">
        <v>10</v>
      </c>
      <c r="C3007" s="22">
        <v>1185732</v>
      </c>
      <c r="D3007" s="23">
        <v>44446</v>
      </c>
      <c r="E3007" s="22" t="s">
        <v>30</v>
      </c>
      <c r="F3007" s="22" t="s">
        <v>105</v>
      </c>
      <c r="G3007" s="22" t="s">
        <v>104</v>
      </c>
      <c r="H3007" s="22" t="s">
        <v>15</v>
      </c>
      <c r="I3007" s="24">
        <v>0.3000000000000001</v>
      </c>
      <c r="J3007" s="25">
        <v>2750</v>
      </c>
      <c r="K3007" s="26">
        <f>I3007*J3007</f>
        <v>825.00000000000023</v>
      </c>
      <c r="L3007" s="26">
        <f>K3007*M3007</f>
        <v>288.75000000000006</v>
      </c>
      <c r="M3007" s="27">
        <v>0.35</v>
      </c>
      <c r="O3007" s="1"/>
      <c r="P3007" s="2"/>
      <c r="Q3007" s="3"/>
      <c r="R3007" s="5"/>
    </row>
    <row r="3008" spans="2:18" x14ac:dyDescent="0.2">
      <c r="B3008" s="22" t="s">
        <v>10</v>
      </c>
      <c r="C3008" s="22">
        <v>1185732</v>
      </c>
      <c r="D3008" s="23">
        <v>44446</v>
      </c>
      <c r="E3008" s="22" t="s">
        <v>30</v>
      </c>
      <c r="F3008" s="22" t="s">
        <v>105</v>
      </c>
      <c r="G3008" s="22" t="s">
        <v>104</v>
      </c>
      <c r="H3008" s="22" t="s">
        <v>13</v>
      </c>
      <c r="I3008" s="24">
        <v>0.25000000000000006</v>
      </c>
      <c r="J3008" s="25">
        <v>1750</v>
      </c>
      <c r="K3008" s="26">
        <f t="shared" ref="K3008:K3011" si="986">I3008*J3008</f>
        <v>437.50000000000011</v>
      </c>
      <c r="L3008" s="26">
        <f t="shared" ref="L3008:L3011" si="987">K3008*M3008</f>
        <v>131.25000000000003</v>
      </c>
      <c r="M3008" s="27">
        <v>0.3</v>
      </c>
      <c r="O3008" s="1"/>
      <c r="P3008" s="2"/>
      <c r="Q3008" s="3"/>
      <c r="R3008" s="5"/>
    </row>
    <row r="3009" spans="2:18" x14ac:dyDescent="0.2">
      <c r="B3009" s="22" t="s">
        <v>10</v>
      </c>
      <c r="C3009" s="22">
        <v>1185732</v>
      </c>
      <c r="D3009" s="23">
        <v>44446</v>
      </c>
      <c r="E3009" s="22" t="s">
        <v>30</v>
      </c>
      <c r="F3009" s="22" t="s">
        <v>105</v>
      </c>
      <c r="G3009" s="22" t="s">
        <v>104</v>
      </c>
      <c r="H3009" s="22" t="s">
        <v>14</v>
      </c>
      <c r="I3009" s="24">
        <v>0.25000000000000006</v>
      </c>
      <c r="J3009" s="25">
        <v>1500</v>
      </c>
      <c r="K3009" s="26">
        <f t="shared" si="986"/>
        <v>375.00000000000006</v>
      </c>
      <c r="L3009" s="26">
        <f t="shared" si="987"/>
        <v>112.50000000000001</v>
      </c>
      <c r="M3009" s="27">
        <v>0.3</v>
      </c>
      <c r="O3009" s="1"/>
      <c r="P3009" s="2"/>
      <c r="Q3009" s="3"/>
      <c r="R3009" s="5"/>
    </row>
    <row r="3010" spans="2:18" x14ac:dyDescent="0.2">
      <c r="B3010" s="22" t="s">
        <v>10</v>
      </c>
      <c r="C3010" s="22">
        <v>1185732</v>
      </c>
      <c r="D3010" s="23">
        <v>44446</v>
      </c>
      <c r="E3010" s="22" t="s">
        <v>30</v>
      </c>
      <c r="F3010" s="22" t="s">
        <v>105</v>
      </c>
      <c r="G3010" s="22" t="s">
        <v>104</v>
      </c>
      <c r="H3010" s="22" t="s">
        <v>16</v>
      </c>
      <c r="I3010" s="24">
        <v>0.35000000000000003</v>
      </c>
      <c r="J3010" s="25">
        <v>1500</v>
      </c>
      <c r="K3010" s="26">
        <f t="shared" si="986"/>
        <v>525</v>
      </c>
      <c r="L3010" s="26">
        <f t="shared" si="987"/>
        <v>262.5</v>
      </c>
      <c r="M3010" s="27">
        <v>0.5</v>
      </c>
      <c r="O3010" s="1"/>
      <c r="P3010" s="2"/>
      <c r="Q3010" s="3"/>
      <c r="R3010" s="5"/>
    </row>
    <row r="3011" spans="2:18" x14ac:dyDescent="0.2">
      <c r="B3011" s="22" t="s">
        <v>10</v>
      </c>
      <c r="C3011" s="22">
        <v>1185732</v>
      </c>
      <c r="D3011" s="23">
        <v>44446</v>
      </c>
      <c r="E3011" s="22" t="s">
        <v>30</v>
      </c>
      <c r="F3011" s="22" t="s">
        <v>105</v>
      </c>
      <c r="G3011" s="22" t="s">
        <v>104</v>
      </c>
      <c r="H3011" s="22" t="s">
        <v>17</v>
      </c>
      <c r="I3011" s="24">
        <v>0.4</v>
      </c>
      <c r="J3011" s="25">
        <v>2250</v>
      </c>
      <c r="K3011" s="26">
        <f t="shared" si="986"/>
        <v>900</v>
      </c>
      <c r="L3011" s="26">
        <f t="shared" si="987"/>
        <v>360</v>
      </c>
      <c r="M3011" s="27">
        <v>0.4</v>
      </c>
      <c r="O3011" s="1"/>
      <c r="P3011" s="2"/>
      <c r="Q3011" s="3"/>
      <c r="R3011" s="5"/>
    </row>
    <row r="3012" spans="2:18" x14ac:dyDescent="0.2">
      <c r="B3012" s="22" t="s">
        <v>10</v>
      </c>
      <c r="C3012" s="22">
        <v>1185732</v>
      </c>
      <c r="D3012" s="23">
        <v>44475</v>
      </c>
      <c r="E3012" s="22" t="s">
        <v>30</v>
      </c>
      <c r="F3012" s="22" t="s">
        <v>105</v>
      </c>
      <c r="G3012" s="22" t="s">
        <v>104</v>
      </c>
      <c r="H3012" s="22" t="s">
        <v>12</v>
      </c>
      <c r="I3012" s="24">
        <v>0.44999999999999996</v>
      </c>
      <c r="J3012" s="25">
        <v>4000</v>
      </c>
      <c r="K3012" s="26">
        <f>I3012*J3012</f>
        <v>1799.9999999999998</v>
      </c>
      <c r="L3012" s="26">
        <f>K3012*M3012</f>
        <v>539.99999999999989</v>
      </c>
      <c r="M3012" s="27">
        <v>0.3</v>
      </c>
      <c r="O3012" s="1"/>
      <c r="P3012" s="2"/>
      <c r="Q3012" s="3"/>
      <c r="R3012" s="5"/>
    </row>
    <row r="3013" spans="2:18" x14ac:dyDescent="0.2">
      <c r="B3013" s="22" t="s">
        <v>10</v>
      </c>
      <c r="C3013" s="22">
        <v>1185732</v>
      </c>
      <c r="D3013" s="23">
        <v>44475</v>
      </c>
      <c r="E3013" s="22" t="s">
        <v>30</v>
      </c>
      <c r="F3013" s="22" t="s">
        <v>105</v>
      </c>
      <c r="G3013" s="22" t="s">
        <v>104</v>
      </c>
      <c r="H3013" s="22" t="s">
        <v>15</v>
      </c>
      <c r="I3013" s="24">
        <v>0.35000000000000003</v>
      </c>
      <c r="J3013" s="25">
        <v>2500</v>
      </c>
      <c r="K3013" s="26">
        <f>I3013*J3013</f>
        <v>875.00000000000011</v>
      </c>
      <c r="L3013" s="26">
        <f>K3013*M3013</f>
        <v>306.25</v>
      </c>
      <c r="M3013" s="27">
        <v>0.35</v>
      </c>
      <c r="O3013" s="1"/>
      <c r="P3013" s="2"/>
      <c r="Q3013" s="3"/>
      <c r="R3013" s="5"/>
    </row>
    <row r="3014" spans="2:18" x14ac:dyDescent="0.2">
      <c r="B3014" s="22" t="s">
        <v>10</v>
      </c>
      <c r="C3014" s="22">
        <v>1185732</v>
      </c>
      <c r="D3014" s="23">
        <v>44475</v>
      </c>
      <c r="E3014" s="22" t="s">
        <v>30</v>
      </c>
      <c r="F3014" s="22" t="s">
        <v>105</v>
      </c>
      <c r="G3014" s="22" t="s">
        <v>104</v>
      </c>
      <c r="H3014" s="22" t="s">
        <v>13</v>
      </c>
      <c r="I3014" s="24">
        <v>0.35000000000000003</v>
      </c>
      <c r="J3014" s="25">
        <v>1500</v>
      </c>
      <c r="K3014" s="26">
        <f t="shared" ref="K3014:K3017" si="988">I3014*J3014</f>
        <v>525</v>
      </c>
      <c r="L3014" s="26">
        <f t="shared" ref="L3014:L3017" si="989">K3014*M3014</f>
        <v>157.5</v>
      </c>
      <c r="M3014" s="27">
        <v>0.3</v>
      </c>
      <c r="O3014" s="1"/>
      <c r="P3014" s="2"/>
      <c r="Q3014" s="3"/>
      <c r="R3014" s="5"/>
    </row>
    <row r="3015" spans="2:18" x14ac:dyDescent="0.2">
      <c r="B3015" s="22" t="s">
        <v>10</v>
      </c>
      <c r="C3015" s="22">
        <v>1185732</v>
      </c>
      <c r="D3015" s="23">
        <v>44475</v>
      </c>
      <c r="E3015" s="22" t="s">
        <v>30</v>
      </c>
      <c r="F3015" s="22" t="s">
        <v>105</v>
      </c>
      <c r="G3015" s="22" t="s">
        <v>104</v>
      </c>
      <c r="H3015" s="22" t="s">
        <v>14</v>
      </c>
      <c r="I3015" s="24">
        <v>0.35000000000000003</v>
      </c>
      <c r="J3015" s="25">
        <v>1250</v>
      </c>
      <c r="K3015" s="26">
        <f t="shared" si="988"/>
        <v>437.50000000000006</v>
      </c>
      <c r="L3015" s="26">
        <f t="shared" si="989"/>
        <v>131.25</v>
      </c>
      <c r="M3015" s="27">
        <v>0.3</v>
      </c>
      <c r="O3015" s="1"/>
      <c r="P3015" s="2"/>
      <c r="Q3015" s="3"/>
      <c r="R3015" s="5"/>
    </row>
    <row r="3016" spans="2:18" x14ac:dyDescent="0.2">
      <c r="B3016" s="22" t="s">
        <v>10</v>
      </c>
      <c r="C3016" s="22">
        <v>1185732</v>
      </c>
      <c r="D3016" s="23">
        <v>44475</v>
      </c>
      <c r="E3016" s="22" t="s">
        <v>30</v>
      </c>
      <c r="F3016" s="22" t="s">
        <v>105</v>
      </c>
      <c r="G3016" s="22" t="s">
        <v>104</v>
      </c>
      <c r="H3016" s="22" t="s">
        <v>16</v>
      </c>
      <c r="I3016" s="24">
        <v>0.44999999999999996</v>
      </c>
      <c r="J3016" s="25">
        <v>1250</v>
      </c>
      <c r="K3016" s="26">
        <f t="shared" si="988"/>
        <v>562.5</v>
      </c>
      <c r="L3016" s="26">
        <f t="shared" si="989"/>
        <v>281.25</v>
      </c>
      <c r="M3016" s="27">
        <v>0.5</v>
      </c>
      <c r="O3016" s="1"/>
      <c r="P3016" s="2"/>
      <c r="Q3016" s="3"/>
      <c r="R3016" s="5"/>
    </row>
    <row r="3017" spans="2:18" x14ac:dyDescent="0.2">
      <c r="B3017" s="22" t="s">
        <v>10</v>
      </c>
      <c r="C3017" s="22">
        <v>1185732</v>
      </c>
      <c r="D3017" s="23">
        <v>44475</v>
      </c>
      <c r="E3017" s="22" t="s">
        <v>30</v>
      </c>
      <c r="F3017" s="22" t="s">
        <v>105</v>
      </c>
      <c r="G3017" s="22" t="s">
        <v>104</v>
      </c>
      <c r="H3017" s="22" t="s">
        <v>17</v>
      </c>
      <c r="I3017" s="24">
        <v>0.49999999999999983</v>
      </c>
      <c r="J3017" s="25">
        <v>2500</v>
      </c>
      <c r="K3017" s="26">
        <f t="shared" si="988"/>
        <v>1249.9999999999995</v>
      </c>
      <c r="L3017" s="26">
        <f t="shared" si="989"/>
        <v>499.99999999999983</v>
      </c>
      <c r="M3017" s="27">
        <v>0.4</v>
      </c>
      <c r="O3017" s="1"/>
      <c r="P3017" s="2"/>
      <c r="Q3017" s="3"/>
      <c r="R3017" s="5"/>
    </row>
    <row r="3018" spans="2:18" x14ac:dyDescent="0.2">
      <c r="B3018" s="22" t="s">
        <v>10</v>
      </c>
      <c r="C3018" s="22">
        <v>1185732</v>
      </c>
      <c r="D3018" s="23">
        <v>44506</v>
      </c>
      <c r="E3018" s="22" t="s">
        <v>30</v>
      </c>
      <c r="F3018" s="22" t="s">
        <v>105</v>
      </c>
      <c r="G3018" s="22" t="s">
        <v>104</v>
      </c>
      <c r="H3018" s="22" t="s">
        <v>12</v>
      </c>
      <c r="I3018" s="24">
        <v>0.44999999999999996</v>
      </c>
      <c r="J3018" s="25">
        <v>4000</v>
      </c>
      <c r="K3018" s="26">
        <f>I3018*J3018</f>
        <v>1799.9999999999998</v>
      </c>
      <c r="L3018" s="26">
        <f>K3018*M3018</f>
        <v>539.99999999999989</v>
      </c>
      <c r="M3018" s="27">
        <v>0.3</v>
      </c>
      <c r="O3018" s="1"/>
      <c r="P3018" s="2"/>
      <c r="Q3018" s="3"/>
      <c r="R3018" s="5"/>
    </row>
    <row r="3019" spans="2:18" x14ac:dyDescent="0.2">
      <c r="B3019" s="22" t="s">
        <v>10</v>
      </c>
      <c r="C3019" s="22">
        <v>1185732</v>
      </c>
      <c r="D3019" s="23">
        <v>44506</v>
      </c>
      <c r="E3019" s="22" t="s">
        <v>30</v>
      </c>
      <c r="F3019" s="22" t="s">
        <v>105</v>
      </c>
      <c r="G3019" s="22" t="s">
        <v>104</v>
      </c>
      <c r="H3019" s="22" t="s">
        <v>15</v>
      </c>
      <c r="I3019" s="24">
        <v>0.35000000000000003</v>
      </c>
      <c r="J3019" s="25">
        <v>2750</v>
      </c>
      <c r="K3019" s="26">
        <f>I3019*J3019</f>
        <v>962.50000000000011</v>
      </c>
      <c r="L3019" s="26">
        <f>K3019*M3019</f>
        <v>336.875</v>
      </c>
      <c r="M3019" s="27">
        <v>0.35</v>
      </c>
      <c r="O3019" s="1"/>
      <c r="P3019" s="2"/>
      <c r="Q3019" s="3"/>
      <c r="R3019" s="5"/>
    </row>
    <row r="3020" spans="2:18" x14ac:dyDescent="0.2">
      <c r="B3020" s="22" t="s">
        <v>10</v>
      </c>
      <c r="C3020" s="22">
        <v>1185732</v>
      </c>
      <c r="D3020" s="23">
        <v>44506</v>
      </c>
      <c r="E3020" s="22" t="s">
        <v>30</v>
      </c>
      <c r="F3020" s="22" t="s">
        <v>105</v>
      </c>
      <c r="G3020" s="22" t="s">
        <v>104</v>
      </c>
      <c r="H3020" s="22" t="s">
        <v>13</v>
      </c>
      <c r="I3020" s="24">
        <v>0.35000000000000003</v>
      </c>
      <c r="J3020" s="25">
        <v>2200</v>
      </c>
      <c r="K3020" s="26">
        <f t="shared" ref="K3020:K3023" si="990">I3020*J3020</f>
        <v>770.00000000000011</v>
      </c>
      <c r="L3020" s="26">
        <f t="shared" ref="L3020:L3023" si="991">K3020*M3020</f>
        <v>231.00000000000003</v>
      </c>
      <c r="M3020" s="27">
        <v>0.3</v>
      </c>
      <c r="O3020" s="1"/>
      <c r="P3020" s="2"/>
      <c r="Q3020" s="3"/>
      <c r="R3020" s="5"/>
    </row>
    <row r="3021" spans="2:18" x14ac:dyDescent="0.2">
      <c r="B3021" s="22" t="s">
        <v>10</v>
      </c>
      <c r="C3021" s="22">
        <v>1185732</v>
      </c>
      <c r="D3021" s="23">
        <v>44506</v>
      </c>
      <c r="E3021" s="22" t="s">
        <v>30</v>
      </c>
      <c r="F3021" s="22" t="s">
        <v>105</v>
      </c>
      <c r="G3021" s="22" t="s">
        <v>104</v>
      </c>
      <c r="H3021" s="22" t="s">
        <v>14</v>
      </c>
      <c r="I3021" s="24">
        <v>0.35000000000000003</v>
      </c>
      <c r="J3021" s="25">
        <v>2000</v>
      </c>
      <c r="K3021" s="26">
        <f t="shared" si="990"/>
        <v>700.00000000000011</v>
      </c>
      <c r="L3021" s="26">
        <f t="shared" si="991"/>
        <v>210.00000000000003</v>
      </c>
      <c r="M3021" s="27">
        <v>0.3</v>
      </c>
      <c r="O3021" s="1"/>
      <c r="P3021" s="2"/>
      <c r="Q3021" s="3"/>
      <c r="R3021" s="5"/>
    </row>
    <row r="3022" spans="2:18" x14ac:dyDescent="0.2">
      <c r="B3022" s="22" t="s">
        <v>10</v>
      </c>
      <c r="C3022" s="22">
        <v>1185732</v>
      </c>
      <c r="D3022" s="23">
        <v>44506</v>
      </c>
      <c r="E3022" s="22" t="s">
        <v>30</v>
      </c>
      <c r="F3022" s="22" t="s">
        <v>105</v>
      </c>
      <c r="G3022" s="22" t="s">
        <v>104</v>
      </c>
      <c r="H3022" s="22" t="s">
        <v>16</v>
      </c>
      <c r="I3022" s="24">
        <v>0.6</v>
      </c>
      <c r="J3022" s="25">
        <v>1750</v>
      </c>
      <c r="K3022" s="26">
        <f t="shared" si="990"/>
        <v>1050</v>
      </c>
      <c r="L3022" s="26">
        <f t="shared" si="991"/>
        <v>525</v>
      </c>
      <c r="M3022" s="27">
        <v>0.5</v>
      </c>
      <c r="O3022" s="1"/>
      <c r="P3022" s="2"/>
      <c r="Q3022" s="3"/>
      <c r="R3022" s="5"/>
    </row>
    <row r="3023" spans="2:18" x14ac:dyDescent="0.2">
      <c r="B3023" s="22" t="s">
        <v>10</v>
      </c>
      <c r="C3023" s="22">
        <v>1185732</v>
      </c>
      <c r="D3023" s="23">
        <v>44506</v>
      </c>
      <c r="E3023" s="22" t="s">
        <v>30</v>
      </c>
      <c r="F3023" s="22" t="s">
        <v>105</v>
      </c>
      <c r="G3023" s="22" t="s">
        <v>104</v>
      </c>
      <c r="H3023" s="22" t="s">
        <v>17</v>
      </c>
      <c r="I3023" s="24">
        <v>0.64999999999999991</v>
      </c>
      <c r="J3023" s="25">
        <v>2750</v>
      </c>
      <c r="K3023" s="26">
        <f t="shared" si="990"/>
        <v>1787.4999999999998</v>
      </c>
      <c r="L3023" s="26">
        <f t="shared" si="991"/>
        <v>715</v>
      </c>
      <c r="M3023" s="27">
        <v>0.4</v>
      </c>
      <c r="O3023" s="1"/>
      <c r="P3023" s="2"/>
      <c r="Q3023" s="3"/>
      <c r="R3023" s="5"/>
    </row>
    <row r="3024" spans="2:18" x14ac:dyDescent="0.2">
      <c r="B3024" s="22" t="s">
        <v>10</v>
      </c>
      <c r="C3024" s="22">
        <v>1185732</v>
      </c>
      <c r="D3024" s="23">
        <v>44535</v>
      </c>
      <c r="E3024" s="22" t="s">
        <v>30</v>
      </c>
      <c r="F3024" s="22" t="s">
        <v>105</v>
      </c>
      <c r="G3024" s="22" t="s">
        <v>104</v>
      </c>
      <c r="H3024" s="22" t="s">
        <v>12</v>
      </c>
      <c r="I3024" s="24">
        <v>0.6</v>
      </c>
      <c r="J3024" s="25">
        <v>5250</v>
      </c>
      <c r="K3024" s="26">
        <f>I3024*J3024</f>
        <v>3150</v>
      </c>
      <c r="L3024" s="26">
        <f>K3024*M3024</f>
        <v>945</v>
      </c>
      <c r="M3024" s="27">
        <v>0.3</v>
      </c>
      <c r="O3024" s="1"/>
      <c r="P3024" s="2"/>
      <c r="Q3024" s="3"/>
      <c r="R3024" s="5"/>
    </row>
    <row r="3025" spans="1:18" x14ac:dyDescent="0.2">
      <c r="B3025" s="22" t="s">
        <v>10</v>
      </c>
      <c r="C3025" s="22">
        <v>1185732</v>
      </c>
      <c r="D3025" s="23">
        <v>44535</v>
      </c>
      <c r="E3025" s="22" t="s">
        <v>30</v>
      </c>
      <c r="F3025" s="22" t="s">
        <v>105</v>
      </c>
      <c r="G3025" s="22" t="s">
        <v>104</v>
      </c>
      <c r="H3025" s="22" t="s">
        <v>15</v>
      </c>
      <c r="I3025" s="24">
        <v>0.5</v>
      </c>
      <c r="J3025" s="25">
        <v>3250</v>
      </c>
      <c r="K3025" s="26">
        <f>I3025*J3025</f>
        <v>1625</v>
      </c>
      <c r="L3025" s="26">
        <f>K3025*M3025</f>
        <v>568.75</v>
      </c>
      <c r="M3025" s="27">
        <v>0.35</v>
      </c>
      <c r="O3025" s="1"/>
      <c r="P3025" s="2"/>
      <c r="Q3025" s="3"/>
      <c r="R3025" s="5"/>
    </row>
    <row r="3026" spans="1:18" x14ac:dyDescent="0.2">
      <c r="B3026" s="22" t="s">
        <v>10</v>
      </c>
      <c r="C3026" s="22">
        <v>1185732</v>
      </c>
      <c r="D3026" s="23">
        <v>44535</v>
      </c>
      <c r="E3026" s="22" t="s">
        <v>30</v>
      </c>
      <c r="F3026" s="22" t="s">
        <v>105</v>
      </c>
      <c r="G3026" s="22" t="s">
        <v>104</v>
      </c>
      <c r="H3026" s="22" t="s">
        <v>13</v>
      </c>
      <c r="I3026" s="24">
        <v>0.5</v>
      </c>
      <c r="J3026" s="25">
        <v>2750</v>
      </c>
      <c r="K3026" s="26">
        <f t="shared" ref="K3026:K3029" si="992">I3026*J3026</f>
        <v>1375</v>
      </c>
      <c r="L3026" s="26">
        <f t="shared" ref="L3026:L3029" si="993">K3026*M3026</f>
        <v>412.5</v>
      </c>
      <c r="M3026" s="27">
        <v>0.3</v>
      </c>
      <c r="O3026" s="1"/>
      <c r="P3026" s="2"/>
      <c r="Q3026" s="3"/>
      <c r="R3026" s="5"/>
    </row>
    <row r="3027" spans="1:18" x14ac:dyDescent="0.2">
      <c r="B3027" s="22" t="s">
        <v>10</v>
      </c>
      <c r="C3027" s="22">
        <v>1185732</v>
      </c>
      <c r="D3027" s="23">
        <v>44535</v>
      </c>
      <c r="E3027" s="22" t="s">
        <v>30</v>
      </c>
      <c r="F3027" s="22" t="s">
        <v>105</v>
      </c>
      <c r="G3027" s="22" t="s">
        <v>104</v>
      </c>
      <c r="H3027" s="22" t="s">
        <v>14</v>
      </c>
      <c r="I3027" s="24">
        <v>0.5</v>
      </c>
      <c r="J3027" s="25">
        <v>2250</v>
      </c>
      <c r="K3027" s="26">
        <f t="shared" si="992"/>
        <v>1125</v>
      </c>
      <c r="L3027" s="26">
        <f t="shared" si="993"/>
        <v>337.5</v>
      </c>
      <c r="M3027" s="27">
        <v>0.3</v>
      </c>
      <c r="O3027" s="1"/>
      <c r="P3027" s="2"/>
      <c r="Q3027" s="3"/>
      <c r="R3027" s="5"/>
    </row>
    <row r="3028" spans="1:18" x14ac:dyDescent="0.2">
      <c r="B3028" s="22" t="s">
        <v>10</v>
      </c>
      <c r="C3028" s="22">
        <v>1185732</v>
      </c>
      <c r="D3028" s="23">
        <v>44535</v>
      </c>
      <c r="E3028" s="22" t="s">
        <v>30</v>
      </c>
      <c r="F3028" s="22" t="s">
        <v>105</v>
      </c>
      <c r="G3028" s="22" t="s">
        <v>104</v>
      </c>
      <c r="H3028" s="22" t="s">
        <v>16</v>
      </c>
      <c r="I3028" s="24">
        <v>0.6</v>
      </c>
      <c r="J3028" s="25">
        <v>2250</v>
      </c>
      <c r="K3028" s="26">
        <f t="shared" si="992"/>
        <v>1350</v>
      </c>
      <c r="L3028" s="26">
        <f t="shared" si="993"/>
        <v>675</v>
      </c>
      <c r="M3028" s="27">
        <v>0.5</v>
      </c>
      <c r="O3028" s="1"/>
      <c r="P3028" s="2"/>
      <c r="Q3028" s="3"/>
      <c r="R3028" s="5"/>
    </row>
    <row r="3029" spans="1:18" x14ac:dyDescent="0.2">
      <c r="B3029" s="22" t="s">
        <v>10</v>
      </c>
      <c r="C3029" s="22">
        <v>1185732</v>
      </c>
      <c r="D3029" s="23">
        <v>44535</v>
      </c>
      <c r="E3029" s="22" t="s">
        <v>30</v>
      </c>
      <c r="F3029" s="22" t="s">
        <v>105</v>
      </c>
      <c r="G3029" s="22" t="s">
        <v>104</v>
      </c>
      <c r="H3029" s="22" t="s">
        <v>17</v>
      </c>
      <c r="I3029" s="24">
        <v>0.64999999999999991</v>
      </c>
      <c r="J3029" s="25">
        <v>3250</v>
      </c>
      <c r="K3029" s="26">
        <f t="shared" si="992"/>
        <v>2112.4999999999995</v>
      </c>
      <c r="L3029" s="26">
        <f t="shared" si="993"/>
        <v>844.99999999999989</v>
      </c>
      <c r="M3029" s="27">
        <v>0.4</v>
      </c>
      <c r="O3029" s="1"/>
      <c r="P3029" s="2"/>
      <c r="Q3029" s="3"/>
      <c r="R3029" s="5"/>
    </row>
    <row r="3030" spans="1:18" x14ac:dyDescent="0.2">
      <c r="A3030" s="8" t="s">
        <v>40</v>
      </c>
      <c r="B3030" s="22" t="s">
        <v>10</v>
      </c>
      <c r="C3030" s="22">
        <v>1185732</v>
      </c>
      <c r="D3030" s="23">
        <v>44199</v>
      </c>
      <c r="E3030" s="22" t="s">
        <v>30</v>
      </c>
      <c r="F3030" s="22" t="s">
        <v>106</v>
      </c>
      <c r="G3030" s="22" t="s">
        <v>107</v>
      </c>
      <c r="H3030" s="22" t="s">
        <v>12</v>
      </c>
      <c r="I3030" s="24">
        <v>0.30000000000000004</v>
      </c>
      <c r="J3030" s="25">
        <v>4500</v>
      </c>
      <c r="K3030" s="26">
        <f>I3030*J3030</f>
        <v>1350.0000000000002</v>
      </c>
      <c r="L3030" s="26">
        <f>K3030*M3030</f>
        <v>405.00000000000006</v>
      </c>
      <c r="M3030" s="27">
        <v>0.3</v>
      </c>
      <c r="O3030" s="1"/>
      <c r="P3030" s="2"/>
      <c r="Q3030" s="3"/>
      <c r="R3030" s="5"/>
    </row>
    <row r="3031" spans="1:18" x14ac:dyDescent="0.2">
      <c r="B3031" s="22" t="s">
        <v>10</v>
      </c>
      <c r="C3031" s="22">
        <v>1185732</v>
      </c>
      <c r="D3031" s="23">
        <v>44199</v>
      </c>
      <c r="E3031" s="22" t="s">
        <v>30</v>
      </c>
      <c r="F3031" s="22" t="s">
        <v>106</v>
      </c>
      <c r="G3031" s="22" t="s">
        <v>107</v>
      </c>
      <c r="H3031" s="22" t="s">
        <v>15</v>
      </c>
      <c r="I3031" s="24">
        <v>0.30000000000000004</v>
      </c>
      <c r="J3031" s="25">
        <v>2500</v>
      </c>
      <c r="K3031" s="26">
        <f>I3031*J3031</f>
        <v>750.00000000000011</v>
      </c>
      <c r="L3031" s="26">
        <f>K3031*M3031</f>
        <v>262.5</v>
      </c>
      <c r="M3031" s="27">
        <v>0.35</v>
      </c>
      <c r="O3031" s="1"/>
      <c r="P3031" s="2"/>
      <c r="Q3031" s="3"/>
      <c r="R3031" s="5"/>
    </row>
    <row r="3032" spans="1:18" x14ac:dyDescent="0.2">
      <c r="B3032" s="22" t="s">
        <v>10</v>
      </c>
      <c r="C3032" s="22">
        <v>1185732</v>
      </c>
      <c r="D3032" s="23">
        <v>44199</v>
      </c>
      <c r="E3032" s="22" t="s">
        <v>30</v>
      </c>
      <c r="F3032" s="22" t="s">
        <v>106</v>
      </c>
      <c r="G3032" s="22" t="s">
        <v>107</v>
      </c>
      <c r="H3032" s="22" t="s">
        <v>13</v>
      </c>
      <c r="I3032" s="24">
        <v>0.20000000000000007</v>
      </c>
      <c r="J3032" s="25">
        <v>2500</v>
      </c>
      <c r="K3032" s="26">
        <f t="shared" ref="K3032:K3035" si="994">I3032*J3032</f>
        <v>500.00000000000017</v>
      </c>
      <c r="L3032" s="26">
        <f t="shared" ref="L3032:L3035" si="995">K3032*M3032</f>
        <v>150.00000000000006</v>
      </c>
      <c r="M3032" s="27">
        <v>0.3</v>
      </c>
      <c r="O3032" s="1"/>
      <c r="P3032" s="2"/>
      <c r="Q3032" s="3"/>
      <c r="R3032" s="5"/>
    </row>
    <row r="3033" spans="1:18" x14ac:dyDescent="0.2">
      <c r="B3033" s="22" t="s">
        <v>10</v>
      </c>
      <c r="C3033" s="22">
        <v>1185732</v>
      </c>
      <c r="D3033" s="23">
        <v>44199</v>
      </c>
      <c r="E3033" s="22" t="s">
        <v>30</v>
      </c>
      <c r="F3033" s="22" t="s">
        <v>106</v>
      </c>
      <c r="G3033" s="22" t="s">
        <v>107</v>
      </c>
      <c r="H3033" s="22" t="s">
        <v>14</v>
      </c>
      <c r="I3033" s="24">
        <v>0.25000000000000006</v>
      </c>
      <c r="J3033" s="25">
        <v>1000</v>
      </c>
      <c r="K3033" s="26">
        <f t="shared" si="994"/>
        <v>250.00000000000006</v>
      </c>
      <c r="L3033" s="26">
        <f t="shared" si="995"/>
        <v>75.000000000000014</v>
      </c>
      <c r="M3033" s="27">
        <v>0.3</v>
      </c>
      <c r="O3033" s="1"/>
      <c r="P3033" s="2"/>
      <c r="Q3033" s="3"/>
      <c r="R3033" s="5"/>
    </row>
    <row r="3034" spans="1:18" x14ac:dyDescent="0.2">
      <c r="B3034" s="22" t="s">
        <v>10</v>
      </c>
      <c r="C3034" s="22">
        <v>1185732</v>
      </c>
      <c r="D3034" s="23">
        <v>44199</v>
      </c>
      <c r="E3034" s="22" t="s">
        <v>30</v>
      </c>
      <c r="F3034" s="22" t="s">
        <v>106</v>
      </c>
      <c r="G3034" s="22" t="s">
        <v>107</v>
      </c>
      <c r="H3034" s="22" t="s">
        <v>16</v>
      </c>
      <c r="I3034" s="24">
        <v>0.39999999999999997</v>
      </c>
      <c r="J3034" s="25">
        <v>1500</v>
      </c>
      <c r="K3034" s="26">
        <f t="shared" si="994"/>
        <v>600</v>
      </c>
      <c r="L3034" s="26">
        <f t="shared" si="995"/>
        <v>300</v>
      </c>
      <c r="M3034" s="27">
        <v>0.5</v>
      </c>
      <c r="O3034" s="1"/>
      <c r="P3034" s="2"/>
      <c r="Q3034" s="3"/>
      <c r="R3034" s="5"/>
    </row>
    <row r="3035" spans="1:18" x14ac:dyDescent="0.2">
      <c r="B3035" s="22" t="s">
        <v>10</v>
      </c>
      <c r="C3035" s="22">
        <v>1185732</v>
      </c>
      <c r="D3035" s="23">
        <v>44199</v>
      </c>
      <c r="E3035" s="22" t="s">
        <v>30</v>
      </c>
      <c r="F3035" s="22" t="s">
        <v>106</v>
      </c>
      <c r="G3035" s="22" t="s">
        <v>107</v>
      </c>
      <c r="H3035" s="22" t="s">
        <v>17</v>
      </c>
      <c r="I3035" s="24">
        <v>0.30000000000000004</v>
      </c>
      <c r="J3035" s="25">
        <v>2500</v>
      </c>
      <c r="K3035" s="26">
        <f t="shared" si="994"/>
        <v>750.00000000000011</v>
      </c>
      <c r="L3035" s="26">
        <f t="shared" si="995"/>
        <v>300.00000000000006</v>
      </c>
      <c r="M3035" s="27">
        <v>0.4</v>
      </c>
      <c r="O3035" s="1"/>
      <c r="P3035" s="2"/>
      <c r="Q3035" s="3"/>
      <c r="R3035" s="5"/>
    </row>
    <row r="3036" spans="1:18" x14ac:dyDescent="0.2">
      <c r="B3036" s="22" t="s">
        <v>10</v>
      </c>
      <c r="C3036" s="22">
        <v>1185732</v>
      </c>
      <c r="D3036" s="23">
        <v>44230</v>
      </c>
      <c r="E3036" s="22" t="s">
        <v>30</v>
      </c>
      <c r="F3036" s="22" t="s">
        <v>106</v>
      </c>
      <c r="G3036" s="22" t="s">
        <v>107</v>
      </c>
      <c r="H3036" s="22" t="s">
        <v>12</v>
      </c>
      <c r="I3036" s="24">
        <v>0.30000000000000004</v>
      </c>
      <c r="J3036" s="25">
        <v>5000</v>
      </c>
      <c r="K3036" s="26">
        <f>I3036*J3036</f>
        <v>1500.0000000000002</v>
      </c>
      <c r="L3036" s="26">
        <f>K3036*M3036</f>
        <v>450.00000000000006</v>
      </c>
      <c r="M3036" s="27">
        <v>0.3</v>
      </c>
      <c r="O3036" s="1"/>
      <c r="P3036" s="2"/>
      <c r="Q3036" s="3"/>
      <c r="R3036" s="5"/>
    </row>
    <row r="3037" spans="1:18" x14ac:dyDescent="0.2">
      <c r="B3037" s="22" t="s">
        <v>10</v>
      </c>
      <c r="C3037" s="22">
        <v>1185732</v>
      </c>
      <c r="D3037" s="23">
        <v>44230</v>
      </c>
      <c r="E3037" s="22" t="s">
        <v>30</v>
      </c>
      <c r="F3037" s="22" t="s">
        <v>106</v>
      </c>
      <c r="G3037" s="22" t="s">
        <v>107</v>
      </c>
      <c r="H3037" s="22" t="s">
        <v>15</v>
      </c>
      <c r="I3037" s="24">
        <v>0.30000000000000004</v>
      </c>
      <c r="J3037" s="25">
        <v>1500</v>
      </c>
      <c r="K3037" s="26">
        <f>I3037*J3037</f>
        <v>450.00000000000006</v>
      </c>
      <c r="L3037" s="26">
        <f>K3037*M3037</f>
        <v>157.5</v>
      </c>
      <c r="M3037" s="27">
        <v>0.35</v>
      </c>
      <c r="O3037" s="1"/>
      <c r="P3037" s="2"/>
      <c r="Q3037" s="3"/>
      <c r="R3037" s="5"/>
    </row>
    <row r="3038" spans="1:18" x14ac:dyDescent="0.2">
      <c r="B3038" s="22" t="s">
        <v>10</v>
      </c>
      <c r="C3038" s="22">
        <v>1185732</v>
      </c>
      <c r="D3038" s="23">
        <v>44230</v>
      </c>
      <c r="E3038" s="22" t="s">
        <v>30</v>
      </c>
      <c r="F3038" s="22" t="s">
        <v>106</v>
      </c>
      <c r="G3038" s="22" t="s">
        <v>107</v>
      </c>
      <c r="H3038" s="22" t="s">
        <v>13</v>
      </c>
      <c r="I3038" s="24">
        <v>0.20000000000000007</v>
      </c>
      <c r="J3038" s="25">
        <v>2000</v>
      </c>
      <c r="K3038" s="26">
        <f t="shared" ref="K3038:K3041" si="996">I3038*J3038</f>
        <v>400.00000000000011</v>
      </c>
      <c r="L3038" s="26">
        <f t="shared" ref="L3038:L3041" si="997">K3038*M3038</f>
        <v>120.00000000000003</v>
      </c>
      <c r="M3038" s="27">
        <v>0.3</v>
      </c>
      <c r="O3038" s="1"/>
      <c r="P3038" s="2"/>
      <c r="Q3038" s="3"/>
      <c r="R3038" s="5"/>
    </row>
    <row r="3039" spans="1:18" x14ac:dyDescent="0.2">
      <c r="B3039" s="22" t="s">
        <v>10</v>
      </c>
      <c r="C3039" s="22">
        <v>1185732</v>
      </c>
      <c r="D3039" s="23">
        <v>44230</v>
      </c>
      <c r="E3039" s="22" t="s">
        <v>30</v>
      </c>
      <c r="F3039" s="22" t="s">
        <v>106</v>
      </c>
      <c r="G3039" s="22" t="s">
        <v>107</v>
      </c>
      <c r="H3039" s="22" t="s">
        <v>14</v>
      </c>
      <c r="I3039" s="24">
        <v>0.25000000000000006</v>
      </c>
      <c r="J3039" s="25">
        <v>750</v>
      </c>
      <c r="K3039" s="26">
        <f t="shared" si="996"/>
        <v>187.50000000000003</v>
      </c>
      <c r="L3039" s="26">
        <f t="shared" si="997"/>
        <v>56.250000000000007</v>
      </c>
      <c r="M3039" s="27">
        <v>0.3</v>
      </c>
      <c r="O3039" s="1"/>
      <c r="P3039" s="2"/>
      <c r="Q3039" s="3"/>
      <c r="R3039" s="5"/>
    </row>
    <row r="3040" spans="1:18" x14ac:dyDescent="0.2">
      <c r="B3040" s="22" t="s">
        <v>10</v>
      </c>
      <c r="C3040" s="22">
        <v>1185732</v>
      </c>
      <c r="D3040" s="23">
        <v>44230</v>
      </c>
      <c r="E3040" s="22" t="s">
        <v>30</v>
      </c>
      <c r="F3040" s="22" t="s">
        <v>106</v>
      </c>
      <c r="G3040" s="22" t="s">
        <v>107</v>
      </c>
      <c r="H3040" s="22" t="s">
        <v>16</v>
      </c>
      <c r="I3040" s="24">
        <v>0.39999999999999997</v>
      </c>
      <c r="J3040" s="25">
        <v>1500</v>
      </c>
      <c r="K3040" s="26">
        <f t="shared" si="996"/>
        <v>600</v>
      </c>
      <c r="L3040" s="26">
        <f t="shared" si="997"/>
        <v>300</v>
      </c>
      <c r="M3040" s="27">
        <v>0.5</v>
      </c>
      <c r="O3040" s="1"/>
      <c r="P3040" s="2"/>
      <c r="Q3040" s="3"/>
      <c r="R3040" s="5"/>
    </row>
    <row r="3041" spans="2:18" x14ac:dyDescent="0.2">
      <c r="B3041" s="22" t="s">
        <v>10</v>
      </c>
      <c r="C3041" s="22">
        <v>1185732</v>
      </c>
      <c r="D3041" s="23">
        <v>44230</v>
      </c>
      <c r="E3041" s="22" t="s">
        <v>30</v>
      </c>
      <c r="F3041" s="22" t="s">
        <v>106</v>
      </c>
      <c r="G3041" s="22" t="s">
        <v>107</v>
      </c>
      <c r="H3041" s="22" t="s">
        <v>17</v>
      </c>
      <c r="I3041" s="24">
        <v>0.14999999999999997</v>
      </c>
      <c r="J3041" s="25">
        <v>2500</v>
      </c>
      <c r="K3041" s="26">
        <f t="shared" si="996"/>
        <v>374.99999999999994</v>
      </c>
      <c r="L3041" s="26">
        <f t="shared" si="997"/>
        <v>149.99999999999997</v>
      </c>
      <c r="M3041" s="27">
        <v>0.4</v>
      </c>
      <c r="O3041" s="1"/>
      <c r="P3041" s="2"/>
      <c r="Q3041" s="3"/>
      <c r="R3041" s="5"/>
    </row>
    <row r="3042" spans="2:18" x14ac:dyDescent="0.2">
      <c r="B3042" s="22" t="s">
        <v>10</v>
      </c>
      <c r="C3042" s="22">
        <v>1185732</v>
      </c>
      <c r="D3042" s="23">
        <v>44257</v>
      </c>
      <c r="E3042" s="22" t="s">
        <v>30</v>
      </c>
      <c r="F3042" s="22" t="s">
        <v>106</v>
      </c>
      <c r="G3042" s="22" t="s">
        <v>107</v>
      </c>
      <c r="H3042" s="22" t="s">
        <v>12</v>
      </c>
      <c r="I3042" s="24">
        <v>0.20000000000000004</v>
      </c>
      <c r="J3042" s="25">
        <v>4700</v>
      </c>
      <c r="K3042" s="26">
        <f>I3042*J3042</f>
        <v>940.00000000000023</v>
      </c>
      <c r="L3042" s="26">
        <f>K3042*M3042</f>
        <v>282.00000000000006</v>
      </c>
      <c r="M3042" s="27">
        <v>0.3</v>
      </c>
      <c r="O3042" s="1"/>
      <c r="P3042" s="2"/>
      <c r="Q3042" s="3"/>
      <c r="R3042" s="5"/>
    </row>
    <row r="3043" spans="2:18" x14ac:dyDescent="0.2">
      <c r="B3043" s="22" t="s">
        <v>10</v>
      </c>
      <c r="C3043" s="22">
        <v>1185732</v>
      </c>
      <c r="D3043" s="23">
        <v>44257</v>
      </c>
      <c r="E3043" s="22" t="s">
        <v>30</v>
      </c>
      <c r="F3043" s="22" t="s">
        <v>106</v>
      </c>
      <c r="G3043" s="22" t="s">
        <v>107</v>
      </c>
      <c r="H3043" s="22" t="s">
        <v>15</v>
      </c>
      <c r="I3043" s="24">
        <v>0.20000000000000004</v>
      </c>
      <c r="J3043" s="25">
        <v>1750</v>
      </c>
      <c r="K3043" s="26">
        <f>I3043*J3043</f>
        <v>350.00000000000006</v>
      </c>
      <c r="L3043" s="26">
        <f>K3043*M3043</f>
        <v>122.50000000000001</v>
      </c>
      <c r="M3043" s="27">
        <v>0.35</v>
      </c>
      <c r="O3043" s="1"/>
      <c r="P3043" s="2"/>
      <c r="Q3043" s="3"/>
      <c r="R3043" s="5"/>
    </row>
    <row r="3044" spans="2:18" x14ac:dyDescent="0.2">
      <c r="B3044" s="22" t="s">
        <v>10</v>
      </c>
      <c r="C3044" s="22">
        <v>1185732</v>
      </c>
      <c r="D3044" s="23">
        <v>44257</v>
      </c>
      <c r="E3044" s="22" t="s">
        <v>30</v>
      </c>
      <c r="F3044" s="22" t="s">
        <v>106</v>
      </c>
      <c r="G3044" s="22" t="s">
        <v>107</v>
      </c>
      <c r="H3044" s="22" t="s">
        <v>13</v>
      </c>
      <c r="I3044" s="24">
        <v>0.10000000000000003</v>
      </c>
      <c r="J3044" s="25">
        <v>2250</v>
      </c>
      <c r="K3044" s="26">
        <f t="shared" ref="K3044:K3047" si="998">I3044*J3044</f>
        <v>225.00000000000009</v>
      </c>
      <c r="L3044" s="26">
        <f t="shared" ref="L3044:L3047" si="999">K3044*M3044</f>
        <v>67.500000000000028</v>
      </c>
      <c r="M3044" s="27">
        <v>0.3</v>
      </c>
      <c r="O3044" s="1"/>
      <c r="P3044" s="2"/>
      <c r="Q3044" s="3"/>
      <c r="R3044" s="5"/>
    </row>
    <row r="3045" spans="2:18" x14ac:dyDescent="0.2">
      <c r="B3045" s="22" t="s">
        <v>10</v>
      </c>
      <c r="C3045" s="22">
        <v>1185732</v>
      </c>
      <c r="D3045" s="23">
        <v>44257</v>
      </c>
      <c r="E3045" s="22" t="s">
        <v>30</v>
      </c>
      <c r="F3045" s="22" t="s">
        <v>106</v>
      </c>
      <c r="G3045" s="22" t="s">
        <v>107</v>
      </c>
      <c r="H3045" s="22" t="s">
        <v>14</v>
      </c>
      <c r="I3045" s="24">
        <v>0.14999999999999997</v>
      </c>
      <c r="J3045" s="25">
        <v>750</v>
      </c>
      <c r="K3045" s="26">
        <f t="shared" si="998"/>
        <v>112.49999999999997</v>
      </c>
      <c r="L3045" s="26">
        <f t="shared" si="999"/>
        <v>33.749999999999993</v>
      </c>
      <c r="M3045" s="27">
        <v>0.3</v>
      </c>
      <c r="O3045" s="1"/>
      <c r="P3045" s="2"/>
      <c r="Q3045" s="3"/>
      <c r="R3045" s="5"/>
    </row>
    <row r="3046" spans="2:18" x14ac:dyDescent="0.2">
      <c r="B3046" s="22" t="s">
        <v>10</v>
      </c>
      <c r="C3046" s="22">
        <v>1185732</v>
      </c>
      <c r="D3046" s="23">
        <v>44257</v>
      </c>
      <c r="E3046" s="22" t="s">
        <v>30</v>
      </c>
      <c r="F3046" s="22" t="s">
        <v>106</v>
      </c>
      <c r="G3046" s="22" t="s">
        <v>107</v>
      </c>
      <c r="H3046" s="22" t="s">
        <v>16</v>
      </c>
      <c r="I3046" s="24">
        <v>0.30000000000000004</v>
      </c>
      <c r="J3046" s="25">
        <v>1250</v>
      </c>
      <c r="K3046" s="26">
        <f t="shared" si="998"/>
        <v>375.00000000000006</v>
      </c>
      <c r="L3046" s="26">
        <f t="shared" si="999"/>
        <v>187.50000000000003</v>
      </c>
      <c r="M3046" s="27">
        <v>0.5</v>
      </c>
      <c r="O3046" s="1"/>
      <c r="P3046" s="2"/>
      <c r="Q3046" s="3"/>
      <c r="R3046" s="5"/>
    </row>
    <row r="3047" spans="2:18" x14ac:dyDescent="0.2">
      <c r="B3047" s="22" t="s">
        <v>10</v>
      </c>
      <c r="C3047" s="22">
        <v>1185732</v>
      </c>
      <c r="D3047" s="23">
        <v>44257</v>
      </c>
      <c r="E3047" s="22" t="s">
        <v>30</v>
      </c>
      <c r="F3047" s="22" t="s">
        <v>106</v>
      </c>
      <c r="G3047" s="22" t="s">
        <v>107</v>
      </c>
      <c r="H3047" s="22" t="s">
        <v>17</v>
      </c>
      <c r="I3047" s="24">
        <v>0.20000000000000004</v>
      </c>
      <c r="J3047" s="25">
        <v>2250</v>
      </c>
      <c r="K3047" s="26">
        <f t="shared" si="998"/>
        <v>450.00000000000011</v>
      </c>
      <c r="L3047" s="26">
        <f t="shared" si="999"/>
        <v>180.00000000000006</v>
      </c>
      <c r="M3047" s="27">
        <v>0.4</v>
      </c>
      <c r="O3047" s="1"/>
      <c r="P3047" s="2"/>
      <c r="Q3047" s="3"/>
      <c r="R3047" s="5"/>
    </row>
    <row r="3048" spans="2:18" x14ac:dyDescent="0.2">
      <c r="B3048" s="22" t="s">
        <v>10</v>
      </c>
      <c r="C3048" s="22">
        <v>1185732</v>
      </c>
      <c r="D3048" s="23">
        <v>44289</v>
      </c>
      <c r="E3048" s="22" t="s">
        <v>30</v>
      </c>
      <c r="F3048" s="22" t="s">
        <v>106</v>
      </c>
      <c r="G3048" s="22" t="s">
        <v>107</v>
      </c>
      <c r="H3048" s="22" t="s">
        <v>12</v>
      </c>
      <c r="I3048" s="24">
        <v>0.20000000000000004</v>
      </c>
      <c r="J3048" s="25">
        <v>4500</v>
      </c>
      <c r="K3048" s="26">
        <f>I3048*J3048</f>
        <v>900.00000000000023</v>
      </c>
      <c r="L3048" s="26">
        <f>K3048*M3048</f>
        <v>270.00000000000006</v>
      </c>
      <c r="M3048" s="27">
        <v>0.3</v>
      </c>
      <c r="O3048" s="1"/>
      <c r="P3048" s="2"/>
      <c r="Q3048" s="3"/>
      <c r="R3048" s="5"/>
    </row>
    <row r="3049" spans="2:18" x14ac:dyDescent="0.2">
      <c r="B3049" s="22" t="s">
        <v>10</v>
      </c>
      <c r="C3049" s="22">
        <v>1185732</v>
      </c>
      <c r="D3049" s="23">
        <v>44289</v>
      </c>
      <c r="E3049" s="22" t="s">
        <v>30</v>
      </c>
      <c r="F3049" s="22" t="s">
        <v>106</v>
      </c>
      <c r="G3049" s="22" t="s">
        <v>107</v>
      </c>
      <c r="H3049" s="22" t="s">
        <v>15</v>
      </c>
      <c r="I3049" s="24">
        <v>0.20000000000000004</v>
      </c>
      <c r="J3049" s="25">
        <v>1500</v>
      </c>
      <c r="K3049" s="26">
        <f>I3049*J3049</f>
        <v>300.00000000000006</v>
      </c>
      <c r="L3049" s="26">
        <f>K3049*M3049</f>
        <v>105.00000000000001</v>
      </c>
      <c r="M3049" s="27">
        <v>0.35</v>
      </c>
      <c r="O3049" s="1"/>
      <c r="P3049" s="2"/>
      <c r="Q3049" s="3"/>
      <c r="R3049" s="5"/>
    </row>
    <row r="3050" spans="2:18" x14ac:dyDescent="0.2">
      <c r="B3050" s="22" t="s">
        <v>10</v>
      </c>
      <c r="C3050" s="22">
        <v>1185732</v>
      </c>
      <c r="D3050" s="23">
        <v>44289</v>
      </c>
      <c r="E3050" s="22" t="s">
        <v>30</v>
      </c>
      <c r="F3050" s="22" t="s">
        <v>106</v>
      </c>
      <c r="G3050" s="22" t="s">
        <v>107</v>
      </c>
      <c r="H3050" s="22" t="s">
        <v>13</v>
      </c>
      <c r="I3050" s="24">
        <v>0.10000000000000003</v>
      </c>
      <c r="J3050" s="25">
        <v>1500</v>
      </c>
      <c r="K3050" s="26">
        <f t="shared" ref="K3050:K3053" si="1000">I3050*J3050</f>
        <v>150.00000000000006</v>
      </c>
      <c r="L3050" s="26">
        <f t="shared" ref="L3050:L3053" si="1001">K3050*M3050</f>
        <v>45.000000000000014</v>
      </c>
      <c r="M3050" s="27">
        <v>0.3</v>
      </c>
      <c r="O3050" s="1"/>
      <c r="P3050" s="2"/>
      <c r="Q3050" s="3"/>
      <c r="R3050" s="5"/>
    </row>
    <row r="3051" spans="2:18" x14ac:dyDescent="0.2">
      <c r="B3051" s="22" t="s">
        <v>10</v>
      </c>
      <c r="C3051" s="22">
        <v>1185732</v>
      </c>
      <c r="D3051" s="23">
        <v>44289</v>
      </c>
      <c r="E3051" s="22" t="s">
        <v>30</v>
      </c>
      <c r="F3051" s="22" t="s">
        <v>106</v>
      </c>
      <c r="G3051" s="22" t="s">
        <v>107</v>
      </c>
      <c r="H3051" s="22" t="s">
        <v>14</v>
      </c>
      <c r="I3051" s="24">
        <v>0.14999999999999997</v>
      </c>
      <c r="J3051" s="25">
        <v>750</v>
      </c>
      <c r="K3051" s="26">
        <f t="shared" si="1000"/>
        <v>112.49999999999997</v>
      </c>
      <c r="L3051" s="26">
        <f t="shared" si="1001"/>
        <v>33.749999999999993</v>
      </c>
      <c r="M3051" s="27">
        <v>0.3</v>
      </c>
      <c r="O3051" s="1"/>
      <c r="P3051" s="2"/>
      <c r="Q3051" s="3"/>
      <c r="R3051" s="5"/>
    </row>
    <row r="3052" spans="2:18" x14ac:dyDescent="0.2">
      <c r="B3052" s="22" t="s">
        <v>10</v>
      </c>
      <c r="C3052" s="22">
        <v>1185732</v>
      </c>
      <c r="D3052" s="23">
        <v>44289</v>
      </c>
      <c r="E3052" s="22" t="s">
        <v>30</v>
      </c>
      <c r="F3052" s="22" t="s">
        <v>106</v>
      </c>
      <c r="G3052" s="22" t="s">
        <v>107</v>
      </c>
      <c r="H3052" s="22" t="s">
        <v>16</v>
      </c>
      <c r="I3052" s="24">
        <v>0.6</v>
      </c>
      <c r="J3052" s="25">
        <v>1000</v>
      </c>
      <c r="K3052" s="26">
        <f t="shared" si="1000"/>
        <v>600</v>
      </c>
      <c r="L3052" s="26">
        <f t="shared" si="1001"/>
        <v>300</v>
      </c>
      <c r="M3052" s="27">
        <v>0.5</v>
      </c>
      <c r="O3052" s="1"/>
      <c r="P3052" s="2"/>
      <c r="Q3052" s="3"/>
      <c r="R3052" s="5"/>
    </row>
    <row r="3053" spans="2:18" x14ac:dyDescent="0.2">
      <c r="B3053" s="22" t="s">
        <v>10</v>
      </c>
      <c r="C3053" s="22">
        <v>1185732</v>
      </c>
      <c r="D3053" s="23">
        <v>44289</v>
      </c>
      <c r="E3053" s="22" t="s">
        <v>30</v>
      </c>
      <c r="F3053" s="22" t="s">
        <v>106</v>
      </c>
      <c r="G3053" s="22" t="s">
        <v>107</v>
      </c>
      <c r="H3053" s="22" t="s">
        <v>17</v>
      </c>
      <c r="I3053" s="24">
        <v>0.5</v>
      </c>
      <c r="J3053" s="25">
        <v>2250</v>
      </c>
      <c r="K3053" s="26">
        <f t="shared" si="1000"/>
        <v>1125</v>
      </c>
      <c r="L3053" s="26">
        <f t="shared" si="1001"/>
        <v>450</v>
      </c>
      <c r="M3053" s="27">
        <v>0.4</v>
      </c>
      <c r="O3053" s="1"/>
      <c r="P3053" s="2"/>
      <c r="Q3053" s="3"/>
      <c r="R3053" s="5"/>
    </row>
    <row r="3054" spans="2:18" x14ac:dyDescent="0.2">
      <c r="B3054" s="22" t="s">
        <v>10</v>
      </c>
      <c r="C3054" s="22">
        <v>1185732</v>
      </c>
      <c r="D3054" s="23">
        <v>44320</v>
      </c>
      <c r="E3054" s="22" t="s">
        <v>30</v>
      </c>
      <c r="F3054" s="22" t="s">
        <v>106</v>
      </c>
      <c r="G3054" s="22" t="s">
        <v>107</v>
      </c>
      <c r="H3054" s="22" t="s">
        <v>12</v>
      </c>
      <c r="I3054" s="24">
        <v>0.6</v>
      </c>
      <c r="J3054" s="25">
        <v>4950</v>
      </c>
      <c r="K3054" s="26">
        <f>I3054*J3054</f>
        <v>2970</v>
      </c>
      <c r="L3054" s="26">
        <f>K3054*M3054</f>
        <v>891</v>
      </c>
      <c r="M3054" s="27">
        <v>0.3</v>
      </c>
      <c r="O3054" s="1"/>
      <c r="P3054" s="2"/>
      <c r="Q3054" s="3"/>
      <c r="R3054" s="5"/>
    </row>
    <row r="3055" spans="2:18" x14ac:dyDescent="0.2">
      <c r="B3055" s="22" t="s">
        <v>10</v>
      </c>
      <c r="C3055" s="22">
        <v>1185732</v>
      </c>
      <c r="D3055" s="23">
        <v>44320</v>
      </c>
      <c r="E3055" s="22" t="s">
        <v>30</v>
      </c>
      <c r="F3055" s="22" t="s">
        <v>106</v>
      </c>
      <c r="G3055" s="22" t="s">
        <v>107</v>
      </c>
      <c r="H3055" s="22" t="s">
        <v>15</v>
      </c>
      <c r="I3055" s="24">
        <v>0.4</v>
      </c>
      <c r="J3055" s="25">
        <v>2000</v>
      </c>
      <c r="K3055" s="26">
        <f>I3055*J3055</f>
        <v>800</v>
      </c>
      <c r="L3055" s="26">
        <f>K3055*M3055</f>
        <v>280</v>
      </c>
      <c r="M3055" s="27">
        <v>0.35</v>
      </c>
      <c r="O3055" s="1"/>
      <c r="P3055" s="2"/>
      <c r="Q3055" s="3"/>
      <c r="R3055" s="5"/>
    </row>
    <row r="3056" spans="2:18" x14ac:dyDescent="0.2">
      <c r="B3056" s="22" t="s">
        <v>10</v>
      </c>
      <c r="C3056" s="22">
        <v>1185732</v>
      </c>
      <c r="D3056" s="23">
        <v>44320</v>
      </c>
      <c r="E3056" s="22" t="s">
        <v>30</v>
      </c>
      <c r="F3056" s="22" t="s">
        <v>106</v>
      </c>
      <c r="G3056" s="22" t="s">
        <v>107</v>
      </c>
      <c r="H3056" s="22" t="s">
        <v>13</v>
      </c>
      <c r="I3056" s="24">
        <v>0.35000000000000003</v>
      </c>
      <c r="J3056" s="25">
        <v>1750</v>
      </c>
      <c r="K3056" s="26">
        <f t="shared" ref="K3056:K3059" si="1002">I3056*J3056</f>
        <v>612.50000000000011</v>
      </c>
      <c r="L3056" s="26">
        <f t="shared" ref="L3056:L3059" si="1003">K3056*M3056</f>
        <v>183.75000000000003</v>
      </c>
      <c r="M3056" s="27">
        <v>0.3</v>
      </c>
      <c r="O3056" s="1"/>
      <c r="P3056" s="2"/>
      <c r="Q3056" s="3"/>
      <c r="R3056" s="5"/>
    </row>
    <row r="3057" spans="2:18" x14ac:dyDescent="0.2">
      <c r="B3057" s="22" t="s">
        <v>10</v>
      </c>
      <c r="C3057" s="22">
        <v>1185732</v>
      </c>
      <c r="D3057" s="23">
        <v>44320</v>
      </c>
      <c r="E3057" s="22" t="s">
        <v>30</v>
      </c>
      <c r="F3057" s="22" t="s">
        <v>106</v>
      </c>
      <c r="G3057" s="22" t="s">
        <v>107</v>
      </c>
      <c r="H3057" s="22" t="s">
        <v>14</v>
      </c>
      <c r="I3057" s="24">
        <v>0.35000000000000003</v>
      </c>
      <c r="J3057" s="25">
        <v>1500</v>
      </c>
      <c r="K3057" s="26">
        <f t="shared" si="1002"/>
        <v>525</v>
      </c>
      <c r="L3057" s="26">
        <f t="shared" si="1003"/>
        <v>157.5</v>
      </c>
      <c r="M3057" s="27">
        <v>0.3</v>
      </c>
      <c r="O3057" s="1"/>
      <c r="P3057" s="2"/>
      <c r="Q3057" s="3"/>
      <c r="R3057" s="5"/>
    </row>
    <row r="3058" spans="2:18" x14ac:dyDescent="0.2">
      <c r="B3058" s="22" t="s">
        <v>10</v>
      </c>
      <c r="C3058" s="22">
        <v>1185732</v>
      </c>
      <c r="D3058" s="23">
        <v>44320</v>
      </c>
      <c r="E3058" s="22" t="s">
        <v>30</v>
      </c>
      <c r="F3058" s="22" t="s">
        <v>106</v>
      </c>
      <c r="G3058" s="22" t="s">
        <v>107</v>
      </c>
      <c r="H3058" s="22" t="s">
        <v>16</v>
      </c>
      <c r="I3058" s="24">
        <v>0.44999999999999996</v>
      </c>
      <c r="J3058" s="25">
        <v>1750</v>
      </c>
      <c r="K3058" s="26">
        <f t="shared" si="1002"/>
        <v>787.49999999999989</v>
      </c>
      <c r="L3058" s="26">
        <f t="shared" si="1003"/>
        <v>393.74999999999994</v>
      </c>
      <c r="M3058" s="27">
        <v>0.5</v>
      </c>
      <c r="O3058" s="1"/>
      <c r="P3058" s="2"/>
      <c r="Q3058" s="3"/>
      <c r="R3058" s="5"/>
    </row>
    <row r="3059" spans="2:18" x14ac:dyDescent="0.2">
      <c r="B3059" s="22" t="s">
        <v>10</v>
      </c>
      <c r="C3059" s="22">
        <v>1185732</v>
      </c>
      <c r="D3059" s="23">
        <v>44320</v>
      </c>
      <c r="E3059" s="22" t="s">
        <v>30</v>
      </c>
      <c r="F3059" s="22" t="s">
        <v>106</v>
      </c>
      <c r="G3059" s="22" t="s">
        <v>107</v>
      </c>
      <c r="H3059" s="22" t="s">
        <v>17</v>
      </c>
      <c r="I3059" s="24">
        <v>0.49999999999999994</v>
      </c>
      <c r="J3059" s="25">
        <v>3000</v>
      </c>
      <c r="K3059" s="26">
        <f t="shared" si="1002"/>
        <v>1499.9999999999998</v>
      </c>
      <c r="L3059" s="26">
        <f t="shared" si="1003"/>
        <v>599.99999999999989</v>
      </c>
      <c r="M3059" s="27">
        <v>0.4</v>
      </c>
      <c r="O3059" s="1"/>
      <c r="P3059" s="2"/>
      <c r="Q3059" s="3"/>
      <c r="R3059" s="5"/>
    </row>
    <row r="3060" spans="2:18" x14ac:dyDescent="0.2">
      <c r="B3060" s="22" t="s">
        <v>10</v>
      </c>
      <c r="C3060" s="22">
        <v>1185732</v>
      </c>
      <c r="D3060" s="23">
        <v>44350</v>
      </c>
      <c r="E3060" s="22" t="s">
        <v>30</v>
      </c>
      <c r="F3060" s="22" t="s">
        <v>106</v>
      </c>
      <c r="G3060" s="22" t="s">
        <v>107</v>
      </c>
      <c r="H3060" s="22" t="s">
        <v>12</v>
      </c>
      <c r="I3060" s="24">
        <v>0.35000000000000003</v>
      </c>
      <c r="J3060" s="25">
        <v>5500</v>
      </c>
      <c r="K3060" s="26">
        <f>I3060*J3060</f>
        <v>1925.0000000000002</v>
      </c>
      <c r="L3060" s="26">
        <f>K3060*M3060</f>
        <v>577.5</v>
      </c>
      <c r="M3060" s="27">
        <v>0.3</v>
      </c>
      <c r="O3060" s="1"/>
      <c r="P3060" s="2"/>
      <c r="Q3060" s="3"/>
      <c r="R3060" s="5"/>
    </row>
    <row r="3061" spans="2:18" x14ac:dyDescent="0.2">
      <c r="B3061" s="22" t="s">
        <v>10</v>
      </c>
      <c r="C3061" s="22">
        <v>1185732</v>
      </c>
      <c r="D3061" s="23">
        <v>44350</v>
      </c>
      <c r="E3061" s="22" t="s">
        <v>30</v>
      </c>
      <c r="F3061" s="22" t="s">
        <v>106</v>
      </c>
      <c r="G3061" s="22" t="s">
        <v>107</v>
      </c>
      <c r="H3061" s="22" t="s">
        <v>15</v>
      </c>
      <c r="I3061" s="24">
        <v>0.3000000000000001</v>
      </c>
      <c r="J3061" s="25">
        <v>3000</v>
      </c>
      <c r="K3061" s="26">
        <f>I3061*J3061</f>
        <v>900.00000000000034</v>
      </c>
      <c r="L3061" s="26">
        <f>K3061*M3061</f>
        <v>315.00000000000011</v>
      </c>
      <c r="M3061" s="27">
        <v>0.35</v>
      </c>
      <c r="O3061" s="1"/>
      <c r="P3061" s="2"/>
      <c r="Q3061" s="3"/>
      <c r="R3061" s="5"/>
    </row>
    <row r="3062" spans="2:18" x14ac:dyDescent="0.2">
      <c r="B3062" s="22" t="s">
        <v>10</v>
      </c>
      <c r="C3062" s="22">
        <v>1185732</v>
      </c>
      <c r="D3062" s="23">
        <v>44350</v>
      </c>
      <c r="E3062" s="22" t="s">
        <v>30</v>
      </c>
      <c r="F3062" s="22" t="s">
        <v>106</v>
      </c>
      <c r="G3062" s="22" t="s">
        <v>107</v>
      </c>
      <c r="H3062" s="22" t="s">
        <v>13</v>
      </c>
      <c r="I3062" s="24">
        <v>0.25000000000000006</v>
      </c>
      <c r="J3062" s="25">
        <v>2000</v>
      </c>
      <c r="K3062" s="26">
        <f t="shared" ref="K3062:K3065" si="1004">I3062*J3062</f>
        <v>500.00000000000011</v>
      </c>
      <c r="L3062" s="26">
        <f t="shared" ref="L3062:L3065" si="1005">K3062*M3062</f>
        <v>150.00000000000003</v>
      </c>
      <c r="M3062" s="27">
        <v>0.3</v>
      </c>
      <c r="O3062" s="1"/>
      <c r="P3062" s="2"/>
      <c r="Q3062" s="3"/>
      <c r="R3062" s="5"/>
    </row>
    <row r="3063" spans="2:18" x14ac:dyDescent="0.2">
      <c r="B3063" s="22" t="s">
        <v>10</v>
      </c>
      <c r="C3063" s="22">
        <v>1185732</v>
      </c>
      <c r="D3063" s="23">
        <v>44350</v>
      </c>
      <c r="E3063" s="22" t="s">
        <v>30</v>
      </c>
      <c r="F3063" s="22" t="s">
        <v>106</v>
      </c>
      <c r="G3063" s="22" t="s">
        <v>107</v>
      </c>
      <c r="H3063" s="22" t="s">
        <v>14</v>
      </c>
      <c r="I3063" s="24">
        <v>0.25000000000000006</v>
      </c>
      <c r="J3063" s="25">
        <v>1750</v>
      </c>
      <c r="K3063" s="26">
        <f t="shared" si="1004"/>
        <v>437.50000000000011</v>
      </c>
      <c r="L3063" s="26">
        <f t="shared" si="1005"/>
        <v>131.25000000000003</v>
      </c>
      <c r="M3063" s="27">
        <v>0.3</v>
      </c>
      <c r="O3063" s="1"/>
      <c r="P3063" s="2"/>
      <c r="Q3063" s="3"/>
      <c r="R3063" s="5"/>
    </row>
    <row r="3064" spans="2:18" x14ac:dyDescent="0.2">
      <c r="B3064" s="22" t="s">
        <v>10</v>
      </c>
      <c r="C3064" s="22">
        <v>1185732</v>
      </c>
      <c r="D3064" s="23">
        <v>44350</v>
      </c>
      <c r="E3064" s="22" t="s">
        <v>30</v>
      </c>
      <c r="F3064" s="22" t="s">
        <v>106</v>
      </c>
      <c r="G3064" s="22" t="s">
        <v>107</v>
      </c>
      <c r="H3064" s="22" t="s">
        <v>16</v>
      </c>
      <c r="I3064" s="24">
        <v>0.35000000000000003</v>
      </c>
      <c r="J3064" s="25">
        <v>1750</v>
      </c>
      <c r="K3064" s="26">
        <f t="shared" si="1004"/>
        <v>612.50000000000011</v>
      </c>
      <c r="L3064" s="26">
        <f t="shared" si="1005"/>
        <v>306.25000000000006</v>
      </c>
      <c r="M3064" s="27">
        <v>0.5</v>
      </c>
      <c r="O3064" s="1"/>
      <c r="P3064" s="2"/>
      <c r="Q3064" s="3"/>
      <c r="R3064" s="5"/>
    </row>
    <row r="3065" spans="2:18" x14ac:dyDescent="0.2">
      <c r="B3065" s="22" t="s">
        <v>10</v>
      </c>
      <c r="C3065" s="22">
        <v>1185732</v>
      </c>
      <c r="D3065" s="23">
        <v>44350</v>
      </c>
      <c r="E3065" s="22" t="s">
        <v>30</v>
      </c>
      <c r="F3065" s="22" t="s">
        <v>106</v>
      </c>
      <c r="G3065" s="22" t="s">
        <v>107</v>
      </c>
      <c r="H3065" s="22" t="s">
        <v>17</v>
      </c>
      <c r="I3065" s="24">
        <v>0.55000000000000004</v>
      </c>
      <c r="J3065" s="25">
        <v>3250</v>
      </c>
      <c r="K3065" s="26">
        <f t="shared" si="1004"/>
        <v>1787.5000000000002</v>
      </c>
      <c r="L3065" s="26">
        <f t="shared" si="1005"/>
        <v>715.00000000000011</v>
      </c>
      <c r="M3065" s="27">
        <v>0.4</v>
      </c>
      <c r="O3065" s="1"/>
      <c r="P3065" s="2"/>
      <c r="Q3065" s="3"/>
      <c r="R3065" s="5"/>
    </row>
    <row r="3066" spans="2:18" x14ac:dyDescent="0.2">
      <c r="B3066" s="22" t="s">
        <v>10</v>
      </c>
      <c r="C3066" s="22">
        <v>1185732</v>
      </c>
      <c r="D3066" s="23">
        <v>44379</v>
      </c>
      <c r="E3066" s="22" t="s">
        <v>30</v>
      </c>
      <c r="F3066" s="22" t="s">
        <v>106</v>
      </c>
      <c r="G3066" s="22" t="s">
        <v>107</v>
      </c>
      <c r="H3066" s="22" t="s">
        <v>12</v>
      </c>
      <c r="I3066" s="24">
        <v>0.5</v>
      </c>
      <c r="J3066" s="25">
        <v>5500</v>
      </c>
      <c r="K3066" s="26">
        <f>I3066*J3066</f>
        <v>2750</v>
      </c>
      <c r="L3066" s="26">
        <f>K3066*M3066</f>
        <v>825</v>
      </c>
      <c r="M3066" s="27">
        <v>0.3</v>
      </c>
      <c r="O3066" s="1"/>
      <c r="P3066" s="2"/>
      <c r="Q3066" s="3"/>
      <c r="R3066" s="5"/>
    </row>
    <row r="3067" spans="2:18" x14ac:dyDescent="0.2">
      <c r="B3067" s="22" t="s">
        <v>10</v>
      </c>
      <c r="C3067" s="22">
        <v>1185732</v>
      </c>
      <c r="D3067" s="23">
        <v>44379</v>
      </c>
      <c r="E3067" s="22" t="s">
        <v>30</v>
      </c>
      <c r="F3067" s="22" t="s">
        <v>106</v>
      </c>
      <c r="G3067" s="22" t="s">
        <v>107</v>
      </c>
      <c r="H3067" s="22" t="s">
        <v>15</v>
      </c>
      <c r="I3067" s="24">
        <v>0.45000000000000007</v>
      </c>
      <c r="J3067" s="25">
        <v>3000</v>
      </c>
      <c r="K3067" s="26">
        <f>I3067*J3067</f>
        <v>1350.0000000000002</v>
      </c>
      <c r="L3067" s="26">
        <f>K3067*M3067</f>
        <v>472.50000000000006</v>
      </c>
      <c r="M3067" s="27">
        <v>0.35</v>
      </c>
      <c r="O3067" s="1"/>
      <c r="P3067" s="2"/>
      <c r="Q3067" s="3"/>
      <c r="R3067" s="5"/>
    </row>
    <row r="3068" spans="2:18" x14ac:dyDescent="0.2">
      <c r="B3068" s="22" t="s">
        <v>10</v>
      </c>
      <c r="C3068" s="22">
        <v>1185732</v>
      </c>
      <c r="D3068" s="23">
        <v>44379</v>
      </c>
      <c r="E3068" s="22" t="s">
        <v>30</v>
      </c>
      <c r="F3068" s="22" t="s">
        <v>106</v>
      </c>
      <c r="G3068" s="22" t="s">
        <v>107</v>
      </c>
      <c r="H3068" s="22" t="s">
        <v>13</v>
      </c>
      <c r="I3068" s="24">
        <v>0.4</v>
      </c>
      <c r="J3068" s="25">
        <v>2250</v>
      </c>
      <c r="K3068" s="26">
        <f t="shared" ref="K3068:K3071" si="1006">I3068*J3068</f>
        <v>900</v>
      </c>
      <c r="L3068" s="26">
        <f t="shared" ref="L3068:L3071" si="1007">K3068*M3068</f>
        <v>270</v>
      </c>
      <c r="M3068" s="27">
        <v>0.3</v>
      </c>
      <c r="O3068" s="1"/>
      <c r="P3068" s="2"/>
      <c r="Q3068" s="3"/>
      <c r="R3068" s="5"/>
    </row>
    <row r="3069" spans="2:18" x14ac:dyDescent="0.2">
      <c r="B3069" s="22" t="s">
        <v>10</v>
      </c>
      <c r="C3069" s="22">
        <v>1185732</v>
      </c>
      <c r="D3069" s="23">
        <v>44379</v>
      </c>
      <c r="E3069" s="22" t="s">
        <v>30</v>
      </c>
      <c r="F3069" s="22" t="s">
        <v>106</v>
      </c>
      <c r="G3069" s="22" t="s">
        <v>107</v>
      </c>
      <c r="H3069" s="22" t="s">
        <v>14</v>
      </c>
      <c r="I3069" s="24">
        <v>0.4</v>
      </c>
      <c r="J3069" s="25">
        <v>1750</v>
      </c>
      <c r="K3069" s="26">
        <f t="shared" si="1006"/>
        <v>700</v>
      </c>
      <c r="L3069" s="26">
        <f t="shared" si="1007"/>
        <v>210</v>
      </c>
      <c r="M3069" s="27">
        <v>0.3</v>
      </c>
      <c r="O3069" s="1"/>
      <c r="P3069" s="2"/>
      <c r="Q3069" s="3"/>
      <c r="R3069" s="5"/>
    </row>
    <row r="3070" spans="2:18" x14ac:dyDescent="0.2">
      <c r="B3070" s="22" t="s">
        <v>10</v>
      </c>
      <c r="C3070" s="22">
        <v>1185732</v>
      </c>
      <c r="D3070" s="23">
        <v>44379</v>
      </c>
      <c r="E3070" s="22" t="s">
        <v>30</v>
      </c>
      <c r="F3070" s="22" t="s">
        <v>106</v>
      </c>
      <c r="G3070" s="22" t="s">
        <v>107</v>
      </c>
      <c r="H3070" s="22" t="s">
        <v>16</v>
      </c>
      <c r="I3070" s="24">
        <v>0.5</v>
      </c>
      <c r="J3070" s="25">
        <v>2000</v>
      </c>
      <c r="K3070" s="26">
        <f t="shared" si="1006"/>
        <v>1000</v>
      </c>
      <c r="L3070" s="26">
        <f t="shared" si="1007"/>
        <v>500</v>
      </c>
      <c r="M3070" s="27">
        <v>0.5</v>
      </c>
      <c r="O3070" s="1"/>
      <c r="P3070" s="2"/>
      <c r="Q3070" s="3"/>
      <c r="R3070" s="5"/>
    </row>
    <row r="3071" spans="2:18" x14ac:dyDescent="0.2">
      <c r="B3071" s="22" t="s">
        <v>10</v>
      </c>
      <c r="C3071" s="22">
        <v>1185732</v>
      </c>
      <c r="D3071" s="23">
        <v>44379</v>
      </c>
      <c r="E3071" s="22" t="s">
        <v>30</v>
      </c>
      <c r="F3071" s="22" t="s">
        <v>106</v>
      </c>
      <c r="G3071" s="22" t="s">
        <v>107</v>
      </c>
      <c r="H3071" s="22" t="s">
        <v>17</v>
      </c>
      <c r="I3071" s="24">
        <v>0.55000000000000004</v>
      </c>
      <c r="J3071" s="25">
        <v>3750</v>
      </c>
      <c r="K3071" s="26">
        <f t="shared" si="1006"/>
        <v>2062.5</v>
      </c>
      <c r="L3071" s="26">
        <f t="shared" si="1007"/>
        <v>825</v>
      </c>
      <c r="M3071" s="27">
        <v>0.4</v>
      </c>
      <c r="O3071" s="1"/>
      <c r="P3071" s="2"/>
      <c r="Q3071" s="3"/>
      <c r="R3071" s="5"/>
    </row>
    <row r="3072" spans="2:18" x14ac:dyDescent="0.2">
      <c r="B3072" s="22" t="s">
        <v>10</v>
      </c>
      <c r="C3072" s="22">
        <v>1185732</v>
      </c>
      <c r="D3072" s="23">
        <v>44411</v>
      </c>
      <c r="E3072" s="22" t="s">
        <v>30</v>
      </c>
      <c r="F3072" s="22" t="s">
        <v>106</v>
      </c>
      <c r="G3072" s="22" t="s">
        <v>107</v>
      </c>
      <c r="H3072" s="22" t="s">
        <v>12</v>
      </c>
      <c r="I3072" s="24">
        <v>0.5</v>
      </c>
      <c r="J3072" s="25">
        <v>5250</v>
      </c>
      <c r="K3072" s="26">
        <f>I3072*J3072</f>
        <v>2625</v>
      </c>
      <c r="L3072" s="26">
        <f>K3072*M3072</f>
        <v>787.5</v>
      </c>
      <c r="M3072" s="27">
        <v>0.3</v>
      </c>
      <c r="O3072" s="1"/>
      <c r="P3072" s="2"/>
      <c r="Q3072" s="3"/>
      <c r="R3072" s="5"/>
    </row>
    <row r="3073" spans="2:18" x14ac:dyDescent="0.2">
      <c r="B3073" s="22" t="s">
        <v>10</v>
      </c>
      <c r="C3073" s="22">
        <v>1185732</v>
      </c>
      <c r="D3073" s="23">
        <v>44411</v>
      </c>
      <c r="E3073" s="22" t="s">
        <v>30</v>
      </c>
      <c r="F3073" s="22" t="s">
        <v>106</v>
      </c>
      <c r="G3073" s="22" t="s">
        <v>107</v>
      </c>
      <c r="H3073" s="22" t="s">
        <v>15</v>
      </c>
      <c r="I3073" s="24">
        <v>0.45000000000000007</v>
      </c>
      <c r="J3073" s="25">
        <v>3000</v>
      </c>
      <c r="K3073" s="26">
        <f>I3073*J3073</f>
        <v>1350.0000000000002</v>
      </c>
      <c r="L3073" s="26">
        <f>K3073*M3073</f>
        <v>472.50000000000006</v>
      </c>
      <c r="M3073" s="27">
        <v>0.35</v>
      </c>
      <c r="O3073" s="1"/>
      <c r="P3073" s="2"/>
      <c r="Q3073" s="3"/>
      <c r="R3073" s="5"/>
    </row>
    <row r="3074" spans="2:18" x14ac:dyDescent="0.2">
      <c r="B3074" s="22" t="s">
        <v>10</v>
      </c>
      <c r="C3074" s="22">
        <v>1185732</v>
      </c>
      <c r="D3074" s="23">
        <v>44411</v>
      </c>
      <c r="E3074" s="22" t="s">
        <v>30</v>
      </c>
      <c r="F3074" s="22" t="s">
        <v>106</v>
      </c>
      <c r="G3074" s="22" t="s">
        <v>107</v>
      </c>
      <c r="H3074" s="22" t="s">
        <v>13</v>
      </c>
      <c r="I3074" s="24">
        <v>0.4</v>
      </c>
      <c r="J3074" s="25">
        <v>2250</v>
      </c>
      <c r="K3074" s="26">
        <f t="shared" ref="K3074:K3077" si="1008">I3074*J3074</f>
        <v>900</v>
      </c>
      <c r="L3074" s="26">
        <f t="shared" ref="L3074:L3077" si="1009">K3074*M3074</f>
        <v>270</v>
      </c>
      <c r="M3074" s="27">
        <v>0.3</v>
      </c>
      <c r="O3074" s="1"/>
      <c r="P3074" s="2"/>
      <c r="Q3074" s="3"/>
      <c r="R3074" s="5"/>
    </row>
    <row r="3075" spans="2:18" x14ac:dyDescent="0.2">
      <c r="B3075" s="22" t="s">
        <v>10</v>
      </c>
      <c r="C3075" s="22">
        <v>1185732</v>
      </c>
      <c r="D3075" s="23">
        <v>44411</v>
      </c>
      <c r="E3075" s="22" t="s">
        <v>30</v>
      </c>
      <c r="F3075" s="22" t="s">
        <v>106</v>
      </c>
      <c r="G3075" s="22" t="s">
        <v>107</v>
      </c>
      <c r="H3075" s="22" t="s">
        <v>14</v>
      </c>
      <c r="I3075" s="24">
        <v>0.4</v>
      </c>
      <c r="J3075" s="25">
        <v>2000</v>
      </c>
      <c r="K3075" s="26">
        <f t="shared" si="1008"/>
        <v>800</v>
      </c>
      <c r="L3075" s="26">
        <f t="shared" si="1009"/>
        <v>240</v>
      </c>
      <c r="M3075" s="27">
        <v>0.3</v>
      </c>
      <c r="O3075" s="1"/>
      <c r="P3075" s="2"/>
      <c r="Q3075" s="3"/>
      <c r="R3075" s="5"/>
    </row>
    <row r="3076" spans="2:18" x14ac:dyDescent="0.2">
      <c r="B3076" s="22" t="s">
        <v>10</v>
      </c>
      <c r="C3076" s="22">
        <v>1185732</v>
      </c>
      <c r="D3076" s="23">
        <v>44411</v>
      </c>
      <c r="E3076" s="22" t="s">
        <v>30</v>
      </c>
      <c r="F3076" s="22" t="s">
        <v>106</v>
      </c>
      <c r="G3076" s="22" t="s">
        <v>107</v>
      </c>
      <c r="H3076" s="22" t="s">
        <v>16</v>
      </c>
      <c r="I3076" s="24">
        <v>0.5</v>
      </c>
      <c r="J3076" s="25">
        <v>1750</v>
      </c>
      <c r="K3076" s="26">
        <f t="shared" si="1008"/>
        <v>875</v>
      </c>
      <c r="L3076" s="26">
        <f t="shared" si="1009"/>
        <v>437.5</v>
      </c>
      <c r="M3076" s="27">
        <v>0.5</v>
      </c>
      <c r="O3076" s="1"/>
      <c r="P3076" s="2"/>
      <c r="Q3076" s="3"/>
      <c r="R3076" s="5"/>
    </row>
    <row r="3077" spans="2:18" x14ac:dyDescent="0.2">
      <c r="B3077" s="22" t="s">
        <v>10</v>
      </c>
      <c r="C3077" s="22">
        <v>1185732</v>
      </c>
      <c r="D3077" s="23">
        <v>44411</v>
      </c>
      <c r="E3077" s="22" t="s">
        <v>30</v>
      </c>
      <c r="F3077" s="22" t="s">
        <v>106</v>
      </c>
      <c r="G3077" s="22" t="s">
        <v>107</v>
      </c>
      <c r="H3077" s="22" t="s">
        <v>17</v>
      </c>
      <c r="I3077" s="24">
        <v>0.55000000000000004</v>
      </c>
      <c r="J3077" s="25">
        <v>3500</v>
      </c>
      <c r="K3077" s="26">
        <f t="shared" si="1008"/>
        <v>1925.0000000000002</v>
      </c>
      <c r="L3077" s="26">
        <f t="shared" si="1009"/>
        <v>770.00000000000011</v>
      </c>
      <c r="M3077" s="27">
        <v>0.4</v>
      </c>
      <c r="O3077" s="1"/>
      <c r="P3077" s="2"/>
      <c r="Q3077" s="3"/>
      <c r="R3077" s="5"/>
    </row>
    <row r="3078" spans="2:18" x14ac:dyDescent="0.2">
      <c r="B3078" s="22" t="s">
        <v>10</v>
      </c>
      <c r="C3078" s="22">
        <v>1185732</v>
      </c>
      <c r="D3078" s="23">
        <v>44443</v>
      </c>
      <c r="E3078" s="22" t="s">
        <v>30</v>
      </c>
      <c r="F3078" s="22" t="s">
        <v>106</v>
      </c>
      <c r="G3078" s="22" t="s">
        <v>107</v>
      </c>
      <c r="H3078" s="22" t="s">
        <v>12</v>
      </c>
      <c r="I3078" s="24">
        <v>0.35000000000000003</v>
      </c>
      <c r="J3078" s="25">
        <v>4750</v>
      </c>
      <c r="K3078" s="26">
        <f>I3078*J3078</f>
        <v>1662.5000000000002</v>
      </c>
      <c r="L3078" s="26">
        <f>K3078*M3078</f>
        <v>498.75000000000006</v>
      </c>
      <c r="M3078" s="27">
        <v>0.3</v>
      </c>
      <c r="O3078" s="1"/>
      <c r="P3078" s="2"/>
      <c r="Q3078" s="3"/>
      <c r="R3078" s="5"/>
    </row>
    <row r="3079" spans="2:18" x14ac:dyDescent="0.2">
      <c r="B3079" s="22" t="s">
        <v>10</v>
      </c>
      <c r="C3079" s="22">
        <v>1185732</v>
      </c>
      <c r="D3079" s="23">
        <v>44443</v>
      </c>
      <c r="E3079" s="22" t="s">
        <v>30</v>
      </c>
      <c r="F3079" s="22" t="s">
        <v>106</v>
      </c>
      <c r="G3079" s="22" t="s">
        <v>107</v>
      </c>
      <c r="H3079" s="22" t="s">
        <v>15</v>
      </c>
      <c r="I3079" s="24">
        <v>0.3000000000000001</v>
      </c>
      <c r="J3079" s="25">
        <v>2500</v>
      </c>
      <c r="K3079" s="26">
        <f>I3079*J3079</f>
        <v>750.00000000000023</v>
      </c>
      <c r="L3079" s="26">
        <f>K3079*M3079</f>
        <v>262.50000000000006</v>
      </c>
      <c r="M3079" s="27">
        <v>0.35</v>
      </c>
      <c r="O3079" s="1"/>
      <c r="P3079" s="2"/>
      <c r="Q3079" s="3"/>
      <c r="R3079" s="5"/>
    </row>
    <row r="3080" spans="2:18" x14ac:dyDescent="0.2">
      <c r="B3080" s="22" t="s">
        <v>10</v>
      </c>
      <c r="C3080" s="22">
        <v>1185732</v>
      </c>
      <c r="D3080" s="23">
        <v>44443</v>
      </c>
      <c r="E3080" s="22" t="s">
        <v>30</v>
      </c>
      <c r="F3080" s="22" t="s">
        <v>106</v>
      </c>
      <c r="G3080" s="22" t="s">
        <v>107</v>
      </c>
      <c r="H3080" s="22" t="s">
        <v>13</v>
      </c>
      <c r="I3080" s="24">
        <v>0.25000000000000006</v>
      </c>
      <c r="J3080" s="25">
        <v>1500</v>
      </c>
      <c r="K3080" s="26">
        <f t="shared" ref="K3080:K3083" si="1010">I3080*J3080</f>
        <v>375.00000000000006</v>
      </c>
      <c r="L3080" s="26">
        <f t="shared" ref="L3080:L3083" si="1011">K3080*M3080</f>
        <v>112.50000000000001</v>
      </c>
      <c r="M3080" s="27">
        <v>0.3</v>
      </c>
      <c r="O3080" s="1"/>
      <c r="P3080" s="2"/>
      <c r="Q3080" s="3"/>
      <c r="R3080" s="5"/>
    </row>
    <row r="3081" spans="2:18" x14ac:dyDescent="0.2">
      <c r="B3081" s="22" t="s">
        <v>10</v>
      </c>
      <c r="C3081" s="22">
        <v>1185732</v>
      </c>
      <c r="D3081" s="23">
        <v>44443</v>
      </c>
      <c r="E3081" s="22" t="s">
        <v>30</v>
      </c>
      <c r="F3081" s="22" t="s">
        <v>106</v>
      </c>
      <c r="G3081" s="22" t="s">
        <v>107</v>
      </c>
      <c r="H3081" s="22" t="s">
        <v>14</v>
      </c>
      <c r="I3081" s="24">
        <v>0.25000000000000006</v>
      </c>
      <c r="J3081" s="25">
        <v>1250</v>
      </c>
      <c r="K3081" s="26">
        <f t="shared" si="1010"/>
        <v>312.50000000000006</v>
      </c>
      <c r="L3081" s="26">
        <f t="shared" si="1011"/>
        <v>93.750000000000014</v>
      </c>
      <c r="M3081" s="27">
        <v>0.3</v>
      </c>
      <c r="O3081" s="1"/>
      <c r="P3081" s="2"/>
      <c r="Q3081" s="3"/>
      <c r="R3081" s="5"/>
    </row>
    <row r="3082" spans="2:18" x14ac:dyDescent="0.2">
      <c r="B3082" s="22" t="s">
        <v>10</v>
      </c>
      <c r="C3082" s="22">
        <v>1185732</v>
      </c>
      <c r="D3082" s="23">
        <v>44443</v>
      </c>
      <c r="E3082" s="22" t="s">
        <v>30</v>
      </c>
      <c r="F3082" s="22" t="s">
        <v>106</v>
      </c>
      <c r="G3082" s="22" t="s">
        <v>107</v>
      </c>
      <c r="H3082" s="22" t="s">
        <v>16</v>
      </c>
      <c r="I3082" s="24">
        <v>0.35000000000000003</v>
      </c>
      <c r="J3082" s="25">
        <v>1250</v>
      </c>
      <c r="K3082" s="26">
        <f t="shared" si="1010"/>
        <v>437.50000000000006</v>
      </c>
      <c r="L3082" s="26">
        <f t="shared" si="1011"/>
        <v>218.75000000000003</v>
      </c>
      <c r="M3082" s="27">
        <v>0.5</v>
      </c>
      <c r="O3082" s="1"/>
      <c r="P3082" s="2"/>
      <c r="Q3082" s="3"/>
      <c r="R3082" s="5"/>
    </row>
    <row r="3083" spans="2:18" x14ac:dyDescent="0.2">
      <c r="B3083" s="22" t="s">
        <v>10</v>
      </c>
      <c r="C3083" s="22">
        <v>1185732</v>
      </c>
      <c r="D3083" s="23">
        <v>44443</v>
      </c>
      <c r="E3083" s="22" t="s">
        <v>30</v>
      </c>
      <c r="F3083" s="22" t="s">
        <v>106</v>
      </c>
      <c r="G3083" s="22" t="s">
        <v>107</v>
      </c>
      <c r="H3083" s="22" t="s">
        <v>17</v>
      </c>
      <c r="I3083" s="24">
        <v>0.4</v>
      </c>
      <c r="J3083" s="25">
        <v>2000</v>
      </c>
      <c r="K3083" s="26">
        <f t="shared" si="1010"/>
        <v>800</v>
      </c>
      <c r="L3083" s="26">
        <f t="shared" si="1011"/>
        <v>320</v>
      </c>
      <c r="M3083" s="27">
        <v>0.4</v>
      </c>
      <c r="O3083" s="1"/>
      <c r="P3083" s="2"/>
      <c r="Q3083" s="3"/>
      <c r="R3083" s="5"/>
    </row>
    <row r="3084" spans="2:18" x14ac:dyDescent="0.2">
      <c r="B3084" s="22" t="s">
        <v>10</v>
      </c>
      <c r="C3084" s="22">
        <v>1185732</v>
      </c>
      <c r="D3084" s="23">
        <v>44472</v>
      </c>
      <c r="E3084" s="22" t="s">
        <v>30</v>
      </c>
      <c r="F3084" s="22" t="s">
        <v>106</v>
      </c>
      <c r="G3084" s="22" t="s">
        <v>107</v>
      </c>
      <c r="H3084" s="22" t="s">
        <v>12</v>
      </c>
      <c r="I3084" s="24">
        <v>0.44999999999999996</v>
      </c>
      <c r="J3084" s="25">
        <v>3750</v>
      </c>
      <c r="K3084" s="26">
        <f>I3084*J3084</f>
        <v>1687.4999999999998</v>
      </c>
      <c r="L3084" s="26">
        <f>K3084*M3084</f>
        <v>506.24999999999989</v>
      </c>
      <c r="M3084" s="27">
        <v>0.3</v>
      </c>
      <c r="O3084" s="1"/>
      <c r="P3084" s="2"/>
      <c r="Q3084" s="3"/>
      <c r="R3084" s="5"/>
    </row>
    <row r="3085" spans="2:18" x14ac:dyDescent="0.2">
      <c r="B3085" s="22" t="s">
        <v>10</v>
      </c>
      <c r="C3085" s="22">
        <v>1185732</v>
      </c>
      <c r="D3085" s="23">
        <v>44472</v>
      </c>
      <c r="E3085" s="22" t="s">
        <v>30</v>
      </c>
      <c r="F3085" s="22" t="s">
        <v>106</v>
      </c>
      <c r="G3085" s="22" t="s">
        <v>107</v>
      </c>
      <c r="H3085" s="22" t="s">
        <v>15</v>
      </c>
      <c r="I3085" s="24">
        <v>0.35000000000000003</v>
      </c>
      <c r="J3085" s="25">
        <v>2250</v>
      </c>
      <c r="K3085" s="26">
        <f>I3085*J3085</f>
        <v>787.50000000000011</v>
      </c>
      <c r="L3085" s="26">
        <f>K3085*M3085</f>
        <v>275.625</v>
      </c>
      <c r="M3085" s="27">
        <v>0.35</v>
      </c>
      <c r="O3085" s="1"/>
      <c r="P3085" s="2"/>
      <c r="Q3085" s="3"/>
      <c r="R3085" s="5"/>
    </row>
    <row r="3086" spans="2:18" x14ac:dyDescent="0.2">
      <c r="B3086" s="22" t="s">
        <v>10</v>
      </c>
      <c r="C3086" s="22">
        <v>1185732</v>
      </c>
      <c r="D3086" s="23">
        <v>44472</v>
      </c>
      <c r="E3086" s="22" t="s">
        <v>30</v>
      </c>
      <c r="F3086" s="22" t="s">
        <v>106</v>
      </c>
      <c r="G3086" s="22" t="s">
        <v>107</v>
      </c>
      <c r="H3086" s="22" t="s">
        <v>13</v>
      </c>
      <c r="I3086" s="24">
        <v>0.35000000000000003</v>
      </c>
      <c r="J3086" s="25">
        <v>1250</v>
      </c>
      <c r="K3086" s="26">
        <f t="shared" ref="K3086:K3089" si="1012">I3086*J3086</f>
        <v>437.50000000000006</v>
      </c>
      <c r="L3086" s="26">
        <f t="shared" ref="L3086:L3089" si="1013">K3086*M3086</f>
        <v>131.25</v>
      </c>
      <c r="M3086" s="27">
        <v>0.3</v>
      </c>
      <c r="O3086" s="1"/>
      <c r="P3086" s="2"/>
      <c r="Q3086" s="3"/>
      <c r="R3086" s="5"/>
    </row>
    <row r="3087" spans="2:18" x14ac:dyDescent="0.2">
      <c r="B3087" s="22" t="s">
        <v>10</v>
      </c>
      <c r="C3087" s="22">
        <v>1185732</v>
      </c>
      <c r="D3087" s="23">
        <v>44472</v>
      </c>
      <c r="E3087" s="22" t="s">
        <v>30</v>
      </c>
      <c r="F3087" s="22" t="s">
        <v>106</v>
      </c>
      <c r="G3087" s="22" t="s">
        <v>107</v>
      </c>
      <c r="H3087" s="22" t="s">
        <v>14</v>
      </c>
      <c r="I3087" s="24">
        <v>0.35000000000000003</v>
      </c>
      <c r="J3087" s="25">
        <v>1250</v>
      </c>
      <c r="K3087" s="26">
        <f t="shared" si="1012"/>
        <v>437.50000000000006</v>
      </c>
      <c r="L3087" s="26">
        <f t="shared" si="1013"/>
        <v>131.25</v>
      </c>
      <c r="M3087" s="27">
        <v>0.3</v>
      </c>
      <c r="O3087" s="1"/>
      <c r="P3087" s="2"/>
      <c r="Q3087" s="3"/>
      <c r="R3087" s="5"/>
    </row>
    <row r="3088" spans="2:18" x14ac:dyDescent="0.2">
      <c r="B3088" s="22" t="s">
        <v>10</v>
      </c>
      <c r="C3088" s="22">
        <v>1185732</v>
      </c>
      <c r="D3088" s="23">
        <v>44472</v>
      </c>
      <c r="E3088" s="22" t="s">
        <v>30</v>
      </c>
      <c r="F3088" s="22" t="s">
        <v>106</v>
      </c>
      <c r="G3088" s="22" t="s">
        <v>107</v>
      </c>
      <c r="H3088" s="22" t="s">
        <v>16</v>
      </c>
      <c r="I3088" s="24">
        <v>0.44999999999999996</v>
      </c>
      <c r="J3088" s="25">
        <v>1250</v>
      </c>
      <c r="K3088" s="26">
        <f t="shared" si="1012"/>
        <v>562.5</v>
      </c>
      <c r="L3088" s="26">
        <f t="shared" si="1013"/>
        <v>281.25</v>
      </c>
      <c r="M3088" s="27">
        <v>0.5</v>
      </c>
      <c r="O3088" s="1"/>
      <c r="P3088" s="2"/>
      <c r="Q3088" s="3"/>
      <c r="R3088" s="5"/>
    </row>
    <row r="3089" spans="1:18" x14ac:dyDescent="0.2">
      <c r="B3089" s="22" t="s">
        <v>10</v>
      </c>
      <c r="C3089" s="22">
        <v>1185732</v>
      </c>
      <c r="D3089" s="23">
        <v>44472</v>
      </c>
      <c r="E3089" s="22" t="s">
        <v>30</v>
      </c>
      <c r="F3089" s="22" t="s">
        <v>106</v>
      </c>
      <c r="G3089" s="22" t="s">
        <v>107</v>
      </c>
      <c r="H3089" s="22" t="s">
        <v>17</v>
      </c>
      <c r="I3089" s="24">
        <v>0.49999999999999983</v>
      </c>
      <c r="J3089" s="25">
        <v>2500</v>
      </c>
      <c r="K3089" s="26">
        <f t="shared" si="1012"/>
        <v>1249.9999999999995</v>
      </c>
      <c r="L3089" s="26">
        <f t="shared" si="1013"/>
        <v>499.99999999999983</v>
      </c>
      <c r="M3089" s="27">
        <v>0.4</v>
      </c>
      <c r="O3089" s="1"/>
      <c r="P3089" s="2"/>
      <c r="Q3089" s="3"/>
      <c r="R3089" s="5"/>
    </row>
    <row r="3090" spans="1:18" x14ac:dyDescent="0.2">
      <c r="B3090" s="22" t="s">
        <v>10</v>
      </c>
      <c r="C3090" s="22">
        <v>1185732</v>
      </c>
      <c r="D3090" s="23">
        <v>44503</v>
      </c>
      <c r="E3090" s="22" t="s">
        <v>30</v>
      </c>
      <c r="F3090" s="22" t="s">
        <v>106</v>
      </c>
      <c r="G3090" s="22" t="s">
        <v>107</v>
      </c>
      <c r="H3090" s="22" t="s">
        <v>12</v>
      </c>
      <c r="I3090" s="24">
        <v>0.44999999999999996</v>
      </c>
      <c r="J3090" s="25">
        <v>4000</v>
      </c>
      <c r="K3090" s="26">
        <f>I3090*J3090</f>
        <v>1799.9999999999998</v>
      </c>
      <c r="L3090" s="26">
        <f>K3090*M3090</f>
        <v>539.99999999999989</v>
      </c>
      <c r="M3090" s="27">
        <v>0.3</v>
      </c>
      <c r="O3090" s="1"/>
      <c r="P3090" s="2"/>
      <c r="Q3090" s="3"/>
      <c r="R3090" s="5"/>
    </row>
    <row r="3091" spans="1:18" x14ac:dyDescent="0.2">
      <c r="B3091" s="22" t="s">
        <v>10</v>
      </c>
      <c r="C3091" s="22">
        <v>1185732</v>
      </c>
      <c r="D3091" s="23">
        <v>44503</v>
      </c>
      <c r="E3091" s="22" t="s">
        <v>30</v>
      </c>
      <c r="F3091" s="22" t="s">
        <v>106</v>
      </c>
      <c r="G3091" s="22" t="s">
        <v>107</v>
      </c>
      <c r="H3091" s="22" t="s">
        <v>15</v>
      </c>
      <c r="I3091" s="24">
        <v>0.35000000000000003</v>
      </c>
      <c r="J3091" s="25">
        <v>3000</v>
      </c>
      <c r="K3091" s="26">
        <f>I3091*J3091</f>
        <v>1050</v>
      </c>
      <c r="L3091" s="26">
        <f>K3091*M3091</f>
        <v>367.5</v>
      </c>
      <c r="M3091" s="27">
        <v>0.35</v>
      </c>
      <c r="O3091" s="1"/>
      <c r="P3091" s="2"/>
      <c r="Q3091" s="3"/>
      <c r="R3091" s="5"/>
    </row>
    <row r="3092" spans="1:18" x14ac:dyDescent="0.2">
      <c r="B3092" s="22" t="s">
        <v>10</v>
      </c>
      <c r="C3092" s="22">
        <v>1185732</v>
      </c>
      <c r="D3092" s="23">
        <v>44503</v>
      </c>
      <c r="E3092" s="22" t="s">
        <v>30</v>
      </c>
      <c r="F3092" s="22" t="s">
        <v>106</v>
      </c>
      <c r="G3092" s="22" t="s">
        <v>107</v>
      </c>
      <c r="H3092" s="22" t="s">
        <v>13</v>
      </c>
      <c r="I3092" s="24">
        <v>0.35000000000000003</v>
      </c>
      <c r="J3092" s="25">
        <v>2450</v>
      </c>
      <c r="K3092" s="26">
        <f t="shared" ref="K3092:K3095" si="1014">I3092*J3092</f>
        <v>857.50000000000011</v>
      </c>
      <c r="L3092" s="26">
        <f t="shared" ref="L3092:L3095" si="1015">K3092*M3092</f>
        <v>257.25</v>
      </c>
      <c r="M3092" s="27">
        <v>0.3</v>
      </c>
      <c r="O3092" s="1"/>
      <c r="P3092" s="2"/>
      <c r="Q3092" s="3"/>
      <c r="R3092" s="5"/>
    </row>
    <row r="3093" spans="1:18" x14ac:dyDescent="0.2">
      <c r="B3093" s="22" t="s">
        <v>10</v>
      </c>
      <c r="C3093" s="22">
        <v>1185732</v>
      </c>
      <c r="D3093" s="23">
        <v>44503</v>
      </c>
      <c r="E3093" s="22" t="s">
        <v>30</v>
      </c>
      <c r="F3093" s="22" t="s">
        <v>106</v>
      </c>
      <c r="G3093" s="22" t="s">
        <v>107</v>
      </c>
      <c r="H3093" s="22" t="s">
        <v>14</v>
      </c>
      <c r="I3093" s="24">
        <v>0.35000000000000003</v>
      </c>
      <c r="J3093" s="25">
        <v>2250</v>
      </c>
      <c r="K3093" s="26">
        <f t="shared" si="1014"/>
        <v>787.50000000000011</v>
      </c>
      <c r="L3093" s="26">
        <f t="shared" si="1015"/>
        <v>236.25000000000003</v>
      </c>
      <c r="M3093" s="27">
        <v>0.3</v>
      </c>
      <c r="O3093" s="1"/>
      <c r="P3093" s="2"/>
      <c r="Q3093" s="3"/>
      <c r="R3093" s="5"/>
    </row>
    <row r="3094" spans="1:18" x14ac:dyDescent="0.2">
      <c r="B3094" s="22" t="s">
        <v>10</v>
      </c>
      <c r="C3094" s="22">
        <v>1185732</v>
      </c>
      <c r="D3094" s="23">
        <v>44503</v>
      </c>
      <c r="E3094" s="22" t="s">
        <v>30</v>
      </c>
      <c r="F3094" s="22" t="s">
        <v>106</v>
      </c>
      <c r="G3094" s="22" t="s">
        <v>107</v>
      </c>
      <c r="H3094" s="22" t="s">
        <v>16</v>
      </c>
      <c r="I3094" s="24">
        <v>0.6</v>
      </c>
      <c r="J3094" s="25">
        <v>2000</v>
      </c>
      <c r="K3094" s="26">
        <f t="shared" si="1014"/>
        <v>1200</v>
      </c>
      <c r="L3094" s="26">
        <f t="shared" si="1015"/>
        <v>600</v>
      </c>
      <c r="M3094" s="27">
        <v>0.5</v>
      </c>
      <c r="O3094" s="1"/>
      <c r="P3094" s="2"/>
      <c r="Q3094" s="3"/>
      <c r="R3094" s="5"/>
    </row>
    <row r="3095" spans="1:18" x14ac:dyDescent="0.2">
      <c r="B3095" s="22" t="s">
        <v>10</v>
      </c>
      <c r="C3095" s="22">
        <v>1185732</v>
      </c>
      <c r="D3095" s="23">
        <v>44503</v>
      </c>
      <c r="E3095" s="22" t="s">
        <v>30</v>
      </c>
      <c r="F3095" s="22" t="s">
        <v>106</v>
      </c>
      <c r="G3095" s="22" t="s">
        <v>107</v>
      </c>
      <c r="H3095" s="22" t="s">
        <v>17</v>
      </c>
      <c r="I3095" s="24">
        <v>0.64999999999999991</v>
      </c>
      <c r="J3095" s="25">
        <v>3000</v>
      </c>
      <c r="K3095" s="26">
        <f t="shared" si="1014"/>
        <v>1949.9999999999998</v>
      </c>
      <c r="L3095" s="26">
        <f t="shared" si="1015"/>
        <v>780</v>
      </c>
      <c r="M3095" s="27">
        <v>0.4</v>
      </c>
      <c r="O3095" s="1"/>
      <c r="P3095" s="2"/>
      <c r="Q3095" s="3"/>
      <c r="R3095" s="5"/>
    </row>
    <row r="3096" spans="1:18" x14ac:dyDescent="0.2">
      <c r="B3096" s="22" t="s">
        <v>10</v>
      </c>
      <c r="C3096" s="22">
        <v>1185732</v>
      </c>
      <c r="D3096" s="23">
        <v>44532</v>
      </c>
      <c r="E3096" s="22" t="s">
        <v>30</v>
      </c>
      <c r="F3096" s="22" t="s">
        <v>106</v>
      </c>
      <c r="G3096" s="22" t="s">
        <v>107</v>
      </c>
      <c r="H3096" s="22" t="s">
        <v>12</v>
      </c>
      <c r="I3096" s="24">
        <v>0.6</v>
      </c>
      <c r="J3096" s="25">
        <v>5500</v>
      </c>
      <c r="K3096" s="26">
        <f>I3096*J3096</f>
        <v>3300</v>
      </c>
      <c r="L3096" s="26">
        <f>K3096*M3096</f>
        <v>990</v>
      </c>
      <c r="M3096" s="27">
        <v>0.3</v>
      </c>
      <c r="O3096" s="1"/>
      <c r="P3096" s="2"/>
      <c r="Q3096" s="3"/>
      <c r="R3096" s="5"/>
    </row>
    <row r="3097" spans="1:18" x14ac:dyDescent="0.2">
      <c r="B3097" s="22" t="s">
        <v>10</v>
      </c>
      <c r="C3097" s="22">
        <v>1185732</v>
      </c>
      <c r="D3097" s="23">
        <v>44532</v>
      </c>
      <c r="E3097" s="22" t="s">
        <v>30</v>
      </c>
      <c r="F3097" s="22" t="s">
        <v>106</v>
      </c>
      <c r="G3097" s="22" t="s">
        <v>107</v>
      </c>
      <c r="H3097" s="22" t="s">
        <v>15</v>
      </c>
      <c r="I3097" s="24">
        <v>0.5</v>
      </c>
      <c r="J3097" s="25">
        <v>3500</v>
      </c>
      <c r="K3097" s="26">
        <f>I3097*J3097</f>
        <v>1750</v>
      </c>
      <c r="L3097" s="26">
        <f>K3097*M3097</f>
        <v>612.5</v>
      </c>
      <c r="M3097" s="27">
        <v>0.35</v>
      </c>
      <c r="O3097" s="1"/>
      <c r="P3097" s="2"/>
      <c r="Q3097" s="3"/>
      <c r="R3097" s="5"/>
    </row>
    <row r="3098" spans="1:18" x14ac:dyDescent="0.2">
      <c r="B3098" s="22" t="s">
        <v>10</v>
      </c>
      <c r="C3098" s="22">
        <v>1185732</v>
      </c>
      <c r="D3098" s="23">
        <v>44532</v>
      </c>
      <c r="E3098" s="22" t="s">
        <v>30</v>
      </c>
      <c r="F3098" s="22" t="s">
        <v>106</v>
      </c>
      <c r="G3098" s="22" t="s">
        <v>107</v>
      </c>
      <c r="H3098" s="22" t="s">
        <v>13</v>
      </c>
      <c r="I3098" s="24">
        <v>0.5</v>
      </c>
      <c r="J3098" s="25">
        <v>3000</v>
      </c>
      <c r="K3098" s="26">
        <f t="shared" ref="K3098:K3101" si="1016">I3098*J3098</f>
        <v>1500</v>
      </c>
      <c r="L3098" s="26">
        <f t="shared" ref="L3098:L3101" si="1017">K3098*M3098</f>
        <v>450</v>
      </c>
      <c r="M3098" s="27">
        <v>0.3</v>
      </c>
      <c r="O3098" s="1"/>
      <c r="P3098" s="2"/>
      <c r="Q3098" s="3"/>
      <c r="R3098" s="5"/>
    </row>
    <row r="3099" spans="1:18" x14ac:dyDescent="0.2">
      <c r="B3099" s="22" t="s">
        <v>10</v>
      </c>
      <c r="C3099" s="22">
        <v>1185732</v>
      </c>
      <c r="D3099" s="23">
        <v>44532</v>
      </c>
      <c r="E3099" s="22" t="s">
        <v>30</v>
      </c>
      <c r="F3099" s="22" t="s">
        <v>106</v>
      </c>
      <c r="G3099" s="22" t="s">
        <v>107</v>
      </c>
      <c r="H3099" s="22" t="s">
        <v>14</v>
      </c>
      <c r="I3099" s="24">
        <v>0.5</v>
      </c>
      <c r="J3099" s="25">
        <v>2500</v>
      </c>
      <c r="K3099" s="26">
        <f t="shared" si="1016"/>
        <v>1250</v>
      </c>
      <c r="L3099" s="26">
        <f t="shared" si="1017"/>
        <v>375</v>
      </c>
      <c r="M3099" s="27">
        <v>0.3</v>
      </c>
      <c r="O3099" s="1"/>
      <c r="P3099" s="2"/>
      <c r="Q3099" s="3"/>
      <c r="R3099" s="5"/>
    </row>
    <row r="3100" spans="1:18" x14ac:dyDescent="0.2">
      <c r="B3100" s="22" t="s">
        <v>10</v>
      </c>
      <c r="C3100" s="22">
        <v>1185732</v>
      </c>
      <c r="D3100" s="23">
        <v>44532</v>
      </c>
      <c r="E3100" s="22" t="s">
        <v>30</v>
      </c>
      <c r="F3100" s="22" t="s">
        <v>106</v>
      </c>
      <c r="G3100" s="22" t="s">
        <v>107</v>
      </c>
      <c r="H3100" s="22" t="s">
        <v>16</v>
      </c>
      <c r="I3100" s="24">
        <v>0.6</v>
      </c>
      <c r="J3100" s="25">
        <v>2500</v>
      </c>
      <c r="K3100" s="26">
        <f t="shared" si="1016"/>
        <v>1500</v>
      </c>
      <c r="L3100" s="26">
        <f t="shared" si="1017"/>
        <v>750</v>
      </c>
      <c r="M3100" s="27">
        <v>0.5</v>
      </c>
      <c r="O3100" s="1"/>
      <c r="P3100" s="2"/>
      <c r="Q3100" s="3"/>
      <c r="R3100" s="5"/>
    </row>
    <row r="3101" spans="1:18" x14ac:dyDescent="0.2">
      <c r="B3101" s="22" t="s">
        <v>10</v>
      </c>
      <c r="C3101" s="22">
        <v>1185732</v>
      </c>
      <c r="D3101" s="23">
        <v>44532</v>
      </c>
      <c r="E3101" s="22" t="s">
        <v>30</v>
      </c>
      <c r="F3101" s="22" t="s">
        <v>106</v>
      </c>
      <c r="G3101" s="22" t="s">
        <v>107</v>
      </c>
      <c r="H3101" s="22" t="s">
        <v>17</v>
      </c>
      <c r="I3101" s="24">
        <v>0.64999999999999991</v>
      </c>
      <c r="J3101" s="25">
        <v>3500</v>
      </c>
      <c r="K3101" s="26">
        <f t="shared" si="1016"/>
        <v>2274.9999999999995</v>
      </c>
      <c r="L3101" s="26">
        <f t="shared" si="1017"/>
        <v>909.99999999999989</v>
      </c>
      <c r="M3101" s="27">
        <v>0.4</v>
      </c>
      <c r="O3101" s="1"/>
      <c r="P3101" s="2"/>
      <c r="Q3101" s="3"/>
      <c r="R3101" s="5"/>
    </row>
    <row r="3102" spans="1:18" x14ac:dyDescent="0.2">
      <c r="A3102" s="8" t="s">
        <v>40</v>
      </c>
      <c r="B3102" s="22" t="s">
        <v>10</v>
      </c>
      <c r="C3102" s="22">
        <v>1185732</v>
      </c>
      <c r="D3102" s="23">
        <v>44206</v>
      </c>
      <c r="E3102" s="22" t="s">
        <v>30</v>
      </c>
      <c r="F3102" s="22" t="s">
        <v>108</v>
      </c>
      <c r="G3102" s="22" t="s">
        <v>109</v>
      </c>
      <c r="H3102" s="22" t="s">
        <v>12</v>
      </c>
      <c r="I3102" s="24">
        <v>0.35000000000000003</v>
      </c>
      <c r="J3102" s="25">
        <v>5000</v>
      </c>
      <c r="K3102" s="26">
        <f>I3102*J3102</f>
        <v>1750.0000000000002</v>
      </c>
      <c r="L3102" s="26">
        <f>K3102*M3102</f>
        <v>700.00000000000011</v>
      </c>
      <c r="M3102" s="27">
        <v>0.4</v>
      </c>
      <c r="O3102" s="1"/>
      <c r="P3102" s="2"/>
      <c r="Q3102" s="3"/>
      <c r="R3102" s="5"/>
    </row>
    <row r="3103" spans="1:18" x14ac:dyDescent="0.2">
      <c r="B3103" s="22" t="s">
        <v>10</v>
      </c>
      <c r="C3103" s="22">
        <v>1185732</v>
      </c>
      <c r="D3103" s="23">
        <v>44206</v>
      </c>
      <c r="E3103" s="22" t="s">
        <v>30</v>
      </c>
      <c r="F3103" s="22" t="s">
        <v>108</v>
      </c>
      <c r="G3103" s="22" t="s">
        <v>109</v>
      </c>
      <c r="H3103" s="22" t="s">
        <v>15</v>
      </c>
      <c r="I3103" s="24">
        <v>0.35000000000000003</v>
      </c>
      <c r="J3103" s="25">
        <v>3000</v>
      </c>
      <c r="K3103" s="26">
        <f>I3103*J3103</f>
        <v>1050</v>
      </c>
      <c r="L3103" s="26">
        <f>K3103*M3103</f>
        <v>420</v>
      </c>
      <c r="M3103" s="27">
        <v>0.4</v>
      </c>
      <c r="O3103" s="1"/>
      <c r="P3103" s="2"/>
      <c r="Q3103" s="3"/>
      <c r="R3103" s="5"/>
    </row>
    <row r="3104" spans="1:18" x14ac:dyDescent="0.2">
      <c r="B3104" s="22" t="s">
        <v>10</v>
      </c>
      <c r="C3104" s="22">
        <v>1185732</v>
      </c>
      <c r="D3104" s="23">
        <v>44206</v>
      </c>
      <c r="E3104" s="22" t="s">
        <v>30</v>
      </c>
      <c r="F3104" s="22" t="s">
        <v>108</v>
      </c>
      <c r="G3104" s="22" t="s">
        <v>109</v>
      </c>
      <c r="H3104" s="22" t="s">
        <v>13</v>
      </c>
      <c r="I3104" s="24">
        <v>0.25000000000000006</v>
      </c>
      <c r="J3104" s="25">
        <v>3000</v>
      </c>
      <c r="K3104" s="26">
        <f t="shared" ref="K3104:K3107" si="1018">I3104*J3104</f>
        <v>750.00000000000011</v>
      </c>
      <c r="L3104" s="26">
        <f t="shared" ref="L3104:L3107" si="1019">K3104*M3104</f>
        <v>262.5</v>
      </c>
      <c r="M3104" s="27">
        <v>0.35</v>
      </c>
      <c r="O3104" s="1"/>
      <c r="P3104" s="2"/>
      <c r="Q3104" s="3"/>
      <c r="R3104" s="5"/>
    </row>
    <row r="3105" spans="2:18" x14ac:dyDescent="0.2">
      <c r="B3105" s="22" t="s">
        <v>10</v>
      </c>
      <c r="C3105" s="22">
        <v>1185732</v>
      </c>
      <c r="D3105" s="23">
        <v>44206</v>
      </c>
      <c r="E3105" s="22" t="s">
        <v>30</v>
      </c>
      <c r="F3105" s="22" t="s">
        <v>108</v>
      </c>
      <c r="G3105" s="22" t="s">
        <v>109</v>
      </c>
      <c r="H3105" s="22" t="s">
        <v>14</v>
      </c>
      <c r="I3105" s="24">
        <v>0.30000000000000004</v>
      </c>
      <c r="J3105" s="25">
        <v>1500</v>
      </c>
      <c r="K3105" s="26">
        <f t="shared" si="1018"/>
        <v>450.00000000000006</v>
      </c>
      <c r="L3105" s="26">
        <f t="shared" si="1019"/>
        <v>157.5</v>
      </c>
      <c r="M3105" s="27">
        <v>0.35</v>
      </c>
      <c r="O3105" s="1"/>
      <c r="P3105" s="2"/>
      <c r="Q3105" s="3"/>
      <c r="R3105" s="5"/>
    </row>
    <row r="3106" spans="2:18" x14ac:dyDescent="0.2">
      <c r="B3106" s="22" t="s">
        <v>10</v>
      </c>
      <c r="C3106" s="22">
        <v>1185732</v>
      </c>
      <c r="D3106" s="23">
        <v>44206</v>
      </c>
      <c r="E3106" s="22" t="s">
        <v>30</v>
      </c>
      <c r="F3106" s="22" t="s">
        <v>108</v>
      </c>
      <c r="G3106" s="22" t="s">
        <v>109</v>
      </c>
      <c r="H3106" s="22" t="s">
        <v>16</v>
      </c>
      <c r="I3106" s="24">
        <v>0.44999999999999996</v>
      </c>
      <c r="J3106" s="25">
        <v>2000</v>
      </c>
      <c r="K3106" s="26">
        <f t="shared" si="1018"/>
        <v>899.99999999999989</v>
      </c>
      <c r="L3106" s="26">
        <f t="shared" si="1019"/>
        <v>269.99999999999994</v>
      </c>
      <c r="M3106" s="27">
        <v>0.3</v>
      </c>
      <c r="O3106" s="1"/>
      <c r="P3106" s="2"/>
      <c r="Q3106" s="3"/>
      <c r="R3106" s="5"/>
    </row>
    <row r="3107" spans="2:18" x14ac:dyDescent="0.2">
      <c r="B3107" s="22" t="s">
        <v>10</v>
      </c>
      <c r="C3107" s="22">
        <v>1185732</v>
      </c>
      <c r="D3107" s="23">
        <v>44206</v>
      </c>
      <c r="E3107" s="22" t="s">
        <v>30</v>
      </c>
      <c r="F3107" s="22" t="s">
        <v>108</v>
      </c>
      <c r="G3107" s="22" t="s">
        <v>109</v>
      </c>
      <c r="H3107" s="22" t="s">
        <v>17</v>
      </c>
      <c r="I3107" s="24">
        <v>0.35000000000000003</v>
      </c>
      <c r="J3107" s="25">
        <v>3000</v>
      </c>
      <c r="K3107" s="26">
        <f t="shared" si="1018"/>
        <v>1050</v>
      </c>
      <c r="L3107" s="26">
        <f t="shared" si="1019"/>
        <v>420</v>
      </c>
      <c r="M3107" s="27">
        <v>0.4</v>
      </c>
      <c r="O3107" s="1"/>
      <c r="P3107" s="2"/>
      <c r="Q3107" s="3"/>
      <c r="R3107" s="5"/>
    </row>
    <row r="3108" spans="2:18" x14ac:dyDescent="0.2">
      <c r="B3108" s="22" t="s">
        <v>10</v>
      </c>
      <c r="C3108" s="22">
        <v>1185732</v>
      </c>
      <c r="D3108" s="23">
        <v>44237</v>
      </c>
      <c r="E3108" s="22" t="s">
        <v>30</v>
      </c>
      <c r="F3108" s="22" t="s">
        <v>108</v>
      </c>
      <c r="G3108" s="22" t="s">
        <v>109</v>
      </c>
      <c r="H3108" s="22" t="s">
        <v>12</v>
      </c>
      <c r="I3108" s="24">
        <v>0.35000000000000003</v>
      </c>
      <c r="J3108" s="25">
        <v>5500</v>
      </c>
      <c r="K3108" s="26">
        <f>I3108*J3108</f>
        <v>1925.0000000000002</v>
      </c>
      <c r="L3108" s="26">
        <f>K3108*M3108</f>
        <v>770.00000000000011</v>
      </c>
      <c r="M3108" s="27">
        <v>0.4</v>
      </c>
      <c r="O3108" s="1"/>
      <c r="P3108" s="2"/>
      <c r="Q3108" s="3"/>
      <c r="R3108" s="5"/>
    </row>
    <row r="3109" spans="2:18" x14ac:dyDescent="0.2">
      <c r="B3109" s="22" t="s">
        <v>10</v>
      </c>
      <c r="C3109" s="22">
        <v>1185732</v>
      </c>
      <c r="D3109" s="23">
        <v>44237</v>
      </c>
      <c r="E3109" s="22" t="s">
        <v>30</v>
      </c>
      <c r="F3109" s="22" t="s">
        <v>108</v>
      </c>
      <c r="G3109" s="22" t="s">
        <v>109</v>
      </c>
      <c r="H3109" s="22" t="s">
        <v>15</v>
      </c>
      <c r="I3109" s="24">
        <v>0.35000000000000003</v>
      </c>
      <c r="J3109" s="25">
        <v>2000</v>
      </c>
      <c r="K3109" s="26">
        <f>I3109*J3109</f>
        <v>700.00000000000011</v>
      </c>
      <c r="L3109" s="26">
        <f>K3109*M3109</f>
        <v>280.00000000000006</v>
      </c>
      <c r="M3109" s="27">
        <v>0.4</v>
      </c>
      <c r="O3109" s="1"/>
      <c r="P3109" s="2"/>
      <c r="Q3109" s="3"/>
      <c r="R3109" s="5"/>
    </row>
    <row r="3110" spans="2:18" x14ac:dyDescent="0.2">
      <c r="B3110" s="22" t="s">
        <v>10</v>
      </c>
      <c r="C3110" s="22">
        <v>1185732</v>
      </c>
      <c r="D3110" s="23">
        <v>44237</v>
      </c>
      <c r="E3110" s="22" t="s">
        <v>30</v>
      </c>
      <c r="F3110" s="22" t="s">
        <v>108</v>
      </c>
      <c r="G3110" s="22" t="s">
        <v>109</v>
      </c>
      <c r="H3110" s="22" t="s">
        <v>13</v>
      </c>
      <c r="I3110" s="24">
        <v>0.25000000000000006</v>
      </c>
      <c r="J3110" s="25">
        <v>2500</v>
      </c>
      <c r="K3110" s="26">
        <f t="shared" ref="K3110:K3113" si="1020">I3110*J3110</f>
        <v>625.00000000000011</v>
      </c>
      <c r="L3110" s="26">
        <f t="shared" ref="L3110:L3113" si="1021">K3110*M3110</f>
        <v>218.75000000000003</v>
      </c>
      <c r="M3110" s="27">
        <v>0.35</v>
      </c>
      <c r="O3110" s="1"/>
      <c r="P3110" s="2"/>
      <c r="Q3110" s="3"/>
      <c r="R3110" s="5"/>
    </row>
    <row r="3111" spans="2:18" x14ac:dyDescent="0.2">
      <c r="B3111" s="22" t="s">
        <v>10</v>
      </c>
      <c r="C3111" s="22">
        <v>1185732</v>
      </c>
      <c r="D3111" s="23">
        <v>44237</v>
      </c>
      <c r="E3111" s="22" t="s">
        <v>30</v>
      </c>
      <c r="F3111" s="22" t="s">
        <v>108</v>
      </c>
      <c r="G3111" s="22" t="s">
        <v>109</v>
      </c>
      <c r="H3111" s="22" t="s">
        <v>14</v>
      </c>
      <c r="I3111" s="24">
        <v>0.30000000000000004</v>
      </c>
      <c r="J3111" s="25">
        <v>1250</v>
      </c>
      <c r="K3111" s="26">
        <f t="shared" si="1020"/>
        <v>375.00000000000006</v>
      </c>
      <c r="L3111" s="26">
        <f t="shared" si="1021"/>
        <v>131.25</v>
      </c>
      <c r="M3111" s="27">
        <v>0.35</v>
      </c>
      <c r="O3111" s="1"/>
      <c r="P3111" s="2"/>
      <c r="Q3111" s="3"/>
      <c r="R3111" s="5"/>
    </row>
    <row r="3112" spans="2:18" x14ac:dyDescent="0.2">
      <c r="B3112" s="22" t="s">
        <v>10</v>
      </c>
      <c r="C3112" s="22">
        <v>1185732</v>
      </c>
      <c r="D3112" s="23">
        <v>44237</v>
      </c>
      <c r="E3112" s="22" t="s">
        <v>30</v>
      </c>
      <c r="F3112" s="22" t="s">
        <v>108</v>
      </c>
      <c r="G3112" s="22" t="s">
        <v>109</v>
      </c>
      <c r="H3112" s="22" t="s">
        <v>16</v>
      </c>
      <c r="I3112" s="24">
        <v>0.44999999999999996</v>
      </c>
      <c r="J3112" s="25">
        <v>2000</v>
      </c>
      <c r="K3112" s="26">
        <f t="shared" si="1020"/>
        <v>899.99999999999989</v>
      </c>
      <c r="L3112" s="26">
        <f t="shared" si="1021"/>
        <v>269.99999999999994</v>
      </c>
      <c r="M3112" s="27">
        <v>0.3</v>
      </c>
      <c r="O3112" s="1"/>
      <c r="P3112" s="2"/>
      <c r="Q3112" s="3"/>
      <c r="R3112" s="5"/>
    </row>
    <row r="3113" spans="2:18" x14ac:dyDescent="0.2">
      <c r="B3113" s="22" t="s">
        <v>10</v>
      </c>
      <c r="C3113" s="22">
        <v>1185732</v>
      </c>
      <c r="D3113" s="23">
        <v>44237</v>
      </c>
      <c r="E3113" s="22" t="s">
        <v>30</v>
      </c>
      <c r="F3113" s="22" t="s">
        <v>108</v>
      </c>
      <c r="G3113" s="22" t="s">
        <v>109</v>
      </c>
      <c r="H3113" s="22" t="s">
        <v>17</v>
      </c>
      <c r="I3113" s="24">
        <v>0.19999999999999996</v>
      </c>
      <c r="J3113" s="25">
        <v>3000</v>
      </c>
      <c r="K3113" s="26">
        <f t="shared" si="1020"/>
        <v>599.99999999999989</v>
      </c>
      <c r="L3113" s="26">
        <f t="shared" si="1021"/>
        <v>239.99999999999997</v>
      </c>
      <c r="M3113" s="27">
        <v>0.4</v>
      </c>
      <c r="O3113" s="1"/>
      <c r="P3113" s="2"/>
      <c r="Q3113" s="3"/>
      <c r="R3113" s="5"/>
    </row>
    <row r="3114" spans="2:18" x14ac:dyDescent="0.2">
      <c r="B3114" s="22" t="s">
        <v>10</v>
      </c>
      <c r="C3114" s="22">
        <v>1185732</v>
      </c>
      <c r="D3114" s="23">
        <v>44264</v>
      </c>
      <c r="E3114" s="22" t="s">
        <v>30</v>
      </c>
      <c r="F3114" s="22" t="s">
        <v>108</v>
      </c>
      <c r="G3114" s="22" t="s">
        <v>109</v>
      </c>
      <c r="H3114" s="22" t="s">
        <v>12</v>
      </c>
      <c r="I3114" s="24">
        <v>0.25000000000000006</v>
      </c>
      <c r="J3114" s="25">
        <v>5200</v>
      </c>
      <c r="K3114" s="26">
        <f>I3114*J3114</f>
        <v>1300.0000000000002</v>
      </c>
      <c r="L3114" s="26">
        <f>K3114*M3114</f>
        <v>520.00000000000011</v>
      </c>
      <c r="M3114" s="27">
        <v>0.4</v>
      </c>
      <c r="O3114" s="1"/>
      <c r="P3114" s="2"/>
      <c r="Q3114" s="3"/>
      <c r="R3114" s="5"/>
    </row>
    <row r="3115" spans="2:18" x14ac:dyDescent="0.2">
      <c r="B3115" s="22" t="s">
        <v>10</v>
      </c>
      <c r="C3115" s="22">
        <v>1185732</v>
      </c>
      <c r="D3115" s="23">
        <v>44264</v>
      </c>
      <c r="E3115" s="22" t="s">
        <v>30</v>
      </c>
      <c r="F3115" s="22" t="s">
        <v>108</v>
      </c>
      <c r="G3115" s="22" t="s">
        <v>109</v>
      </c>
      <c r="H3115" s="22" t="s">
        <v>15</v>
      </c>
      <c r="I3115" s="24">
        <v>0.25000000000000006</v>
      </c>
      <c r="J3115" s="25">
        <v>2250</v>
      </c>
      <c r="K3115" s="26">
        <f>I3115*J3115</f>
        <v>562.50000000000011</v>
      </c>
      <c r="L3115" s="26">
        <f>K3115*M3115</f>
        <v>225.00000000000006</v>
      </c>
      <c r="M3115" s="27">
        <v>0.4</v>
      </c>
      <c r="O3115" s="1"/>
      <c r="P3115" s="2"/>
      <c r="Q3115" s="3"/>
      <c r="R3115" s="5"/>
    </row>
    <row r="3116" spans="2:18" x14ac:dyDescent="0.2">
      <c r="B3116" s="22" t="s">
        <v>10</v>
      </c>
      <c r="C3116" s="22">
        <v>1185732</v>
      </c>
      <c r="D3116" s="23">
        <v>44264</v>
      </c>
      <c r="E3116" s="22" t="s">
        <v>30</v>
      </c>
      <c r="F3116" s="22" t="s">
        <v>108</v>
      </c>
      <c r="G3116" s="22" t="s">
        <v>109</v>
      </c>
      <c r="H3116" s="22" t="s">
        <v>13</v>
      </c>
      <c r="I3116" s="24">
        <v>0.15000000000000002</v>
      </c>
      <c r="J3116" s="25">
        <v>2750</v>
      </c>
      <c r="K3116" s="26">
        <f t="shared" ref="K3116:K3119" si="1022">I3116*J3116</f>
        <v>412.50000000000006</v>
      </c>
      <c r="L3116" s="26">
        <f t="shared" ref="L3116:L3119" si="1023">K3116*M3116</f>
        <v>144.375</v>
      </c>
      <c r="M3116" s="27">
        <v>0.35</v>
      </c>
      <c r="O3116" s="1"/>
      <c r="P3116" s="2"/>
      <c r="Q3116" s="3"/>
      <c r="R3116" s="5"/>
    </row>
    <row r="3117" spans="2:18" x14ac:dyDescent="0.2">
      <c r="B3117" s="22" t="s">
        <v>10</v>
      </c>
      <c r="C3117" s="22">
        <v>1185732</v>
      </c>
      <c r="D3117" s="23">
        <v>44264</v>
      </c>
      <c r="E3117" s="22" t="s">
        <v>30</v>
      </c>
      <c r="F3117" s="22" t="s">
        <v>108</v>
      </c>
      <c r="G3117" s="22" t="s">
        <v>109</v>
      </c>
      <c r="H3117" s="22" t="s">
        <v>14</v>
      </c>
      <c r="I3117" s="24">
        <v>0.19999999999999996</v>
      </c>
      <c r="J3117" s="25">
        <v>1250</v>
      </c>
      <c r="K3117" s="26">
        <f t="shared" si="1022"/>
        <v>249.99999999999994</v>
      </c>
      <c r="L3117" s="26">
        <f t="shared" si="1023"/>
        <v>87.499999999999972</v>
      </c>
      <c r="M3117" s="27">
        <v>0.35</v>
      </c>
      <c r="O3117" s="1"/>
      <c r="P3117" s="2"/>
      <c r="Q3117" s="3"/>
      <c r="R3117" s="5"/>
    </row>
    <row r="3118" spans="2:18" x14ac:dyDescent="0.2">
      <c r="B3118" s="22" t="s">
        <v>10</v>
      </c>
      <c r="C3118" s="22">
        <v>1185732</v>
      </c>
      <c r="D3118" s="23">
        <v>44264</v>
      </c>
      <c r="E3118" s="22" t="s">
        <v>30</v>
      </c>
      <c r="F3118" s="22" t="s">
        <v>108</v>
      </c>
      <c r="G3118" s="22" t="s">
        <v>109</v>
      </c>
      <c r="H3118" s="22" t="s">
        <v>16</v>
      </c>
      <c r="I3118" s="24">
        <v>0.35000000000000003</v>
      </c>
      <c r="J3118" s="25">
        <v>1750</v>
      </c>
      <c r="K3118" s="26">
        <f t="shared" si="1022"/>
        <v>612.50000000000011</v>
      </c>
      <c r="L3118" s="26">
        <f t="shared" si="1023"/>
        <v>183.75000000000003</v>
      </c>
      <c r="M3118" s="27">
        <v>0.3</v>
      </c>
      <c r="O3118" s="1"/>
      <c r="P3118" s="2"/>
      <c r="Q3118" s="3"/>
      <c r="R3118" s="5"/>
    </row>
    <row r="3119" spans="2:18" x14ac:dyDescent="0.2">
      <c r="B3119" s="22" t="s">
        <v>10</v>
      </c>
      <c r="C3119" s="22">
        <v>1185732</v>
      </c>
      <c r="D3119" s="23">
        <v>44264</v>
      </c>
      <c r="E3119" s="22" t="s">
        <v>30</v>
      </c>
      <c r="F3119" s="22" t="s">
        <v>108</v>
      </c>
      <c r="G3119" s="22" t="s">
        <v>109</v>
      </c>
      <c r="H3119" s="22" t="s">
        <v>17</v>
      </c>
      <c r="I3119" s="24">
        <v>0.25000000000000006</v>
      </c>
      <c r="J3119" s="25">
        <v>2750</v>
      </c>
      <c r="K3119" s="26">
        <f t="shared" si="1022"/>
        <v>687.50000000000011</v>
      </c>
      <c r="L3119" s="26">
        <f t="shared" si="1023"/>
        <v>275.00000000000006</v>
      </c>
      <c r="M3119" s="27">
        <v>0.4</v>
      </c>
      <c r="O3119" s="1"/>
      <c r="P3119" s="2"/>
      <c r="Q3119" s="3"/>
      <c r="R3119" s="5"/>
    </row>
    <row r="3120" spans="2:18" x14ac:dyDescent="0.2">
      <c r="B3120" s="22" t="s">
        <v>10</v>
      </c>
      <c r="C3120" s="22">
        <v>1185732</v>
      </c>
      <c r="D3120" s="23">
        <v>44296</v>
      </c>
      <c r="E3120" s="22" t="s">
        <v>30</v>
      </c>
      <c r="F3120" s="22" t="s">
        <v>108</v>
      </c>
      <c r="G3120" s="22" t="s">
        <v>109</v>
      </c>
      <c r="H3120" s="22" t="s">
        <v>12</v>
      </c>
      <c r="I3120" s="24">
        <v>0.25000000000000006</v>
      </c>
      <c r="J3120" s="25">
        <v>5000</v>
      </c>
      <c r="K3120" s="26">
        <f>I3120*J3120</f>
        <v>1250.0000000000002</v>
      </c>
      <c r="L3120" s="26">
        <f>K3120*M3120</f>
        <v>500.00000000000011</v>
      </c>
      <c r="M3120" s="27">
        <v>0.4</v>
      </c>
      <c r="O3120" s="1"/>
      <c r="P3120" s="2"/>
      <c r="Q3120" s="3"/>
      <c r="R3120" s="5"/>
    </row>
    <row r="3121" spans="2:18" x14ac:dyDescent="0.2">
      <c r="B3121" s="22" t="s">
        <v>10</v>
      </c>
      <c r="C3121" s="22">
        <v>1185732</v>
      </c>
      <c r="D3121" s="23">
        <v>44296</v>
      </c>
      <c r="E3121" s="22" t="s">
        <v>30</v>
      </c>
      <c r="F3121" s="22" t="s">
        <v>108</v>
      </c>
      <c r="G3121" s="22" t="s">
        <v>109</v>
      </c>
      <c r="H3121" s="22" t="s">
        <v>15</v>
      </c>
      <c r="I3121" s="24">
        <v>0.25000000000000006</v>
      </c>
      <c r="J3121" s="25">
        <v>2000</v>
      </c>
      <c r="K3121" s="26">
        <f>I3121*J3121</f>
        <v>500.00000000000011</v>
      </c>
      <c r="L3121" s="26">
        <f>K3121*M3121</f>
        <v>200.00000000000006</v>
      </c>
      <c r="M3121" s="27">
        <v>0.4</v>
      </c>
      <c r="O3121" s="1"/>
      <c r="P3121" s="2"/>
      <c r="Q3121" s="3"/>
      <c r="R3121" s="5"/>
    </row>
    <row r="3122" spans="2:18" x14ac:dyDescent="0.2">
      <c r="B3122" s="22" t="s">
        <v>10</v>
      </c>
      <c r="C3122" s="22">
        <v>1185732</v>
      </c>
      <c r="D3122" s="23">
        <v>44296</v>
      </c>
      <c r="E3122" s="22" t="s">
        <v>30</v>
      </c>
      <c r="F3122" s="22" t="s">
        <v>108</v>
      </c>
      <c r="G3122" s="22" t="s">
        <v>109</v>
      </c>
      <c r="H3122" s="22" t="s">
        <v>13</v>
      </c>
      <c r="I3122" s="24">
        <v>0.15000000000000002</v>
      </c>
      <c r="J3122" s="25">
        <v>2000</v>
      </c>
      <c r="K3122" s="26">
        <f t="shared" ref="K3122:K3125" si="1024">I3122*J3122</f>
        <v>300.00000000000006</v>
      </c>
      <c r="L3122" s="26">
        <f t="shared" ref="L3122:L3125" si="1025">K3122*M3122</f>
        <v>105.00000000000001</v>
      </c>
      <c r="M3122" s="27">
        <v>0.35</v>
      </c>
      <c r="O3122" s="1"/>
      <c r="P3122" s="2"/>
      <c r="Q3122" s="3"/>
      <c r="R3122" s="5"/>
    </row>
    <row r="3123" spans="2:18" x14ac:dyDescent="0.2">
      <c r="B3123" s="22" t="s">
        <v>10</v>
      </c>
      <c r="C3123" s="22">
        <v>1185732</v>
      </c>
      <c r="D3123" s="23">
        <v>44296</v>
      </c>
      <c r="E3123" s="22" t="s">
        <v>30</v>
      </c>
      <c r="F3123" s="22" t="s">
        <v>108</v>
      </c>
      <c r="G3123" s="22" t="s">
        <v>109</v>
      </c>
      <c r="H3123" s="22" t="s">
        <v>14</v>
      </c>
      <c r="I3123" s="24">
        <v>0.19999999999999996</v>
      </c>
      <c r="J3123" s="25">
        <v>1250</v>
      </c>
      <c r="K3123" s="26">
        <f t="shared" si="1024"/>
        <v>249.99999999999994</v>
      </c>
      <c r="L3123" s="26">
        <f t="shared" si="1025"/>
        <v>87.499999999999972</v>
      </c>
      <c r="M3123" s="27">
        <v>0.35</v>
      </c>
      <c r="O3123" s="1"/>
      <c r="P3123" s="2"/>
      <c r="Q3123" s="3"/>
      <c r="R3123" s="5"/>
    </row>
    <row r="3124" spans="2:18" x14ac:dyDescent="0.2">
      <c r="B3124" s="22" t="s">
        <v>10</v>
      </c>
      <c r="C3124" s="22">
        <v>1185732</v>
      </c>
      <c r="D3124" s="23">
        <v>44296</v>
      </c>
      <c r="E3124" s="22" t="s">
        <v>30</v>
      </c>
      <c r="F3124" s="22" t="s">
        <v>108</v>
      </c>
      <c r="G3124" s="22" t="s">
        <v>109</v>
      </c>
      <c r="H3124" s="22" t="s">
        <v>16</v>
      </c>
      <c r="I3124" s="24">
        <v>0.65</v>
      </c>
      <c r="J3124" s="25">
        <v>1500</v>
      </c>
      <c r="K3124" s="26">
        <f t="shared" si="1024"/>
        <v>975</v>
      </c>
      <c r="L3124" s="26">
        <f t="shared" si="1025"/>
        <v>292.5</v>
      </c>
      <c r="M3124" s="27">
        <v>0.3</v>
      </c>
      <c r="O3124" s="1"/>
      <c r="P3124" s="2"/>
      <c r="Q3124" s="3"/>
      <c r="R3124" s="5"/>
    </row>
    <row r="3125" spans="2:18" x14ac:dyDescent="0.2">
      <c r="B3125" s="22" t="s">
        <v>10</v>
      </c>
      <c r="C3125" s="22">
        <v>1185732</v>
      </c>
      <c r="D3125" s="23">
        <v>44296</v>
      </c>
      <c r="E3125" s="22" t="s">
        <v>30</v>
      </c>
      <c r="F3125" s="22" t="s">
        <v>108</v>
      </c>
      <c r="G3125" s="22" t="s">
        <v>109</v>
      </c>
      <c r="H3125" s="22" t="s">
        <v>17</v>
      </c>
      <c r="I3125" s="24">
        <v>0.5</v>
      </c>
      <c r="J3125" s="25">
        <v>2750</v>
      </c>
      <c r="K3125" s="26">
        <f t="shared" si="1024"/>
        <v>1375</v>
      </c>
      <c r="L3125" s="26">
        <f t="shared" si="1025"/>
        <v>550</v>
      </c>
      <c r="M3125" s="27">
        <v>0.4</v>
      </c>
      <c r="O3125" s="1"/>
      <c r="P3125" s="2"/>
      <c r="Q3125" s="3"/>
      <c r="R3125" s="5"/>
    </row>
    <row r="3126" spans="2:18" x14ac:dyDescent="0.2">
      <c r="B3126" s="22" t="s">
        <v>10</v>
      </c>
      <c r="C3126" s="22">
        <v>1185732</v>
      </c>
      <c r="D3126" s="23">
        <v>44327</v>
      </c>
      <c r="E3126" s="22" t="s">
        <v>30</v>
      </c>
      <c r="F3126" s="22" t="s">
        <v>108</v>
      </c>
      <c r="G3126" s="22" t="s">
        <v>109</v>
      </c>
      <c r="H3126" s="22" t="s">
        <v>12</v>
      </c>
      <c r="I3126" s="24">
        <v>0.6</v>
      </c>
      <c r="J3126" s="25">
        <v>5450</v>
      </c>
      <c r="K3126" s="26">
        <f>I3126*J3126</f>
        <v>3270</v>
      </c>
      <c r="L3126" s="26">
        <f>K3126*M3126</f>
        <v>1308</v>
      </c>
      <c r="M3126" s="27">
        <v>0.4</v>
      </c>
      <c r="O3126" s="1"/>
      <c r="P3126" s="2"/>
      <c r="Q3126" s="3"/>
      <c r="R3126" s="5"/>
    </row>
    <row r="3127" spans="2:18" x14ac:dyDescent="0.2">
      <c r="B3127" s="22" t="s">
        <v>10</v>
      </c>
      <c r="C3127" s="22">
        <v>1185732</v>
      </c>
      <c r="D3127" s="23">
        <v>44327</v>
      </c>
      <c r="E3127" s="22" t="s">
        <v>30</v>
      </c>
      <c r="F3127" s="22" t="s">
        <v>108</v>
      </c>
      <c r="G3127" s="22" t="s">
        <v>109</v>
      </c>
      <c r="H3127" s="22" t="s">
        <v>15</v>
      </c>
      <c r="I3127" s="24">
        <v>0.4</v>
      </c>
      <c r="J3127" s="25">
        <v>2500</v>
      </c>
      <c r="K3127" s="26">
        <f>I3127*J3127</f>
        <v>1000</v>
      </c>
      <c r="L3127" s="26">
        <f>K3127*M3127</f>
        <v>400</v>
      </c>
      <c r="M3127" s="27">
        <v>0.4</v>
      </c>
      <c r="O3127" s="1"/>
      <c r="P3127" s="2"/>
      <c r="Q3127" s="3"/>
      <c r="R3127" s="5"/>
    </row>
    <row r="3128" spans="2:18" x14ac:dyDescent="0.2">
      <c r="B3128" s="22" t="s">
        <v>10</v>
      </c>
      <c r="C3128" s="22">
        <v>1185732</v>
      </c>
      <c r="D3128" s="23">
        <v>44327</v>
      </c>
      <c r="E3128" s="22" t="s">
        <v>30</v>
      </c>
      <c r="F3128" s="22" t="s">
        <v>108</v>
      </c>
      <c r="G3128" s="22" t="s">
        <v>109</v>
      </c>
      <c r="H3128" s="22" t="s">
        <v>13</v>
      </c>
      <c r="I3128" s="24">
        <v>0.35000000000000003</v>
      </c>
      <c r="J3128" s="25">
        <v>2250</v>
      </c>
      <c r="K3128" s="26">
        <f t="shared" ref="K3128:K3131" si="1026">I3128*J3128</f>
        <v>787.50000000000011</v>
      </c>
      <c r="L3128" s="26">
        <f t="shared" ref="L3128:L3131" si="1027">K3128*M3128</f>
        <v>275.625</v>
      </c>
      <c r="M3128" s="27">
        <v>0.35</v>
      </c>
      <c r="O3128" s="1"/>
      <c r="P3128" s="2"/>
      <c r="Q3128" s="3"/>
      <c r="R3128" s="5"/>
    </row>
    <row r="3129" spans="2:18" x14ac:dyDescent="0.2">
      <c r="B3129" s="22" t="s">
        <v>10</v>
      </c>
      <c r="C3129" s="22">
        <v>1185732</v>
      </c>
      <c r="D3129" s="23">
        <v>44327</v>
      </c>
      <c r="E3129" s="22" t="s">
        <v>30</v>
      </c>
      <c r="F3129" s="22" t="s">
        <v>108</v>
      </c>
      <c r="G3129" s="22" t="s">
        <v>109</v>
      </c>
      <c r="H3129" s="22" t="s">
        <v>14</v>
      </c>
      <c r="I3129" s="24">
        <v>0.35000000000000003</v>
      </c>
      <c r="J3129" s="25">
        <v>1750</v>
      </c>
      <c r="K3129" s="26">
        <f t="shared" si="1026"/>
        <v>612.50000000000011</v>
      </c>
      <c r="L3129" s="26">
        <f t="shared" si="1027"/>
        <v>214.37500000000003</v>
      </c>
      <c r="M3129" s="27">
        <v>0.35</v>
      </c>
      <c r="O3129" s="1"/>
      <c r="P3129" s="2"/>
      <c r="Q3129" s="3"/>
      <c r="R3129" s="5"/>
    </row>
    <row r="3130" spans="2:18" x14ac:dyDescent="0.2">
      <c r="B3130" s="22" t="s">
        <v>10</v>
      </c>
      <c r="C3130" s="22">
        <v>1185732</v>
      </c>
      <c r="D3130" s="23">
        <v>44327</v>
      </c>
      <c r="E3130" s="22" t="s">
        <v>30</v>
      </c>
      <c r="F3130" s="22" t="s">
        <v>108</v>
      </c>
      <c r="G3130" s="22" t="s">
        <v>109</v>
      </c>
      <c r="H3130" s="22" t="s">
        <v>16</v>
      </c>
      <c r="I3130" s="24">
        <v>0.44999999999999996</v>
      </c>
      <c r="J3130" s="25">
        <v>2000</v>
      </c>
      <c r="K3130" s="26">
        <f t="shared" si="1026"/>
        <v>899.99999999999989</v>
      </c>
      <c r="L3130" s="26">
        <f t="shared" si="1027"/>
        <v>269.99999999999994</v>
      </c>
      <c r="M3130" s="27">
        <v>0.3</v>
      </c>
      <c r="O3130" s="1"/>
      <c r="P3130" s="2"/>
      <c r="Q3130" s="3"/>
      <c r="R3130" s="5"/>
    </row>
    <row r="3131" spans="2:18" x14ac:dyDescent="0.2">
      <c r="B3131" s="22" t="s">
        <v>10</v>
      </c>
      <c r="C3131" s="22">
        <v>1185732</v>
      </c>
      <c r="D3131" s="23">
        <v>44327</v>
      </c>
      <c r="E3131" s="22" t="s">
        <v>30</v>
      </c>
      <c r="F3131" s="22" t="s">
        <v>108</v>
      </c>
      <c r="G3131" s="22" t="s">
        <v>109</v>
      </c>
      <c r="H3131" s="22" t="s">
        <v>17</v>
      </c>
      <c r="I3131" s="24">
        <v>0.54999999999999993</v>
      </c>
      <c r="J3131" s="25">
        <v>3250</v>
      </c>
      <c r="K3131" s="26">
        <f t="shared" si="1026"/>
        <v>1787.4999999999998</v>
      </c>
      <c r="L3131" s="26">
        <f t="shared" si="1027"/>
        <v>715</v>
      </c>
      <c r="M3131" s="27">
        <v>0.4</v>
      </c>
      <c r="O3131" s="1"/>
      <c r="P3131" s="2"/>
      <c r="Q3131" s="3"/>
      <c r="R3131" s="5"/>
    </row>
    <row r="3132" spans="2:18" x14ac:dyDescent="0.2">
      <c r="B3132" s="22" t="s">
        <v>10</v>
      </c>
      <c r="C3132" s="22">
        <v>1185732</v>
      </c>
      <c r="D3132" s="23">
        <v>44357</v>
      </c>
      <c r="E3132" s="22" t="s">
        <v>30</v>
      </c>
      <c r="F3132" s="22" t="s">
        <v>108</v>
      </c>
      <c r="G3132" s="22" t="s">
        <v>109</v>
      </c>
      <c r="H3132" s="22" t="s">
        <v>12</v>
      </c>
      <c r="I3132" s="24">
        <v>0.4</v>
      </c>
      <c r="J3132" s="25">
        <v>5750</v>
      </c>
      <c r="K3132" s="26">
        <f>I3132*J3132</f>
        <v>2300</v>
      </c>
      <c r="L3132" s="26">
        <f>K3132*M3132</f>
        <v>920</v>
      </c>
      <c r="M3132" s="27">
        <v>0.4</v>
      </c>
      <c r="O3132" s="1"/>
      <c r="P3132" s="2"/>
      <c r="Q3132" s="3"/>
      <c r="R3132" s="5"/>
    </row>
    <row r="3133" spans="2:18" x14ac:dyDescent="0.2">
      <c r="B3133" s="22" t="s">
        <v>10</v>
      </c>
      <c r="C3133" s="22">
        <v>1185732</v>
      </c>
      <c r="D3133" s="23">
        <v>44357</v>
      </c>
      <c r="E3133" s="22" t="s">
        <v>30</v>
      </c>
      <c r="F3133" s="22" t="s">
        <v>108</v>
      </c>
      <c r="G3133" s="22" t="s">
        <v>109</v>
      </c>
      <c r="H3133" s="22" t="s">
        <v>15</v>
      </c>
      <c r="I3133" s="24">
        <v>0.35000000000000009</v>
      </c>
      <c r="J3133" s="25">
        <v>3250</v>
      </c>
      <c r="K3133" s="26">
        <f>I3133*J3133</f>
        <v>1137.5000000000002</v>
      </c>
      <c r="L3133" s="26">
        <f>K3133*M3133</f>
        <v>455.00000000000011</v>
      </c>
      <c r="M3133" s="27">
        <v>0.4</v>
      </c>
      <c r="O3133" s="1"/>
      <c r="P3133" s="2"/>
      <c r="Q3133" s="3"/>
      <c r="R3133" s="5"/>
    </row>
    <row r="3134" spans="2:18" x14ac:dyDescent="0.2">
      <c r="B3134" s="22" t="s">
        <v>10</v>
      </c>
      <c r="C3134" s="22">
        <v>1185732</v>
      </c>
      <c r="D3134" s="23">
        <v>44357</v>
      </c>
      <c r="E3134" s="22" t="s">
        <v>30</v>
      </c>
      <c r="F3134" s="22" t="s">
        <v>108</v>
      </c>
      <c r="G3134" s="22" t="s">
        <v>109</v>
      </c>
      <c r="H3134" s="22" t="s">
        <v>13</v>
      </c>
      <c r="I3134" s="24">
        <v>0.30000000000000004</v>
      </c>
      <c r="J3134" s="25">
        <v>2000</v>
      </c>
      <c r="K3134" s="26">
        <f t="shared" ref="K3134:K3137" si="1028">I3134*J3134</f>
        <v>600.00000000000011</v>
      </c>
      <c r="L3134" s="26">
        <f t="shared" ref="L3134:L3137" si="1029">K3134*M3134</f>
        <v>210.00000000000003</v>
      </c>
      <c r="M3134" s="27">
        <v>0.35</v>
      </c>
      <c r="O3134" s="1"/>
      <c r="P3134" s="2"/>
      <c r="Q3134" s="3"/>
      <c r="R3134" s="5"/>
    </row>
    <row r="3135" spans="2:18" x14ac:dyDescent="0.2">
      <c r="B3135" s="22" t="s">
        <v>10</v>
      </c>
      <c r="C3135" s="22">
        <v>1185732</v>
      </c>
      <c r="D3135" s="23">
        <v>44357</v>
      </c>
      <c r="E3135" s="22" t="s">
        <v>30</v>
      </c>
      <c r="F3135" s="22" t="s">
        <v>108</v>
      </c>
      <c r="G3135" s="22" t="s">
        <v>109</v>
      </c>
      <c r="H3135" s="22" t="s">
        <v>14</v>
      </c>
      <c r="I3135" s="24">
        <v>0.30000000000000004</v>
      </c>
      <c r="J3135" s="25">
        <v>1750</v>
      </c>
      <c r="K3135" s="26">
        <f t="shared" si="1028"/>
        <v>525.00000000000011</v>
      </c>
      <c r="L3135" s="26">
        <f t="shared" si="1029"/>
        <v>183.75000000000003</v>
      </c>
      <c r="M3135" s="27">
        <v>0.35</v>
      </c>
      <c r="O3135" s="1"/>
      <c r="P3135" s="2"/>
      <c r="Q3135" s="3"/>
      <c r="R3135" s="5"/>
    </row>
    <row r="3136" spans="2:18" x14ac:dyDescent="0.2">
      <c r="B3136" s="22" t="s">
        <v>10</v>
      </c>
      <c r="C3136" s="22">
        <v>1185732</v>
      </c>
      <c r="D3136" s="23">
        <v>44357</v>
      </c>
      <c r="E3136" s="22" t="s">
        <v>30</v>
      </c>
      <c r="F3136" s="22" t="s">
        <v>108</v>
      </c>
      <c r="G3136" s="22" t="s">
        <v>109</v>
      </c>
      <c r="H3136" s="22" t="s">
        <v>16</v>
      </c>
      <c r="I3136" s="24">
        <v>0.4</v>
      </c>
      <c r="J3136" s="25">
        <v>1750</v>
      </c>
      <c r="K3136" s="26">
        <f t="shared" si="1028"/>
        <v>700</v>
      </c>
      <c r="L3136" s="26">
        <f t="shared" si="1029"/>
        <v>210</v>
      </c>
      <c r="M3136" s="27">
        <v>0.3</v>
      </c>
      <c r="O3136" s="1"/>
      <c r="P3136" s="2"/>
      <c r="Q3136" s="3"/>
      <c r="R3136" s="5"/>
    </row>
    <row r="3137" spans="2:18" x14ac:dyDescent="0.2">
      <c r="B3137" s="22" t="s">
        <v>10</v>
      </c>
      <c r="C3137" s="22">
        <v>1185732</v>
      </c>
      <c r="D3137" s="23">
        <v>44357</v>
      </c>
      <c r="E3137" s="22" t="s">
        <v>30</v>
      </c>
      <c r="F3137" s="22" t="s">
        <v>108</v>
      </c>
      <c r="G3137" s="22" t="s">
        <v>109</v>
      </c>
      <c r="H3137" s="22" t="s">
        <v>17</v>
      </c>
      <c r="I3137" s="24">
        <v>0.60000000000000009</v>
      </c>
      <c r="J3137" s="25">
        <v>3250</v>
      </c>
      <c r="K3137" s="26">
        <f t="shared" si="1028"/>
        <v>1950.0000000000002</v>
      </c>
      <c r="L3137" s="26">
        <f t="shared" si="1029"/>
        <v>780.00000000000011</v>
      </c>
      <c r="M3137" s="27">
        <v>0.4</v>
      </c>
      <c r="O3137" s="1"/>
      <c r="P3137" s="2"/>
      <c r="Q3137" s="3"/>
      <c r="R3137" s="5"/>
    </row>
    <row r="3138" spans="2:18" x14ac:dyDescent="0.2">
      <c r="B3138" s="22" t="s">
        <v>10</v>
      </c>
      <c r="C3138" s="22">
        <v>1185732</v>
      </c>
      <c r="D3138" s="23">
        <v>44386</v>
      </c>
      <c r="E3138" s="22" t="s">
        <v>30</v>
      </c>
      <c r="F3138" s="22" t="s">
        <v>108</v>
      </c>
      <c r="G3138" s="22" t="s">
        <v>109</v>
      </c>
      <c r="H3138" s="22" t="s">
        <v>12</v>
      </c>
      <c r="I3138" s="24">
        <v>0.55000000000000004</v>
      </c>
      <c r="J3138" s="25">
        <v>5500</v>
      </c>
      <c r="K3138" s="26">
        <f>I3138*J3138</f>
        <v>3025.0000000000005</v>
      </c>
      <c r="L3138" s="26">
        <f>K3138*M3138</f>
        <v>1210.0000000000002</v>
      </c>
      <c r="M3138" s="27">
        <v>0.4</v>
      </c>
      <c r="O3138" s="1"/>
      <c r="P3138" s="2"/>
      <c r="Q3138" s="3"/>
      <c r="R3138" s="5"/>
    </row>
    <row r="3139" spans="2:18" x14ac:dyDescent="0.2">
      <c r="B3139" s="22" t="s">
        <v>10</v>
      </c>
      <c r="C3139" s="22">
        <v>1185732</v>
      </c>
      <c r="D3139" s="23">
        <v>44386</v>
      </c>
      <c r="E3139" s="22" t="s">
        <v>30</v>
      </c>
      <c r="F3139" s="22" t="s">
        <v>108</v>
      </c>
      <c r="G3139" s="22" t="s">
        <v>109</v>
      </c>
      <c r="H3139" s="22" t="s">
        <v>15</v>
      </c>
      <c r="I3139" s="24">
        <v>0.50000000000000011</v>
      </c>
      <c r="J3139" s="25">
        <v>3000</v>
      </c>
      <c r="K3139" s="26">
        <f>I3139*J3139</f>
        <v>1500.0000000000002</v>
      </c>
      <c r="L3139" s="26">
        <f>K3139*M3139</f>
        <v>600.00000000000011</v>
      </c>
      <c r="M3139" s="27">
        <v>0.4</v>
      </c>
      <c r="O3139" s="1"/>
      <c r="P3139" s="2"/>
      <c r="Q3139" s="3"/>
      <c r="R3139" s="5"/>
    </row>
    <row r="3140" spans="2:18" x14ac:dyDescent="0.2">
      <c r="B3140" s="22" t="s">
        <v>10</v>
      </c>
      <c r="C3140" s="22">
        <v>1185732</v>
      </c>
      <c r="D3140" s="23">
        <v>44386</v>
      </c>
      <c r="E3140" s="22" t="s">
        <v>30</v>
      </c>
      <c r="F3140" s="22" t="s">
        <v>108</v>
      </c>
      <c r="G3140" s="22" t="s">
        <v>109</v>
      </c>
      <c r="H3140" s="22" t="s">
        <v>13</v>
      </c>
      <c r="I3140" s="24">
        <v>0.45</v>
      </c>
      <c r="J3140" s="25">
        <v>2250</v>
      </c>
      <c r="K3140" s="26">
        <f t="shared" ref="K3140:K3143" si="1030">I3140*J3140</f>
        <v>1012.5</v>
      </c>
      <c r="L3140" s="26">
        <f t="shared" ref="L3140:L3143" si="1031">K3140*M3140</f>
        <v>354.375</v>
      </c>
      <c r="M3140" s="27">
        <v>0.35</v>
      </c>
      <c r="O3140" s="1"/>
      <c r="P3140" s="2"/>
      <c r="Q3140" s="3"/>
      <c r="R3140" s="5"/>
    </row>
    <row r="3141" spans="2:18" x14ac:dyDescent="0.2">
      <c r="B3141" s="22" t="s">
        <v>10</v>
      </c>
      <c r="C3141" s="22">
        <v>1185732</v>
      </c>
      <c r="D3141" s="23">
        <v>44386</v>
      </c>
      <c r="E3141" s="22" t="s">
        <v>30</v>
      </c>
      <c r="F3141" s="22" t="s">
        <v>108</v>
      </c>
      <c r="G3141" s="22" t="s">
        <v>109</v>
      </c>
      <c r="H3141" s="22" t="s">
        <v>14</v>
      </c>
      <c r="I3141" s="24">
        <v>0.45</v>
      </c>
      <c r="J3141" s="25">
        <v>1750</v>
      </c>
      <c r="K3141" s="26">
        <f t="shared" si="1030"/>
        <v>787.5</v>
      </c>
      <c r="L3141" s="26">
        <f t="shared" si="1031"/>
        <v>275.625</v>
      </c>
      <c r="M3141" s="27">
        <v>0.35</v>
      </c>
      <c r="O3141" s="1"/>
      <c r="P3141" s="2"/>
      <c r="Q3141" s="3"/>
      <c r="R3141" s="5"/>
    </row>
    <row r="3142" spans="2:18" x14ac:dyDescent="0.2">
      <c r="B3142" s="22" t="s">
        <v>10</v>
      </c>
      <c r="C3142" s="22">
        <v>1185732</v>
      </c>
      <c r="D3142" s="23">
        <v>44386</v>
      </c>
      <c r="E3142" s="22" t="s">
        <v>30</v>
      </c>
      <c r="F3142" s="22" t="s">
        <v>108</v>
      </c>
      <c r="G3142" s="22" t="s">
        <v>109</v>
      </c>
      <c r="H3142" s="22" t="s">
        <v>16</v>
      </c>
      <c r="I3142" s="24">
        <v>0.55000000000000004</v>
      </c>
      <c r="J3142" s="25">
        <v>2000</v>
      </c>
      <c r="K3142" s="26">
        <f t="shared" si="1030"/>
        <v>1100</v>
      </c>
      <c r="L3142" s="26">
        <f t="shared" si="1031"/>
        <v>330</v>
      </c>
      <c r="M3142" s="27">
        <v>0.3</v>
      </c>
      <c r="O3142" s="1"/>
      <c r="P3142" s="2"/>
      <c r="Q3142" s="3"/>
      <c r="R3142" s="5"/>
    </row>
    <row r="3143" spans="2:18" x14ac:dyDescent="0.2">
      <c r="B3143" s="22" t="s">
        <v>10</v>
      </c>
      <c r="C3143" s="22">
        <v>1185732</v>
      </c>
      <c r="D3143" s="23">
        <v>44386</v>
      </c>
      <c r="E3143" s="22" t="s">
        <v>30</v>
      </c>
      <c r="F3143" s="22" t="s">
        <v>108</v>
      </c>
      <c r="G3143" s="22" t="s">
        <v>109</v>
      </c>
      <c r="H3143" s="22" t="s">
        <v>17</v>
      </c>
      <c r="I3143" s="24">
        <v>0.60000000000000009</v>
      </c>
      <c r="J3143" s="25">
        <v>3750</v>
      </c>
      <c r="K3143" s="26">
        <f t="shared" si="1030"/>
        <v>2250.0000000000005</v>
      </c>
      <c r="L3143" s="26">
        <f t="shared" si="1031"/>
        <v>900.00000000000023</v>
      </c>
      <c r="M3143" s="27">
        <v>0.4</v>
      </c>
      <c r="O3143" s="1"/>
      <c r="P3143" s="2"/>
      <c r="Q3143" s="3"/>
      <c r="R3143" s="5"/>
    </row>
    <row r="3144" spans="2:18" x14ac:dyDescent="0.2">
      <c r="B3144" s="22" t="s">
        <v>10</v>
      </c>
      <c r="C3144" s="22">
        <v>1185732</v>
      </c>
      <c r="D3144" s="23">
        <v>44418</v>
      </c>
      <c r="E3144" s="22" t="s">
        <v>30</v>
      </c>
      <c r="F3144" s="22" t="s">
        <v>108</v>
      </c>
      <c r="G3144" s="22" t="s">
        <v>109</v>
      </c>
      <c r="H3144" s="22" t="s">
        <v>12</v>
      </c>
      <c r="I3144" s="24">
        <v>0.5</v>
      </c>
      <c r="J3144" s="25">
        <v>5250</v>
      </c>
      <c r="K3144" s="26">
        <f>I3144*J3144</f>
        <v>2625</v>
      </c>
      <c r="L3144" s="26">
        <f>K3144*M3144</f>
        <v>1050</v>
      </c>
      <c r="M3144" s="27">
        <v>0.4</v>
      </c>
      <c r="O3144" s="1"/>
      <c r="P3144" s="2"/>
      <c r="Q3144" s="3"/>
      <c r="R3144" s="5"/>
    </row>
    <row r="3145" spans="2:18" x14ac:dyDescent="0.2">
      <c r="B3145" s="22" t="s">
        <v>10</v>
      </c>
      <c r="C3145" s="22">
        <v>1185732</v>
      </c>
      <c r="D3145" s="23">
        <v>44418</v>
      </c>
      <c r="E3145" s="22" t="s">
        <v>30</v>
      </c>
      <c r="F3145" s="22" t="s">
        <v>108</v>
      </c>
      <c r="G3145" s="22" t="s">
        <v>109</v>
      </c>
      <c r="H3145" s="22" t="s">
        <v>15</v>
      </c>
      <c r="I3145" s="24">
        <v>0.45000000000000007</v>
      </c>
      <c r="J3145" s="25">
        <v>3000</v>
      </c>
      <c r="K3145" s="26">
        <f>I3145*J3145</f>
        <v>1350.0000000000002</v>
      </c>
      <c r="L3145" s="26">
        <f>K3145*M3145</f>
        <v>540.00000000000011</v>
      </c>
      <c r="M3145" s="27">
        <v>0.4</v>
      </c>
      <c r="O3145" s="1"/>
      <c r="P3145" s="2"/>
      <c r="Q3145" s="3"/>
      <c r="R3145" s="5"/>
    </row>
    <row r="3146" spans="2:18" x14ac:dyDescent="0.2">
      <c r="B3146" s="22" t="s">
        <v>10</v>
      </c>
      <c r="C3146" s="22">
        <v>1185732</v>
      </c>
      <c r="D3146" s="23">
        <v>44418</v>
      </c>
      <c r="E3146" s="22" t="s">
        <v>30</v>
      </c>
      <c r="F3146" s="22" t="s">
        <v>108</v>
      </c>
      <c r="G3146" s="22" t="s">
        <v>109</v>
      </c>
      <c r="H3146" s="22" t="s">
        <v>13</v>
      </c>
      <c r="I3146" s="24">
        <v>0.4</v>
      </c>
      <c r="J3146" s="25">
        <v>2250</v>
      </c>
      <c r="K3146" s="26">
        <f t="shared" ref="K3146:K3149" si="1032">I3146*J3146</f>
        <v>900</v>
      </c>
      <c r="L3146" s="26">
        <f t="shared" ref="L3146:L3149" si="1033">K3146*M3146</f>
        <v>315</v>
      </c>
      <c r="M3146" s="27">
        <v>0.35</v>
      </c>
      <c r="O3146" s="1"/>
      <c r="P3146" s="2"/>
      <c r="Q3146" s="3"/>
      <c r="R3146" s="5"/>
    </row>
    <row r="3147" spans="2:18" x14ac:dyDescent="0.2">
      <c r="B3147" s="22" t="s">
        <v>10</v>
      </c>
      <c r="C3147" s="22">
        <v>1185732</v>
      </c>
      <c r="D3147" s="23">
        <v>44418</v>
      </c>
      <c r="E3147" s="22" t="s">
        <v>30</v>
      </c>
      <c r="F3147" s="22" t="s">
        <v>108</v>
      </c>
      <c r="G3147" s="22" t="s">
        <v>109</v>
      </c>
      <c r="H3147" s="22" t="s">
        <v>14</v>
      </c>
      <c r="I3147" s="24">
        <v>0.4</v>
      </c>
      <c r="J3147" s="25">
        <v>2000</v>
      </c>
      <c r="K3147" s="26">
        <f t="shared" si="1032"/>
        <v>800</v>
      </c>
      <c r="L3147" s="26">
        <f t="shared" si="1033"/>
        <v>280</v>
      </c>
      <c r="M3147" s="27">
        <v>0.35</v>
      </c>
      <c r="O3147" s="1"/>
      <c r="P3147" s="2"/>
      <c r="Q3147" s="3"/>
      <c r="R3147" s="5"/>
    </row>
    <row r="3148" spans="2:18" x14ac:dyDescent="0.2">
      <c r="B3148" s="22" t="s">
        <v>10</v>
      </c>
      <c r="C3148" s="22">
        <v>1185732</v>
      </c>
      <c r="D3148" s="23">
        <v>44418</v>
      </c>
      <c r="E3148" s="22" t="s">
        <v>30</v>
      </c>
      <c r="F3148" s="22" t="s">
        <v>108</v>
      </c>
      <c r="G3148" s="22" t="s">
        <v>109</v>
      </c>
      <c r="H3148" s="22" t="s">
        <v>16</v>
      </c>
      <c r="I3148" s="24">
        <v>0.5</v>
      </c>
      <c r="J3148" s="25">
        <v>1750</v>
      </c>
      <c r="K3148" s="26">
        <f t="shared" si="1032"/>
        <v>875</v>
      </c>
      <c r="L3148" s="26">
        <f t="shared" si="1033"/>
        <v>262.5</v>
      </c>
      <c r="M3148" s="27">
        <v>0.3</v>
      </c>
      <c r="O3148" s="1"/>
      <c r="P3148" s="2"/>
      <c r="Q3148" s="3"/>
      <c r="R3148" s="5"/>
    </row>
    <row r="3149" spans="2:18" x14ac:dyDescent="0.2">
      <c r="B3149" s="22" t="s">
        <v>10</v>
      </c>
      <c r="C3149" s="22">
        <v>1185732</v>
      </c>
      <c r="D3149" s="23">
        <v>44418</v>
      </c>
      <c r="E3149" s="22" t="s">
        <v>30</v>
      </c>
      <c r="F3149" s="22" t="s">
        <v>108</v>
      </c>
      <c r="G3149" s="22" t="s">
        <v>109</v>
      </c>
      <c r="H3149" s="22" t="s">
        <v>17</v>
      </c>
      <c r="I3149" s="24">
        <v>0.55000000000000004</v>
      </c>
      <c r="J3149" s="25">
        <v>3500</v>
      </c>
      <c r="K3149" s="26">
        <f t="shared" si="1032"/>
        <v>1925.0000000000002</v>
      </c>
      <c r="L3149" s="26">
        <f t="shared" si="1033"/>
        <v>770.00000000000011</v>
      </c>
      <c r="M3149" s="27">
        <v>0.4</v>
      </c>
      <c r="O3149" s="1"/>
      <c r="P3149" s="2"/>
      <c r="Q3149" s="3"/>
      <c r="R3149" s="5"/>
    </row>
    <row r="3150" spans="2:18" x14ac:dyDescent="0.2">
      <c r="B3150" s="22" t="s">
        <v>10</v>
      </c>
      <c r="C3150" s="22">
        <v>1185732</v>
      </c>
      <c r="D3150" s="23">
        <v>44450</v>
      </c>
      <c r="E3150" s="22" t="s">
        <v>30</v>
      </c>
      <c r="F3150" s="22" t="s">
        <v>108</v>
      </c>
      <c r="G3150" s="22" t="s">
        <v>109</v>
      </c>
      <c r="H3150" s="22" t="s">
        <v>12</v>
      </c>
      <c r="I3150" s="24">
        <v>0.35000000000000003</v>
      </c>
      <c r="J3150" s="25">
        <v>4750</v>
      </c>
      <c r="K3150" s="26">
        <f>I3150*J3150</f>
        <v>1662.5000000000002</v>
      </c>
      <c r="L3150" s="26">
        <f>K3150*M3150</f>
        <v>665.00000000000011</v>
      </c>
      <c r="M3150" s="27">
        <v>0.4</v>
      </c>
      <c r="O3150" s="1"/>
      <c r="P3150" s="2"/>
      <c r="Q3150" s="3"/>
      <c r="R3150" s="5"/>
    </row>
    <row r="3151" spans="2:18" x14ac:dyDescent="0.2">
      <c r="B3151" s="22" t="s">
        <v>10</v>
      </c>
      <c r="C3151" s="22">
        <v>1185732</v>
      </c>
      <c r="D3151" s="23">
        <v>44450</v>
      </c>
      <c r="E3151" s="22" t="s">
        <v>30</v>
      </c>
      <c r="F3151" s="22" t="s">
        <v>108</v>
      </c>
      <c r="G3151" s="22" t="s">
        <v>109</v>
      </c>
      <c r="H3151" s="22" t="s">
        <v>15</v>
      </c>
      <c r="I3151" s="24">
        <v>0.3000000000000001</v>
      </c>
      <c r="J3151" s="25">
        <v>2750</v>
      </c>
      <c r="K3151" s="26">
        <f>I3151*J3151</f>
        <v>825.00000000000023</v>
      </c>
      <c r="L3151" s="26">
        <f>K3151*M3151</f>
        <v>330.00000000000011</v>
      </c>
      <c r="M3151" s="27">
        <v>0.4</v>
      </c>
      <c r="O3151" s="1"/>
      <c r="P3151" s="2"/>
      <c r="Q3151" s="3"/>
      <c r="R3151" s="5"/>
    </row>
    <row r="3152" spans="2:18" x14ac:dyDescent="0.2">
      <c r="B3152" s="22" t="s">
        <v>10</v>
      </c>
      <c r="C3152" s="22">
        <v>1185732</v>
      </c>
      <c r="D3152" s="23">
        <v>44450</v>
      </c>
      <c r="E3152" s="22" t="s">
        <v>30</v>
      </c>
      <c r="F3152" s="22" t="s">
        <v>108</v>
      </c>
      <c r="G3152" s="22" t="s">
        <v>109</v>
      </c>
      <c r="H3152" s="22" t="s">
        <v>13</v>
      </c>
      <c r="I3152" s="24">
        <v>0.25000000000000006</v>
      </c>
      <c r="J3152" s="25">
        <v>1750</v>
      </c>
      <c r="K3152" s="26">
        <f t="shared" ref="K3152:K3155" si="1034">I3152*J3152</f>
        <v>437.50000000000011</v>
      </c>
      <c r="L3152" s="26">
        <f t="shared" ref="L3152:L3155" si="1035">K3152*M3152</f>
        <v>153.12500000000003</v>
      </c>
      <c r="M3152" s="27">
        <v>0.35</v>
      </c>
      <c r="O3152" s="1"/>
      <c r="P3152" s="2"/>
      <c r="Q3152" s="3"/>
      <c r="R3152" s="5"/>
    </row>
    <row r="3153" spans="2:18" x14ac:dyDescent="0.2">
      <c r="B3153" s="22" t="s">
        <v>10</v>
      </c>
      <c r="C3153" s="22">
        <v>1185732</v>
      </c>
      <c r="D3153" s="23">
        <v>44450</v>
      </c>
      <c r="E3153" s="22" t="s">
        <v>30</v>
      </c>
      <c r="F3153" s="22" t="s">
        <v>108</v>
      </c>
      <c r="G3153" s="22" t="s">
        <v>109</v>
      </c>
      <c r="H3153" s="22" t="s">
        <v>14</v>
      </c>
      <c r="I3153" s="24">
        <v>0.25000000000000006</v>
      </c>
      <c r="J3153" s="25">
        <v>1500</v>
      </c>
      <c r="K3153" s="26">
        <f t="shared" si="1034"/>
        <v>375.00000000000006</v>
      </c>
      <c r="L3153" s="26">
        <f t="shared" si="1035"/>
        <v>131.25</v>
      </c>
      <c r="M3153" s="27">
        <v>0.35</v>
      </c>
      <c r="O3153" s="1"/>
      <c r="P3153" s="2"/>
      <c r="Q3153" s="3"/>
      <c r="R3153" s="5"/>
    </row>
    <row r="3154" spans="2:18" x14ac:dyDescent="0.2">
      <c r="B3154" s="22" t="s">
        <v>10</v>
      </c>
      <c r="C3154" s="22">
        <v>1185732</v>
      </c>
      <c r="D3154" s="23">
        <v>44450</v>
      </c>
      <c r="E3154" s="22" t="s">
        <v>30</v>
      </c>
      <c r="F3154" s="22" t="s">
        <v>108</v>
      </c>
      <c r="G3154" s="22" t="s">
        <v>109</v>
      </c>
      <c r="H3154" s="22" t="s">
        <v>16</v>
      </c>
      <c r="I3154" s="24">
        <v>0.35000000000000003</v>
      </c>
      <c r="J3154" s="25">
        <v>1500</v>
      </c>
      <c r="K3154" s="26">
        <f t="shared" si="1034"/>
        <v>525</v>
      </c>
      <c r="L3154" s="26">
        <f t="shared" si="1035"/>
        <v>157.5</v>
      </c>
      <c r="M3154" s="27">
        <v>0.3</v>
      </c>
      <c r="O3154" s="1"/>
      <c r="P3154" s="2"/>
      <c r="Q3154" s="3"/>
      <c r="R3154" s="5"/>
    </row>
    <row r="3155" spans="2:18" x14ac:dyDescent="0.2">
      <c r="B3155" s="22" t="s">
        <v>10</v>
      </c>
      <c r="C3155" s="22">
        <v>1185732</v>
      </c>
      <c r="D3155" s="23">
        <v>44450</v>
      </c>
      <c r="E3155" s="22" t="s">
        <v>30</v>
      </c>
      <c r="F3155" s="22" t="s">
        <v>108</v>
      </c>
      <c r="G3155" s="22" t="s">
        <v>109</v>
      </c>
      <c r="H3155" s="22" t="s">
        <v>17</v>
      </c>
      <c r="I3155" s="24">
        <v>0.4</v>
      </c>
      <c r="J3155" s="25">
        <v>2250</v>
      </c>
      <c r="K3155" s="26">
        <f t="shared" si="1034"/>
        <v>900</v>
      </c>
      <c r="L3155" s="26">
        <f t="shared" si="1035"/>
        <v>360</v>
      </c>
      <c r="M3155" s="27">
        <v>0.4</v>
      </c>
      <c r="O3155" s="1"/>
      <c r="P3155" s="2"/>
      <c r="Q3155" s="3"/>
      <c r="R3155" s="5"/>
    </row>
    <row r="3156" spans="2:18" x14ac:dyDescent="0.2">
      <c r="B3156" s="22" t="s">
        <v>10</v>
      </c>
      <c r="C3156" s="22">
        <v>1185732</v>
      </c>
      <c r="D3156" s="23">
        <v>44479</v>
      </c>
      <c r="E3156" s="22" t="s">
        <v>30</v>
      </c>
      <c r="F3156" s="22" t="s">
        <v>108</v>
      </c>
      <c r="G3156" s="22" t="s">
        <v>109</v>
      </c>
      <c r="H3156" s="22" t="s">
        <v>12</v>
      </c>
      <c r="I3156" s="24">
        <v>0.44999999999999996</v>
      </c>
      <c r="J3156" s="25">
        <v>4000</v>
      </c>
      <c r="K3156" s="26">
        <f>I3156*J3156</f>
        <v>1799.9999999999998</v>
      </c>
      <c r="L3156" s="26">
        <f>K3156*M3156</f>
        <v>720</v>
      </c>
      <c r="M3156" s="27">
        <v>0.4</v>
      </c>
      <c r="O3156" s="1"/>
      <c r="P3156" s="2"/>
      <c r="Q3156" s="3"/>
      <c r="R3156" s="5"/>
    </row>
    <row r="3157" spans="2:18" x14ac:dyDescent="0.2">
      <c r="B3157" s="22" t="s">
        <v>10</v>
      </c>
      <c r="C3157" s="22">
        <v>1185732</v>
      </c>
      <c r="D3157" s="23">
        <v>44479</v>
      </c>
      <c r="E3157" s="22" t="s">
        <v>30</v>
      </c>
      <c r="F3157" s="22" t="s">
        <v>108</v>
      </c>
      <c r="G3157" s="22" t="s">
        <v>109</v>
      </c>
      <c r="H3157" s="22" t="s">
        <v>15</v>
      </c>
      <c r="I3157" s="24">
        <v>0.35000000000000003</v>
      </c>
      <c r="J3157" s="25">
        <v>2500</v>
      </c>
      <c r="K3157" s="26">
        <f>I3157*J3157</f>
        <v>875.00000000000011</v>
      </c>
      <c r="L3157" s="26">
        <f>K3157*M3157</f>
        <v>350.00000000000006</v>
      </c>
      <c r="M3157" s="27">
        <v>0.4</v>
      </c>
      <c r="O3157" s="1"/>
      <c r="P3157" s="2"/>
      <c r="Q3157" s="3"/>
      <c r="R3157" s="5"/>
    </row>
    <row r="3158" spans="2:18" x14ac:dyDescent="0.2">
      <c r="B3158" s="22" t="s">
        <v>10</v>
      </c>
      <c r="C3158" s="22">
        <v>1185732</v>
      </c>
      <c r="D3158" s="23">
        <v>44479</v>
      </c>
      <c r="E3158" s="22" t="s">
        <v>30</v>
      </c>
      <c r="F3158" s="22" t="s">
        <v>108</v>
      </c>
      <c r="G3158" s="22" t="s">
        <v>109</v>
      </c>
      <c r="H3158" s="22" t="s">
        <v>13</v>
      </c>
      <c r="I3158" s="24">
        <v>0.35000000000000003</v>
      </c>
      <c r="J3158" s="25">
        <v>1500</v>
      </c>
      <c r="K3158" s="26">
        <f t="shared" ref="K3158:K3161" si="1036">I3158*J3158</f>
        <v>525</v>
      </c>
      <c r="L3158" s="26">
        <f t="shared" ref="L3158:L3161" si="1037">K3158*M3158</f>
        <v>183.75</v>
      </c>
      <c r="M3158" s="27">
        <v>0.35</v>
      </c>
      <c r="O3158" s="1"/>
      <c r="P3158" s="2"/>
      <c r="Q3158" s="3"/>
      <c r="R3158" s="5"/>
    </row>
    <row r="3159" spans="2:18" x14ac:dyDescent="0.2">
      <c r="B3159" s="22" t="s">
        <v>10</v>
      </c>
      <c r="C3159" s="22">
        <v>1185732</v>
      </c>
      <c r="D3159" s="23">
        <v>44479</v>
      </c>
      <c r="E3159" s="22" t="s">
        <v>30</v>
      </c>
      <c r="F3159" s="22" t="s">
        <v>108</v>
      </c>
      <c r="G3159" s="22" t="s">
        <v>109</v>
      </c>
      <c r="H3159" s="22" t="s">
        <v>14</v>
      </c>
      <c r="I3159" s="24">
        <v>0.35000000000000003</v>
      </c>
      <c r="J3159" s="25">
        <v>1500</v>
      </c>
      <c r="K3159" s="26">
        <f t="shared" si="1036"/>
        <v>525</v>
      </c>
      <c r="L3159" s="26">
        <f t="shared" si="1037"/>
        <v>183.75</v>
      </c>
      <c r="M3159" s="27">
        <v>0.35</v>
      </c>
      <c r="O3159" s="1"/>
      <c r="P3159" s="2"/>
      <c r="Q3159" s="3"/>
      <c r="R3159" s="5"/>
    </row>
    <row r="3160" spans="2:18" x14ac:dyDescent="0.2">
      <c r="B3160" s="22" t="s">
        <v>10</v>
      </c>
      <c r="C3160" s="22">
        <v>1185732</v>
      </c>
      <c r="D3160" s="23">
        <v>44479</v>
      </c>
      <c r="E3160" s="22" t="s">
        <v>30</v>
      </c>
      <c r="F3160" s="22" t="s">
        <v>108</v>
      </c>
      <c r="G3160" s="22" t="s">
        <v>109</v>
      </c>
      <c r="H3160" s="22" t="s">
        <v>16</v>
      </c>
      <c r="I3160" s="24">
        <v>0.44999999999999996</v>
      </c>
      <c r="J3160" s="25">
        <v>1500</v>
      </c>
      <c r="K3160" s="26">
        <f t="shared" si="1036"/>
        <v>674.99999999999989</v>
      </c>
      <c r="L3160" s="26">
        <f t="shared" si="1037"/>
        <v>202.49999999999997</v>
      </c>
      <c r="M3160" s="27">
        <v>0.3</v>
      </c>
      <c r="O3160" s="1"/>
      <c r="P3160" s="2"/>
      <c r="Q3160" s="3"/>
      <c r="R3160" s="5"/>
    </row>
    <row r="3161" spans="2:18" x14ac:dyDescent="0.2">
      <c r="B3161" s="22" t="s">
        <v>10</v>
      </c>
      <c r="C3161" s="22">
        <v>1185732</v>
      </c>
      <c r="D3161" s="23">
        <v>44479</v>
      </c>
      <c r="E3161" s="22" t="s">
        <v>30</v>
      </c>
      <c r="F3161" s="22" t="s">
        <v>108</v>
      </c>
      <c r="G3161" s="22" t="s">
        <v>109</v>
      </c>
      <c r="H3161" s="22" t="s">
        <v>17</v>
      </c>
      <c r="I3161" s="24">
        <v>0.49999999999999983</v>
      </c>
      <c r="J3161" s="25">
        <v>2750</v>
      </c>
      <c r="K3161" s="26">
        <f t="shared" si="1036"/>
        <v>1374.9999999999995</v>
      </c>
      <c r="L3161" s="26">
        <f t="shared" si="1037"/>
        <v>549.99999999999989</v>
      </c>
      <c r="M3161" s="27">
        <v>0.4</v>
      </c>
      <c r="O3161" s="1"/>
      <c r="P3161" s="2"/>
      <c r="Q3161" s="3"/>
      <c r="R3161" s="5"/>
    </row>
    <row r="3162" spans="2:18" x14ac:dyDescent="0.2">
      <c r="B3162" s="22" t="s">
        <v>10</v>
      </c>
      <c r="C3162" s="22">
        <v>1185732</v>
      </c>
      <c r="D3162" s="23">
        <v>44510</v>
      </c>
      <c r="E3162" s="22" t="s">
        <v>30</v>
      </c>
      <c r="F3162" s="22" t="s">
        <v>108</v>
      </c>
      <c r="G3162" s="22" t="s">
        <v>109</v>
      </c>
      <c r="H3162" s="22" t="s">
        <v>12</v>
      </c>
      <c r="I3162" s="24">
        <v>0.44999999999999996</v>
      </c>
      <c r="J3162" s="25">
        <v>4250</v>
      </c>
      <c r="K3162" s="26">
        <f>I3162*J3162</f>
        <v>1912.4999999999998</v>
      </c>
      <c r="L3162" s="26">
        <f>K3162*M3162</f>
        <v>765</v>
      </c>
      <c r="M3162" s="27">
        <v>0.4</v>
      </c>
      <c r="O3162" s="1"/>
      <c r="P3162" s="2"/>
      <c r="Q3162" s="3"/>
      <c r="R3162" s="5"/>
    </row>
    <row r="3163" spans="2:18" x14ac:dyDescent="0.2">
      <c r="B3163" s="22" t="s">
        <v>10</v>
      </c>
      <c r="C3163" s="22">
        <v>1185732</v>
      </c>
      <c r="D3163" s="23">
        <v>44510</v>
      </c>
      <c r="E3163" s="22" t="s">
        <v>30</v>
      </c>
      <c r="F3163" s="22" t="s">
        <v>108</v>
      </c>
      <c r="G3163" s="22" t="s">
        <v>109</v>
      </c>
      <c r="H3163" s="22" t="s">
        <v>15</v>
      </c>
      <c r="I3163" s="24">
        <v>0.35000000000000003</v>
      </c>
      <c r="J3163" s="25">
        <v>3250</v>
      </c>
      <c r="K3163" s="26">
        <f>I3163*J3163</f>
        <v>1137.5</v>
      </c>
      <c r="L3163" s="26">
        <f>K3163*M3163</f>
        <v>455</v>
      </c>
      <c r="M3163" s="27">
        <v>0.4</v>
      </c>
      <c r="O3163" s="1"/>
      <c r="P3163" s="2"/>
      <c r="Q3163" s="3"/>
      <c r="R3163" s="5"/>
    </row>
    <row r="3164" spans="2:18" x14ac:dyDescent="0.2">
      <c r="B3164" s="22" t="s">
        <v>10</v>
      </c>
      <c r="C3164" s="22">
        <v>1185732</v>
      </c>
      <c r="D3164" s="23">
        <v>44510</v>
      </c>
      <c r="E3164" s="22" t="s">
        <v>30</v>
      </c>
      <c r="F3164" s="22" t="s">
        <v>108</v>
      </c>
      <c r="G3164" s="22" t="s">
        <v>109</v>
      </c>
      <c r="H3164" s="22" t="s">
        <v>13</v>
      </c>
      <c r="I3164" s="24">
        <v>0.35000000000000003</v>
      </c>
      <c r="J3164" s="25">
        <v>2700</v>
      </c>
      <c r="K3164" s="26">
        <f t="shared" ref="K3164:K3167" si="1038">I3164*J3164</f>
        <v>945.00000000000011</v>
      </c>
      <c r="L3164" s="26">
        <f t="shared" ref="L3164:L3167" si="1039">K3164*M3164</f>
        <v>330.75</v>
      </c>
      <c r="M3164" s="27">
        <v>0.35</v>
      </c>
      <c r="O3164" s="1"/>
      <c r="P3164" s="2"/>
      <c r="Q3164" s="3"/>
      <c r="R3164" s="5"/>
    </row>
    <row r="3165" spans="2:18" x14ac:dyDescent="0.2">
      <c r="B3165" s="22" t="s">
        <v>10</v>
      </c>
      <c r="C3165" s="22">
        <v>1185732</v>
      </c>
      <c r="D3165" s="23">
        <v>44510</v>
      </c>
      <c r="E3165" s="22" t="s">
        <v>30</v>
      </c>
      <c r="F3165" s="22" t="s">
        <v>108</v>
      </c>
      <c r="G3165" s="22" t="s">
        <v>109</v>
      </c>
      <c r="H3165" s="22" t="s">
        <v>14</v>
      </c>
      <c r="I3165" s="24">
        <v>0.35000000000000003</v>
      </c>
      <c r="J3165" s="25">
        <v>2750</v>
      </c>
      <c r="K3165" s="26">
        <f t="shared" si="1038"/>
        <v>962.50000000000011</v>
      </c>
      <c r="L3165" s="26">
        <f t="shared" si="1039"/>
        <v>336.875</v>
      </c>
      <c r="M3165" s="27">
        <v>0.35</v>
      </c>
      <c r="O3165" s="1"/>
      <c r="P3165" s="2"/>
      <c r="Q3165" s="3"/>
      <c r="R3165" s="5"/>
    </row>
    <row r="3166" spans="2:18" x14ac:dyDescent="0.2">
      <c r="B3166" s="22" t="s">
        <v>10</v>
      </c>
      <c r="C3166" s="22">
        <v>1185732</v>
      </c>
      <c r="D3166" s="23">
        <v>44510</v>
      </c>
      <c r="E3166" s="22" t="s">
        <v>30</v>
      </c>
      <c r="F3166" s="22" t="s">
        <v>108</v>
      </c>
      <c r="G3166" s="22" t="s">
        <v>109</v>
      </c>
      <c r="H3166" s="22" t="s">
        <v>16</v>
      </c>
      <c r="I3166" s="24">
        <v>0.6</v>
      </c>
      <c r="J3166" s="25">
        <v>2500</v>
      </c>
      <c r="K3166" s="26">
        <f t="shared" si="1038"/>
        <v>1500</v>
      </c>
      <c r="L3166" s="26">
        <f t="shared" si="1039"/>
        <v>450</v>
      </c>
      <c r="M3166" s="27">
        <v>0.3</v>
      </c>
      <c r="O3166" s="1"/>
      <c r="P3166" s="2"/>
      <c r="Q3166" s="3"/>
      <c r="R3166" s="5"/>
    </row>
    <row r="3167" spans="2:18" x14ac:dyDescent="0.2">
      <c r="B3167" s="22" t="s">
        <v>10</v>
      </c>
      <c r="C3167" s="22">
        <v>1185732</v>
      </c>
      <c r="D3167" s="23">
        <v>44510</v>
      </c>
      <c r="E3167" s="22" t="s">
        <v>30</v>
      </c>
      <c r="F3167" s="22" t="s">
        <v>108</v>
      </c>
      <c r="G3167" s="22" t="s">
        <v>109</v>
      </c>
      <c r="H3167" s="22" t="s">
        <v>17</v>
      </c>
      <c r="I3167" s="24">
        <v>0.64999999999999991</v>
      </c>
      <c r="J3167" s="25">
        <v>3500</v>
      </c>
      <c r="K3167" s="26">
        <f t="shared" si="1038"/>
        <v>2274.9999999999995</v>
      </c>
      <c r="L3167" s="26">
        <f t="shared" si="1039"/>
        <v>909.99999999999989</v>
      </c>
      <c r="M3167" s="27">
        <v>0.4</v>
      </c>
      <c r="O3167" s="1"/>
      <c r="P3167" s="2"/>
      <c r="Q3167" s="3"/>
      <c r="R3167" s="5"/>
    </row>
    <row r="3168" spans="2:18" x14ac:dyDescent="0.2">
      <c r="B3168" s="22" t="s">
        <v>10</v>
      </c>
      <c r="C3168" s="22">
        <v>1185732</v>
      </c>
      <c r="D3168" s="23">
        <v>44539</v>
      </c>
      <c r="E3168" s="22" t="s">
        <v>30</v>
      </c>
      <c r="F3168" s="22" t="s">
        <v>108</v>
      </c>
      <c r="G3168" s="22" t="s">
        <v>109</v>
      </c>
      <c r="H3168" s="22" t="s">
        <v>12</v>
      </c>
      <c r="I3168" s="24">
        <v>0.6</v>
      </c>
      <c r="J3168" s="25">
        <v>6000</v>
      </c>
      <c r="K3168" s="26">
        <f>I3168*J3168</f>
        <v>3600</v>
      </c>
      <c r="L3168" s="26">
        <f>K3168*M3168</f>
        <v>1440</v>
      </c>
      <c r="M3168" s="27">
        <v>0.4</v>
      </c>
      <c r="O3168" s="1"/>
      <c r="P3168" s="2"/>
      <c r="Q3168" s="3"/>
      <c r="R3168" s="5"/>
    </row>
    <row r="3169" spans="1:18" x14ac:dyDescent="0.2">
      <c r="B3169" s="22" t="s">
        <v>10</v>
      </c>
      <c r="C3169" s="22">
        <v>1185732</v>
      </c>
      <c r="D3169" s="23">
        <v>44539</v>
      </c>
      <c r="E3169" s="22" t="s">
        <v>30</v>
      </c>
      <c r="F3169" s="22" t="s">
        <v>108</v>
      </c>
      <c r="G3169" s="22" t="s">
        <v>109</v>
      </c>
      <c r="H3169" s="22" t="s">
        <v>15</v>
      </c>
      <c r="I3169" s="24">
        <v>0.5</v>
      </c>
      <c r="J3169" s="25">
        <v>4000</v>
      </c>
      <c r="K3169" s="26">
        <f>I3169*J3169</f>
        <v>2000</v>
      </c>
      <c r="L3169" s="26">
        <f>K3169*M3169</f>
        <v>800</v>
      </c>
      <c r="M3169" s="27">
        <v>0.4</v>
      </c>
      <c r="O3169" s="1"/>
      <c r="P3169" s="2"/>
      <c r="Q3169" s="3"/>
      <c r="R3169" s="5"/>
    </row>
    <row r="3170" spans="1:18" x14ac:dyDescent="0.2">
      <c r="B3170" s="22" t="s">
        <v>10</v>
      </c>
      <c r="C3170" s="22">
        <v>1185732</v>
      </c>
      <c r="D3170" s="23">
        <v>44539</v>
      </c>
      <c r="E3170" s="22" t="s">
        <v>30</v>
      </c>
      <c r="F3170" s="22" t="s">
        <v>108</v>
      </c>
      <c r="G3170" s="22" t="s">
        <v>109</v>
      </c>
      <c r="H3170" s="22" t="s">
        <v>13</v>
      </c>
      <c r="I3170" s="24">
        <v>0.5</v>
      </c>
      <c r="J3170" s="25">
        <v>3500</v>
      </c>
      <c r="K3170" s="26">
        <f t="shared" ref="K3170:K3173" si="1040">I3170*J3170</f>
        <v>1750</v>
      </c>
      <c r="L3170" s="26">
        <f t="shared" ref="L3170:L3173" si="1041">K3170*M3170</f>
        <v>612.5</v>
      </c>
      <c r="M3170" s="27">
        <v>0.35</v>
      </c>
      <c r="O3170" s="1"/>
      <c r="P3170" s="2"/>
      <c r="Q3170" s="3"/>
      <c r="R3170" s="5"/>
    </row>
    <row r="3171" spans="1:18" x14ac:dyDescent="0.2">
      <c r="B3171" s="22" t="s">
        <v>10</v>
      </c>
      <c r="C3171" s="22">
        <v>1185732</v>
      </c>
      <c r="D3171" s="23">
        <v>44539</v>
      </c>
      <c r="E3171" s="22" t="s">
        <v>30</v>
      </c>
      <c r="F3171" s="22" t="s">
        <v>108</v>
      </c>
      <c r="G3171" s="22" t="s">
        <v>109</v>
      </c>
      <c r="H3171" s="22" t="s">
        <v>14</v>
      </c>
      <c r="I3171" s="24">
        <v>0.5</v>
      </c>
      <c r="J3171" s="25">
        <v>3000</v>
      </c>
      <c r="K3171" s="26">
        <f t="shared" si="1040"/>
        <v>1500</v>
      </c>
      <c r="L3171" s="26">
        <f t="shared" si="1041"/>
        <v>525</v>
      </c>
      <c r="M3171" s="27">
        <v>0.35</v>
      </c>
      <c r="O3171" s="1"/>
      <c r="P3171" s="2"/>
      <c r="Q3171" s="3"/>
      <c r="R3171" s="5"/>
    </row>
    <row r="3172" spans="1:18" x14ac:dyDescent="0.2">
      <c r="B3172" s="22" t="s">
        <v>10</v>
      </c>
      <c r="C3172" s="22">
        <v>1185732</v>
      </c>
      <c r="D3172" s="23">
        <v>44539</v>
      </c>
      <c r="E3172" s="22" t="s">
        <v>30</v>
      </c>
      <c r="F3172" s="22" t="s">
        <v>108</v>
      </c>
      <c r="G3172" s="22" t="s">
        <v>109</v>
      </c>
      <c r="H3172" s="22" t="s">
        <v>16</v>
      </c>
      <c r="I3172" s="24">
        <v>0.6</v>
      </c>
      <c r="J3172" s="25">
        <v>3000</v>
      </c>
      <c r="K3172" s="26">
        <f t="shared" si="1040"/>
        <v>1800</v>
      </c>
      <c r="L3172" s="26">
        <f t="shared" si="1041"/>
        <v>540</v>
      </c>
      <c r="M3172" s="27">
        <v>0.3</v>
      </c>
      <c r="O3172" s="1"/>
      <c r="P3172" s="2"/>
      <c r="Q3172" s="3"/>
      <c r="R3172" s="5"/>
    </row>
    <row r="3173" spans="1:18" x14ac:dyDescent="0.2">
      <c r="B3173" s="22" t="s">
        <v>10</v>
      </c>
      <c r="C3173" s="22">
        <v>1185732</v>
      </c>
      <c r="D3173" s="23">
        <v>44539</v>
      </c>
      <c r="E3173" s="22" t="s">
        <v>30</v>
      </c>
      <c r="F3173" s="22" t="s">
        <v>108</v>
      </c>
      <c r="G3173" s="22" t="s">
        <v>109</v>
      </c>
      <c r="H3173" s="22" t="s">
        <v>17</v>
      </c>
      <c r="I3173" s="24">
        <v>0.64999999999999991</v>
      </c>
      <c r="J3173" s="25">
        <v>4000</v>
      </c>
      <c r="K3173" s="26">
        <f t="shared" si="1040"/>
        <v>2599.9999999999995</v>
      </c>
      <c r="L3173" s="26">
        <f t="shared" si="1041"/>
        <v>1039.9999999999998</v>
      </c>
      <c r="M3173" s="27">
        <v>0.4</v>
      </c>
      <c r="O3173" s="1"/>
      <c r="P3173" s="2"/>
      <c r="Q3173" s="3"/>
      <c r="R3173" s="5"/>
    </row>
    <row r="3174" spans="1:18" x14ac:dyDescent="0.2">
      <c r="A3174" s="8" t="s">
        <v>40</v>
      </c>
      <c r="B3174" s="22" t="s">
        <v>10</v>
      </c>
      <c r="C3174" s="22">
        <v>1185732</v>
      </c>
      <c r="D3174" s="23">
        <v>44213</v>
      </c>
      <c r="E3174" s="22" t="s">
        <v>30</v>
      </c>
      <c r="F3174" s="22" t="s">
        <v>110</v>
      </c>
      <c r="G3174" s="22" t="s">
        <v>111</v>
      </c>
      <c r="H3174" s="22" t="s">
        <v>12</v>
      </c>
      <c r="I3174" s="24">
        <v>0.35000000000000003</v>
      </c>
      <c r="J3174" s="25">
        <v>5000</v>
      </c>
      <c r="K3174" s="26">
        <f>I3174*J3174</f>
        <v>1750.0000000000002</v>
      </c>
      <c r="L3174" s="26">
        <f>K3174*M3174</f>
        <v>700.00000000000011</v>
      </c>
      <c r="M3174" s="27">
        <v>0.4</v>
      </c>
      <c r="O3174" s="1"/>
      <c r="P3174" s="2"/>
      <c r="Q3174" s="3"/>
      <c r="R3174" s="5"/>
    </row>
    <row r="3175" spans="1:18" x14ac:dyDescent="0.2">
      <c r="B3175" s="22" t="s">
        <v>10</v>
      </c>
      <c r="C3175" s="22">
        <v>1185732</v>
      </c>
      <c r="D3175" s="23">
        <v>44213</v>
      </c>
      <c r="E3175" s="22" t="s">
        <v>30</v>
      </c>
      <c r="F3175" s="22" t="s">
        <v>110</v>
      </c>
      <c r="G3175" s="22" t="s">
        <v>111</v>
      </c>
      <c r="H3175" s="22" t="s">
        <v>15</v>
      </c>
      <c r="I3175" s="24">
        <v>0.35000000000000003</v>
      </c>
      <c r="J3175" s="25">
        <v>3000</v>
      </c>
      <c r="K3175" s="26">
        <f>I3175*J3175</f>
        <v>1050</v>
      </c>
      <c r="L3175" s="26">
        <f>K3175*M3175</f>
        <v>420</v>
      </c>
      <c r="M3175" s="27">
        <v>0.4</v>
      </c>
      <c r="O3175" s="1"/>
      <c r="P3175" s="2"/>
      <c r="Q3175" s="3"/>
      <c r="R3175" s="5"/>
    </row>
    <row r="3176" spans="1:18" x14ac:dyDescent="0.2">
      <c r="B3176" s="22" t="s">
        <v>10</v>
      </c>
      <c r="C3176" s="22">
        <v>1185732</v>
      </c>
      <c r="D3176" s="23">
        <v>44213</v>
      </c>
      <c r="E3176" s="22" t="s">
        <v>30</v>
      </c>
      <c r="F3176" s="22" t="s">
        <v>110</v>
      </c>
      <c r="G3176" s="22" t="s">
        <v>111</v>
      </c>
      <c r="H3176" s="22" t="s">
        <v>13</v>
      </c>
      <c r="I3176" s="24">
        <v>0.25000000000000006</v>
      </c>
      <c r="J3176" s="25">
        <v>3000</v>
      </c>
      <c r="K3176" s="26">
        <f t="shared" ref="K3176:K3179" si="1042">I3176*J3176</f>
        <v>750.00000000000011</v>
      </c>
      <c r="L3176" s="26">
        <f t="shared" ref="L3176:L3179" si="1043">K3176*M3176</f>
        <v>300.00000000000006</v>
      </c>
      <c r="M3176" s="27">
        <v>0.4</v>
      </c>
      <c r="O3176" s="1"/>
      <c r="P3176" s="2"/>
      <c r="Q3176" s="3"/>
      <c r="R3176" s="5"/>
    </row>
    <row r="3177" spans="1:18" x14ac:dyDescent="0.2">
      <c r="B3177" s="22" t="s">
        <v>10</v>
      </c>
      <c r="C3177" s="22">
        <v>1185732</v>
      </c>
      <c r="D3177" s="23">
        <v>44213</v>
      </c>
      <c r="E3177" s="22" t="s">
        <v>30</v>
      </c>
      <c r="F3177" s="22" t="s">
        <v>110</v>
      </c>
      <c r="G3177" s="22" t="s">
        <v>111</v>
      </c>
      <c r="H3177" s="22" t="s">
        <v>14</v>
      </c>
      <c r="I3177" s="24">
        <v>0.30000000000000004</v>
      </c>
      <c r="J3177" s="25">
        <v>1500</v>
      </c>
      <c r="K3177" s="26">
        <f t="shared" si="1042"/>
        <v>450.00000000000006</v>
      </c>
      <c r="L3177" s="26">
        <f t="shared" si="1043"/>
        <v>180.00000000000003</v>
      </c>
      <c r="M3177" s="27">
        <v>0.4</v>
      </c>
      <c r="O3177" s="1"/>
      <c r="P3177" s="2"/>
      <c r="Q3177" s="3"/>
      <c r="R3177" s="5"/>
    </row>
    <row r="3178" spans="1:18" x14ac:dyDescent="0.2">
      <c r="B3178" s="22" t="s">
        <v>10</v>
      </c>
      <c r="C3178" s="22">
        <v>1185732</v>
      </c>
      <c r="D3178" s="23">
        <v>44213</v>
      </c>
      <c r="E3178" s="22" t="s">
        <v>30</v>
      </c>
      <c r="F3178" s="22" t="s">
        <v>110</v>
      </c>
      <c r="G3178" s="22" t="s">
        <v>111</v>
      </c>
      <c r="H3178" s="22" t="s">
        <v>16</v>
      </c>
      <c r="I3178" s="24">
        <v>0.44999999999999996</v>
      </c>
      <c r="J3178" s="25">
        <v>2000</v>
      </c>
      <c r="K3178" s="26">
        <f t="shared" si="1042"/>
        <v>899.99999999999989</v>
      </c>
      <c r="L3178" s="26">
        <f t="shared" si="1043"/>
        <v>360</v>
      </c>
      <c r="M3178" s="27">
        <v>0.4</v>
      </c>
      <c r="O3178" s="1"/>
      <c r="P3178" s="2"/>
      <c r="Q3178" s="3"/>
      <c r="R3178" s="5"/>
    </row>
    <row r="3179" spans="1:18" x14ac:dyDescent="0.2">
      <c r="B3179" s="22" t="s">
        <v>10</v>
      </c>
      <c r="C3179" s="22">
        <v>1185732</v>
      </c>
      <c r="D3179" s="23">
        <v>44213</v>
      </c>
      <c r="E3179" s="22" t="s">
        <v>30</v>
      </c>
      <c r="F3179" s="22" t="s">
        <v>110</v>
      </c>
      <c r="G3179" s="22" t="s">
        <v>111</v>
      </c>
      <c r="H3179" s="22" t="s">
        <v>17</v>
      </c>
      <c r="I3179" s="24">
        <v>0.35000000000000003</v>
      </c>
      <c r="J3179" s="25">
        <v>3000</v>
      </c>
      <c r="K3179" s="26">
        <f t="shared" si="1042"/>
        <v>1050</v>
      </c>
      <c r="L3179" s="26">
        <f t="shared" si="1043"/>
        <v>420</v>
      </c>
      <c r="M3179" s="27">
        <v>0.4</v>
      </c>
      <c r="O3179" s="1"/>
      <c r="P3179" s="2"/>
      <c r="Q3179" s="3"/>
      <c r="R3179" s="5"/>
    </row>
    <row r="3180" spans="1:18" x14ac:dyDescent="0.2">
      <c r="B3180" s="22" t="s">
        <v>10</v>
      </c>
      <c r="C3180" s="22">
        <v>1185732</v>
      </c>
      <c r="D3180" s="23">
        <v>44244</v>
      </c>
      <c r="E3180" s="22" t="s">
        <v>30</v>
      </c>
      <c r="F3180" s="22" t="s">
        <v>110</v>
      </c>
      <c r="G3180" s="22" t="s">
        <v>111</v>
      </c>
      <c r="H3180" s="22" t="s">
        <v>12</v>
      </c>
      <c r="I3180" s="24">
        <v>0.35000000000000003</v>
      </c>
      <c r="J3180" s="25">
        <v>5500</v>
      </c>
      <c r="K3180" s="26">
        <f>I3180*J3180</f>
        <v>1925.0000000000002</v>
      </c>
      <c r="L3180" s="26">
        <f>K3180*M3180</f>
        <v>770.00000000000011</v>
      </c>
      <c r="M3180" s="27">
        <v>0.4</v>
      </c>
      <c r="O3180" s="1"/>
      <c r="P3180" s="2"/>
      <c r="Q3180" s="3"/>
      <c r="R3180" s="5"/>
    </row>
    <row r="3181" spans="1:18" x14ac:dyDescent="0.2">
      <c r="B3181" s="22" t="s">
        <v>10</v>
      </c>
      <c r="C3181" s="22">
        <v>1185732</v>
      </c>
      <c r="D3181" s="23">
        <v>44244</v>
      </c>
      <c r="E3181" s="22" t="s">
        <v>30</v>
      </c>
      <c r="F3181" s="22" t="s">
        <v>110</v>
      </c>
      <c r="G3181" s="22" t="s">
        <v>111</v>
      </c>
      <c r="H3181" s="22" t="s">
        <v>15</v>
      </c>
      <c r="I3181" s="24">
        <v>0.4</v>
      </c>
      <c r="J3181" s="25">
        <v>2000</v>
      </c>
      <c r="K3181" s="26">
        <f>I3181*J3181</f>
        <v>800</v>
      </c>
      <c r="L3181" s="26">
        <f>K3181*M3181</f>
        <v>320</v>
      </c>
      <c r="M3181" s="27">
        <v>0.4</v>
      </c>
      <c r="O3181" s="1"/>
      <c r="P3181" s="2"/>
      <c r="Q3181" s="3"/>
      <c r="R3181" s="5"/>
    </row>
    <row r="3182" spans="1:18" x14ac:dyDescent="0.2">
      <c r="B3182" s="22" t="s">
        <v>10</v>
      </c>
      <c r="C3182" s="22">
        <v>1185732</v>
      </c>
      <c r="D3182" s="23">
        <v>44244</v>
      </c>
      <c r="E3182" s="22" t="s">
        <v>30</v>
      </c>
      <c r="F3182" s="22" t="s">
        <v>110</v>
      </c>
      <c r="G3182" s="22" t="s">
        <v>111</v>
      </c>
      <c r="H3182" s="22" t="s">
        <v>13</v>
      </c>
      <c r="I3182" s="24">
        <v>0.30000000000000004</v>
      </c>
      <c r="J3182" s="25">
        <v>3000</v>
      </c>
      <c r="K3182" s="26">
        <f t="shared" ref="K3182:K3185" si="1044">I3182*J3182</f>
        <v>900.00000000000011</v>
      </c>
      <c r="L3182" s="26">
        <f t="shared" ref="L3182:L3185" si="1045">K3182*M3182</f>
        <v>360.00000000000006</v>
      </c>
      <c r="M3182" s="27">
        <v>0.4</v>
      </c>
      <c r="O3182" s="1"/>
      <c r="P3182" s="2"/>
      <c r="Q3182" s="3"/>
      <c r="R3182" s="5"/>
    </row>
    <row r="3183" spans="1:18" x14ac:dyDescent="0.2">
      <c r="B3183" s="22" t="s">
        <v>10</v>
      </c>
      <c r="C3183" s="22">
        <v>1185732</v>
      </c>
      <c r="D3183" s="23">
        <v>44244</v>
      </c>
      <c r="E3183" s="22" t="s">
        <v>30</v>
      </c>
      <c r="F3183" s="22" t="s">
        <v>110</v>
      </c>
      <c r="G3183" s="22" t="s">
        <v>111</v>
      </c>
      <c r="H3183" s="22" t="s">
        <v>14</v>
      </c>
      <c r="I3183" s="24">
        <v>0.35000000000000003</v>
      </c>
      <c r="J3183" s="25">
        <v>1750</v>
      </c>
      <c r="K3183" s="26">
        <f t="shared" si="1044"/>
        <v>612.50000000000011</v>
      </c>
      <c r="L3183" s="26">
        <f t="shared" si="1045"/>
        <v>245.00000000000006</v>
      </c>
      <c r="M3183" s="27">
        <v>0.4</v>
      </c>
      <c r="O3183" s="1"/>
      <c r="P3183" s="2"/>
      <c r="Q3183" s="3"/>
      <c r="R3183" s="5"/>
    </row>
    <row r="3184" spans="1:18" x14ac:dyDescent="0.2">
      <c r="B3184" s="22" t="s">
        <v>10</v>
      </c>
      <c r="C3184" s="22">
        <v>1185732</v>
      </c>
      <c r="D3184" s="23">
        <v>44244</v>
      </c>
      <c r="E3184" s="22" t="s">
        <v>30</v>
      </c>
      <c r="F3184" s="22" t="s">
        <v>110</v>
      </c>
      <c r="G3184" s="22" t="s">
        <v>111</v>
      </c>
      <c r="H3184" s="22" t="s">
        <v>16</v>
      </c>
      <c r="I3184" s="24">
        <v>0.49999999999999994</v>
      </c>
      <c r="J3184" s="25">
        <v>2500</v>
      </c>
      <c r="K3184" s="26">
        <f t="shared" si="1044"/>
        <v>1249.9999999999998</v>
      </c>
      <c r="L3184" s="26">
        <f t="shared" si="1045"/>
        <v>499.99999999999994</v>
      </c>
      <c r="M3184" s="27">
        <v>0.4</v>
      </c>
      <c r="O3184" s="1"/>
      <c r="P3184" s="2"/>
      <c r="Q3184" s="3"/>
      <c r="R3184" s="5"/>
    </row>
    <row r="3185" spans="2:18" x14ac:dyDescent="0.2">
      <c r="B3185" s="22" t="s">
        <v>10</v>
      </c>
      <c r="C3185" s="22">
        <v>1185732</v>
      </c>
      <c r="D3185" s="23">
        <v>44244</v>
      </c>
      <c r="E3185" s="22" t="s">
        <v>30</v>
      </c>
      <c r="F3185" s="22" t="s">
        <v>110</v>
      </c>
      <c r="G3185" s="22" t="s">
        <v>111</v>
      </c>
      <c r="H3185" s="22" t="s">
        <v>17</v>
      </c>
      <c r="I3185" s="24">
        <v>0.24999999999999994</v>
      </c>
      <c r="J3185" s="25">
        <v>3500</v>
      </c>
      <c r="K3185" s="26">
        <f t="shared" si="1044"/>
        <v>874.99999999999977</v>
      </c>
      <c r="L3185" s="26">
        <f t="shared" si="1045"/>
        <v>349.99999999999994</v>
      </c>
      <c r="M3185" s="27">
        <v>0.4</v>
      </c>
      <c r="O3185" s="1"/>
      <c r="P3185" s="2"/>
      <c r="Q3185" s="3"/>
      <c r="R3185" s="5"/>
    </row>
    <row r="3186" spans="2:18" x14ac:dyDescent="0.2">
      <c r="B3186" s="22" t="s">
        <v>10</v>
      </c>
      <c r="C3186" s="22">
        <v>1185732</v>
      </c>
      <c r="D3186" s="23">
        <v>44271</v>
      </c>
      <c r="E3186" s="22" t="s">
        <v>30</v>
      </c>
      <c r="F3186" s="22" t="s">
        <v>110</v>
      </c>
      <c r="G3186" s="22" t="s">
        <v>111</v>
      </c>
      <c r="H3186" s="22" t="s">
        <v>12</v>
      </c>
      <c r="I3186" s="24">
        <v>0.30000000000000004</v>
      </c>
      <c r="J3186" s="25">
        <v>5700</v>
      </c>
      <c r="K3186" s="26">
        <f>I3186*J3186</f>
        <v>1710.0000000000002</v>
      </c>
      <c r="L3186" s="26">
        <f>K3186*M3186</f>
        <v>684.00000000000011</v>
      </c>
      <c r="M3186" s="27">
        <v>0.4</v>
      </c>
      <c r="O3186" s="1"/>
      <c r="P3186" s="2"/>
      <c r="Q3186" s="3"/>
      <c r="R3186" s="5"/>
    </row>
    <row r="3187" spans="2:18" x14ac:dyDescent="0.2">
      <c r="B3187" s="22" t="s">
        <v>10</v>
      </c>
      <c r="C3187" s="22">
        <v>1185732</v>
      </c>
      <c r="D3187" s="23">
        <v>44271</v>
      </c>
      <c r="E3187" s="22" t="s">
        <v>30</v>
      </c>
      <c r="F3187" s="22" t="s">
        <v>110</v>
      </c>
      <c r="G3187" s="22" t="s">
        <v>111</v>
      </c>
      <c r="H3187" s="22" t="s">
        <v>15</v>
      </c>
      <c r="I3187" s="24">
        <v>0.30000000000000004</v>
      </c>
      <c r="J3187" s="25">
        <v>2750</v>
      </c>
      <c r="K3187" s="26">
        <f>I3187*J3187</f>
        <v>825.00000000000011</v>
      </c>
      <c r="L3187" s="26">
        <f>K3187*M3187</f>
        <v>330.00000000000006</v>
      </c>
      <c r="M3187" s="27">
        <v>0.4</v>
      </c>
      <c r="O3187" s="1"/>
      <c r="P3187" s="2"/>
      <c r="Q3187" s="3"/>
      <c r="R3187" s="5"/>
    </row>
    <row r="3188" spans="2:18" x14ac:dyDescent="0.2">
      <c r="B3188" s="22" t="s">
        <v>10</v>
      </c>
      <c r="C3188" s="22">
        <v>1185732</v>
      </c>
      <c r="D3188" s="23">
        <v>44271</v>
      </c>
      <c r="E3188" s="22" t="s">
        <v>30</v>
      </c>
      <c r="F3188" s="22" t="s">
        <v>110</v>
      </c>
      <c r="G3188" s="22" t="s">
        <v>111</v>
      </c>
      <c r="H3188" s="22" t="s">
        <v>13</v>
      </c>
      <c r="I3188" s="24">
        <v>0.2</v>
      </c>
      <c r="J3188" s="25">
        <v>3250</v>
      </c>
      <c r="K3188" s="26">
        <f t="shared" ref="K3188:K3191" si="1046">I3188*J3188</f>
        <v>650</v>
      </c>
      <c r="L3188" s="26">
        <f t="shared" ref="L3188:L3191" si="1047">K3188*M3188</f>
        <v>260</v>
      </c>
      <c r="M3188" s="27">
        <v>0.4</v>
      </c>
      <c r="O3188" s="1"/>
      <c r="P3188" s="2"/>
      <c r="Q3188" s="3"/>
      <c r="R3188" s="5"/>
    </row>
    <row r="3189" spans="2:18" x14ac:dyDescent="0.2">
      <c r="B3189" s="22" t="s">
        <v>10</v>
      </c>
      <c r="C3189" s="22">
        <v>1185732</v>
      </c>
      <c r="D3189" s="23">
        <v>44271</v>
      </c>
      <c r="E3189" s="22" t="s">
        <v>30</v>
      </c>
      <c r="F3189" s="22" t="s">
        <v>110</v>
      </c>
      <c r="G3189" s="22" t="s">
        <v>111</v>
      </c>
      <c r="H3189" s="22" t="s">
        <v>14</v>
      </c>
      <c r="I3189" s="24">
        <v>0.24999999999999994</v>
      </c>
      <c r="J3189" s="25">
        <v>1750</v>
      </c>
      <c r="K3189" s="26">
        <f t="shared" si="1046"/>
        <v>437.49999999999989</v>
      </c>
      <c r="L3189" s="26">
        <f t="shared" si="1047"/>
        <v>174.99999999999997</v>
      </c>
      <c r="M3189" s="27">
        <v>0.4</v>
      </c>
      <c r="O3189" s="1"/>
      <c r="P3189" s="2"/>
      <c r="Q3189" s="3"/>
      <c r="R3189" s="5"/>
    </row>
    <row r="3190" spans="2:18" x14ac:dyDescent="0.2">
      <c r="B3190" s="22" t="s">
        <v>10</v>
      </c>
      <c r="C3190" s="22">
        <v>1185732</v>
      </c>
      <c r="D3190" s="23">
        <v>44271</v>
      </c>
      <c r="E3190" s="22" t="s">
        <v>30</v>
      </c>
      <c r="F3190" s="22" t="s">
        <v>110</v>
      </c>
      <c r="G3190" s="22" t="s">
        <v>111</v>
      </c>
      <c r="H3190" s="22" t="s">
        <v>16</v>
      </c>
      <c r="I3190" s="24">
        <v>0.4</v>
      </c>
      <c r="J3190" s="25">
        <v>2250</v>
      </c>
      <c r="K3190" s="26">
        <f t="shared" si="1046"/>
        <v>900</v>
      </c>
      <c r="L3190" s="26">
        <f t="shared" si="1047"/>
        <v>360</v>
      </c>
      <c r="M3190" s="27">
        <v>0.4</v>
      </c>
      <c r="O3190" s="1"/>
      <c r="P3190" s="2"/>
      <c r="Q3190" s="3"/>
      <c r="R3190" s="5"/>
    </row>
    <row r="3191" spans="2:18" x14ac:dyDescent="0.2">
      <c r="B3191" s="22" t="s">
        <v>10</v>
      </c>
      <c r="C3191" s="22">
        <v>1185732</v>
      </c>
      <c r="D3191" s="23">
        <v>44271</v>
      </c>
      <c r="E3191" s="22" t="s">
        <v>30</v>
      </c>
      <c r="F3191" s="22" t="s">
        <v>110</v>
      </c>
      <c r="G3191" s="22" t="s">
        <v>111</v>
      </c>
      <c r="H3191" s="22" t="s">
        <v>17</v>
      </c>
      <c r="I3191" s="24">
        <v>0.30000000000000004</v>
      </c>
      <c r="J3191" s="25">
        <v>3250</v>
      </c>
      <c r="K3191" s="26">
        <f t="shared" si="1046"/>
        <v>975.00000000000011</v>
      </c>
      <c r="L3191" s="26">
        <f t="shared" si="1047"/>
        <v>390.00000000000006</v>
      </c>
      <c r="M3191" s="27">
        <v>0.4</v>
      </c>
      <c r="O3191" s="1"/>
      <c r="P3191" s="2"/>
      <c r="Q3191" s="3"/>
      <c r="R3191" s="5"/>
    </row>
    <row r="3192" spans="2:18" x14ac:dyDescent="0.2">
      <c r="B3192" s="22" t="s">
        <v>10</v>
      </c>
      <c r="C3192" s="22">
        <v>1185732</v>
      </c>
      <c r="D3192" s="23">
        <v>44303</v>
      </c>
      <c r="E3192" s="22" t="s">
        <v>30</v>
      </c>
      <c r="F3192" s="22" t="s">
        <v>110</v>
      </c>
      <c r="G3192" s="22" t="s">
        <v>111</v>
      </c>
      <c r="H3192" s="22" t="s">
        <v>12</v>
      </c>
      <c r="I3192" s="24">
        <v>0.30000000000000004</v>
      </c>
      <c r="J3192" s="25">
        <v>5500</v>
      </c>
      <c r="K3192" s="26">
        <f>I3192*J3192</f>
        <v>1650.0000000000002</v>
      </c>
      <c r="L3192" s="26">
        <f>K3192*M3192</f>
        <v>660.00000000000011</v>
      </c>
      <c r="M3192" s="27">
        <v>0.4</v>
      </c>
      <c r="O3192" s="1"/>
      <c r="P3192" s="2"/>
      <c r="Q3192" s="3"/>
      <c r="R3192" s="5"/>
    </row>
    <row r="3193" spans="2:18" x14ac:dyDescent="0.2">
      <c r="B3193" s="22" t="s">
        <v>10</v>
      </c>
      <c r="C3193" s="22">
        <v>1185732</v>
      </c>
      <c r="D3193" s="23">
        <v>44303</v>
      </c>
      <c r="E3193" s="22" t="s">
        <v>30</v>
      </c>
      <c r="F3193" s="22" t="s">
        <v>110</v>
      </c>
      <c r="G3193" s="22" t="s">
        <v>111</v>
      </c>
      <c r="H3193" s="22" t="s">
        <v>15</v>
      </c>
      <c r="I3193" s="24">
        <v>0.30000000000000004</v>
      </c>
      <c r="J3193" s="25">
        <v>2500</v>
      </c>
      <c r="K3193" s="26">
        <f>I3193*J3193</f>
        <v>750.00000000000011</v>
      </c>
      <c r="L3193" s="26">
        <f>K3193*M3193</f>
        <v>300.00000000000006</v>
      </c>
      <c r="M3193" s="27">
        <v>0.4</v>
      </c>
      <c r="O3193" s="1"/>
      <c r="P3193" s="2"/>
      <c r="Q3193" s="3"/>
      <c r="R3193" s="5"/>
    </row>
    <row r="3194" spans="2:18" x14ac:dyDescent="0.2">
      <c r="B3194" s="22" t="s">
        <v>10</v>
      </c>
      <c r="C3194" s="22">
        <v>1185732</v>
      </c>
      <c r="D3194" s="23">
        <v>44303</v>
      </c>
      <c r="E3194" s="22" t="s">
        <v>30</v>
      </c>
      <c r="F3194" s="22" t="s">
        <v>110</v>
      </c>
      <c r="G3194" s="22" t="s">
        <v>111</v>
      </c>
      <c r="H3194" s="22" t="s">
        <v>13</v>
      </c>
      <c r="I3194" s="24">
        <v>0.2</v>
      </c>
      <c r="J3194" s="25">
        <v>2500</v>
      </c>
      <c r="K3194" s="26">
        <f t="shared" ref="K3194:K3197" si="1048">I3194*J3194</f>
        <v>500</v>
      </c>
      <c r="L3194" s="26">
        <f t="shared" ref="L3194:L3197" si="1049">K3194*M3194</f>
        <v>200</v>
      </c>
      <c r="M3194" s="27">
        <v>0.4</v>
      </c>
      <c r="O3194" s="1"/>
      <c r="P3194" s="2"/>
      <c r="Q3194" s="3"/>
      <c r="R3194" s="5"/>
    </row>
    <row r="3195" spans="2:18" x14ac:dyDescent="0.2">
      <c r="B3195" s="22" t="s">
        <v>10</v>
      </c>
      <c r="C3195" s="22">
        <v>1185732</v>
      </c>
      <c r="D3195" s="23">
        <v>44303</v>
      </c>
      <c r="E3195" s="22" t="s">
        <v>30</v>
      </c>
      <c r="F3195" s="22" t="s">
        <v>110</v>
      </c>
      <c r="G3195" s="22" t="s">
        <v>111</v>
      </c>
      <c r="H3195" s="22" t="s">
        <v>14</v>
      </c>
      <c r="I3195" s="24">
        <v>0.24999999999999994</v>
      </c>
      <c r="J3195" s="25">
        <v>1750</v>
      </c>
      <c r="K3195" s="26">
        <f t="shared" si="1048"/>
        <v>437.49999999999989</v>
      </c>
      <c r="L3195" s="26">
        <f t="shared" si="1049"/>
        <v>174.99999999999997</v>
      </c>
      <c r="M3195" s="27">
        <v>0.4</v>
      </c>
      <c r="O3195" s="1"/>
      <c r="P3195" s="2"/>
      <c r="Q3195" s="3"/>
      <c r="R3195" s="5"/>
    </row>
    <row r="3196" spans="2:18" x14ac:dyDescent="0.2">
      <c r="B3196" s="22" t="s">
        <v>10</v>
      </c>
      <c r="C3196" s="22">
        <v>1185732</v>
      </c>
      <c r="D3196" s="23">
        <v>44303</v>
      </c>
      <c r="E3196" s="22" t="s">
        <v>30</v>
      </c>
      <c r="F3196" s="22" t="s">
        <v>110</v>
      </c>
      <c r="G3196" s="22" t="s">
        <v>111</v>
      </c>
      <c r="H3196" s="22" t="s">
        <v>16</v>
      </c>
      <c r="I3196" s="24">
        <v>0.65</v>
      </c>
      <c r="J3196" s="25">
        <v>2000</v>
      </c>
      <c r="K3196" s="26">
        <f t="shared" si="1048"/>
        <v>1300</v>
      </c>
      <c r="L3196" s="26">
        <f t="shared" si="1049"/>
        <v>520</v>
      </c>
      <c r="M3196" s="27">
        <v>0.4</v>
      </c>
      <c r="O3196" s="1"/>
      <c r="P3196" s="2"/>
      <c r="Q3196" s="3"/>
      <c r="R3196" s="5"/>
    </row>
    <row r="3197" spans="2:18" x14ac:dyDescent="0.2">
      <c r="B3197" s="22" t="s">
        <v>10</v>
      </c>
      <c r="C3197" s="22">
        <v>1185732</v>
      </c>
      <c r="D3197" s="23">
        <v>44303</v>
      </c>
      <c r="E3197" s="22" t="s">
        <v>30</v>
      </c>
      <c r="F3197" s="22" t="s">
        <v>110</v>
      </c>
      <c r="G3197" s="22" t="s">
        <v>111</v>
      </c>
      <c r="H3197" s="22" t="s">
        <v>17</v>
      </c>
      <c r="I3197" s="24">
        <v>0.5</v>
      </c>
      <c r="J3197" s="25">
        <v>3250</v>
      </c>
      <c r="K3197" s="26">
        <f t="shared" si="1048"/>
        <v>1625</v>
      </c>
      <c r="L3197" s="26">
        <f t="shared" si="1049"/>
        <v>650</v>
      </c>
      <c r="M3197" s="27">
        <v>0.4</v>
      </c>
      <c r="O3197" s="1"/>
      <c r="P3197" s="2"/>
      <c r="Q3197" s="3"/>
      <c r="R3197" s="5"/>
    </row>
    <row r="3198" spans="2:18" x14ac:dyDescent="0.2">
      <c r="B3198" s="22" t="s">
        <v>10</v>
      </c>
      <c r="C3198" s="22">
        <v>1185732</v>
      </c>
      <c r="D3198" s="23">
        <v>44334</v>
      </c>
      <c r="E3198" s="22" t="s">
        <v>30</v>
      </c>
      <c r="F3198" s="22" t="s">
        <v>110</v>
      </c>
      <c r="G3198" s="22" t="s">
        <v>111</v>
      </c>
      <c r="H3198" s="22" t="s">
        <v>12</v>
      </c>
      <c r="I3198" s="24">
        <v>0.6</v>
      </c>
      <c r="J3198" s="25">
        <v>5950</v>
      </c>
      <c r="K3198" s="26">
        <f>I3198*J3198</f>
        <v>3570</v>
      </c>
      <c r="L3198" s="26">
        <f>K3198*M3198</f>
        <v>1428</v>
      </c>
      <c r="M3198" s="27">
        <v>0.4</v>
      </c>
      <c r="O3198" s="1"/>
      <c r="P3198" s="2"/>
      <c r="Q3198" s="3"/>
      <c r="R3198" s="5"/>
    </row>
    <row r="3199" spans="2:18" x14ac:dyDescent="0.2">
      <c r="B3199" s="22" t="s">
        <v>10</v>
      </c>
      <c r="C3199" s="22">
        <v>1185732</v>
      </c>
      <c r="D3199" s="23">
        <v>44334</v>
      </c>
      <c r="E3199" s="22" t="s">
        <v>30</v>
      </c>
      <c r="F3199" s="22" t="s">
        <v>110</v>
      </c>
      <c r="G3199" s="22" t="s">
        <v>111</v>
      </c>
      <c r="H3199" s="22" t="s">
        <v>15</v>
      </c>
      <c r="I3199" s="24">
        <v>0.4</v>
      </c>
      <c r="J3199" s="25">
        <v>3000</v>
      </c>
      <c r="K3199" s="26">
        <f>I3199*J3199</f>
        <v>1200</v>
      </c>
      <c r="L3199" s="26">
        <f>K3199*M3199</f>
        <v>480</v>
      </c>
      <c r="M3199" s="27">
        <v>0.4</v>
      </c>
      <c r="O3199" s="1"/>
      <c r="P3199" s="2"/>
      <c r="Q3199" s="3"/>
      <c r="R3199" s="5"/>
    </row>
    <row r="3200" spans="2:18" x14ac:dyDescent="0.2">
      <c r="B3200" s="22" t="s">
        <v>10</v>
      </c>
      <c r="C3200" s="22">
        <v>1185732</v>
      </c>
      <c r="D3200" s="23">
        <v>44334</v>
      </c>
      <c r="E3200" s="22" t="s">
        <v>30</v>
      </c>
      <c r="F3200" s="22" t="s">
        <v>110</v>
      </c>
      <c r="G3200" s="22" t="s">
        <v>111</v>
      </c>
      <c r="H3200" s="22" t="s">
        <v>13</v>
      </c>
      <c r="I3200" s="24">
        <v>0.35000000000000003</v>
      </c>
      <c r="J3200" s="25">
        <v>2750</v>
      </c>
      <c r="K3200" s="26">
        <f t="shared" ref="K3200:K3203" si="1050">I3200*J3200</f>
        <v>962.50000000000011</v>
      </c>
      <c r="L3200" s="26">
        <f t="shared" ref="L3200:L3203" si="1051">K3200*M3200</f>
        <v>385.00000000000006</v>
      </c>
      <c r="M3200" s="27">
        <v>0.4</v>
      </c>
      <c r="O3200" s="1"/>
      <c r="P3200" s="2"/>
      <c r="Q3200" s="3"/>
      <c r="R3200" s="5"/>
    </row>
    <row r="3201" spans="2:18" x14ac:dyDescent="0.2">
      <c r="B3201" s="22" t="s">
        <v>10</v>
      </c>
      <c r="C3201" s="22">
        <v>1185732</v>
      </c>
      <c r="D3201" s="23">
        <v>44334</v>
      </c>
      <c r="E3201" s="22" t="s">
        <v>30</v>
      </c>
      <c r="F3201" s="22" t="s">
        <v>110</v>
      </c>
      <c r="G3201" s="22" t="s">
        <v>111</v>
      </c>
      <c r="H3201" s="22" t="s">
        <v>14</v>
      </c>
      <c r="I3201" s="24">
        <v>0.35000000000000003</v>
      </c>
      <c r="J3201" s="25">
        <v>2000</v>
      </c>
      <c r="K3201" s="26">
        <f t="shared" si="1050"/>
        <v>700.00000000000011</v>
      </c>
      <c r="L3201" s="26">
        <f t="shared" si="1051"/>
        <v>280.00000000000006</v>
      </c>
      <c r="M3201" s="27">
        <v>0.4</v>
      </c>
      <c r="O3201" s="1"/>
      <c r="P3201" s="2"/>
      <c r="Q3201" s="3"/>
      <c r="R3201" s="5"/>
    </row>
    <row r="3202" spans="2:18" x14ac:dyDescent="0.2">
      <c r="B3202" s="22" t="s">
        <v>10</v>
      </c>
      <c r="C3202" s="22">
        <v>1185732</v>
      </c>
      <c r="D3202" s="23">
        <v>44334</v>
      </c>
      <c r="E3202" s="22" t="s">
        <v>30</v>
      </c>
      <c r="F3202" s="22" t="s">
        <v>110</v>
      </c>
      <c r="G3202" s="22" t="s">
        <v>111</v>
      </c>
      <c r="H3202" s="22" t="s">
        <v>16</v>
      </c>
      <c r="I3202" s="24">
        <v>0.44999999999999996</v>
      </c>
      <c r="J3202" s="25">
        <v>2250</v>
      </c>
      <c r="K3202" s="26">
        <f t="shared" si="1050"/>
        <v>1012.4999999999999</v>
      </c>
      <c r="L3202" s="26">
        <f t="shared" si="1051"/>
        <v>405</v>
      </c>
      <c r="M3202" s="27">
        <v>0.4</v>
      </c>
      <c r="O3202" s="1"/>
      <c r="P3202" s="2"/>
      <c r="Q3202" s="3"/>
      <c r="R3202" s="5"/>
    </row>
    <row r="3203" spans="2:18" x14ac:dyDescent="0.2">
      <c r="B3203" s="22" t="s">
        <v>10</v>
      </c>
      <c r="C3203" s="22">
        <v>1185732</v>
      </c>
      <c r="D3203" s="23">
        <v>44334</v>
      </c>
      <c r="E3203" s="22" t="s">
        <v>30</v>
      </c>
      <c r="F3203" s="22" t="s">
        <v>110</v>
      </c>
      <c r="G3203" s="22" t="s">
        <v>111</v>
      </c>
      <c r="H3203" s="22" t="s">
        <v>17</v>
      </c>
      <c r="I3203" s="24">
        <v>0.54999999999999993</v>
      </c>
      <c r="J3203" s="25">
        <v>3500</v>
      </c>
      <c r="K3203" s="26">
        <f t="shared" si="1050"/>
        <v>1924.9999999999998</v>
      </c>
      <c r="L3203" s="26">
        <f t="shared" si="1051"/>
        <v>770</v>
      </c>
      <c r="M3203" s="27">
        <v>0.4</v>
      </c>
      <c r="O3203" s="1"/>
      <c r="P3203" s="2"/>
      <c r="Q3203" s="3"/>
      <c r="R3203" s="5"/>
    </row>
    <row r="3204" spans="2:18" x14ac:dyDescent="0.2">
      <c r="B3204" s="22" t="s">
        <v>10</v>
      </c>
      <c r="C3204" s="22">
        <v>1185732</v>
      </c>
      <c r="D3204" s="23">
        <v>44364</v>
      </c>
      <c r="E3204" s="22" t="s">
        <v>30</v>
      </c>
      <c r="F3204" s="22" t="s">
        <v>110</v>
      </c>
      <c r="G3204" s="22" t="s">
        <v>111</v>
      </c>
      <c r="H3204" s="22" t="s">
        <v>12</v>
      </c>
      <c r="I3204" s="24">
        <v>0.45</v>
      </c>
      <c r="J3204" s="25">
        <v>6000</v>
      </c>
      <c r="K3204" s="26">
        <f>I3204*J3204</f>
        <v>2700</v>
      </c>
      <c r="L3204" s="26">
        <f>K3204*M3204</f>
        <v>1080</v>
      </c>
      <c r="M3204" s="27">
        <v>0.4</v>
      </c>
      <c r="O3204" s="1"/>
      <c r="P3204" s="2"/>
      <c r="Q3204" s="3"/>
      <c r="R3204" s="5"/>
    </row>
    <row r="3205" spans="2:18" x14ac:dyDescent="0.2">
      <c r="B3205" s="22" t="s">
        <v>10</v>
      </c>
      <c r="C3205" s="22">
        <v>1185732</v>
      </c>
      <c r="D3205" s="23">
        <v>44364</v>
      </c>
      <c r="E3205" s="22" t="s">
        <v>30</v>
      </c>
      <c r="F3205" s="22" t="s">
        <v>110</v>
      </c>
      <c r="G3205" s="22" t="s">
        <v>111</v>
      </c>
      <c r="H3205" s="22" t="s">
        <v>15</v>
      </c>
      <c r="I3205" s="24">
        <v>0.40000000000000008</v>
      </c>
      <c r="J3205" s="25">
        <v>4250</v>
      </c>
      <c r="K3205" s="26">
        <f>I3205*J3205</f>
        <v>1700.0000000000002</v>
      </c>
      <c r="L3205" s="26">
        <f>K3205*M3205</f>
        <v>680.00000000000011</v>
      </c>
      <c r="M3205" s="27">
        <v>0.4</v>
      </c>
      <c r="O3205" s="1"/>
      <c r="P3205" s="2"/>
      <c r="Q3205" s="3"/>
      <c r="R3205" s="5"/>
    </row>
    <row r="3206" spans="2:18" x14ac:dyDescent="0.2">
      <c r="B3206" s="22" t="s">
        <v>10</v>
      </c>
      <c r="C3206" s="22">
        <v>1185732</v>
      </c>
      <c r="D3206" s="23">
        <v>44364</v>
      </c>
      <c r="E3206" s="22" t="s">
        <v>30</v>
      </c>
      <c r="F3206" s="22" t="s">
        <v>110</v>
      </c>
      <c r="G3206" s="22" t="s">
        <v>111</v>
      </c>
      <c r="H3206" s="22" t="s">
        <v>13</v>
      </c>
      <c r="I3206" s="24">
        <v>0.35000000000000003</v>
      </c>
      <c r="J3206" s="25">
        <v>3000</v>
      </c>
      <c r="K3206" s="26">
        <f t="shared" ref="K3206:K3209" si="1052">I3206*J3206</f>
        <v>1050</v>
      </c>
      <c r="L3206" s="26">
        <f t="shared" ref="L3206:L3209" si="1053">K3206*M3206</f>
        <v>420</v>
      </c>
      <c r="M3206" s="27">
        <v>0.4</v>
      </c>
      <c r="O3206" s="1"/>
      <c r="P3206" s="2"/>
      <c r="Q3206" s="3"/>
      <c r="R3206" s="5"/>
    </row>
    <row r="3207" spans="2:18" x14ac:dyDescent="0.2">
      <c r="B3207" s="22" t="s">
        <v>10</v>
      </c>
      <c r="C3207" s="22">
        <v>1185732</v>
      </c>
      <c r="D3207" s="23">
        <v>44364</v>
      </c>
      <c r="E3207" s="22" t="s">
        <v>30</v>
      </c>
      <c r="F3207" s="22" t="s">
        <v>110</v>
      </c>
      <c r="G3207" s="22" t="s">
        <v>111</v>
      </c>
      <c r="H3207" s="22" t="s">
        <v>14</v>
      </c>
      <c r="I3207" s="24">
        <v>0.35000000000000003</v>
      </c>
      <c r="J3207" s="25">
        <v>2750</v>
      </c>
      <c r="K3207" s="26">
        <f t="shared" si="1052"/>
        <v>962.50000000000011</v>
      </c>
      <c r="L3207" s="26">
        <f t="shared" si="1053"/>
        <v>385.00000000000006</v>
      </c>
      <c r="M3207" s="27">
        <v>0.4</v>
      </c>
      <c r="O3207" s="1"/>
      <c r="P3207" s="2"/>
      <c r="Q3207" s="3"/>
      <c r="R3207" s="5"/>
    </row>
    <row r="3208" spans="2:18" x14ac:dyDescent="0.2">
      <c r="B3208" s="22" t="s">
        <v>10</v>
      </c>
      <c r="C3208" s="22">
        <v>1185732</v>
      </c>
      <c r="D3208" s="23">
        <v>44364</v>
      </c>
      <c r="E3208" s="22" t="s">
        <v>30</v>
      </c>
      <c r="F3208" s="22" t="s">
        <v>110</v>
      </c>
      <c r="G3208" s="22" t="s">
        <v>111</v>
      </c>
      <c r="H3208" s="22" t="s">
        <v>16</v>
      </c>
      <c r="I3208" s="24">
        <v>0.45</v>
      </c>
      <c r="J3208" s="25">
        <v>2750</v>
      </c>
      <c r="K3208" s="26">
        <f t="shared" si="1052"/>
        <v>1237.5</v>
      </c>
      <c r="L3208" s="26">
        <f t="shared" si="1053"/>
        <v>495</v>
      </c>
      <c r="M3208" s="27">
        <v>0.4</v>
      </c>
      <c r="O3208" s="1"/>
      <c r="P3208" s="2"/>
      <c r="Q3208" s="3"/>
      <c r="R3208" s="5"/>
    </row>
    <row r="3209" spans="2:18" x14ac:dyDescent="0.2">
      <c r="B3209" s="22" t="s">
        <v>10</v>
      </c>
      <c r="C3209" s="22">
        <v>1185732</v>
      </c>
      <c r="D3209" s="23">
        <v>44364</v>
      </c>
      <c r="E3209" s="22" t="s">
        <v>30</v>
      </c>
      <c r="F3209" s="22" t="s">
        <v>110</v>
      </c>
      <c r="G3209" s="22" t="s">
        <v>111</v>
      </c>
      <c r="H3209" s="22" t="s">
        <v>17</v>
      </c>
      <c r="I3209" s="24">
        <v>0.65000000000000013</v>
      </c>
      <c r="J3209" s="25">
        <v>4250</v>
      </c>
      <c r="K3209" s="26">
        <f t="shared" si="1052"/>
        <v>2762.5000000000005</v>
      </c>
      <c r="L3209" s="26">
        <f t="shared" si="1053"/>
        <v>1105.0000000000002</v>
      </c>
      <c r="M3209" s="27">
        <v>0.4</v>
      </c>
      <c r="O3209" s="1"/>
      <c r="P3209" s="2"/>
      <c r="Q3209" s="3"/>
      <c r="R3209" s="5"/>
    </row>
    <row r="3210" spans="2:18" x14ac:dyDescent="0.2">
      <c r="B3210" s="22" t="s">
        <v>10</v>
      </c>
      <c r="C3210" s="22">
        <v>1185732</v>
      </c>
      <c r="D3210" s="23">
        <v>44393</v>
      </c>
      <c r="E3210" s="22" t="s">
        <v>30</v>
      </c>
      <c r="F3210" s="22" t="s">
        <v>110</v>
      </c>
      <c r="G3210" s="22" t="s">
        <v>111</v>
      </c>
      <c r="H3210" s="22" t="s">
        <v>12</v>
      </c>
      <c r="I3210" s="24">
        <v>0.60000000000000009</v>
      </c>
      <c r="J3210" s="25">
        <v>6500</v>
      </c>
      <c r="K3210" s="26">
        <f>I3210*J3210</f>
        <v>3900.0000000000005</v>
      </c>
      <c r="L3210" s="26">
        <f>K3210*M3210</f>
        <v>1560.0000000000002</v>
      </c>
      <c r="M3210" s="27">
        <v>0.4</v>
      </c>
      <c r="O3210" s="1"/>
      <c r="P3210" s="2"/>
      <c r="Q3210" s="3"/>
      <c r="R3210" s="5"/>
    </row>
    <row r="3211" spans="2:18" x14ac:dyDescent="0.2">
      <c r="B3211" s="22" t="s">
        <v>10</v>
      </c>
      <c r="C3211" s="22">
        <v>1185732</v>
      </c>
      <c r="D3211" s="23">
        <v>44393</v>
      </c>
      <c r="E3211" s="22" t="s">
        <v>30</v>
      </c>
      <c r="F3211" s="22" t="s">
        <v>110</v>
      </c>
      <c r="G3211" s="22" t="s">
        <v>111</v>
      </c>
      <c r="H3211" s="22" t="s">
        <v>15</v>
      </c>
      <c r="I3211" s="24">
        <v>0.55000000000000016</v>
      </c>
      <c r="J3211" s="25">
        <v>4000</v>
      </c>
      <c r="K3211" s="26">
        <f>I3211*J3211</f>
        <v>2200.0000000000005</v>
      </c>
      <c r="L3211" s="26">
        <f>K3211*M3211</f>
        <v>880.00000000000023</v>
      </c>
      <c r="M3211" s="27">
        <v>0.4</v>
      </c>
      <c r="O3211" s="1"/>
      <c r="P3211" s="2"/>
      <c r="Q3211" s="3"/>
      <c r="R3211" s="5"/>
    </row>
    <row r="3212" spans="2:18" x14ac:dyDescent="0.2">
      <c r="B3212" s="22" t="s">
        <v>10</v>
      </c>
      <c r="C3212" s="22">
        <v>1185732</v>
      </c>
      <c r="D3212" s="23">
        <v>44393</v>
      </c>
      <c r="E3212" s="22" t="s">
        <v>30</v>
      </c>
      <c r="F3212" s="22" t="s">
        <v>110</v>
      </c>
      <c r="G3212" s="22" t="s">
        <v>111</v>
      </c>
      <c r="H3212" s="22" t="s">
        <v>13</v>
      </c>
      <c r="I3212" s="24">
        <v>0.5</v>
      </c>
      <c r="J3212" s="25">
        <v>3250</v>
      </c>
      <c r="K3212" s="26">
        <f t="shared" ref="K3212:K3215" si="1054">I3212*J3212</f>
        <v>1625</v>
      </c>
      <c r="L3212" s="26">
        <f t="shared" ref="L3212:L3215" si="1055">K3212*M3212</f>
        <v>650</v>
      </c>
      <c r="M3212" s="27">
        <v>0.4</v>
      </c>
      <c r="O3212" s="1"/>
      <c r="P3212" s="2"/>
      <c r="Q3212" s="3"/>
      <c r="R3212" s="5"/>
    </row>
    <row r="3213" spans="2:18" x14ac:dyDescent="0.2">
      <c r="B3213" s="22" t="s">
        <v>10</v>
      </c>
      <c r="C3213" s="22">
        <v>1185732</v>
      </c>
      <c r="D3213" s="23">
        <v>44393</v>
      </c>
      <c r="E3213" s="22" t="s">
        <v>30</v>
      </c>
      <c r="F3213" s="22" t="s">
        <v>110</v>
      </c>
      <c r="G3213" s="22" t="s">
        <v>111</v>
      </c>
      <c r="H3213" s="22" t="s">
        <v>14</v>
      </c>
      <c r="I3213" s="24">
        <v>0.5</v>
      </c>
      <c r="J3213" s="25">
        <v>2750</v>
      </c>
      <c r="K3213" s="26">
        <f t="shared" si="1054"/>
        <v>1375</v>
      </c>
      <c r="L3213" s="26">
        <f t="shared" si="1055"/>
        <v>550</v>
      </c>
      <c r="M3213" s="27">
        <v>0.4</v>
      </c>
      <c r="O3213" s="1"/>
      <c r="P3213" s="2"/>
      <c r="Q3213" s="3"/>
      <c r="R3213" s="5"/>
    </row>
    <row r="3214" spans="2:18" x14ac:dyDescent="0.2">
      <c r="B3214" s="22" t="s">
        <v>10</v>
      </c>
      <c r="C3214" s="22">
        <v>1185732</v>
      </c>
      <c r="D3214" s="23">
        <v>44393</v>
      </c>
      <c r="E3214" s="22" t="s">
        <v>30</v>
      </c>
      <c r="F3214" s="22" t="s">
        <v>110</v>
      </c>
      <c r="G3214" s="22" t="s">
        <v>111</v>
      </c>
      <c r="H3214" s="22" t="s">
        <v>16</v>
      </c>
      <c r="I3214" s="24">
        <v>0.60000000000000009</v>
      </c>
      <c r="J3214" s="25">
        <v>3000</v>
      </c>
      <c r="K3214" s="26">
        <f t="shared" si="1054"/>
        <v>1800.0000000000002</v>
      </c>
      <c r="L3214" s="26">
        <f t="shared" si="1055"/>
        <v>720.00000000000011</v>
      </c>
      <c r="M3214" s="27">
        <v>0.4</v>
      </c>
      <c r="O3214" s="1"/>
      <c r="P3214" s="2"/>
      <c r="Q3214" s="3"/>
      <c r="R3214" s="5"/>
    </row>
    <row r="3215" spans="2:18" x14ac:dyDescent="0.2">
      <c r="B3215" s="22" t="s">
        <v>10</v>
      </c>
      <c r="C3215" s="22">
        <v>1185732</v>
      </c>
      <c r="D3215" s="23">
        <v>44393</v>
      </c>
      <c r="E3215" s="22" t="s">
        <v>30</v>
      </c>
      <c r="F3215" s="22" t="s">
        <v>110</v>
      </c>
      <c r="G3215" s="22" t="s">
        <v>111</v>
      </c>
      <c r="H3215" s="22" t="s">
        <v>17</v>
      </c>
      <c r="I3215" s="24">
        <v>0.65000000000000013</v>
      </c>
      <c r="J3215" s="25">
        <v>4750</v>
      </c>
      <c r="K3215" s="26">
        <f t="shared" si="1054"/>
        <v>3087.5000000000005</v>
      </c>
      <c r="L3215" s="26">
        <f t="shared" si="1055"/>
        <v>1235.0000000000002</v>
      </c>
      <c r="M3215" s="27">
        <v>0.4</v>
      </c>
      <c r="O3215" s="1"/>
      <c r="P3215" s="2"/>
      <c r="Q3215" s="3"/>
      <c r="R3215" s="5"/>
    </row>
    <row r="3216" spans="2:18" x14ac:dyDescent="0.2">
      <c r="B3216" s="22" t="s">
        <v>10</v>
      </c>
      <c r="C3216" s="22">
        <v>1185732</v>
      </c>
      <c r="D3216" s="23">
        <v>44425</v>
      </c>
      <c r="E3216" s="22" t="s">
        <v>30</v>
      </c>
      <c r="F3216" s="22" t="s">
        <v>110</v>
      </c>
      <c r="G3216" s="22" t="s">
        <v>111</v>
      </c>
      <c r="H3216" s="22" t="s">
        <v>12</v>
      </c>
      <c r="I3216" s="24">
        <v>0.5</v>
      </c>
      <c r="J3216" s="25">
        <v>5250</v>
      </c>
      <c r="K3216" s="26">
        <f>I3216*J3216</f>
        <v>2625</v>
      </c>
      <c r="L3216" s="26">
        <f>K3216*M3216</f>
        <v>1050</v>
      </c>
      <c r="M3216" s="27">
        <v>0.4</v>
      </c>
      <c r="O3216" s="1"/>
      <c r="P3216" s="2"/>
      <c r="Q3216" s="3"/>
      <c r="R3216" s="5"/>
    </row>
    <row r="3217" spans="2:18" x14ac:dyDescent="0.2">
      <c r="B3217" s="22" t="s">
        <v>10</v>
      </c>
      <c r="C3217" s="22">
        <v>1185732</v>
      </c>
      <c r="D3217" s="23">
        <v>44425</v>
      </c>
      <c r="E3217" s="22" t="s">
        <v>30</v>
      </c>
      <c r="F3217" s="22" t="s">
        <v>110</v>
      </c>
      <c r="G3217" s="22" t="s">
        <v>111</v>
      </c>
      <c r="H3217" s="22" t="s">
        <v>15</v>
      </c>
      <c r="I3217" s="24">
        <v>0.45000000000000007</v>
      </c>
      <c r="J3217" s="25">
        <v>3000</v>
      </c>
      <c r="K3217" s="26">
        <f>I3217*J3217</f>
        <v>1350.0000000000002</v>
      </c>
      <c r="L3217" s="26">
        <f>K3217*M3217</f>
        <v>540.00000000000011</v>
      </c>
      <c r="M3217" s="27">
        <v>0.4</v>
      </c>
      <c r="O3217" s="1"/>
      <c r="P3217" s="2"/>
      <c r="Q3217" s="3"/>
      <c r="R3217" s="5"/>
    </row>
    <row r="3218" spans="2:18" x14ac:dyDescent="0.2">
      <c r="B3218" s="22" t="s">
        <v>10</v>
      </c>
      <c r="C3218" s="22">
        <v>1185732</v>
      </c>
      <c r="D3218" s="23">
        <v>44425</v>
      </c>
      <c r="E3218" s="22" t="s">
        <v>30</v>
      </c>
      <c r="F3218" s="22" t="s">
        <v>110</v>
      </c>
      <c r="G3218" s="22" t="s">
        <v>111</v>
      </c>
      <c r="H3218" s="22" t="s">
        <v>13</v>
      </c>
      <c r="I3218" s="24">
        <v>0.4</v>
      </c>
      <c r="J3218" s="25">
        <v>3000</v>
      </c>
      <c r="K3218" s="26">
        <f t="shared" ref="K3218:K3221" si="1056">I3218*J3218</f>
        <v>1200</v>
      </c>
      <c r="L3218" s="26">
        <f t="shared" ref="L3218:L3221" si="1057">K3218*M3218</f>
        <v>480</v>
      </c>
      <c r="M3218" s="27">
        <v>0.4</v>
      </c>
      <c r="O3218" s="1"/>
      <c r="P3218" s="2"/>
      <c r="Q3218" s="3"/>
      <c r="R3218" s="5"/>
    </row>
    <row r="3219" spans="2:18" x14ac:dyDescent="0.2">
      <c r="B3219" s="22" t="s">
        <v>10</v>
      </c>
      <c r="C3219" s="22">
        <v>1185732</v>
      </c>
      <c r="D3219" s="23">
        <v>44425</v>
      </c>
      <c r="E3219" s="22" t="s">
        <v>30</v>
      </c>
      <c r="F3219" s="22" t="s">
        <v>110</v>
      </c>
      <c r="G3219" s="22" t="s">
        <v>111</v>
      </c>
      <c r="H3219" s="22" t="s">
        <v>14</v>
      </c>
      <c r="I3219" s="24">
        <v>0.4</v>
      </c>
      <c r="J3219" s="25">
        <v>2750</v>
      </c>
      <c r="K3219" s="26">
        <f t="shared" si="1056"/>
        <v>1100</v>
      </c>
      <c r="L3219" s="26">
        <f t="shared" si="1057"/>
        <v>440</v>
      </c>
      <c r="M3219" s="27">
        <v>0.4</v>
      </c>
      <c r="O3219" s="1"/>
      <c r="P3219" s="2"/>
      <c r="Q3219" s="3"/>
      <c r="R3219" s="5"/>
    </row>
    <row r="3220" spans="2:18" x14ac:dyDescent="0.2">
      <c r="B3220" s="22" t="s">
        <v>10</v>
      </c>
      <c r="C3220" s="22">
        <v>1185732</v>
      </c>
      <c r="D3220" s="23">
        <v>44425</v>
      </c>
      <c r="E3220" s="22" t="s">
        <v>30</v>
      </c>
      <c r="F3220" s="22" t="s">
        <v>110</v>
      </c>
      <c r="G3220" s="22" t="s">
        <v>111</v>
      </c>
      <c r="H3220" s="22" t="s">
        <v>16</v>
      </c>
      <c r="I3220" s="24">
        <v>0.5</v>
      </c>
      <c r="J3220" s="25">
        <v>2500</v>
      </c>
      <c r="K3220" s="26">
        <f t="shared" si="1056"/>
        <v>1250</v>
      </c>
      <c r="L3220" s="26">
        <f t="shared" si="1057"/>
        <v>500</v>
      </c>
      <c r="M3220" s="27">
        <v>0.4</v>
      </c>
      <c r="O3220" s="1"/>
      <c r="P3220" s="2"/>
      <c r="Q3220" s="3"/>
      <c r="R3220" s="5"/>
    </row>
    <row r="3221" spans="2:18" x14ac:dyDescent="0.2">
      <c r="B3221" s="22" t="s">
        <v>10</v>
      </c>
      <c r="C3221" s="22">
        <v>1185732</v>
      </c>
      <c r="D3221" s="23">
        <v>44425</v>
      </c>
      <c r="E3221" s="22" t="s">
        <v>30</v>
      </c>
      <c r="F3221" s="22" t="s">
        <v>110</v>
      </c>
      <c r="G3221" s="22" t="s">
        <v>111</v>
      </c>
      <c r="H3221" s="22" t="s">
        <v>17</v>
      </c>
      <c r="I3221" s="24">
        <v>0.55000000000000004</v>
      </c>
      <c r="J3221" s="25">
        <v>4250</v>
      </c>
      <c r="K3221" s="26">
        <f t="shared" si="1056"/>
        <v>2337.5</v>
      </c>
      <c r="L3221" s="26">
        <f t="shared" si="1057"/>
        <v>935</v>
      </c>
      <c r="M3221" s="27">
        <v>0.4</v>
      </c>
      <c r="O3221" s="1"/>
      <c r="P3221" s="2"/>
      <c r="Q3221" s="3"/>
      <c r="R3221" s="5"/>
    </row>
    <row r="3222" spans="2:18" x14ac:dyDescent="0.2">
      <c r="B3222" s="22" t="s">
        <v>10</v>
      </c>
      <c r="C3222" s="22">
        <v>1185732</v>
      </c>
      <c r="D3222" s="23">
        <v>44457</v>
      </c>
      <c r="E3222" s="22" t="s">
        <v>30</v>
      </c>
      <c r="F3222" s="22" t="s">
        <v>110</v>
      </c>
      <c r="G3222" s="22" t="s">
        <v>111</v>
      </c>
      <c r="H3222" s="22" t="s">
        <v>12</v>
      </c>
      <c r="I3222" s="24">
        <v>0.35000000000000003</v>
      </c>
      <c r="J3222" s="25">
        <v>5500</v>
      </c>
      <c r="K3222" s="26">
        <f>I3222*J3222</f>
        <v>1925.0000000000002</v>
      </c>
      <c r="L3222" s="26">
        <f>K3222*M3222</f>
        <v>770.00000000000011</v>
      </c>
      <c r="M3222" s="27">
        <v>0.4</v>
      </c>
      <c r="O3222" s="1"/>
      <c r="P3222" s="2"/>
      <c r="Q3222" s="3"/>
      <c r="R3222" s="5"/>
    </row>
    <row r="3223" spans="2:18" x14ac:dyDescent="0.2">
      <c r="B3223" s="22" t="s">
        <v>10</v>
      </c>
      <c r="C3223" s="22">
        <v>1185732</v>
      </c>
      <c r="D3223" s="23">
        <v>44457</v>
      </c>
      <c r="E3223" s="22" t="s">
        <v>30</v>
      </c>
      <c r="F3223" s="22" t="s">
        <v>110</v>
      </c>
      <c r="G3223" s="22" t="s">
        <v>111</v>
      </c>
      <c r="H3223" s="22" t="s">
        <v>15</v>
      </c>
      <c r="I3223" s="24">
        <v>0.3000000000000001</v>
      </c>
      <c r="J3223" s="25">
        <v>3500</v>
      </c>
      <c r="K3223" s="26">
        <f>I3223*J3223</f>
        <v>1050.0000000000005</v>
      </c>
      <c r="L3223" s="26">
        <f>K3223*M3223</f>
        <v>420.00000000000023</v>
      </c>
      <c r="M3223" s="27">
        <v>0.4</v>
      </c>
      <c r="O3223" s="1"/>
      <c r="P3223" s="2"/>
      <c r="Q3223" s="3"/>
      <c r="R3223" s="5"/>
    </row>
    <row r="3224" spans="2:18" x14ac:dyDescent="0.2">
      <c r="B3224" s="22" t="s">
        <v>10</v>
      </c>
      <c r="C3224" s="22">
        <v>1185732</v>
      </c>
      <c r="D3224" s="23">
        <v>44457</v>
      </c>
      <c r="E3224" s="22" t="s">
        <v>30</v>
      </c>
      <c r="F3224" s="22" t="s">
        <v>110</v>
      </c>
      <c r="G3224" s="22" t="s">
        <v>111</v>
      </c>
      <c r="H3224" s="22" t="s">
        <v>13</v>
      </c>
      <c r="I3224" s="24">
        <v>0.25000000000000006</v>
      </c>
      <c r="J3224" s="25">
        <v>2500</v>
      </c>
      <c r="K3224" s="26">
        <f t="shared" ref="K3224:K3227" si="1058">I3224*J3224</f>
        <v>625.00000000000011</v>
      </c>
      <c r="L3224" s="26">
        <f t="shared" ref="L3224:L3227" si="1059">K3224*M3224</f>
        <v>250.00000000000006</v>
      </c>
      <c r="M3224" s="27">
        <v>0.4</v>
      </c>
      <c r="O3224" s="1"/>
      <c r="P3224" s="2"/>
      <c r="Q3224" s="3"/>
      <c r="R3224" s="5"/>
    </row>
    <row r="3225" spans="2:18" x14ac:dyDescent="0.2">
      <c r="B3225" s="22" t="s">
        <v>10</v>
      </c>
      <c r="C3225" s="22">
        <v>1185732</v>
      </c>
      <c r="D3225" s="23">
        <v>44457</v>
      </c>
      <c r="E3225" s="22" t="s">
        <v>30</v>
      </c>
      <c r="F3225" s="22" t="s">
        <v>110</v>
      </c>
      <c r="G3225" s="22" t="s">
        <v>111</v>
      </c>
      <c r="H3225" s="22" t="s">
        <v>14</v>
      </c>
      <c r="I3225" s="24">
        <v>0.25000000000000006</v>
      </c>
      <c r="J3225" s="25">
        <v>2250</v>
      </c>
      <c r="K3225" s="26">
        <f t="shared" si="1058"/>
        <v>562.50000000000011</v>
      </c>
      <c r="L3225" s="26">
        <f t="shared" si="1059"/>
        <v>225.00000000000006</v>
      </c>
      <c r="M3225" s="27">
        <v>0.4</v>
      </c>
      <c r="O3225" s="1"/>
      <c r="P3225" s="2"/>
      <c r="Q3225" s="3"/>
      <c r="R3225" s="5"/>
    </row>
    <row r="3226" spans="2:18" x14ac:dyDescent="0.2">
      <c r="B3226" s="22" t="s">
        <v>10</v>
      </c>
      <c r="C3226" s="22">
        <v>1185732</v>
      </c>
      <c r="D3226" s="23">
        <v>44457</v>
      </c>
      <c r="E3226" s="22" t="s">
        <v>30</v>
      </c>
      <c r="F3226" s="22" t="s">
        <v>110</v>
      </c>
      <c r="G3226" s="22" t="s">
        <v>111</v>
      </c>
      <c r="H3226" s="22" t="s">
        <v>16</v>
      </c>
      <c r="I3226" s="24">
        <v>0.35000000000000003</v>
      </c>
      <c r="J3226" s="25">
        <v>2250</v>
      </c>
      <c r="K3226" s="26">
        <f t="shared" si="1058"/>
        <v>787.50000000000011</v>
      </c>
      <c r="L3226" s="26">
        <f t="shared" si="1059"/>
        <v>315.00000000000006</v>
      </c>
      <c r="M3226" s="27">
        <v>0.4</v>
      </c>
      <c r="O3226" s="1"/>
      <c r="P3226" s="2"/>
      <c r="Q3226" s="3"/>
      <c r="R3226" s="5"/>
    </row>
    <row r="3227" spans="2:18" x14ac:dyDescent="0.2">
      <c r="B3227" s="22" t="s">
        <v>10</v>
      </c>
      <c r="C3227" s="22">
        <v>1185732</v>
      </c>
      <c r="D3227" s="23">
        <v>44457</v>
      </c>
      <c r="E3227" s="22" t="s">
        <v>30</v>
      </c>
      <c r="F3227" s="22" t="s">
        <v>110</v>
      </c>
      <c r="G3227" s="22" t="s">
        <v>111</v>
      </c>
      <c r="H3227" s="22" t="s">
        <v>17</v>
      </c>
      <c r="I3227" s="24">
        <v>0.4</v>
      </c>
      <c r="J3227" s="25">
        <v>3000</v>
      </c>
      <c r="K3227" s="26">
        <f t="shared" si="1058"/>
        <v>1200</v>
      </c>
      <c r="L3227" s="26">
        <f t="shared" si="1059"/>
        <v>480</v>
      </c>
      <c r="M3227" s="27">
        <v>0.4</v>
      </c>
      <c r="O3227" s="1"/>
      <c r="P3227" s="2"/>
      <c r="Q3227" s="3"/>
      <c r="R3227" s="5"/>
    </row>
    <row r="3228" spans="2:18" x14ac:dyDescent="0.2">
      <c r="B3228" s="22" t="s">
        <v>10</v>
      </c>
      <c r="C3228" s="22">
        <v>1185732</v>
      </c>
      <c r="D3228" s="23">
        <v>44486</v>
      </c>
      <c r="E3228" s="22" t="s">
        <v>30</v>
      </c>
      <c r="F3228" s="22" t="s">
        <v>110</v>
      </c>
      <c r="G3228" s="22" t="s">
        <v>111</v>
      </c>
      <c r="H3228" s="22" t="s">
        <v>12</v>
      </c>
      <c r="I3228" s="24">
        <v>0.44999999999999996</v>
      </c>
      <c r="J3228" s="25">
        <v>4250</v>
      </c>
      <c r="K3228" s="26">
        <f>I3228*J3228</f>
        <v>1912.4999999999998</v>
      </c>
      <c r="L3228" s="26">
        <f>K3228*M3228</f>
        <v>765</v>
      </c>
      <c r="M3228" s="27">
        <v>0.4</v>
      </c>
      <c r="O3228" s="1"/>
      <c r="P3228" s="2"/>
      <c r="Q3228" s="3"/>
      <c r="R3228" s="5"/>
    </row>
    <row r="3229" spans="2:18" x14ac:dyDescent="0.2">
      <c r="B3229" s="22" t="s">
        <v>10</v>
      </c>
      <c r="C3229" s="22">
        <v>1185732</v>
      </c>
      <c r="D3229" s="23">
        <v>44486</v>
      </c>
      <c r="E3229" s="22" t="s">
        <v>30</v>
      </c>
      <c r="F3229" s="22" t="s">
        <v>110</v>
      </c>
      <c r="G3229" s="22" t="s">
        <v>111</v>
      </c>
      <c r="H3229" s="22" t="s">
        <v>15</v>
      </c>
      <c r="I3229" s="24">
        <v>0.35000000000000003</v>
      </c>
      <c r="J3229" s="25">
        <v>2750</v>
      </c>
      <c r="K3229" s="26">
        <f>I3229*J3229</f>
        <v>962.50000000000011</v>
      </c>
      <c r="L3229" s="26">
        <f>K3229*M3229</f>
        <v>385.00000000000006</v>
      </c>
      <c r="M3229" s="27">
        <v>0.4</v>
      </c>
      <c r="O3229" s="1"/>
      <c r="P3229" s="2"/>
      <c r="Q3229" s="3"/>
      <c r="R3229" s="5"/>
    </row>
    <row r="3230" spans="2:18" x14ac:dyDescent="0.2">
      <c r="B3230" s="22" t="s">
        <v>10</v>
      </c>
      <c r="C3230" s="22">
        <v>1185732</v>
      </c>
      <c r="D3230" s="23">
        <v>44486</v>
      </c>
      <c r="E3230" s="22" t="s">
        <v>30</v>
      </c>
      <c r="F3230" s="22" t="s">
        <v>110</v>
      </c>
      <c r="G3230" s="22" t="s">
        <v>111</v>
      </c>
      <c r="H3230" s="22" t="s">
        <v>13</v>
      </c>
      <c r="I3230" s="24">
        <v>0.35000000000000003</v>
      </c>
      <c r="J3230" s="25">
        <v>1750</v>
      </c>
      <c r="K3230" s="26">
        <f t="shared" ref="K3230:K3233" si="1060">I3230*J3230</f>
        <v>612.50000000000011</v>
      </c>
      <c r="L3230" s="26">
        <f t="shared" ref="L3230:L3233" si="1061">K3230*M3230</f>
        <v>245.00000000000006</v>
      </c>
      <c r="M3230" s="27">
        <v>0.4</v>
      </c>
      <c r="O3230" s="1"/>
      <c r="P3230" s="2"/>
      <c r="Q3230" s="3"/>
      <c r="R3230" s="5"/>
    </row>
    <row r="3231" spans="2:18" x14ac:dyDescent="0.2">
      <c r="B3231" s="22" t="s">
        <v>10</v>
      </c>
      <c r="C3231" s="22">
        <v>1185732</v>
      </c>
      <c r="D3231" s="23">
        <v>44486</v>
      </c>
      <c r="E3231" s="22" t="s">
        <v>30</v>
      </c>
      <c r="F3231" s="22" t="s">
        <v>110</v>
      </c>
      <c r="G3231" s="22" t="s">
        <v>111</v>
      </c>
      <c r="H3231" s="22" t="s">
        <v>14</v>
      </c>
      <c r="I3231" s="24">
        <v>0.35000000000000003</v>
      </c>
      <c r="J3231" s="25">
        <v>1750</v>
      </c>
      <c r="K3231" s="26">
        <f t="shared" si="1060"/>
        <v>612.50000000000011</v>
      </c>
      <c r="L3231" s="26">
        <f t="shared" si="1061"/>
        <v>245.00000000000006</v>
      </c>
      <c r="M3231" s="27">
        <v>0.4</v>
      </c>
      <c r="O3231" s="1"/>
      <c r="P3231" s="2"/>
      <c r="Q3231" s="3"/>
      <c r="R3231" s="5"/>
    </row>
    <row r="3232" spans="2:18" x14ac:dyDescent="0.2">
      <c r="B3232" s="22" t="s">
        <v>10</v>
      </c>
      <c r="C3232" s="22">
        <v>1185732</v>
      </c>
      <c r="D3232" s="23">
        <v>44486</v>
      </c>
      <c r="E3232" s="22" t="s">
        <v>30</v>
      </c>
      <c r="F3232" s="22" t="s">
        <v>110</v>
      </c>
      <c r="G3232" s="22" t="s">
        <v>111</v>
      </c>
      <c r="H3232" s="22" t="s">
        <v>16</v>
      </c>
      <c r="I3232" s="24">
        <v>0.44999999999999996</v>
      </c>
      <c r="J3232" s="25">
        <v>1750</v>
      </c>
      <c r="K3232" s="26">
        <f t="shared" si="1060"/>
        <v>787.49999999999989</v>
      </c>
      <c r="L3232" s="26">
        <f t="shared" si="1061"/>
        <v>315</v>
      </c>
      <c r="M3232" s="27">
        <v>0.4</v>
      </c>
      <c r="O3232" s="1"/>
      <c r="P3232" s="2"/>
      <c r="Q3232" s="3"/>
      <c r="R3232" s="5"/>
    </row>
    <row r="3233" spans="1:18" x14ac:dyDescent="0.2">
      <c r="B3233" s="22" t="s">
        <v>10</v>
      </c>
      <c r="C3233" s="22">
        <v>1185732</v>
      </c>
      <c r="D3233" s="23">
        <v>44486</v>
      </c>
      <c r="E3233" s="22" t="s">
        <v>30</v>
      </c>
      <c r="F3233" s="22" t="s">
        <v>110</v>
      </c>
      <c r="G3233" s="22" t="s">
        <v>111</v>
      </c>
      <c r="H3233" s="22" t="s">
        <v>17</v>
      </c>
      <c r="I3233" s="24">
        <v>0.49999999999999983</v>
      </c>
      <c r="J3233" s="25">
        <v>3000</v>
      </c>
      <c r="K3233" s="26">
        <f t="shared" si="1060"/>
        <v>1499.9999999999995</v>
      </c>
      <c r="L3233" s="26">
        <f t="shared" si="1061"/>
        <v>599.99999999999989</v>
      </c>
      <c r="M3233" s="27">
        <v>0.4</v>
      </c>
      <c r="O3233" s="1"/>
      <c r="P3233" s="2"/>
      <c r="Q3233" s="3"/>
      <c r="R3233" s="5"/>
    </row>
    <row r="3234" spans="1:18" x14ac:dyDescent="0.2">
      <c r="B3234" s="22" t="s">
        <v>10</v>
      </c>
      <c r="C3234" s="22">
        <v>1185732</v>
      </c>
      <c r="D3234" s="23">
        <v>44517</v>
      </c>
      <c r="E3234" s="22" t="s">
        <v>30</v>
      </c>
      <c r="F3234" s="22" t="s">
        <v>110</v>
      </c>
      <c r="G3234" s="22" t="s">
        <v>111</v>
      </c>
      <c r="H3234" s="22" t="s">
        <v>12</v>
      </c>
      <c r="I3234" s="24">
        <v>0.44999999999999996</v>
      </c>
      <c r="J3234" s="25">
        <v>4500</v>
      </c>
      <c r="K3234" s="26">
        <f>I3234*J3234</f>
        <v>2024.9999999999998</v>
      </c>
      <c r="L3234" s="26">
        <f>K3234*M3234</f>
        <v>810</v>
      </c>
      <c r="M3234" s="27">
        <v>0.4</v>
      </c>
      <c r="O3234" s="1"/>
      <c r="P3234" s="2"/>
      <c r="Q3234" s="3"/>
      <c r="R3234" s="5"/>
    </row>
    <row r="3235" spans="1:18" x14ac:dyDescent="0.2">
      <c r="B3235" s="22" t="s">
        <v>10</v>
      </c>
      <c r="C3235" s="22">
        <v>1185732</v>
      </c>
      <c r="D3235" s="23">
        <v>44517</v>
      </c>
      <c r="E3235" s="22" t="s">
        <v>30</v>
      </c>
      <c r="F3235" s="22" t="s">
        <v>110</v>
      </c>
      <c r="G3235" s="22" t="s">
        <v>111</v>
      </c>
      <c r="H3235" s="22" t="s">
        <v>15</v>
      </c>
      <c r="I3235" s="24">
        <v>0.35000000000000003</v>
      </c>
      <c r="J3235" s="25">
        <v>3500</v>
      </c>
      <c r="K3235" s="26">
        <f>I3235*J3235</f>
        <v>1225.0000000000002</v>
      </c>
      <c r="L3235" s="26">
        <f>K3235*M3235</f>
        <v>490.00000000000011</v>
      </c>
      <c r="M3235" s="27">
        <v>0.4</v>
      </c>
      <c r="O3235" s="1"/>
      <c r="P3235" s="2"/>
      <c r="Q3235" s="3"/>
      <c r="R3235" s="5"/>
    </row>
    <row r="3236" spans="1:18" x14ac:dyDescent="0.2">
      <c r="B3236" s="22" t="s">
        <v>10</v>
      </c>
      <c r="C3236" s="22">
        <v>1185732</v>
      </c>
      <c r="D3236" s="23">
        <v>44517</v>
      </c>
      <c r="E3236" s="22" t="s">
        <v>30</v>
      </c>
      <c r="F3236" s="22" t="s">
        <v>110</v>
      </c>
      <c r="G3236" s="22" t="s">
        <v>111</v>
      </c>
      <c r="H3236" s="22" t="s">
        <v>13</v>
      </c>
      <c r="I3236" s="24">
        <v>0.35000000000000003</v>
      </c>
      <c r="J3236" s="25">
        <v>2950</v>
      </c>
      <c r="K3236" s="26">
        <f t="shared" ref="K3236:K3239" si="1062">I3236*J3236</f>
        <v>1032.5</v>
      </c>
      <c r="L3236" s="26">
        <f t="shared" ref="L3236:L3239" si="1063">K3236*M3236</f>
        <v>413</v>
      </c>
      <c r="M3236" s="27">
        <v>0.4</v>
      </c>
      <c r="O3236" s="1"/>
      <c r="P3236" s="2"/>
      <c r="Q3236" s="3"/>
      <c r="R3236" s="5"/>
    </row>
    <row r="3237" spans="1:18" x14ac:dyDescent="0.2">
      <c r="B3237" s="22" t="s">
        <v>10</v>
      </c>
      <c r="C3237" s="22">
        <v>1185732</v>
      </c>
      <c r="D3237" s="23">
        <v>44517</v>
      </c>
      <c r="E3237" s="22" t="s">
        <v>30</v>
      </c>
      <c r="F3237" s="22" t="s">
        <v>110</v>
      </c>
      <c r="G3237" s="22" t="s">
        <v>111</v>
      </c>
      <c r="H3237" s="22" t="s">
        <v>14</v>
      </c>
      <c r="I3237" s="24">
        <v>0.4</v>
      </c>
      <c r="J3237" s="25">
        <v>3250</v>
      </c>
      <c r="K3237" s="26">
        <f t="shared" si="1062"/>
        <v>1300</v>
      </c>
      <c r="L3237" s="26">
        <f t="shared" si="1063"/>
        <v>520</v>
      </c>
      <c r="M3237" s="27">
        <v>0.4</v>
      </c>
      <c r="O3237" s="1"/>
      <c r="P3237" s="2"/>
      <c r="Q3237" s="3"/>
      <c r="R3237" s="5"/>
    </row>
    <row r="3238" spans="1:18" x14ac:dyDescent="0.2">
      <c r="B3238" s="22" t="s">
        <v>10</v>
      </c>
      <c r="C3238" s="22">
        <v>1185732</v>
      </c>
      <c r="D3238" s="23">
        <v>44517</v>
      </c>
      <c r="E3238" s="22" t="s">
        <v>30</v>
      </c>
      <c r="F3238" s="22" t="s">
        <v>110</v>
      </c>
      <c r="G3238" s="22" t="s">
        <v>111</v>
      </c>
      <c r="H3238" s="22" t="s">
        <v>16</v>
      </c>
      <c r="I3238" s="24">
        <v>0.65</v>
      </c>
      <c r="J3238" s="25">
        <v>3000</v>
      </c>
      <c r="K3238" s="26">
        <f t="shared" si="1062"/>
        <v>1950</v>
      </c>
      <c r="L3238" s="26">
        <f t="shared" si="1063"/>
        <v>780</v>
      </c>
      <c r="M3238" s="27">
        <v>0.4</v>
      </c>
      <c r="O3238" s="1"/>
      <c r="P3238" s="2"/>
      <c r="Q3238" s="3"/>
      <c r="R3238" s="5"/>
    </row>
    <row r="3239" spans="1:18" x14ac:dyDescent="0.2">
      <c r="B3239" s="22" t="s">
        <v>10</v>
      </c>
      <c r="C3239" s="22">
        <v>1185732</v>
      </c>
      <c r="D3239" s="23">
        <v>44517</v>
      </c>
      <c r="E3239" s="22" t="s">
        <v>30</v>
      </c>
      <c r="F3239" s="22" t="s">
        <v>110</v>
      </c>
      <c r="G3239" s="22" t="s">
        <v>111</v>
      </c>
      <c r="H3239" s="22" t="s">
        <v>17</v>
      </c>
      <c r="I3239" s="24">
        <v>0.7</v>
      </c>
      <c r="J3239" s="25">
        <v>4000</v>
      </c>
      <c r="K3239" s="26">
        <f t="shared" si="1062"/>
        <v>2800</v>
      </c>
      <c r="L3239" s="26">
        <f t="shared" si="1063"/>
        <v>1120</v>
      </c>
      <c r="M3239" s="27">
        <v>0.4</v>
      </c>
      <c r="O3239" s="1"/>
      <c r="P3239" s="2"/>
      <c r="Q3239" s="3"/>
      <c r="R3239" s="5"/>
    </row>
    <row r="3240" spans="1:18" x14ac:dyDescent="0.2">
      <c r="B3240" s="22" t="s">
        <v>10</v>
      </c>
      <c r="C3240" s="22">
        <v>1185732</v>
      </c>
      <c r="D3240" s="23">
        <v>44546</v>
      </c>
      <c r="E3240" s="22" t="s">
        <v>30</v>
      </c>
      <c r="F3240" s="22" t="s">
        <v>110</v>
      </c>
      <c r="G3240" s="22" t="s">
        <v>111</v>
      </c>
      <c r="H3240" s="22" t="s">
        <v>12</v>
      </c>
      <c r="I3240" s="24">
        <v>0.65</v>
      </c>
      <c r="J3240" s="25">
        <v>6500</v>
      </c>
      <c r="K3240" s="26">
        <f>I3240*J3240</f>
        <v>4225</v>
      </c>
      <c r="L3240" s="26">
        <f>K3240*M3240</f>
        <v>1690</v>
      </c>
      <c r="M3240" s="27">
        <v>0.4</v>
      </c>
      <c r="O3240" s="1"/>
      <c r="P3240" s="2"/>
      <c r="Q3240" s="3"/>
      <c r="R3240" s="5"/>
    </row>
    <row r="3241" spans="1:18" x14ac:dyDescent="0.2">
      <c r="B3241" s="22" t="s">
        <v>10</v>
      </c>
      <c r="C3241" s="22">
        <v>1185732</v>
      </c>
      <c r="D3241" s="23">
        <v>44546</v>
      </c>
      <c r="E3241" s="22" t="s">
        <v>30</v>
      </c>
      <c r="F3241" s="22" t="s">
        <v>110</v>
      </c>
      <c r="G3241" s="22" t="s">
        <v>111</v>
      </c>
      <c r="H3241" s="22" t="s">
        <v>15</v>
      </c>
      <c r="I3241" s="24">
        <v>0.55000000000000004</v>
      </c>
      <c r="J3241" s="25">
        <v>4500</v>
      </c>
      <c r="K3241" s="26">
        <f>I3241*J3241</f>
        <v>2475</v>
      </c>
      <c r="L3241" s="26">
        <f>K3241*M3241</f>
        <v>990</v>
      </c>
      <c r="M3241" s="27">
        <v>0.4</v>
      </c>
      <c r="O3241" s="1"/>
      <c r="P3241" s="2"/>
      <c r="Q3241" s="3"/>
      <c r="R3241" s="5"/>
    </row>
    <row r="3242" spans="1:18" x14ac:dyDescent="0.2">
      <c r="B3242" s="22" t="s">
        <v>10</v>
      </c>
      <c r="C3242" s="22">
        <v>1185732</v>
      </c>
      <c r="D3242" s="23">
        <v>44546</v>
      </c>
      <c r="E3242" s="22" t="s">
        <v>30</v>
      </c>
      <c r="F3242" s="22" t="s">
        <v>110</v>
      </c>
      <c r="G3242" s="22" t="s">
        <v>111</v>
      </c>
      <c r="H3242" s="22" t="s">
        <v>13</v>
      </c>
      <c r="I3242" s="24">
        <v>0.55000000000000004</v>
      </c>
      <c r="J3242" s="25">
        <v>4000</v>
      </c>
      <c r="K3242" s="26">
        <f t="shared" ref="K3242:K3245" si="1064">I3242*J3242</f>
        <v>2200</v>
      </c>
      <c r="L3242" s="26">
        <f t="shared" ref="L3242:L3245" si="1065">K3242*M3242</f>
        <v>880</v>
      </c>
      <c r="M3242" s="27">
        <v>0.4</v>
      </c>
      <c r="O3242" s="1"/>
      <c r="P3242" s="2"/>
      <c r="Q3242" s="3"/>
      <c r="R3242" s="5"/>
    </row>
    <row r="3243" spans="1:18" x14ac:dyDescent="0.2">
      <c r="B3243" s="22" t="s">
        <v>10</v>
      </c>
      <c r="C3243" s="22">
        <v>1185732</v>
      </c>
      <c r="D3243" s="23">
        <v>44546</v>
      </c>
      <c r="E3243" s="22" t="s">
        <v>30</v>
      </c>
      <c r="F3243" s="22" t="s">
        <v>110</v>
      </c>
      <c r="G3243" s="22" t="s">
        <v>111</v>
      </c>
      <c r="H3243" s="22" t="s">
        <v>14</v>
      </c>
      <c r="I3243" s="24">
        <v>0.55000000000000004</v>
      </c>
      <c r="J3243" s="25">
        <v>3500</v>
      </c>
      <c r="K3243" s="26">
        <f t="shared" si="1064"/>
        <v>1925.0000000000002</v>
      </c>
      <c r="L3243" s="26">
        <f t="shared" si="1065"/>
        <v>770.00000000000011</v>
      </c>
      <c r="M3243" s="27">
        <v>0.4</v>
      </c>
      <c r="O3243" s="1"/>
      <c r="P3243" s="2"/>
      <c r="Q3243" s="3"/>
      <c r="R3243" s="5"/>
    </row>
    <row r="3244" spans="1:18" x14ac:dyDescent="0.2">
      <c r="B3244" s="22" t="s">
        <v>10</v>
      </c>
      <c r="C3244" s="22">
        <v>1185732</v>
      </c>
      <c r="D3244" s="23">
        <v>44546</v>
      </c>
      <c r="E3244" s="22" t="s">
        <v>30</v>
      </c>
      <c r="F3244" s="22" t="s">
        <v>110</v>
      </c>
      <c r="G3244" s="22" t="s">
        <v>111</v>
      </c>
      <c r="H3244" s="22" t="s">
        <v>16</v>
      </c>
      <c r="I3244" s="24">
        <v>0.65</v>
      </c>
      <c r="J3244" s="25">
        <v>3500</v>
      </c>
      <c r="K3244" s="26">
        <f t="shared" si="1064"/>
        <v>2275</v>
      </c>
      <c r="L3244" s="26">
        <f t="shared" si="1065"/>
        <v>910</v>
      </c>
      <c r="M3244" s="27">
        <v>0.4</v>
      </c>
      <c r="O3244" s="1"/>
      <c r="P3244" s="2"/>
      <c r="Q3244" s="3"/>
      <c r="R3244" s="5"/>
    </row>
    <row r="3245" spans="1:18" x14ac:dyDescent="0.2">
      <c r="B3245" s="22" t="s">
        <v>10</v>
      </c>
      <c r="C3245" s="22">
        <v>1185732</v>
      </c>
      <c r="D3245" s="23">
        <v>44546</v>
      </c>
      <c r="E3245" s="22" t="s">
        <v>30</v>
      </c>
      <c r="F3245" s="22" t="s">
        <v>110</v>
      </c>
      <c r="G3245" s="22" t="s">
        <v>111</v>
      </c>
      <c r="H3245" s="22" t="s">
        <v>17</v>
      </c>
      <c r="I3245" s="24">
        <v>0.7</v>
      </c>
      <c r="J3245" s="25">
        <v>4500</v>
      </c>
      <c r="K3245" s="26">
        <f t="shared" si="1064"/>
        <v>3150</v>
      </c>
      <c r="L3245" s="26">
        <f t="shared" si="1065"/>
        <v>1260</v>
      </c>
      <c r="M3245" s="27">
        <v>0.4</v>
      </c>
      <c r="O3245" s="1"/>
      <c r="P3245" s="2"/>
      <c r="Q3245" s="3"/>
      <c r="R3245" s="5"/>
    </row>
    <row r="3246" spans="1:18" x14ac:dyDescent="0.2">
      <c r="A3246" s="8" t="s">
        <v>40</v>
      </c>
      <c r="B3246" s="22" t="s">
        <v>10</v>
      </c>
      <c r="C3246" s="22">
        <v>1185732</v>
      </c>
      <c r="D3246" s="23">
        <v>44220</v>
      </c>
      <c r="E3246" s="22" t="s">
        <v>130</v>
      </c>
      <c r="F3246" s="22" t="s">
        <v>112</v>
      </c>
      <c r="G3246" s="22" t="s">
        <v>87</v>
      </c>
      <c r="H3246" s="22" t="s">
        <v>12</v>
      </c>
      <c r="I3246" s="24">
        <v>0.35000000000000003</v>
      </c>
      <c r="J3246" s="25">
        <v>4250</v>
      </c>
      <c r="K3246" s="26">
        <f>I3246*J3246</f>
        <v>1487.5000000000002</v>
      </c>
      <c r="L3246" s="26">
        <f>K3246*M3246</f>
        <v>595.00000000000011</v>
      </c>
      <c r="M3246" s="27">
        <v>0.4</v>
      </c>
      <c r="O3246" s="1"/>
      <c r="P3246" s="2"/>
      <c r="Q3246" s="3"/>
      <c r="R3246" s="5"/>
    </row>
    <row r="3247" spans="1:18" x14ac:dyDescent="0.2">
      <c r="B3247" s="22" t="s">
        <v>10</v>
      </c>
      <c r="C3247" s="22">
        <v>1185732</v>
      </c>
      <c r="D3247" s="23">
        <v>44220</v>
      </c>
      <c r="E3247" s="22" t="s">
        <v>130</v>
      </c>
      <c r="F3247" s="22" t="s">
        <v>112</v>
      </c>
      <c r="G3247" s="22" t="s">
        <v>87</v>
      </c>
      <c r="H3247" s="22" t="s">
        <v>15</v>
      </c>
      <c r="I3247" s="24">
        <v>0.35000000000000003</v>
      </c>
      <c r="J3247" s="25">
        <v>2250</v>
      </c>
      <c r="K3247" s="26">
        <f>I3247*J3247</f>
        <v>787.50000000000011</v>
      </c>
      <c r="L3247" s="26">
        <f>K3247*M3247</f>
        <v>275.625</v>
      </c>
      <c r="M3247" s="27">
        <v>0.35</v>
      </c>
      <c r="O3247" s="1"/>
      <c r="P3247" s="2"/>
      <c r="Q3247" s="3"/>
      <c r="R3247" s="5"/>
    </row>
    <row r="3248" spans="1:18" x14ac:dyDescent="0.2">
      <c r="B3248" s="22" t="s">
        <v>10</v>
      </c>
      <c r="C3248" s="22">
        <v>1185732</v>
      </c>
      <c r="D3248" s="23">
        <v>44220</v>
      </c>
      <c r="E3248" s="22" t="s">
        <v>130</v>
      </c>
      <c r="F3248" s="22" t="s">
        <v>112</v>
      </c>
      <c r="G3248" s="22" t="s">
        <v>87</v>
      </c>
      <c r="H3248" s="22" t="s">
        <v>13</v>
      </c>
      <c r="I3248" s="24">
        <v>0.25000000000000006</v>
      </c>
      <c r="J3248" s="25">
        <v>2250</v>
      </c>
      <c r="K3248" s="26">
        <f t="shared" ref="K3248:K3251" si="1066">I3248*J3248</f>
        <v>562.50000000000011</v>
      </c>
      <c r="L3248" s="26">
        <f t="shared" ref="L3248:L3257" si="1067">K3248*M3248</f>
        <v>196.87500000000003</v>
      </c>
      <c r="M3248" s="27">
        <v>0.35</v>
      </c>
      <c r="O3248" s="1"/>
      <c r="P3248" s="2"/>
      <c r="Q3248" s="3"/>
      <c r="R3248" s="5"/>
    </row>
    <row r="3249" spans="2:18" x14ac:dyDescent="0.2">
      <c r="B3249" s="22" t="s">
        <v>10</v>
      </c>
      <c r="C3249" s="22">
        <v>1185732</v>
      </c>
      <c r="D3249" s="23">
        <v>44220</v>
      </c>
      <c r="E3249" s="22" t="s">
        <v>130</v>
      </c>
      <c r="F3249" s="22" t="s">
        <v>112</v>
      </c>
      <c r="G3249" s="22" t="s">
        <v>87</v>
      </c>
      <c r="H3249" s="22" t="s">
        <v>14</v>
      </c>
      <c r="I3249" s="24">
        <v>0.3</v>
      </c>
      <c r="J3249" s="25">
        <v>750</v>
      </c>
      <c r="K3249" s="26">
        <f t="shared" si="1066"/>
        <v>225</v>
      </c>
      <c r="L3249" s="26">
        <f t="shared" si="1067"/>
        <v>78.75</v>
      </c>
      <c r="M3249" s="27">
        <v>0.35</v>
      </c>
      <c r="O3249" s="1"/>
      <c r="P3249" s="2"/>
      <c r="Q3249" s="3"/>
      <c r="R3249" s="5"/>
    </row>
    <row r="3250" spans="2:18" x14ac:dyDescent="0.2">
      <c r="B3250" s="22" t="s">
        <v>10</v>
      </c>
      <c r="C3250" s="22">
        <v>1185732</v>
      </c>
      <c r="D3250" s="23">
        <v>44220</v>
      </c>
      <c r="E3250" s="22" t="s">
        <v>130</v>
      </c>
      <c r="F3250" s="22" t="s">
        <v>112</v>
      </c>
      <c r="G3250" s="22" t="s">
        <v>87</v>
      </c>
      <c r="H3250" s="22" t="s">
        <v>16</v>
      </c>
      <c r="I3250" s="24">
        <v>0.45</v>
      </c>
      <c r="J3250" s="25">
        <v>1250</v>
      </c>
      <c r="K3250" s="26">
        <f t="shared" si="1066"/>
        <v>562.5</v>
      </c>
      <c r="L3250" s="26">
        <f t="shared" si="1067"/>
        <v>168.75</v>
      </c>
      <c r="M3250" s="27">
        <v>0.3</v>
      </c>
      <c r="O3250" s="1"/>
      <c r="P3250" s="2"/>
      <c r="Q3250" s="3"/>
      <c r="R3250" s="5"/>
    </row>
    <row r="3251" spans="2:18" x14ac:dyDescent="0.2">
      <c r="B3251" s="22" t="s">
        <v>10</v>
      </c>
      <c r="C3251" s="22">
        <v>1185732</v>
      </c>
      <c r="D3251" s="23">
        <v>44220</v>
      </c>
      <c r="E3251" s="22" t="s">
        <v>130</v>
      </c>
      <c r="F3251" s="22" t="s">
        <v>112</v>
      </c>
      <c r="G3251" s="22" t="s">
        <v>87</v>
      </c>
      <c r="H3251" s="22" t="s">
        <v>17</v>
      </c>
      <c r="I3251" s="24">
        <v>0.35000000000000003</v>
      </c>
      <c r="J3251" s="25">
        <v>2250</v>
      </c>
      <c r="K3251" s="26">
        <f t="shared" si="1066"/>
        <v>787.50000000000011</v>
      </c>
      <c r="L3251" s="26">
        <f t="shared" si="1067"/>
        <v>236.25000000000003</v>
      </c>
      <c r="M3251" s="27">
        <v>0.3</v>
      </c>
      <c r="O3251" s="1"/>
      <c r="P3251" s="2"/>
      <c r="Q3251" s="3"/>
      <c r="R3251" s="5"/>
    </row>
    <row r="3252" spans="2:18" x14ac:dyDescent="0.2">
      <c r="B3252" s="22" t="s">
        <v>10</v>
      </c>
      <c r="C3252" s="22">
        <v>1185732</v>
      </c>
      <c r="D3252" s="23">
        <v>44249</v>
      </c>
      <c r="E3252" s="22" t="s">
        <v>130</v>
      </c>
      <c r="F3252" s="22" t="s">
        <v>112</v>
      </c>
      <c r="G3252" s="22" t="s">
        <v>87</v>
      </c>
      <c r="H3252" s="22" t="s">
        <v>12</v>
      </c>
      <c r="I3252" s="24">
        <v>0.35000000000000003</v>
      </c>
      <c r="J3252" s="25">
        <v>4750</v>
      </c>
      <c r="K3252" s="26">
        <f>I3252*J3252</f>
        <v>1662.5000000000002</v>
      </c>
      <c r="L3252" s="26">
        <f>K3252*M3252</f>
        <v>665.00000000000011</v>
      </c>
      <c r="M3252" s="27">
        <v>0.4</v>
      </c>
      <c r="O3252" s="1"/>
      <c r="P3252" s="2"/>
      <c r="Q3252" s="3"/>
      <c r="R3252" s="5"/>
    </row>
    <row r="3253" spans="2:18" x14ac:dyDescent="0.2">
      <c r="B3253" s="22" t="s">
        <v>10</v>
      </c>
      <c r="C3253" s="22">
        <v>1185732</v>
      </c>
      <c r="D3253" s="23">
        <v>44249</v>
      </c>
      <c r="E3253" s="22" t="s">
        <v>130</v>
      </c>
      <c r="F3253" s="22" t="s">
        <v>112</v>
      </c>
      <c r="G3253" s="22" t="s">
        <v>87</v>
      </c>
      <c r="H3253" s="22" t="s">
        <v>15</v>
      </c>
      <c r="I3253" s="24">
        <v>0.35000000000000003</v>
      </c>
      <c r="J3253" s="25">
        <v>1250</v>
      </c>
      <c r="K3253" s="26">
        <f>I3253*J3253</f>
        <v>437.50000000000006</v>
      </c>
      <c r="L3253" s="26">
        <f>K3253*M3253</f>
        <v>153.125</v>
      </c>
      <c r="M3253" s="27">
        <v>0.35</v>
      </c>
      <c r="O3253" s="1"/>
      <c r="P3253" s="2"/>
      <c r="Q3253" s="3"/>
      <c r="R3253" s="5"/>
    </row>
    <row r="3254" spans="2:18" x14ac:dyDescent="0.2">
      <c r="B3254" s="22" t="s">
        <v>10</v>
      </c>
      <c r="C3254" s="22">
        <v>1185732</v>
      </c>
      <c r="D3254" s="23">
        <v>44249</v>
      </c>
      <c r="E3254" s="22" t="s">
        <v>130</v>
      </c>
      <c r="F3254" s="22" t="s">
        <v>112</v>
      </c>
      <c r="G3254" s="22" t="s">
        <v>87</v>
      </c>
      <c r="H3254" s="22" t="s">
        <v>13</v>
      </c>
      <c r="I3254" s="24">
        <v>0.25000000000000006</v>
      </c>
      <c r="J3254" s="25">
        <v>1750</v>
      </c>
      <c r="K3254" s="26">
        <f t="shared" ref="K3254:K3257" si="1068">I3254*J3254</f>
        <v>437.50000000000011</v>
      </c>
      <c r="L3254" s="26">
        <f t="shared" si="1067"/>
        <v>153.12500000000003</v>
      </c>
      <c r="M3254" s="27">
        <v>0.35</v>
      </c>
      <c r="O3254" s="1"/>
      <c r="P3254" s="2"/>
      <c r="Q3254" s="3"/>
      <c r="R3254" s="5"/>
    </row>
    <row r="3255" spans="2:18" x14ac:dyDescent="0.2">
      <c r="B3255" s="22" t="s">
        <v>10</v>
      </c>
      <c r="C3255" s="22">
        <v>1185732</v>
      </c>
      <c r="D3255" s="23">
        <v>44249</v>
      </c>
      <c r="E3255" s="22" t="s">
        <v>130</v>
      </c>
      <c r="F3255" s="22" t="s">
        <v>112</v>
      </c>
      <c r="G3255" s="22" t="s">
        <v>87</v>
      </c>
      <c r="H3255" s="22" t="s">
        <v>14</v>
      </c>
      <c r="I3255" s="24">
        <v>0.3</v>
      </c>
      <c r="J3255" s="25">
        <v>500</v>
      </c>
      <c r="K3255" s="26">
        <f t="shared" si="1068"/>
        <v>150</v>
      </c>
      <c r="L3255" s="26">
        <f t="shared" si="1067"/>
        <v>52.5</v>
      </c>
      <c r="M3255" s="27">
        <v>0.35</v>
      </c>
      <c r="O3255" s="1"/>
      <c r="P3255" s="2"/>
      <c r="Q3255" s="3"/>
      <c r="R3255" s="5"/>
    </row>
    <row r="3256" spans="2:18" x14ac:dyDescent="0.2">
      <c r="B3256" s="22" t="s">
        <v>10</v>
      </c>
      <c r="C3256" s="22">
        <v>1185732</v>
      </c>
      <c r="D3256" s="23">
        <v>44249</v>
      </c>
      <c r="E3256" s="22" t="s">
        <v>130</v>
      </c>
      <c r="F3256" s="22" t="s">
        <v>112</v>
      </c>
      <c r="G3256" s="22" t="s">
        <v>87</v>
      </c>
      <c r="H3256" s="22" t="s">
        <v>16</v>
      </c>
      <c r="I3256" s="24">
        <v>0.45</v>
      </c>
      <c r="J3256" s="25">
        <v>1250</v>
      </c>
      <c r="K3256" s="26">
        <f t="shared" si="1068"/>
        <v>562.5</v>
      </c>
      <c r="L3256" s="26">
        <f t="shared" si="1067"/>
        <v>168.75</v>
      </c>
      <c r="M3256" s="27">
        <v>0.3</v>
      </c>
      <c r="O3256" s="1"/>
      <c r="P3256" s="2"/>
      <c r="Q3256" s="3"/>
      <c r="R3256" s="5"/>
    </row>
    <row r="3257" spans="2:18" x14ac:dyDescent="0.2">
      <c r="B3257" s="22" t="s">
        <v>10</v>
      </c>
      <c r="C3257" s="22">
        <v>1185732</v>
      </c>
      <c r="D3257" s="23">
        <v>44249</v>
      </c>
      <c r="E3257" s="22" t="s">
        <v>130</v>
      </c>
      <c r="F3257" s="22" t="s">
        <v>112</v>
      </c>
      <c r="G3257" s="22" t="s">
        <v>87</v>
      </c>
      <c r="H3257" s="22" t="s">
        <v>17</v>
      </c>
      <c r="I3257" s="24">
        <v>0.35000000000000003</v>
      </c>
      <c r="J3257" s="25">
        <v>2250</v>
      </c>
      <c r="K3257" s="26">
        <f t="shared" si="1068"/>
        <v>787.50000000000011</v>
      </c>
      <c r="L3257" s="26">
        <f t="shared" si="1067"/>
        <v>236.25000000000003</v>
      </c>
      <c r="M3257" s="27">
        <v>0.3</v>
      </c>
      <c r="O3257" s="1"/>
      <c r="P3257" s="2"/>
      <c r="Q3257" s="3"/>
      <c r="R3257" s="5"/>
    </row>
    <row r="3258" spans="2:18" x14ac:dyDescent="0.2">
      <c r="B3258" s="22" t="s">
        <v>10</v>
      </c>
      <c r="C3258" s="22">
        <v>1185732</v>
      </c>
      <c r="D3258" s="23">
        <v>44275</v>
      </c>
      <c r="E3258" s="22" t="s">
        <v>130</v>
      </c>
      <c r="F3258" s="22" t="s">
        <v>112</v>
      </c>
      <c r="G3258" s="22" t="s">
        <v>87</v>
      </c>
      <c r="H3258" s="22" t="s">
        <v>12</v>
      </c>
      <c r="I3258" s="24">
        <v>0.35000000000000003</v>
      </c>
      <c r="J3258" s="25">
        <v>4450</v>
      </c>
      <c r="K3258" s="26">
        <f>I3258*J3258</f>
        <v>1557.5000000000002</v>
      </c>
      <c r="L3258" s="26">
        <f>K3258*M3258</f>
        <v>623.00000000000011</v>
      </c>
      <c r="M3258" s="27">
        <v>0.4</v>
      </c>
      <c r="O3258" s="1"/>
      <c r="P3258" s="2"/>
      <c r="Q3258" s="3"/>
      <c r="R3258" s="5"/>
    </row>
    <row r="3259" spans="2:18" x14ac:dyDescent="0.2">
      <c r="B3259" s="22" t="s">
        <v>10</v>
      </c>
      <c r="C3259" s="22">
        <v>1185732</v>
      </c>
      <c r="D3259" s="23">
        <v>44275</v>
      </c>
      <c r="E3259" s="22" t="s">
        <v>130</v>
      </c>
      <c r="F3259" s="22" t="s">
        <v>112</v>
      </c>
      <c r="G3259" s="22" t="s">
        <v>87</v>
      </c>
      <c r="H3259" s="22" t="s">
        <v>15</v>
      </c>
      <c r="I3259" s="24">
        <v>0.35000000000000003</v>
      </c>
      <c r="J3259" s="25">
        <v>1500</v>
      </c>
      <c r="K3259" s="26">
        <f>I3259*J3259</f>
        <v>525</v>
      </c>
      <c r="L3259" s="26">
        <f>K3259*M3259</f>
        <v>183.75</v>
      </c>
      <c r="M3259" s="27">
        <v>0.35</v>
      </c>
      <c r="O3259" s="1"/>
      <c r="P3259" s="2"/>
      <c r="Q3259" s="3"/>
      <c r="R3259" s="5"/>
    </row>
    <row r="3260" spans="2:18" x14ac:dyDescent="0.2">
      <c r="B3260" s="22" t="s">
        <v>10</v>
      </c>
      <c r="C3260" s="22">
        <v>1185732</v>
      </c>
      <c r="D3260" s="23">
        <v>44275</v>
      </c>
      <c r="E3260" s="22" t="s">
        <v>130</v>
      </c>
      <c r="F3260" s="22" t="s">
        <v>112</v>
      </c>
      <c r="G3260" s="22" t="s">
        <v>87</v>
      </c>
      <c r="H3260" s="22" t="s">
        <v>13</v>
      </c>
      <c r="I3260" s="24">
        <v>0.25000000000000006</v>
      </c>
      <c r="J3260" s="25">
        <v>1750</v>
      </c>
      <c r="K3260" s="26">
        <f t="shared" ref="K3260:K3263" si="1069">I3260*J3260</f>
        <v>437.50000000000011</v>
      </c>
      <c r="L3260" s="26">
        <f t="shared" ref="L3260:L3263" si="1070">K3260*M3260</f>
        <v>153.12500000000003</v>
      </c>
      <c r="M3260" s="27">
        <v>0.35</v>
      </c>
      <c r="O3260" s="1"/>
      <c r="P3260" s="2"/>
      <c r="Q3260" s="3"/>
      <c r="R3260" s="5"/>
    </row>
    <row r="3261" spans="2:18" x14ac:dyDescent="0.2">
      <c r="B3261" s="22" t="s">
        <v>10</v>
      </c>
      <c r="C3261" s="22">
        <v>1185732</v>
      </c>
      <c r="D3261" s="23">
        <v>44275</v>
      </c>
      <c r="E3261" s="22" t="s">
        <v>130</v>
      </c>
      <c r="F3261" s="22" t="s">
        <v>112</v>
      </c>
      <c r="G3261" s="22" t="s">
        <v>87</v>
      </c>
      <c r="H3261" s="22" t="s">
        <v>14</v>
      </c>
      <c r="I3261" s="24">
        <v>0.3</v>
      </c>
      <c r="J3261" s="25">
        <v>250</v>
      </c>
      <c r="K3261" s="26">
        <f t="shared" si="1069"/>
        <v>75</v>
      </c>
      <c r="L3261" s="26">
        <f t="shared" si="1070"/>
        <v>26.25</v>
      </c>
      <c r="M3261" s="27">
        <v>0.35</v>
      </c>
      <c r="O3261" s="1"/>
      <c r="P3261" s="2"/>
      <c r="Q3261" s="3"/>
      <c r="R3261" s="5"/>
    </row>
    <row r="3262" spans="2:18" x14ac:dyDescent="0.2">
      <c r="B3262" s="22" t="s">
        <v>10</v>
      </c>
      <c r="C3262" s="22">
        <v>1185732</v>
      </c>
      <c r="D3262" s="23">
        <v>44275</v>
      </c>
      <c r="E3262" s="22" t="s">
        <v>130</v>
      </c>
      <c r="F3262" s="22" t="s">
        <v>112</v>
      </c>
      <c r="G3262" s="22" t="s">
        <v>87</v>
      </c>
      <c r="H3262" s="22" t="s">
        <v>16</v>
      </c>
      <c r="I3262" s="24">
        <v>0.45</v>
      </c>
      <c r="J3262" s="25">
        <v>750</v>
      </c>
      <c r="K3262" s="26">
        <f t="shared" si="1069"/>
        <v>337.5</v>
      </c>
      <c r="L3262" s="26">
        <f t="shared" si="1070"/>
        <v>101.25</v>
      </c>
      <c r="M3262" s="27">
        <v>0.3</v>
      </c>
      <c r="O3262" s="1"/>
      <c r="P3262" s="2"/>
      <c r="Q3262" s="3"/>
      <c r="R3262" s="5"/>
    </row>
    <row r="3263" spans="2:18" x14ac:dyDescent="0.2">
      <c r="B3263" s="22" t="s">
        <v>10</v>
      </c>
      <c r="C3263" s="22">
        <v>1185732</v>
      </c>
      <c r="D3263" s="23">
        <v>44275</v>
      </c>
      <c r="E3263" s="22" t="s">
        <v>130</v>
      </c>
      <c r="F3263" s="22" t="s">
        <v>112</v>
      </c>
      <c r="G3263" s="22" t="s">
        <v>87</v>
      </c>
      <c r="H3263" s="22" t="s">
        <v>17</v>
      </c>
      <c r="I3263" s="24">
        <v>0.35000000000000003</v>
      </c>
      <c r="J3263" s="25">
        <v>1750</v>
      </c>
      <c r="K3263" s="26">
        <f t="shared" si="1069"/>
        <v>612.50000000000011</v>
      </c>
      <c r="L3263" s="26">
        <f t="shared" si="1070"/>
        <v>183.75000000000003</v>
      </c>
      <c r="M3263" s="27">
        <v>0.3</v>
      </c>
      <c r="O3263" s="1"/>
      <c r="P3263" s="2"/>
      <c r="Q3263" s="3"/>
      <c r="R3263" s="5"/>
    </row>
    <row r="3264" spans="2:18" x14ac:dyDescent="0.2">
      <c r="B3264" s="22" t="s">
        <v>10</v>
      </c>
      <c r="C3264" s="22">
        <v>1185732</v>
      </c>
      <c r="D3264" s="23">
        <v>44307</v>
      </c>
      <c r="E3264" s="22" t="s">
        <v>130</v>
      </c>
      <c r="F3264" s="22" t="s">
        <v>112</v>
      </c>
      <c r="G3264" s="22" t="s">
        <v>87</v>
      </c>
      <c r="H3264" s="22" t="s">
        <v>12</v>
      </c>
      <c r="I3264" s="24">
        <v>0.35000000000000003</v>
      </c>
      <c r="J3264" s="25">
        <v>4250</v>
      </c>
      <c r="K3264" s="26">
        <f>I3264*J3264</f>
        <v>1487.5000000000002</v>
      </c>
      <c r="L3264" s="26">
        <f>K3264*M3264</f>
        <v>595.00000000000011</v>
      </c>
      <c r="M3264" s="27">
        <v>0.4</v>
      </c>
      <c r="O3264" s="1"/>
      <c r="P3264" s="2"/>
      <c r="Q3264" s="3"/>
      <c r="R3264" s="5"/>
    </row>
    <row r="3265" spans="2:18" x14ac:dyDescent="0.2">
      <c r="B3265" s="22" t="s">
        <v>10</v>
      </c>
      <c r="C3265" s="22">
        <v>1185732</v>
      </c>
      <c r="D3265" s="23">
        <v>44307</v>
      </c>
      <c r="E3265" s="22" t="s">
        <v>130</v>
      </c>
      <c r="F3265" s="22" t="s">
        <v>112</v>
      </c>
      <c r="G3265" s="22" t="s">
        <v>87</v>
      </c>
      <c r="H3265" s="22" t="s">
        <v>15</v>
      </c>
      <c r="I3265" s="24">
        <v>0.35000000000000003</v>
      </c>
      <c r="J3265" s="25">
        <v>1250</v>
      </c>
      <c r="K3265" s="26">
        <f>I3265*J3265</f>
        <v>437.50000000000006</v>
      </c>
      <c r="L3265" s="26">
        <f>K3265*M3265</f>
        <v>153.125</v>
      </c>
      <c r="M3265" s="27">
        <v>0.35</v>
      </c>
      <c r="O3265" s="1"/>
      <c r="P3265" s="2"/>
      <c r="Q3265" s="3"/>
      <c r="R3265" s="5"/>
    </row>
    <row r="3266" spans="2:18" x14ac:dyDescent="0.2">
      <c r="B3266" s="22" t="s">
        <v>10</v>
      </c>
      <c r="C3266" s="22">
        <v>1185732</v>
      </c>
      <c r="D3266" s="23">
        <v>44307</v>
      </c>
      <c r="E3266" s="22" t="s">
        <v>130</v>
      </c>
      <c r="F3266" s="22" t="s">
        <v>112</v>
      </c>
      <c r="G3266" s="22" t="s">
        <v>87</v>
      </c>
      <c r="H3266" s="22" t="s">
        <v>13</v>
      </c>
      <c r="I3266" s="24">
        <v>0.25000000000000006</v>
      </c>
      <c r="J3266" s="25">
        <v>1250</v>
      </c>
      <c r="K3266" s="26">
        <f t="shared" ref="K3266:K3269" si="1071">I3266*J3266</f>
        <v>312.50000000000006</v>
      </c>
      <c r="L3266" s="26">
        <f t="shared" ref="L3266:L3269" si="1072">K3266*M3266</f>
        <v>109.37500000000001</v>
      </c>
      <c r="M3266" s="27">
        <v>0.35</v>
      </c>
      <c r="O3266" s="1"/>
      <c r="P3266" s="2"/>
      <c r="Q3266" s="3"/>
      <c r="R3266" s="5"/>
    </row>
    <row r="3267" spans="2:18" x14ac:dyDescent="0.2">
      <c r="B3267" s="22" t="s">
        <v>10</v>
      </c>
      <c r="C3267" s="22">
        <v>1185732</v>
      </c>
      <c r="D3267" s="23">
        <v>44307</v>
      </c>
      <c r="E3267" s="22" t="s">
        <v>130</v>
      </c>
      <c r="F3267" s="22" t="s">
        <v>112</v>
      </c>
      <c r="G3267" s="22" t="s">
        <v>87</v>
      </c>
      <c r="H3267" s="22" t="s">
        <v>14</v>
      </c>
      <c r="I3267" s="24">
        <v>0.3</v>
      </c>
      <c r="J3267" s="25">
        <v>500</v>
      </c>
      <c r="K3267" s="26">
        <f t="shared" si="1071"/>
        <v>150</v>
      </c>
      <c r="L3267" s="26">
        <f t="shared" si="1072"/>
        <v>52.5</v>
      </c>
      <c r="M3267" s="27">
        <v>0.35</v>
      </c>
      <c r="O3267" s="1"/>
      <c r="P3267" s="2"/>
      <c r="Q3267" s="3"/>
      <c r="R3267" s="5"/>
    </row>
    <row r="3268" spans="2:18" x14ac:dyDescent="0.2">
      <c r="B3268" s="22" t="s">
        <v>10</v>
      </c>
      <c r="C3268" s="22">
        <v>1185732</v>
      </c>
      <c r="D3268" s="23">
        <v>44307</v>
      </c>
      <c r="E3268" s="22" t="s">
        <v>130</v>
      </c>
      <c r="F3268" s="22" t="s">
        <v>112</v>
      </c>
      <c r="G3268" s="22" t="s">
        <v>87</v>
      </c>
      <c r="H3268" s="22" t="s">
        <v>16</v>
      </c>
      <c r="I3268" s="24">
        <v>0.45</v>
      </c>
      <c r="J3268" s="25">
        <v>500</v>
      </c>
      <c r="K3268" s="26">
        <f t="shared" si="1071"/>
        <v>225</v>
      </c>
      <c r="L3268" s="26">
        <f t="shared" si="1072"/>
        <v>67.5</v>
      </c>
      <c r="M3268" s="27">
        <v>0.3</v>
      </c>
      <c r="O3268" s="1"/>
      <c r="P3268" s="2"/>
      <c r="Q3268" s="3"/>
      <c r="R3268" s="5"/>
    </row>
    <row r="3269" spans="2:18" x14ac:dyDescent="0.2">
      <c r="B3269" s="22" t="s">
        <v>10</v>
      </c>
      <c r="C3269" s="22">
        <v>1185732</v>
      </c>
      <c r="D3269" s="23">
        <v>44307</v>
      </c>
      <c r="E3269" s="22" t="s">
        <v>130</v>
      </c>
      <c r="F3269" s="22" t="s">
        <v>112</v>
      </c>
      <c r="G3269" s="22" t="s">
        <v>87</v>
      </c>
      <c r="H3269" s="22" t="s">
        <v>17</v>
      </c>
      <c r="I3269" s="24">
        <v>0.35000000000000003</v>
      </c>
      <c r="J3269" s="25">
        <v>2000</v>
      </c>
      <c r="K3269" s="26">
        <f t="shared" si="1071"/>
        <v>700.00000000000011</v>
      </c>
      <c r="L3269" s="26">
        <f t="shared" si="1072"/>
        <v>210.00000000000003</v>
      </c>
      <c r="M3269" s="27">
        <v>0.3</v>
      </c>
      <c r="O3269" s="1"/>
      <c r="P3269" s="2"/>
      <c r="Q3269" s="3"/>
      <c r="R3269" s="5"/>
    </row>
    <row r="3270" spans="2:18" x14ac:dyDescent="0.2">
      <c r="B3270" s="22" t="s">
        <v>10</v>
      </c>
      <c r="C3270" s="22">
        <v>1185732</v>
      </c>
      <c r="D3270" s="23">
        <v>44336</v>
      </c>
      <c r="E3270" s="22" t="s">
        <v>130</v>
      </c>
      <c r="F3270" s="22" t="s">
        <v>112</v>
      </c>
      <c r="G3270" s="22" t="s">
        <v>87</v>
      </c>
      <c r="H3270" s="22" t="s">
        <v>12</v>
      </c>
      <c r="I3270" s="24">
        <v>0.49999999999999994</v>
      </c>
      <c r="J3270" s="25">
        <v>4700</v>
      </c>
      <c r="K3270" s="26">
        <f>I3270*J3270</f>
        <v>2349.9999999999995</v>
      </c>
      <c r="L3270" s="26">
        <f>K3270*M3270</f>
        <v>939.99999999999989</v>
      </c>
      <c r="M3270" s="27">
        <v>0.4</v>
      </c>
      <c r="O3270" s="1"/>
      <c r="P3270" s="2"/>
      <c r="Q3270" s="3"/>
      <c r="R3270" s="5"/>
    </row>
    <row r="3271" spans="2:18" x14ac:dyDescent="0.2">
      <c r="B3271" s="22" t="s">
        <v>10</v>
      </c>
      <c r="C3271" s="22">
        <v>1185732</v>
      </c>
      <c r="D3271" s="23">
        <v>44336</v>
      </c>
      <c r="E3271" s="22" t="s">
        <v>130</v>
      </c>
      <c r="F3271" s="22" t="s">
        <v>112</v>
      </c>
      <c r="G3271" s="22" t="s">
        <v>87</v>
      </c>
      <c r="H3271" s="22" t="s">
        <v>15</v>
      </c>
      <c r="I3271" s="24">
        <v>0.45</v>
      </c>
      <c r="J3271" s="25">
        <v>1750</v>
      </c>
      <c r="K3271" s="26">
        <f>I3271*J3271</f>
        <v>787.5</v>
      </c>
      <c r="L3271" s="26">
        <f>K3271*M3271</f>
        <v>275.625</v>
      </c>
      <c r="M3271" s="27">
        <v>0.35</v>
      </c>
      <c r="O3271" s="1"/>
      <c r="P3271" s="2"/>
      <c r="Q3271" s="3"/>
      <c r="R3271" s="5"/>
    </row>
    <row r="3272" spans="2:18" x14ac:dyDescent="0.2">
      <c r="B3272" s="22" t="s">
        <v>10</v>
      </c>
      <c r="C3272" s="22">
        <v>1185732</v>
      </c>
      <c r="D3272" s="23">
        <v>44336</v>
      </c>
      <c r="E3272" s="22" t="s">
        <v>130</v>
      </c>
      <c r="F3272" s="22" t="s">
        <v>112</v>
      </c>
      <c r="G3272" s="22" t="s">
        <v>87</v>
      </c>
      <c r="H3272" s="22" t="s">
        <v>13</v>
      </c>
      <c r="I3272" s="24">
        <v>0.4</v>
      </c>
      <c r="J3272" s="25">
        <v>1500</v>
      </c>
      <c r="K3272" s="26">
        <f t="shared" ref="K3272:K3275" si="1073">I3272*J3272</f>
        <v>600</v>
      </c>
      <c r="L3272" s="26">
        <f t="shared" ref="L3272:L3275" si="1074">K3272*M3272</f>
        <v>210</v>
      </c>
      <c r="M3272" s="27">
        <v>0.35</v>
      </c>
      <c r="O3272" s="1"/>
      <c r="P3272" s="2"/>
      <c r="Q3272" s="3"/>
      <c r="R3272" s="5"/>
    </row>
    <row r="3273" spans="2:18" x14ac:dyDescent="0.2">
      <c r="B3273" s="22" t="s">
        <v>10</v>
      </c>
      <c r="C3273" s="22">
        <v>1185732</v>
      </c>
      <c r="D3273" s="23">
        <v>44336</v>
      </c>
      <c r="E3273" s="22" t="s">
        <v>130</v>
      </c>
      <c r="F3273" s="22" t="s">
        <v>112</v>
      </c>
      <c r="G3273" s="22" t="s">
        <v>87</v>
      </c>
      <c r="H3273" s="22" t="s">
        <v>14</v>
      </c>
      <c r="I3273" s="24">
        <v>0.4</v>
      </c>
      <c r="J3273" s="25">
        <v>1000</v>
      </c>
      <c r="K3273" s="26">
        <f t="shared" si="1073"/>
        <v>400</v>
      </c>
      <c r="L3273" s="26">
        <f t="shared" si="1074"/>
        <v>140</v>
      </c>
      <c r="M3273" s="27">
        <v>0.35</v>
      </c>
      <c r="O3273" s="1"/>
      <c r="P3273" s="2"/>
      <c r="Q3273" s="3"/>
      <c r="R3273" s="5"/>
    </row>
    <row r="3274" spans="2:18" x14ac:dyDescent="0.2">
      <c r="B3274" s="22" t="s">
        <v>10</v>
      </c>
      <c r="C3274" s="22">
        <v>1185732</v>
      </c>
      <c r="D3274" s="23">
        <v>44336</v>
      </c>
      <c r="E3274" s="22" t="s">
        <v>130</v>
      </c>
      <c r="F3274" s="22" t="s">
        <v>112</v>
      </c>
      <c r="G3274" s="22" t="s">
        <v>87</v>
      </c>
      <c r="H3274" s="22" t="s">
        <v>16</v>
      </c>
      <c r="I3274" s="24">
        <v>0.49999999999999994</v>
      </c>
      <c r="J3274" s="25">
        <v>1250</v>
      </c>
      <c r="K3274" s="26">
        <f t="shared" si="1073"/>
        <v>624.99999999999989</v>
      </c>
      <c r="L3274" s="26">
        <f t="shared" si="1074"/>
        <v>187.49999999999997</v>
      </c>
      <c r="M3274" s="27">
        <v>0.3</v>
      </c>
      <c r="O3274" s="1"/>
      <c r="P3274" s="2"/>
      <c r="Q3274" s="3"/>
      <c r="R3274" s="5"/>
    </row>
    <row r="3275" spans="2:18" x14ac:dyDescent="0.2">
      <c r="B3275" s="22" t="s">
        <v>10</v>
      </c>
      <c r="C3275" s="22">
        <v>1185732</v>
      </c>
      <c r="D3275" s="23">
        <v>44336</v>
      </c>
      <c r="E3275" s="22" t="s">
        <v>130</v>
      </c>
      <c r="F3275" s="22" t="s">
        <v>112</v>
      </c>
      <c r="G3275" s="22" t="s">
        <v>87</v>
      </c>
      <c r="H3275" s="22" t="s">
        <v>17</v>
      </c>
      <c r="I3275" s="24">
        <v>0.54999999999999993</v>
      </c>
      <c r="J3275" s="25">
        <v>2500</v>
      </c>
      <c r="K3275" s="26">
        <f t="shared" si="1073"/>
        <v>1374.9999999999998</v>
      </c>
      <c r="L3275" s="26">
        <f t="shared" si="1074"/>
        <v>412.49999999999994</v>
      </c>
      <c r="M3275" s="27">
        <v>0.3</v>
      </c>
      <c r="O3275" s="1"/>
      <c r="P3275" s="2"/>
      <c r="Q3275" s="3"/>
      <c r="R3275" s="5"/>
    </row>
    <row r="3276" spans="2:18" x14ac:dyDescent="0.2">
      <c r="B3276" s="22" t="s">
        <v>10</v>
      </c>
      <c r="C3276" s="22">
        <v>1185732</v>
      </c>
      <c r="D3276" s="23">
        <v>44369</v>
      </c>
      <c r="E3276" s="22" t="s">
        <v>130</v>
      </c>
      <c r="F3276" s="22" t="s">
        <v>112</v>
      </c>
      <c r="G3276" s="22" t="s">
        <v>87</v>
      </c>
      <c r="H3276" s="22" t="s">
        <v>12</v>
      </c>
      <c r="I3276" s="24">
        <v>0.49999999999999994</v>
      </c>
      <c r="J3276" s="25">
        <v>5000</v>
      </c>
      <c r="K3276" s="26">
        <f>I3276*J3276</f>
        <v>2499.9999999999995</v>
      </c>
      <c r="L3276" s="26">
        <f>K3276*M3276</f>
        <v>999.99999999999989</v>
      </c>
      <c r="M3276" s="27">
        <v>0.4</v>
      </c>
      <c r="O3276" s="1"/>
      <c r="P3276" s="2"/>
      <c r="Q3276" s="3"/>
      <c r="R3276" s="5"/>
    </row>
    <row r="3277" spans="2:18" x14ac:dyDescent="0.2">
      <c r="B3277" s="22" t="s">
        <v>10</v>
      </c>
      <c r="C3277" s="22">
        <v>1185732</v>
      </c>
      <c r="D3277" s="23">
        <v>44369</v>
      </c>
      <c r="E3277" s="22" t="s">
        <v>130</v>
      </c>
      <c r="F3277" s="22" t="s">
        <v>112</v>
      </c>
      <c r="G3277" s="22" t="s">
        <v>87</v>
      </c>
      <c r="H3277" s="22" t="s">
        <v>15</v>
      </c>
      <c r="I3277" s="24">
        <v>0.45</v>
      </c>
      <c r="J3277" s="25">
        <v>2500</v>
      </c>
      <c r="K3277" s="26">
        <f>I3277*J3277</f>
        <v>1125</v>
      </c>
      <c r="L3277" s="26">
        <f>K3277*M3277</f>
        <v>393.75</v>
      </c>
      <c r="M3277" s="27">
        <v>0.35</v>
      </c>
      <c r="O3277" s="1"/>
      <c r="P3277" s="2"/>
      <c r="Q3277" s="3"/>
      <c r="R3277" s="5"/>
    </row>
    <row r="3278" spans="2:18" x14ac:dyDescent="0.2">
      <c r="B3278" s="22" t="s">
        <v>10</v>
      </c>
      <c r="C3278" s="22">
        <v>1185732</v>
      </c>
      <c r="D3278" s="23">
        <v>44369</v>
      </c>
      <c r="E3278" s="22" t="s">
        <v>130</v>
      </c>
      <c r="F3278" s="22" t="s">
        <v>112</v>
      </c>
      <c r="G3278" s="22" t="s">
        <v>87</v>
      </c>
      <c r="H3278" s="22" t="s">
        <v>13</v>
      </c>
      <c r="I3278" s="24">
        <v>0.4</v>
      </c>
      <c r="J3278" s="25">
        <v>1750</v>
      </c>
      <c r="K3278" s="26">
        <f t="shared" ref="K3278:K3281" si="1075">I3278*J3278</f>
        <v>700</v>
      </c>
      <c r="L3278" s="26">
        <f t="shared" ref="L3278:L3281" si="1076">K3278*M3278</f>
        <v>244.99999999999997</v>
      </c>
      <c r="M3278" s="27">
        <v>0.35</v>
      </c>
      <c r="O3278" s="1"/>
      <c r="P3278" s="2"/>
      <c r="Q3278" s="3"/>
      <c r="R3278" s="5"/>
    </row>
    <row r="3279" spans="2:18" x14ac:dyDescent="0.2">
      <c r="B3279" s="22" t="s">
        <v>10</v>
      </c>
      <c r="C3279" s="22">
        <v>1185732</v>
      </c>
      <c r="D3279" s="23">
        <v>44369</v>
      </c>
      <c r="E3279" s="22" t="s">
        <v>130</v>
      </c>
      <c r="F3279" s="22" t="s">
        <v>112</v>
      </c>
      <c r="G3279" s="22" t="s">
        <v>87</v>
      </c>
      <c r="H3279" s="22" t="s">
        <v>14</v>
      </c>
      <c r="I3279" s="24">
        <v>0.4</v>
      </c>
      <c r="J3279" s="25">
        <v>1500</v>
      </c>
      <c r="K3279" s="26">
        <f t="shared" si="1075"/>
        <v>600</v>
      </c>
      <c r="L3279" s="26">
        <f t="shared" si="1076"/>
        <v>210</v>
      </c>
      <c r="M3279" s="27">
        <v>0.35</v>
      </c>
      <c r="O3279" s="1"/>
      <c r="P3279" s="2"/>
      <c r="Q3279" s="3"/>
      <c r="R3279" s="5"/>
    </row>
    <row r="3280" spans="2:18" x14ac:dyDescent="0.2">
      <c r="B3280" s="22" t="s">
        <v>10</v>
      </c>
      <c r="C3280" s="22">
        <v>1185732</v>
      </c>
      <c r="D3280" s="23">
        <v>44369</v>
      </c>
      <c r="E3280" s="22" t="s">
        <v>130</v>
      </c>
      <c r="F3280" s="22" t="s">
        <v>112</v>
      </c>
      <c r="G3280" s="22" t="s">
        <v>87</v>
      </c>
      <c r="H3280" s="22" t="s">
        <v>16</v>
      </c>
      <c r="I3280" s="24">
        <v>0.49999999999999994</v>
      </c>
      <c r="J3280" s="25">
        <v>1500</v>
      </c>
      <c r="K3280" s="26">
        <f t="shared" si="1075"/>
        <v>749.99999999999989</v>
      </c>
      <c r="L3280" s="26">
        <f t="shared" si="1076"/>
        <v>224.99999999999997</v>
      </c>
      <c r="M3280" s="27">
        <v>0.3</v>
      </c>
      <c r="O3280" s="1"/>
      <c r="P3280" s="2"/>
      <c r="Q3280" s="3"/>
      <c r="R3280" s="5"/>
    </row>
    <row r="3281" spans="2:18" x14ac:dyDescent="0.2">
      <c r="B3281" s="22" t="s">
        <v>10</v>
      </c>
      <c r="C3281" s="22">
        <v>1185732</v>
      </c>
      <c r="D3281" s="23">
        <v>44369</v>
      </c>
      <c r="E3281" s="22" t="s">
        <v>130</v>
      </c>
      <c r="F3281" s="22" t="s">
        <v>112</v>
      </c>
      <c r="G3281" s="22" t="s">
        <v>87</v>
      </c>
      <c r="H3281" s="22" t="s">
        <v>17</v>
      </c>
      <c r="I3281" s="24">
        <v>0.54999999999999993</v>
      </c>
      <c r="J3281" s="25">
        <v>3000</v>
      </c>
      <c r="K3281" s="26">
        <f t="shared" si="1075"/>
        <v>1649.9999999999998</v>
      </c>
      <c r="L3281" s="26">
        <f t="shared" si="1076"/>
        <v>494.99999999999989</v>
      </c>
      <c r="M3281" s="27">
        <v>0.3</v>
      </c>
      <c r="O3281" s="1"/>
      <c r="P3281" s="2"/>
      <c r="Q3281" s="3"/>
      <c r="R3281" s="5"/>
    </row>
    <row r="3282" spans="2:18" x14ac:dyDescent="0.2">
      <c r="B3282" s="22" t="s">
        <v>10</v>
      </c>
      <c r="C3282" s="22">
        <v>1185732</v>
      </c>
      <c r="D3282" s="23">
        <v>44397</v>
      </c>
      <c r="E3282" s="22" t="s">
        <v>130</v>
      </c>
      <c r="F3282" s="22" t="s">
        <v>112</v>
      </c>
      <c r="G3282" s="22" t="s">
        <v>87</v>
      </c>
      <c r="H3282" s="22" t="s">
        <v>12</v>
      </c>
      <c r="I3282" s="24">
        <v>0.49999999999999994</v>
      </c>
      <c r="J3282" s="25">
        <v>5250</v>
      </c>
      <c r="K3282" s="26">
        <f>I3282*J3282</f>
        <v>2624.9999999999995</v>
      </c>
      <c r="L3282" s="26">
        <f>K3282*M3282</f>
        <v>1049.9999999999998</v>
      </c>
      <c r="M3282" s="27">
        <v>0.4</v>
      </c>
      <c r="O3282" s="1"/>
      <c r="P3282" s="2"/>
      <c r="Q3282" s="3"/>
      <c r="R3282" s="5"/>
    </row>
    <row r="3283" spans="2:18" x14ac:dyDescent="0.2">
      <c r="B3283" s="22" t="s">
        <v>10</v>
      </c>
      <c r="C3283" s="22">
        <v>1185732</v>
      </c>
      <c r="D3283" s="23">
        <v>44397</v>
      </c>
      <c r="E3283" s="22" t="s">
        <v>130</v>
      </c>
      <c r="F3283" s="22" t="s">
        <v>112</v>
      </c>
      <c r="G3283" s="22" t="s">
        <v>87</v>
      </c>
      <c r="H3283" s="22" t="s">
        <v>15</v>
      </c>
      <c r="I3283" s="24">
        <v>0.45</v>
      </c>
      <c r="J3283" s="25">
        <v>2750</v>
      </c>
      <c r="K3283" s="26">
        <f>I3283*J3283</f>
        <v>1237.5</v>
      </c>
      <c r="L3283" s="26">
        <f>K3283*M3283</f>
        <v>433.125</v>
      </c>
      <c r="M3283" s="27">
        <v>0.35</v>
      </c>
      <c r="O3283" s="1"/>
      <c r="P3283" s="2"/>
      <c r="Q3283" s="3"/>
      <c r="R3283" s="5"/>
    </row>
    <row r="3284" spans="2:18" x14ac:dyDescent="0.2">
      <c r="B3284" s="22" t="s">
        <v>10</v>
      </c>
      <c r="C3284" s="22">
        <v>1185732</v>
      </c>
      <c r="D3284" s="23">
        <v>44397</v>
      </c>
      <c r="E3284" s="22" t="s">
        <v>130</v>
      </c>
      <c r="F3284" s="22" t="s">
        <v>112</v>
      </c>
      <c r="G3284" s="22" t="s">
        <v>87</v>
      </c>
      <c r="H3284" s="22" t="s">
        <v>13</v>
      </c>
      <c r="I3284" s="24">
        <v>0.4</v>
      </c>
      <c r="J3284" s="25">
        <v>2000</v>
      </c>
      <c r="K3284" s="26">
        <f t="shared" ref="K3284:K3287" si="1077">I3284*J3284</f>
        <v>800</v>
      </c>
      <c r="L3284" s="26">
        <f t="shared" ref="L3284:L3287" si="1078">K3284*M3284</f>
        <v>280</v>
      </c>
      <c r="M3284" s="27">
        <v>0.35</v>
      </c>
      <c r="O3284" s="1"/>
      <c r="P3284" s="2"/>
      <c r="Q3284" s="3"/>
      <c r="R3284" s="5"/>
    </row>
    <row r="3285" spans="2:18" x14ac:dyDescent="0.2">
      <c r="B3285" s="22" t="s">
        <v>10</v>
      </c>
      <c r="C3285" s="22">
        <v>1185732</v>
      </c>
      <c r="D3285" s="23">
        <v>44397</v>
      </c>
      <c r="E3285" s="22" t="s">
        <v>130</v>
      </c>
      <c r="F3285" s="22" t="s">
        <v>112</v>
      </c>
      <c r="G3285" s="22" t="s">
        <v>87</v>
      </c>
      <c r="H3285" s="22" t="s">
        <v>14</v>
      </c>
      <c r="I3285" s="24">
        <v>0.4</v>
      </c>
      <c r="J3285" s="25">
        <v>1500</v>
      </c>
      <c r="K3285" s="26">
        <f t="shared" si="1077"/>
        <v>600</v>
      </c>
      <c r="L3285" s="26">
        <f t="shared" si="1078"/>
        <v>210</v>
      </c>
      <c r="M3285" s="27">
        <v>0.35</v>
      </c>
      <c r="O3285" s="1"/>
      <c r="P3285" s="2"/>
      <c r="Q3285" s="3"/>
      <c r="R3285" s="5"/>
    </row>
    <row r="3286" spans="2:18" x14ac:dyDescent="0.2">
      <c r="B3286" s="22" t="s">
        <v>10</v>
      </c>
      <c r="C3286" s="22">
        <v>1185732</v>
      </c>
      <c r="D3286" s="23">
        <v>44397</v>
      </c>
      <c r="E3286" s="22" t="s">
        <v>130</v>
      </c>
      <c r="F3286" s="22" t="s">
        <v>112</v>
      </c>
      <c r="G3286" s="22" t="s">
        <v>87</v>
      </c>
      <c r="H3286" s="22" t="s">
        <v>16</v>
      </c>
      <c r="I3286" s="24">
        <v>0.49999999999999994</v>
      </c>
      <c r="J3286" s="25">
        <v>1750</v>
      </c>
      <c r="K3286" s="26">
        <f t="shared" si="1077"/>
        <v>874.99999999999989</v>
      </c>
      <c r="L3286" s="26">
        <f t="shared" si="1078"/>
        <v>262.49999999999994</v>
      </c>
      <c r="M3286" s="27">
        <v>0.3</v>
      </c>
      <c r="O3286" s="1"/>
      <c r="P3286" s="2"/>
      <c r="Q3286" s="3"/>
      <c r="R3286" s="5"/>
    </row>
    <row r="3287" spans="2:18" x14ac:dyDescent="0.2">
      <c r="B3287" s="22" t="s">
        <v>10</v>
      </c>
      <c r="C3287" s="22">
        <v>1185732</v>
      </c>
      <c r="D3287" s="23">
        <v>44397</v>
      </c>
      <c r="E3287" s="22" t="s">
        <v>130</v>
      </c>
      <c r="F3287" s="22" t="s">
        <v>112</v>
      </c>
      <c r="G3287" s="22" t="s">
        <v>87</v>
      </c>
      <c r="H3287" s="22" t="s">
        <v>17</v>
      </c>
      <c r="I3287" s="24">
        <v>0.54999999999999993</v>
      </c>
      <c r="J3287" s="25">
        <v>3500</v>
      </c>
      <c r="K3287" s="26">
        <f t="shared" si="1077"/>
        <v>1924.9999999999998</v>
      </c>
      <c r="L3287" s="26">
        <f t="shared" si="1078"/>
        <v>577.49999999999989</v>
      </c>
      <c r="M3287" s="27">
        <v>0.3</v>
      </c>
      <c r="O3287" s="1"/>
      <c r="P3287" s="2"/>
      <c r="Q3287" s="3"/>
      <c r="R3287" s="5"/>
    </row>
    <row r="3288" spans="2:18" x14ac:dyDescent="0.2">
      <c r="B3288" s="22" t="s">
        <v>10</v>
      </c>
      <c r="C3288" s="22">
        <v>1185732</v>
      </c>
      <c r="D3288" s="23">
        <v>44429</v>
      </c>
      <c r="E3288" s="22" t="s">
        <v>130</v>
      </c>
      <c r="F3288" s="22" t="s">
        <v>112</v>
      </c>
      <c r="G3288" s="22" t="s">
        <v>87</v>
      </c>
      <c r="H3288" s="22" t="s">
        <v>12</v>
      </c>
      <c r="I3288" s="24">
        <v>0.49999999999999994</v>
      </c>
      <c r="J3288" s="25">
        <v>5000</v>
      </c>
      <c r="K3288" s="26">
        <f>I3288*J3288</f>
        <v>2499.9999999999995</v>
      </c>
      <c r="L3288" s="26">
        <f>K3288*M3288</f>
        <v>999.99999999999989</v>
      </c>
      <c r="M3288" s="27">
        <v>0.4</v>
      </c>
      <c r="O3288" s="1"/>
      <c r="P3288" s="2"/>
      <c r="Q3288" s="3"/>
      <c r="R3288" s="5"/>
    </row>
    <row r="3289" spans="2:18" x14ac:dyDescent="0.2">
      <c r="B3289" s="22" t="s">
        <v>10</v>
      </c>
      <c r="C3289" s="22">
        <v>1185732</v>
      </c>
      <c r="D3289" s="23">
        <v>44429</v>
      </c>
      <c r="E3289" s="22" t="s">
        <v>130</v>
      </c>
      <c r="F3289" s="22" t="s">
        <v>112</v>
      </c>
      <c r="G3289" s="22" t="s">
        <v>87</v>
      </c>
      <c r="H3289" s="22" t="s">
        <v>15</v>
      </c>
      <c r="I3289" s="24">
        <v>0.45</v>
      </c>
      <c r="J3289" s="25">
        <v>2750</v>
      </c>
      <c r="K3289" s="26">
        <f>I3289*J3289</f>
        <v>1237.5</v>
      </c>
      <c r="L3289" s="26">
        <f>K3289*M3289</f>
        <v>433.125</v>
      </c>
      <c r="M3289" s="27">
        <v>0.35</v>
      </c>
      <c r="O3289" s="1"/>
      <c r="P3289" s="2"/>
      <c r="Q3289" s="3"/>
      <c r="R3289" s="5"/>
    </row>
    <row r="3290" spans="2:18" x14ac:dyDescent="0.2">
      <c r="B3290" s="22" t="s">
        <v>10</v>
      </c>
      <c r="C3290" s="22">
        <v>1185732</v>
      </c>
      <c r="D3290" s="23">
        <v>44429</v>
      </c>
      <c r="E3290" s="22" t="s">
        <v>130</v>
      </c>
      <c r="F3290" s="22" t="s">
        <v>112</v>
      </c>
      <c r="G3290" s="22" t="s">
        <v>87</v>
      </c>
      <c r="H3290" s="22" t="s">
        <v>13</v>
      </c>
      <c r="I3290" s="24">
        <v>0.4</v>
      </c>
      <c r="J3290" s="25">
        <v>2000</v>
      </c>
      <c r="K3290" s="26">
        <f t="shared" ref="K3290:K3293" si="1079">I3290*J3290</f>
        <v>800</v>
      </c>
      <c r="L3290" s="26">
        <f t="shared" ref="L3290:L3293" si="1080">K3290*M3290</f>
        <v>280</v>
      </c>
      <c r="M3290" s="27">
        <v>0.35</v>
      </c>
      <c r="O3290" s="1"/>
      <c r="P3290" s="2"/>
      <c r="Q3290" s="3"/>
      <c r="R3290" s="5"/>
    </row>
    <row r="3291" spans="2:18" x14ac:dyDescent="0.2">
      <c r="B3291" s="22" t="s">
        <v>10</v>
      </c>
      <c r="C3291" s="22">
        <v>1185732</v>
      </c>
      <c r="D3291" s="23">
        <v>44429</v>
      </c>
      <c r="E3291" s="22" t="s">
        <v>130</v>
      </c>
      <c r="F3291" s="22" t="s">
        <v>112</v>
      </c>
      <c r="G3291" s="22" t="s">
        <v>87</v>
      </c>
      <c r="H3291" s="22" t="s">
        <v>14</v>
      </c>
      <c r="I3291" s="24">
        <v>0.4</v>
      </c>
      <c r="J3291" s="25">
        <v>1500</v>
      </c>
      <c r="K3291" s="26">
        <f t="shared" si="1079"/>
        <v>600</v>
      </c>
      <c r="L3291" s="26">
        <f t="shared" si="1080"/>
        <v>210</v>
      </c>
      <c r="M3291" s="27">
        <v>0.35</v>
      </c>
      <c r="O3291" s="1"/>
      <c r="P3291" s="2"/>
      <c r="Q3291" s="3"/>
      <c r="R3291" s="5"/>
    </row>
    <row r="3292" spans="2:18" x14ac:dyDescent="0.2">
      <c r="B3292" s="22" t="s">
        <v>10</v>
      </c>
      <c r="C3292" s="22">
        <v>1185732</v>
      </c>
      <c r="D3292" s="23">
        <v>44429</v>
      </c>
      <c r="E3292" s="22" t="s">
        <v>130</v>
      </c>
      <c r="F3292" s="22" t="s">
        <v>112</v>
      </c>
      <c r="G3292" s="22" t="s">
        <v>87</v>
      </c>
      <c r="H3292" s="22" t="s">
        <v>16</v>
      </c>
      <c r="I3292" s="24">
        <v>0.49999999999999994</v>
      </c>
      <c r="J3292" s="25">
        <v>1250</v>
      </c>
      <c r="K3292" s="26">
        <f t="shared" si="1079"/>
        <v>624.99999999999989</v>
      </c>
      <c r="L3292" s="26">
        <f t="shared" si="1080"/>
        <v>187.49999999999997</v>
      </c>
      <c r="M3292" s="27">
        <v>0.3</v>
      </c>
      <c r="O3292" s="1"/>
      <c r="P3292" s="2"/>
      <c r="Q3292" s="3"/>
      <c r="R3292" s="5"/>
    </row>
    <row r="3293" spans="2:18" x14ac:dyDescent="0.2">
      <c r="B3293" s="22" t="s">
        <v>10</v>
      </c>
      <c r="C3293" s="22">
        <v>1185732</v>
      </c>
      <c r="D3293" s="23">
        <v>44429</v>
      </c>
      <c r="E3293" s="22" t="s">
        <v>130</v>
      </c>
      <c r="F3293" s="22" t="s">
        <v>112</v>
      </c>
      <c r="G3293" s="22" t="s">
        <v>87</v>
      </c>
      <c r="H3293" s="22" t="s">
        <v>17</v>
      </c>
      <c r="I3293" s="24">
        <v>0.54999999999999993</v>
      </c>
      <c r="J3293" s="25">
        <v>3000</v>
      </c>
      <c r="K3293" s="26">
        <f t="shared" si="1079"/>
        <v>1649.9999999999998</v>
      </c>
      <c r="L3293" s="26">
        <f t="shared" si="1080"/>
        <v>494.99999999999989</v>
      </c>
      <c r="M3293" s="27">
        <v>0.3</v>
      </c>
      <c r="O3293" s="1"/>
      <c r="P3293" s="2"/>
      <c r="Q3293" s="3"/>
      <c r="R3293" s="5"/>
    </row>
    <row r="3294" spans="2:18" x14ac:dyDescent="0.2">
      <c r="B3294" s="22" t="s">
        <v>10</v>
      </c>
      <c r="C3294" s="22">
        <v>1185732</v>
      </c>
      <c r="D3294" s="23">
        <v>44459</v>
      </c>
      <c r="E3294" s="22" t="s">
        <v>130</v>
      </c>
      <c r="F3294" s="22" t="s">
        <v>112</v>
      </c>
      <c r="G3294" s="22" t="s">
        <v>87</v>
      </c>
      <c r="H3294" s="22" t="s">
        <v>12</v>
      </c>
      <c r="I3294" s="24">
        <v>0.49999999999999994</v>
      </c>
      <c r="J3294" s="25">
        <v>4250</v>
      </c>
      <c r="K3294" s="26">
        <f>I3294*J3294</f>
        <v>2124.9999999999995</v>
      </c>
      <c r="L3294" s="26">
        <f>K3294*M3294</f>
        <v>849.99999999999989</v>
      </c>
      <c r="M3294" s="27">
        <v>0.4</v>
      </c>
      <c r="O3294" s="1"/>
      <c r="P3294" s="2"/>
      <c r="Q3294" s="3"/>
      <c r="R3294" s="5"/>
    </row>
    <row r="3295" spans="2:18" x14ac:dyDescent="0.2">
      <c r="B3295" s="22" t="s">
        <v>10</v>
      </c>
      <c r="C3295" s="22">
        <v>1185732</v>
      </c>
      <c r="D3295" s="23">
        <v>44459</v>
      </c>
      <c r="E3295" s="22" t="s">
        <v>130</v>
      </c>
      <c r="F3295" s="22" t="s">
        <v>112</v>
      </c>
      <c r="G3295" s="22" t="s">
        <v>87</v>
      </c>
      <c r="H3295" s="22" t="s">
        <v>15</v>
      </c>
      <c r="I3295" s="24">
        <v>0.45</v>
      </c>
      <c r="J3295" s="25">
        <v>2250</v>
      </c>
      <c r="K3295" s="26">
        <f>I3295*J3295</f>
        <v>1012.5</v>
      </c>
      <c r="L3295" s="26">
        <f>K3295*M3295</f>
        <v>354.375</v>
      </c>
      <c r="M3295" s="27">
        <v>0.35</v>
      </c>
      <c r="O3295" s="1"/>
      <c r="P3295" s="2"/>
      <c r="Q3295" s="3"/>
      <c r="R3295" s="5"/>
    </row>
    <row r="3296" spans="2:18" x14ac:dyDescent="0.2">
      <c r="B3296" s="22" t="s">
        <v>10</v>
      </c>
      <c r="C3296" s="22">
        <v>1185732</v>
      </c>
      <c r="D3296" s="23">
        <v>44459</v>
      </c>
      <c r="E3296" s="22" t="s">
        <v>130</v>
      </c>
      <c r="F3296" s="22" t="s">
        <v>112</v>
      </c>
      <c r="G3296" s="22" t="s">
        <v>87</v>
      </c>
      <c r="H3296" s="22" t="s">
        <v>13</v>
      </c>
      <c r="I3296" s="24">
        <v>0.4</v>
      </c>
      <c r="J3296" s="25">
        <v>1250</v>
      </c>
      <c r="K3296" s="26">
        <f t="shared" ref="K3296:K3299" si="1081">I3296*J3296</f>
        <v>500</v>
      </c>
      <c r="L3296" s="26">
        <f t="shared" ref="L3296:L3299" si="1082">K3296*M3296</f>
        <v>175</v>
      </c>
      <c r="M3296" s="27">
        <v>0.35</v>
      </c>
      <c r="O3296" s="1"/>
      <c r="P3296" s="2"/>
      <c r="Q3296" s="3"/>
      <c r="R3296" s="5"/>
    </row>
    <row r="3297" spans="2:18" x14ac:dyDescent="0.2">
      <c r="B3297" s="22" t="s">
        <v>10</v>
      </c>
      <c r="C3297" s="22">
        <v>1185732</v>
      </c>
      <c r="D3297" s="23">
        <v>44459</v>
      </c>
      <c r="E3297" s="22" t="s">
        <v>130</v>
      </c>
      <c r="F3297" s="22" t="s">
        <v>112</v>
      </c>
      <c r="G3297" s="22" t="s">
        <v>87</v>
      </c>
      <c r="H3297" s="22" t="s">
        <v>14</v>
      </c>
      <c r="I3297" s="24">
        <v>0.4</v>
      </c>
      <c r="J3297" s="25">
        <v>1000</v>
      </c>
      <c r="K3297" s="26">
        <f t="shared" si="1081"/>
        <v>400</v>
      </c>
      <c r="L3297" s="26">
        <f t="shared" si="1082"/>
        <v>140</v>
      </c>
      <c r="M3297" s="27">
        <v>0.35</v>
      </c>
      <c r="O3297" s="1"/>
      <c r="P3297" s="2"/>
      <c r="Q3297" s="3"/>
      <c r="R3297" s="5"/>
    </row>
    <row r="3298" spans="2:18" x14ac:dyDescent="0.2">
      <c r="B3298" s="22" t="s">
        <v>10</v>
      </c>
      <c r="C3298" s="22">
        <v>1185732</v>
      </c>
      <c r="D3298" s="23">
        <v>44459</v>
      </c>
      <c r="E3298" s="22" t="s">
        <v>130</v>
      </c>
      <c r="F3298" s="22" t="s">
        <v>112</v>
      </c>
      <c r="G3298" s="22" t="s">
        <v>87</v>
      </c>
      <c r="H3298" s="22" t="s">
        <v>16</v>
      </c>
      <c r="I3298" s="24">
        <v>0.49999999999999994</v>
      </c>
      <c r="J3298" s="25">
        <v>1000</v>
      </c>
      <c r="K3298" s="26">
        <f t="shared" si="1081"/>
        <v>499.99999999999994</v>
      </c>
      <c r="L3298" s="26">
        <f t="shared" si="1082"/>
        <v>149.99999999999997</v>
      </c>
      <c r="M3298" s="27">
        <v>0.3</v>
      </c>
      <c r="O3298" s="1"/>
      <c r="P3298" s="2"/>
      <c r="Q3298" s="3"/>
      <c r="R3298" s="5"/>
    </row>
    <row r="3299" spans="2:18" x14ac:dyDescent="0.2">
      <c r="B3299" s="22" t="s">
        <v>10</v>
      </c>
      <c r="C3299" s="22">
        <v>1185732</v>
      </c>
      <c r="D3299" s="23">
        <v>44459</v>
      </c>
      <c r="E3299" s="22" t="s">
        <v>130</v>
      </c>
      <c r="F3299" s="22" t="s">
        <v>112</v>
      </c>
      <c r="G3299" s="22" t="s">
        <v>87</v>
      </c>
      <c r="H3299" s="22" t="s">
        <v>17</v>
      </c>
      <c r="I3299" s="24">
        <v>0.54999999999999993</v>
      </c>
      <c r="J3299" s="25">
        <v>2000</v>
      </c>
      <c r="K3299" s="26">
        <f t="shared" si="1081"/>
        <v>1099.9999999999998</v>
      </c>
      <c r="L3299" s="26">
        <f t="shared" si="1082"/>
        <v>329.99999999999994</v>
      </c>
      <c r="M3299" s="27">
        <v>0.3</v>
      </c>
      <c r="O3299" s="1"/>
      <c r="P3299" s="2"/>
      <c r="Q3299" s="3"/>
      <c r="R3299" s="5"/>
    </row>
    <row r="3300" spans="2:18" x14ac:dyDescent="0.2">
      <c r="B3300" s="22" t="s">
        <v>10</v>
      </c>
      <c r="C3300" s="22">
        <v>1185732</v>
      </c>
      <c r="D3300" s="23">
        <v>44491</v>
      </c>
      <c r="E3300" s="22" t="s">
        <v>130</v>
      </c>
      <c r="F3300" s="22" t="s">
        <v>112</v>
      </c>
      <c r="G3300" s="22" t="s">
        <v>87</v>
      </c>
      <c r="H3300" s="22" t="s">
        <v>12</v>
      </c>
      <c r="I3300" s="24">
        <v>0.54999999999999993</v>
      </c>
      <c r="J3300" s="25">
        <v>3750</v>
      </c>
      <c r="K3300" s="26">
        <f>I3300*J3300</f>
        <v>2062.4999999999995</v>
      </c>
      <c r="L3300" s="26">
        <f>K3300*M3300</f>
        <v>824.99999999999989</v>
      </c>
      <c r="M3300" s="27">
        <v>0.4</v>
      </c>
      <c r="O3300" s="1"/>
      <c r="P3300" s="2"/>
      <c r="Q3300" s="3"/>
      <c r="R3300" s="5"/>
    </row>
    <row r="3301" spans="2:18" x14ac:dyDescent="0.2">
      <c r="B3301" s="22" t="s">
        <v>10</v>
      </c>
      <c r="C3301" s="22">
        <v>1185732</v>
      </c>
      <c r="D3301" s="23">
        <v>44491</v>
      </c>
      <c r="E3301" s="22" t="s">
        <v>130</v>
      </c>
      <c r="F3301" s="22" t="s">
        <v>112</v>
      </c>
      <c r="G3301" s="22" t="s">
        <v>87</v>
      </c>
      <c r="H3301" s="22" t="s">
        <v>15</v>
      </c>
      <c r="I3301" s="24">
        <v>0.5</v>
      </c>
      <c r="J3301" s="25">
        <v>2000</v>
      </c>
      <c r="K3301" s="26">
        <f>I3301*J3301</f>
        <v>1000</v>
      </c>
      <c r="L3301" s="26">
        <f>K3301*M3301</f>
        <v>350</v>
      </c>
      <c r="M3301" s="27">
        <v>0.35</v>
      </c>
      <c r="O3301" s="1"/>
      <c r="P3301" s="2"/>
      <c r="Q3301" s="3"/>
      <c r="R3301" s="5"/>
    </row>
    <row r="3302" spans="2:18" x14ac:dyDescent="0.2">
      <c r="B3302" s="22" t="s">
        <v>10</v>
      </c>
      <c r="C3302" s="22">
        <v>1185732</v>
      </c>
      <c r="D3302" s="23">
        <v>44491</v>
      </c>
      <c r="E3302" s="22" t="s">
        <v>130</v>
      </c>
      <c r="F3302" s="22" t="s">
        <v>112</v>
      </c>
      <c r="G3302" s="22" t="s">
        <v>87</v>
      </c>
      <c r="H3302" s="22" t="s">
        <v>13</v>
      </c>
      <c r="I3302" s="24">
        <v>0.5</v>
      </c>
      <c r="J3302" s="25">
        <v>1000</v>
      </c>
      <c r="K3302" s="26">
        <f t="shared" ref="K3302:K3305" si="1083">I3302*J3302</f>
        <v>500</v>
      </c>
      <c r="L3302" s="26">
        <f t="shared" ref="L3302:L3305" si="1084">K3302*M3302</f>
        <v>175</v>
      </c>
      <c r="M3302" s="27">
        <v>0.35</v>
      </c>
      <c r="O3302" s="1"/>
      <c r="P3302" s="2"/>
      <c r="Q3302" s="3"/>
      <c r="R3302" s="5"/>
    </row>
    <row r="3303" spans="2:18" x14ac:dyDescent="0.2">
      <c r="B3303" s="22" t="s">
        <v>10</v>
      </c>
      <c r="C3303" s="22">
        <v>1185732</v>
      </c>
      <c r="D3303" s="23">
        <v>44491</v>
      </c>
      <c r="E3303" s="22" t="s">
        <v>130</v>
      </c>
      <c r="F3303" s="22" t="s">
        <v>112</v>
      </c>
      <c r="G3303" s="22" t="s">
        <v>87</v>
      </c>
      <c r="H3303" s="22" t="s">
        <v>14</v>
      </c>
      <c r="I3303" s="24">
        <v>0.5</v>
      </c>
      <c r="J3303" s="25">
        <v>750</v>
      </c>
      <c r="K3303" s="26">
        <f t="shared" si="1083"/>
        <v>375</v>
      </c>
      <c r="L3303" s="26">
        <f t="shared" si="1084"/>
        <v>131.25</v>
      </c>
      <c r="M3303" s="27">
        <v>0.35</v>
      </c>
      <c r="O3303" s="1"/>
      <c r="P3303" s="2"/>
      <c r="Q3303" s="3"/>
      <c r="R3303" s="5"/>
    </row>
    <row r="3304" spans="2:18" x14ac:dyDescent="0.2">
      <c r="B3304" s="22" t="s">
        <v>10</v>
      </c>
      <c r="C3304" s="22">
        <v>1185732</v>
      </c>
      <c r="D3304" s="23">
        <v>44491</v>
      </c>
      <c r="E3304" s="22" t="s">
        <v>130</v>
      </c>
      <c r="F3304" s="22" t="s">
        <v>112</v>
      </c>
      <c r="G3304" s="22" t="s">
        <v>87</v>
      </c>
      <c r="H3304" s="22" t="s">
        <v>16</v>
      </c>
      <c r="I3304" s="24">
        <v>0.6</v>
      </c>
      <c r="J3304" s="25">
        <v>750</v>
      </c>
      <c r="K3304" s="26">
        <f t="shared" si="1083"/>
        <v>450</v>
      </c>
      <c r="L3304" s="26">
        <f t="shared" si="1084"/>
        <v>135</v>
      </c>
      <c r="M3304" s="27">
        <v>0.3</v>
      </c>
      <c r="O3304" s="1"/>
      <c r="P3304" s="2"/>
      <c r="Q3304" s="3"/>
      <c r="R3304" s="5"/>
    </row>
    <row r="3305" spans="2:18" x14ac:dyDescent="0.2">
      <c r="B3305" s="22" t="s">
        <v>10</v>
      </c>
      <c r="C3305" s="22">
        <v>1185732</v>
      </c>
      <c r="D3305" s="23">
        <v>44491</v>
      </c>
      <c r="E3305" s="22" t="s">
        <v>130</v>
      </c>
      <c r="F3305" s="22" t="s">
        <v>112</v>
      </c>
      <c r="G3305" s="22" t="s">
        <v>87</v>
      </c>
      <c r="H3305" s="22" t="s">
        <v>17</v>
      </c>
      <c r="I3305" s="24">
        <v>0.64999999999999991</v>
      </c>
      <c r="J3305" s="25">
        <v>2000</v>
      </c>
      <c r="K3305" s="26">
        <f t="shared" si="1083"/>
        <v>1299.9999999999998</v>
      </c>
      <c r="L3305" s="26">
        <f t="shared" si="1084"/>
        <v>389.99999999999994</v>
      </c>
      <c r="M3305" s="27">
        <v>0.3</v>
      </c>
      <c r="O3305" s="1"/>
      <c r="P3305" s="2"/>
      <c r="Q3305" s="3"/>
      <c r="R3305" s="5"/>
    </row>
    <row r="3306" spans="2:18" x14ac:dyDescent="0.2">
      <c r="B3306" s="22" t="s">
        <v>10</v>
      </c>
      <c r="C3306" s="22">
        <v>1185732</v>
      </c>
      <c r="D3306" s="23">
        <v>44521</v>
      </c>
      <c r="E3306" s="22" t="s">
        <v>130</v>
      </c>
      <c r="F3306" s="22" t="s">
        <v>112</v>
      </c>
      <c r="G3306" s="22" t="s">
        <v>87</v>
      </c>
      <c r="H3306" s="22" t="s">
        <v>12</v>
      </c>
      <c r="I3306" s="24">
        <v>0.6</v>
      </c>
      <c r="J3306" s="25">
        <v>3500</v>
      </c>
      <c r="K3306" s="26">
        <f>I3306*J3306</f>
        <v>2100</v>
      </c>
      <c r="L3306" s="26">
        <f>K3306*M3306</f>
        <v>840</v>
      </c>
      <c r="M3306" s="27">
        <v>0.4</v>
      </c>
      <c r="O3306" s="1"/>
      <c r="P3306" s="2"/>
      <c r="Q3306" s="3"/>
      <c r="R3306" s="5"/>
    </row>
    <row r="3307" spans="2:18" x14ac:dyDescent="0.2">
      <c r="B3307" s="22" t="s">
        <v>10</v>
      </c>
      <c r="C3307" s="22">
        <v>1185732</v>
      </c>
      <c r="D3307" s="23">
        <v>44521</v>
      </c>
      <c r="E3307" s="22" t="s">
        <v>130</v>
      </c>
      <c r="F3307" s="22" t="s">
        <v>112</v>
      </c>
      <c r="G3307" s="22" t="s">
        <v>87</v>
      </c>
      <c r="H3307" s="22" t="s">
        <v>15</v>
      </c>
      <c r="I3307" s="24">
        <v>0.5</v>
      </c>
      <c r="J3307" s="25">
        <v>1750</v>
      </c>
      <c r="K3307" s="26">
        <f>I3307*J3307</f>
        <v>875</v>
      </c>
      <c r="L3307" s="26">
        <f>K3307*M3307</f>
        <v>306.25</v>
      </c>
      <c r="M3307" s="27">
        <v>0.35</v>
      </c>
      <c r="O3307" s="1"/>
      <c r="P3307" s="2"/>
      <c r="Q3307" s="3"/>
      <c r="R3307" s="5"/>
    </row>
    <row r="3308" spans="2:18" x14ac:dyDescent="0.2">
      <c r="B3308" s="22" t="s">
        <v>10</v>
      </c>
      <c r="C3308" s="22">
        <v>1185732</v>
      </c>
      <c r="D3308" s="23">
        <v>44521</v>
      </c>
      <c r="E3308" s="22" t="s">
        <v>130</v>
      </c>
      <c r="F3308" s="22" t="s">
        <v>112</v>
      </c>
      <c r="G3308" s="22" t="s">
        <v>87</v>
      </c>
      <c r="H3308" s="22" t="s">
        <v>13</v>
      </c>
      <c r="I3308" s="24">
        <v>0.5</v>
      </c>
      <c r="J3308" s="25">
        <v>1700</v>
      </c>
      <c r="K3308" s="26">
        <f t="shared" ref="K3308:K3311" si="1085">I3308*J3308</f>
        <v>850</v>
      </c>
      <c r="L3308" s="26">
        <f t="shared" ref="L3308:L3311" si="1086">K3308*M3308</f>
        <v>297.5</v>
      </c>
      <c r="M3308" s="27">
        <v>0.35</v>
      </c>
      <c r="O3308" s="1"/>
      <c r="P3308" s="2"/>
      <c r="Q3308" s="3"/>
      <c r="R3308" s="5"/>
    </row>
    <row r="3309" spans="2:18" x14ac:dyDescent="0.2">
      <c r="B3309" s="22" t="s">
        <v>10</v>
      </c>
      <c r="C3309" s="22">
        <v>1185732</v>
      </c>
      <c r="D3309" s="23">
        <v>44521</v>
      </c>
      <c r="E3309" s="22" t="s">
        <v>130</v>
      </c>
      <c r="F3309" s="22" t="s">
        <v>112</v>
      </c>
      <c r="G3309" s="22" t="s">
        <v>87</v>
      </c>
      <c r="H3309" s="22" t="s">
        <v>14</v>
      </c>
      <c r="I3309" s="24">
        <v>0.5</v>
      </c>
      <c r="J3309" s="25">
        <v>1500</v>
      </c>
      <c r="K3309" s="26">
        <f t="shared" si="1085"/>
        <v>750</v>
      </c>
      <c r="L3309" s="26">
        <f t="shared" si="1086"/>
        <v>262.5</v>
      </c>
      <c r="M3309" s="27">
        <v>0.35</v>
      </c>
      <c r="O3309" s="1"/>
      <c r="P3309" s="2"/>
      <c r="Q3309" s="3"/>
      <c r="R3309" s="5"/>
    </row>
    <row r="3310" spans="2:18" x14ac:dyDescent="0.2">
      <c r="B3310" s="22" t="s">
        <v>10</v>
      </c>
      <c r="C3310" s="22">
        <v>1185732</v>
      </c>
      <c r="D3310" s="23">
        <v>44521</v>
      </c>
      <c r="E3310" s="22" t="s">
        <v>130</v>
      </c>
      <c r="F3310" s="22" t="s">
        <v>112</v>
      </c>
      <c r="G3310" s="22" t="s">
        <v>87</v>
      </c>
      <c r="H3310" s="22" t="s">
        <v>16</v>
      </c>
      <c r="I3310" s="24">
        <v>0.6</v>
      </c>
      <c r="J3310" s="25">
        <v>1250</v>
      </c>
      <c r="K3310" s="26">
        <f t="shared" si="1085"/>
        <v>750</v>
      </c>
      <c r="L3310" s="26">
        <f t="shared" si="1086"/>
        <v>225</v>
      </c>
      <c r="M3310" s="27">
        <v>0.3</v>
      </c>
      <c r="O3310" s="1"/>
      <c r="P3310" s="2"/>
      <c r="Q3310" s="3"/>
      <c r="R3310" s="5"/>
    </row>
    <row r="3311" spans="2:18" x14ac:dyDescent="0.2">
      <c r="B3311" s="22" t="s">
        <v>10</v>
      </c>
      <c r="C3311" s="22">
        <v>1185732</v>
      </c>
      <c r="D3311" s="23">
        <v>44521</v>
      </c>
      <c r="E3311" s="22" t="s">
        <v>130</v>
      </c>
      <c r="F3311" s="22" t="s">
        <v>112</v>
      </c>
      <c r="G3311" s="22" t="s">
        <v>87</v>
      </c>
      <c r="H3311" s="22" t="s">
        <v>17</v>
      </c>
      <c r="I3311" s="24">
        <v>0.64999999999999991</v>
      </c>
      <c r="J3311" s="25">
        <v>2250</v>
      </c>
      <c r="K3311" s="26">
        <f t="shared" si="1085"/>
        <v>1462.4999999999998</v>
      </c>
      <c r="L3311" s="26">
        <f t="shared" si="1086"/>
        <v>438.74999999999994</v>
      </c>
      <c r="M3311" s="27">
        <v>0.3</v>
      </c>
      <c r="O3311" s="1"/>
      <c r="P3311" s="2"/>
      <c r="Q3311" s="3"/>
      <c r="R3311" s="5"/>
    </row>
    <row r="3312" spans="2:18" x14ac:dyDescent="0.2">
      <c r="B3312" s="22" t="s">
        <v>10</v>
      </c>
      <c r="C3312" s="22">
        <v>1185732</v>
      </c>
      <c r="D3312" s="23">
        <v>44550</v>
      </c>
      <c r="E3312" s="22" t="s">
        <v>130</v>
      </c>
      <c r="F3312" s="22" t="s">
        <v>112</v>
      </c>
      <c r="G3312" s="22" t="s">
        <v>87</v>
      </c>
      <c r="H3312" s="22" t="s">
        <v>12</v>
      </c>
      <c r="I3312" s="24">
        <v>0.6</v>
      </c>
      <c r="J3312" s="25">
        <v>4500</v>
      </c>
      <c r="K3312" s="26">
        <f>I3312*J3312</f>
        <v>2700</v>
      </c>
      <c r="L3312" s="26">
        <f>K3312*M3312</f>
        <v>1080</v>
      </c>
      <c r="M3312" s="27">
        <v>0.4</v>
      </c>
      <c r="O3312" s="1"/>
      <c r="P3312" s="2"/>
      <c r="Q3312" s="3"/>
      <c r="R3312" s="5"/>
    </row>
    <row r="3313" spans="1:18" x14ac:dyDescent="0.2">
      <c r="B3313" s="22" t="s">
        <v>10</v>
      </c>
      <c r="C3313" s="22">
        <v>1185732</v>
      </c>
      <c r="D3313" s="23">
        <v>44550</v>
      </c>
      <c r="E3313" s="22" t="s">
        <v>130</v>
      </c>
      <c r="F3313" s="22" t="s">
        <v>112</v>
      </c>
      <c r="G3313" s="22" t="s">
        <v>87</v>
      </c>
      <c r="H3313" s="22" t="s">
        <v>15</v>
      </c>
      <c r="I3313" s="24">
        <v>0.5</v>
      </c>
      <c r="J3313" s="25">
        <v>2500</v>
      </c>
      <c r="K3313" s="26">
        <f>I3313*J3313</f>
        <v>1250</v>
      </c>
      <c r="L3313" s="26">
        <f>K3313*M3313</f>
        <v>437.5</v>
      </c>
      <c r="M3313" s="27">
        <v>0.35</v>
      </c>
      <c r="O3313" s="1"/>
      <c r="P3313" s="2"/>
      <c r="Q3313" s="3"/>
      <c r="R3313" s="5"/>
    </row>
    <row r="3314" spans="1:18" x14ac:dyDescent="0.2">
      <c r="B3314" s="22" t="s">
        <v>10</v>
      </c>
      <c r="C3314" s="22">
        <v>1185732</v>
      </c>
      <c r="D3314" s="23">
        <v>44550</v>
      </c>
      <c r="E3314" s="22" t="s">
        <v>130</v>
      </c>
      <c r="F3314" s="22" t="s">
        <v>112</v>
      </c>
      <c r="G3314" s="22" t="s">
        <v>87</v>
      </c>
      <c r="H3314" s="22" t="s">
        <v>13</v>
      </c>
      <c r="I3314" s="24">
        <v>0.5</v>
      </c>
      <c r="J3314" s="25">
        <v>2250</v>
      </c>
      <c r="K3314" s="26">
        <f t="shared" ref="K3314:K3317" si="1087">I3314*J3314</f>
        <v>1125</v>
      </c>
      <c r="L3314" s="26">
        <f t="shared" ref="L3314:L3317" si="1088">K3314*M3314</f>
        <v>393.75</v>
      </c>
      <c r="M3314" s="27">
        <v>0.35</v>
      </c>
      <c r="O3314" s="1"/>
      <c r="P3314" s="2"/>
      <c r="Q3314" s="3"/>
      <c r="R3314" s="5"/>
    </row>
    <row r="3315" spans="1:18" x14ac:dyDescent="0.2">
      <c r="B3315" s="22" t="s">
        <v>10</v>
      </c>
      <c r="C3315" s="22">
        <v>1185732</v>
      </c>
      <c r="D3315" s="23">
        <v>44550</v>
      </c>
      <c r="E3315" s="22" t="s">
        <v>130</v>
      </c>
      <c r="F3315" s="22" t="s">
        <v>112</v>
      </c>
      <c r="G3315" s="22" t="s">
        <v>87</v>
      </c>
      <c r="H3315" s="22" t="s">
        <v>14</v>
      </c>
      <c r="I3315" s="24">
        <v>0.5</v>
      </c>
      <c r="J3315" s="25">
        <v>1750</v>
      </c>
      <c r="K3315" s="26">
        <f t="shared" si="1087"/>
        <v>875</v>
      </c>
      <c r="L3315" s="26">
        <f t="shared" si="1088"/>
        <v>306.25</v>
      </c>
      <c r="M3315" s="27">
        <v>0.35</v>
      </c>
      <c r="O3315" s="1"/>
      <c r="P3315" s="2"/>
      <c r="Q3315" s="3"/>
      <c r="R3315" s="5"/>
    </row>
    <row r="3316" spans="1:18" x14ac:dyDescent="0.2">
      <c r="B3316" s="22" t="s">
        <v>10</v>
      </c>
      <c r="C3316" s="22">
        <v>1185732</v>
      </c>
      <c r="D3316" s="23">
        <v>44550</v>
      </c>
      <c r="E3316" s="22" t="s">
        <v>130</v>
      </c>
      <c r="F3316" s="22" t="s">
        <v>112</v>
      </c>
      <c r="G3316" s="22" t="s">
        <v>87</v>
      </c>
      <c r="H3316" s="22" t="s">
        <v>16</v>
      </c>
      <c r="I3316" s="24">
        <v>0.6</v>
      </c>
      <c r="J3316" s="25">
        <v>1750</v>
      </c>
      <c r="K3316" s="26">
        <f t="shared" si="1087"/>
        <v>1050</v>
      </c>
      <c r="L3316" s="26">
        <f t="shared" si="1088"/>
        <v>315</v>
      </c>
      <c r="M3316" s="27">
        <v>0.3</v>
      </c>
      <c r="O3316" s="1"/>
      <c r="P3316" s="2"/>
      <c r="Q3316" s="3"/>
      <c r="R3316" s="5"/>
    </row>
    <row r="3317" spans="1:18" x14ac:dyDescent="0.2">
      <c r="B3317" s="22" t="s">
        <v>10</v>
      </c>
      <c r="C3317" s="22">
        <v>1185732</v>
      </c>
      <c r="D3317" s="23">
        <v>44550</v>
      </c>
      <c r="E3317" s="22" t="s">
        <v>130</v>
      </c>
      <c r="F3317" s="22" t="s">
        <v>112</v>
      </c>
      <c r="G3317" s="22" t="s">
        <v>87</v>
      </c>
      <c r="H3317" s="22" t="s">
        <v>17</v>
      </c>
      <c r="I3317" s="24">
        <v>0.64999999999999991</v>
      </c>
      <c r="J3317" s="25">
        <v>2750</v>
      </c>
      <c r="K3317" s="26">
        <f t="shared" si="1087"/>
        <v>1787.4999999999998</v>
      </c>
      <c r="L3317" s="26">
        <f t="shared" si="1088"/>
        <v>536.24999999999989</v>
      </c>
      <c r="M3317" s="27">
        <v>0.3</v>
      </c>
      <c r="O3317" s="1"/>
      <c r="P3317" s="2"/>
      <c r="Q3317" s="3"/>
      <c r="R3317" s="5"/>
    </row>
    <row r="3318" spans="1:18" x14ac:dyDescent="0.2">
      <c r="A3318" s="8" t="s">
        <v>40</v>
      </c>
      <c r="B3318" s="22" t="s">
        <v>10</v>
      </c>
      <c r="C3318" s="22">
        <v>1185732</v>
      </c>
      <c r="D3318" s="23">
        <v>44213</v>
      </c>
      <c r="E3318" s="22" t="s">
        <v>130</v>
      </c>
      <c r="F3318" s="22" t="s">
        <v>113</v>
      </c>
      <c r="G3318" s="22" t="s">
        <v>114</v>
      </c>
      <c r="H3318" s="22" t="s">
        <v>12</v>
      </c>
      <c r="I3318" s="24">
        <v>0.4</v>
      </c>
      <c r="J3318" s="25">
        <v>5250</v>
      </c>
      <c r="K3318" s="26">
        <f>I3318*J3318</f>
        <v>2100</v>
      </c>
      <c r="L3318" s="26">
        <f>K3318*M3318</f>
        <v>735</v>
      </c>
      <c r="M3318" s="27">
        <v>0.35</v>
      </c>
      <c r="O3318" s="1"/>
      <c r="P3318" s="2"/>
      <c r="Q3318" s="3"/>
      <c r="R3318" s="5"/>
    </row>
    <row r="3319" spans="1:18" x14ac:dyDescent="0.2">
      <c r="B3319" s="22" t="s">
        <v>10</v>
      </c>
      <c r="C3319" s="22">
        <v>1185732</v>
      </c>
      <c r="D3319" s="23">
        <v>44213</v>
      </c>
      <c r="E3319" s="22" t="s">
        <v>130</v>
      </c>
      <c r="F3319" s="22" t="s">
        <v>113</v>
      </c>
      <c r="G3319" s="22" t="s">
        <v>114</v>
      </c>
      <c r="H3319" s="22" t="s">
        <v>15</v>
      </c>
      <c r="I3319" s="24">
        <v>0.4</v>
      </c>
      <c r="J3319" s="25">
        <v>3250</v>
      </c>
      <c r="K3319" s="26">
        <f>I3319*J3319</f>
        <v>1300</v>
      </c>
      <c r="L3319" s="26">
        <f>K3319*M3319</f>
        <v>454.99999999999994</v>
      </c>
      <c r="M3319" s="27">
        <v>0.35</v>
      </c>
      <c r="O3319" s="1"/>
      <c r="P3319" s="2"/>
      <c r="Q3319" s="3"/>
      <c r="R3319" s="5"/>
    </row>
    <row r="3320" spans="1:18" x14ac:dyDescent="0.2">
      <c r="B3320" s="22" t="s">
        <v>10</v>
      </c>
      <c r="C3320" s="22">
        <v>1185732</v>
      </c>
      <c r="D3320" s="23">
        <v>44213</v>
      </c>
      <c r="E3320" s="22" t="s">
        <v>130</v>
      </c>
      <c r="F3320" s="22" t="s">
        <v>113</v>
      </c>
      <c r="G3320" s="22" t="s">
        <v>114</v>
      </c>
      <c r="H3320" s="22" t="s">
        <v>13</v>
      </c>
      <c r="I3320" s="24">
        <v>0.30000000000000004</v>
      </c>
      <c r="J3320" s="25">
        <v>3250</v>
      </c>
      <c r="K3320" s="26">
        <f t="shared" ref="K3320:K3323" si="1089">I3320*J3320</f>
        <v>975.00000000000011</v>
      </c>
      <c r="L3320" s="26">
        <f t="shared" ref="L3320:L3329" si="1090">K3320*M3320</f>
        <v>390.00000000000006</v>
      </c>
      <c r="M3320" s="27">
        <v>0.4</v>
      </c>
      <c r="O3320" s="1"/>
      <c r="P3320" s="2"/>
      <c r="Q3320" s="3"/>
      <c r="R3320" s="5"/>
    </row>
    <row r="3321" spans="1:18" x14ac:dyDescent="0.2">
      <c r="B3321" s="22" t="s">
        <v>10</v>
      </c>
      <c r="C3321" s="22">
        <v>1185732</v>
      </c>
      <c r="D3321" s="23">
        <v>44213</v>
      </c>
      <c r="E3321" s="22" t="s">
        <v>130</v>
      </c>
      <c r="F3321" s="22" t="s">
        <v>113</v>
      </c>
      <c r="G3321" s="22" t="s">
        <v>114</v>
      </c>
      <c r="H3321" s="22" t="s">
        <v>14</v>
      </c>
      <c r="I3321" s="24">
        <v>0.35</v>
      </c>
      <c r="J3321" s="25">
        <v>1750</v>
      </c>
      <c r="K3321" s="26">
        <f t="shared" si="1089"/>
        <v>612.5</v>
      </c>
      <c r="L3321" s="26">
        <f t="shared" si="1090"/>
        <v>245</v>
      </c>
      <c r="M3321" s="27">
        <v>0.4</v>
      </c>
      <c r="O3321" s="1"/>
      <c r="P3321" s="2"/>
      <c r="Q3321" s="3"/>
      <c r="R3321" s="5"/>
    </row>
    <row r="3322" spans="1:18" x14ac:dyDescent="0.2">
      <c r="B3322" s="22" t="s">
        <v>10</v>
      </c>
      <c r="C3322" s="22">
        <v>1185732</v>
      </c>
      <c r="D3322" s="23">
        <v>44213</v>
      </c>
      <c r="E3322" s="22" t="s">
        <v>130</v>
      </c>
      <c r="F3322" s="22" t="s">
        <v>113</v>
      </c>
      <c r="G3322" s="22" t="s">
        <v>114</v>
      </c>
      <c r="H3322" s="22" t="s">
        <v>16</v>
      </c>
      <c r="I3322" s="24">
        <v>0.5</v>
      </c>
      <c r="J3322" s="25">
        <v>2250</v>
      </c>
      <c r="K3322" s="26">
        <f t="shared" si="1089"/>
        <v>1125</v>
      </c>
      <c r="L3322" s="26">
        <f t="shared" si="1090"/>
        <v>337.5</v>
      </c>
      <c r="M3322" s="27">
        <v>0.3</v>
      </c>
      <c r="O3322" s="1"/>
      <c r="P3322" s="2"/>
      <c r="Q3322" s="3"/>
      <c r="R3322" s="5"/>
    </row>
    <row r="3323" spans="1:18" x14ac:dyDescent="0.2">
      <c r="B3323" s="22" t="s">
        <v>10</v>
      </c>
      <c r="C3323" s="22">
        <v>1185732</v>
      </c>
      <c r="D3323" s="23">
        <v>44213</v>
      </c>
      <c r="E3323" s="22" t="s">
        <v>130</v>
      </c>
      <c r="F3323" s="22" t="s">
        <v>113</v>
      </c>
      <c r="G3323" s="22" t="s">
        <v>114</v>
      </c>
      <c r="H3323" s="22" t="s">
        <v>17</v>
      </c>
      <c r="I3323" s="24">
        <v>0.4</v>
      </c>
      <c r="J3323" s="25">
        <v>3250</v>
      </c>
      <c r="K3323" s="26">
        <f t="shared" si="1089"/>
        <v>1300</v>
      </c>
      <c r="L3323" s="26">
        <f t="shared" si="1090"/>
        <v>520</v>
      </c>
      <c r="M3323" s="27">
        <v>0.4</v>
      </c>
      <c r="O3323" s="1"/>
      <c r="P3323" s="2"/>
      <c r="Q3323" s="3"/>
      <c r="R3323" s="5"/>
    </row>
    <row r="3324" spans="1:18" x14ac:dyDescent="0.2">
      <c r="B3324" s="22" t="s">
        <v>10</v>
      </c>
      <c r="C3324" s="22">
        <v>1185732</v>
      </c>
      <c r="D3324" s="23">
        <v>44242</v>
      </c>
      <c r="E3324" s="22" t="s">
        <v>130</v>
      </c>
      <c r="F3324" s="22" t="s">
        <v>113</v>
      </c>
      <c r="G3324" s="22" t="s">
        <v>114</v>
      </c>
      <c r="H3324" s="22" t="s">
        <v>12</v>
      </c>
      <c r="I3324" s="24">
        <v>0.4</v>
      </c>
      <c r="J3324" s="25">
        <v>5750</v>
      </c>
      <c r="K3324" s="26">
        <f>I3324*J3324</f>
        <v>2300</v>
      </c>
      <c r="L3324" s="26">
        <f>K3324*M3324</f>
        <v>805</v>
      </c>
      <c r="M3324" s="27">
        <v>0.35</v>
      </c>
      <c r="O3324" s="1"/>
      <c r="P3324" s="2"/>
      <c r="Q3324" s="3"/>
      <c r="R3324" s="5"/>
    </row>
    <row r="3325" spans="1:18" x14ac:dyDescent="0.2">
      <c r="B3325" s="22" t="s">
        <v>10</v>
      </c>
      <c r="C3325" s="22">
        <v>1185732</v>
      </c>
      <c r="D3325" s="23">
        <v>44242</v>
      </c>
      <c r="E3325" s="22" t="s">
        <v>130</v>
      </c>
      <c r="F3325" s="22" t="s">
        <v>113</v>
      </c>
      <c r="G3325" s="22" t="s">
        <v>114</v>
      </c>
      <c r="H3325" s="22" t="s">
        <v>15</v>
      </c>
      <c r="I3325" s="24">
        <v>0.4</v>
      </c>
      <c r="J3325" s="25">
        <v>2250</v>
      </c>
      <c r="K3325" s="26">
        <f>I3325*J3325</f>
        <v>900</v>
      </c>
      <c r="L3325" s="26">
        <f>K3325*M3325</f>
        <v>315</v>
      </c>
      <c r="M3325" s="27">
        <v>0.35</v>
      </c>
      <c r="O3325" s="1"/>
      <c r="P3325" s="2"/>
      <c r="Q3325" s="3"/>
      <c r="R3325" s="5"/>
    </row>
    <row r="3326" spans="1:18" x14ac:dyDescent="0.2">
      <c r="B3326" s="22" t="s">
        <v>10</v>
      </c>
      <c r="C3326" s="22">
        <v>1185732</v>
      </c>
      <c r="D3326" s="23">
        <v>44242</v>
      </c>
      <c r="E3326" s="22" t="s">
        <v>130</v>
      </c>
      <c r="F3326" s="22" t="s">
        <v>113</v>
      </c>
      <c r="G3326" s="22" t="s">
        <v>114</v>
      </c>
      <c r="H3326" s="22" t="s">
        <v>13</v>
      </c>
      <c r="I3326" s="24">
        <v>0.30000000000000004</v>
      </c>
      <c r="J3326" s="25">
        <v>2750</v>
      </c>
      <c r="K3326" s="26">
        <f t="shared" ref="K3326:K3329" si="1091">I3326*J3326</f>
        <v>825.00000000000011</v>
      </c>
      <c r="L3326" s="26">
        <f t="shared" si="1090"/>
        <v>330.00000000000006</v>
      </c>
      <c r="M3326" s="27">
        <v>0.4</v>
      </c>
      <c r="O3326" s="1"/>
      <c r="P3326" s="2"/>
      <c r="Q3326" s="3"/>
      <c r="R3326" s="5"/>
    </row>
    <row r="3327" spans="1:18" x14ac:dyDescent="0.2">
      <c r="B3327" s="22" t="s">
        <v>10</v>
      </c>
      <c r="C3327" s="22">
        <v>1185732</v>
      </c>
      <c r="D3327" s="23">
        <v>44242</v>
      </c>
      <c r="E3327" s="22" t="s">
        <v>130</v>
      </c>
      <c r="F3327" s="22" t="s">
        <v>113</v>
      </c>
      <c r="G3327" s="22" t="s">
        <v>114</v>
      </c>
      <c r="H3327" s="22" t="s">
        <v>14</v>
      </c>
      <c r="I3327" s="24">
        <v>0.35</v>
      </c>
      <c r="J3327" s="25">
        <v>1500</v>
      </c>
      <c r="K3327" s="26">
        <f t="shared" si="1091"/>
        <v>525</v>
      </c>
      <c r="L3327" s="26">
        <f t="shared" si="1090"/>
        <v>210</v>
      </c>
      <c r="M3327" s="27">
        <v>0.4</v>
      </c>
      <c r="O3327" s="1"/>
      <c r="P3327" s="2"/>
      <c r="Q3327" s="3"/>
      <c r="R3327" s="5"/>
    </row>
    <row r="3328" spans="1:18" x14ac:dyDescent="0.2">
      <c r="B3328" s="22" t="s">
        <v>10</v>
      </c>
      <c r="C3328" s="22">
        <v>1185732</v>
      </c>
      <c r="D3328" s="23">
        <v>44242</v>
      </c>
      <c r="E3328" s="22" t="s">
        <v>130</v>
      </c>
      <c r="F3328" s="22" t="s">
        <v>113</v>
      </c>
      <c r="G3328" s="22" t="s">
        <v>114</v>
      </c>
      <c r="H3328" s="22" t="s">
        <v>16</v>
      </c>
      <c r="I3328" s="24">
        <v>0.5</v>
      </c>
      <c r="J3328" s="25">
        <v>2250</v>
      </c>
      <c r="K3328" s="26">
        <f t="shared" si="1091"/>
        <v>1125</v>
      </c>
      <c r="L3328" s="26">
        <f t="shared" si="1090"/>
        <v>337.5</v>
      </c>
      <c r="M3328" s="27">
        <v>0.3</v>
      </c>
      <c r="O3328" s="1"/>
      <c r="P3328" s="2"/>
      <c r="Q3328" s="3"/>
      <c r="R3328" s="5"/>
    </row>
    <row r="3329" spans="2:18" x14ac:dyDescent="0.2">
      <c r="B3329" s="22" t="s">
        <v>10</v>
      </c>
      <c r="C3329" s="22">
        <v>1185732</v>
      </c>
      <c r="D3329" s="23">
        <v>44242</v>
      </c>
      <c r="E3329" s="22" t="s">
        <v>130</v>
      </c>
      <c r="F3329" s="22" t="s">
        <v>113</v>
      </c>
      <c r="G3329" s="22" t="s">
        <v>114</v>
      </c>
      <c r="H3329" s="22" t="s">
        <v>17</v>
      </c>
      <c r="I3329" s="24">
        <v>0.4</v>
      </c>
      <c r="J3329" s="25">
        <v>3250</v>
      </c>
      <c r="K3329" s="26">
        <f t="shared" si="1091"/>
        <v>1300</v>
      </c>
      <c r="L3329" s="26">
        <f t="shared" si="1090"/>
        <v>520</v>
      </c>
      <c r="M3329" s="27">
        <v>0.4</v>
      </c>
      <c r="O3329" s="1"/>
      <c r="P3329" s="2"/>
      <c r="Q3329" s="3"/>
      <c r="R3329" s="5"/>
    </row>
    <row r="3330" spans="2:18" x14ac:dyDescent="0.2">
      <c r="B3330" s="22" t="s">
        <v>10</v>
      </c>
      <c r="C3330" s="22">
        <v>1185732</v>
      </c>
      <c r="D3330" s="23">
        <v>44268</v>
      </c>
      <c r="E3330" s="22" t="s">
        <v>130</v>
      </c>
      <c r="F3330" s="22" t="s">
        <v>113</v>
      </c>
      <c r="G3330" s="22" t="s">
        <v>114</v>
      </c>
      <c r="H3330" s="22" t="s">
        <v>12</v>
      </c>
      <c r="I3330" s="24">
        <v>0.4</v>
      </c>
      <c r="J3330" s="25">
        <v>5450</v>
      </c>
      <c r="K3330" s="26">
        <f>I3330*J3330</f>
        <v>2180</v>
      </c>
      <c r="L3330" s="26">
        <f>K3330*M3330</f>
        <v>763</v>
      </c>
      <c r="M3330" s="27">
        <v>0.35</v>
      </c>
      <c r="O3330" s="1"/>
      <c r="P3330" s="2"/>
      <c r="Q3330" s="3"/>
      <c r="R3330" s="5"/>
    </row>
    <row r="3331" spans="2:18" x14ac:dyDescent="0.2">
      <c r="B3331" s="22" t="s">
        <v>10</v>
      </c>
      <c r="C3331" s="22">
        <v>1185732</v>
      </c>
      <c r="D3331" s="23">
        <v>44268</v>
      </c>
      <c r="E3331" s="22" t="s">
        <v>130</v>
      </c>
      <c r="F3331" s="22" t="s">
        <v>113</v>
      </c>
      <c r="G3331" s="22" t="s">
        <v>114</v>
      </c>
      <c r="H3331" s="22" t="s">
        <v>15</v>
      </c>
      <c r="I3331" s="24">
        <v>0.4</v>
      </c>
      <c r="J3331" s="25">
        <v>2500</v>
      </c>
      <c r="K3331" s="26">
        <f>I3331*J3331</f>
        <v>1000</v>
      </c>
      <c r="L3331" s="26">
        <f>K3331*M3331</f>
        <v>350</v>
      </c>
      <c r="M3331" s="27">
        <v>0.35</v>
      </c>
      <c r="O3331" s="1"/>
      <c r="P3331" s="2"/>
      <c r="Q3331" s="3"/>
      <c r="R3331" s="5"/>
    </row>
    <row r="3332" spans="2:18" x14ac:dyDescent="0.2">
      <c r="B3332" s="22" t="s">
        <v>10</v>
      </c>
      <c r="C3332" s="22">
        <v>1185732</v>
      </c>
      <c r="D3332" s="23">
        <v>44268</v>
      </c>
      <c r="E3332" s="22" t="s">
        <v>130</v>
      </c>
      <c r="F3332" s="22" t="s">
        <v>113</v>
      </c>
      <c r="G3332" s="22" t="s">
        <v>114</v>
      </c>
      <c r="H3332" s="22" t="s">
        <v>13</v>
      </c>
      <c r="I3332" s="24">
        <v>0.30000000000000004</v>
      </c>
      <c r="J3332" s="25">
        <v>2750</v>
      </c>
      <c r="K3332" s="26">
        <f t="shared" ref="K3332:K3335" si="1092">I3332*J3332</f>
        <v>825.00000000000011</v>
      </c>
      <c r="L3332" s="26">
        <f t="shared" ref="L3332:L3335" si="1093">K3332*M3332</f>
        <v>330.00000000000006</v>
      </c>
      <c r="M3332" s="27">
        <v>0.4</v>
      </c>
      <c r="O3332" s="1"/>
      <c r="P3332" s="2"/>
      <c r="Q3332" s="3"/>
      <c r="R3332" s="5"/>
    </row>
    <row r="3333" spans="2:18" x14ac:dyDescent="0.2">
      <c r="B3333" s="22" t="s">
        <v>10</v>
      </c>
      <c r="C3333" s="22">
        <v>1185732</v>
      </c>
      <c r="D3333" s="23">
        <v>44268</v>
      </c>
      <c r="E3333" s="22" t="s">
        <v>130</v>
      </c>
      <c r="F3333" s="22" t="s">
        <v>113</v>
      </c>
      <c r="G3333" s="22" t="s">
        <v>114</v>
      </c>
      <c r="H3333" s="22" t="s">
        <v>14</v>
      </c>
      <c r="I3333" s="24">
        <v>0.35</v>
      </c>
      <c r="J3333" s="25">
        <v>1250</v>
      </c>
      <c r="K3333" s="26">
        <f t="shared" si="1092"/>
        <v>437.5</v>
      </c>
      <c r="L3333" s="26">
        <f t="shared" si="1093"/>
        <v>175</v>
      </c>
      <c r="M3333" s="27">
        <v>0.4</v>
      </c>
      <c r="O3333" s="1"/>
      <c r="P3333" s="2"/>
      <c r="Q3333" s="3"/>
      <c r="R3333" s="5"/>
    </row>
    <row r="3334" spans="2:18" x14ac:dyDescent="0.2">
      <c r="B3334" s="22" t="s">
        <v>10</v>
      </c>
      <c r="C3334" s="22">
        <v>1185732</v>
      </c>
      <c r="D3334" s="23">
        <v>44268</v>
      </c>
      <c r="E3334" s="22" t="s">
        <v>130</v>
      </c>
      <c r="F3334" s="22" t="s">
        <v>113</v>
      </c>
      <c r="G3334" s="22" t="s">
        <v>114</v>
      </c>
      <c r="H3334" s="22" t="s">
        <v>16</v>
      </c>
      <c r="I3334" s="24">
        <v>0.5</v>
      </c>
      <c r="J3334" s="25">
        <v>1750</v>
      </c>
      <c r="K3334" s="26">
        <f t="shared" si="1092"/>
        <v>875</v>
      </c>
      <c r="L3334" s="26">
        <f t="shared" si="1093"/>
        <v>262.5</v>
      </c>
      <c r="M3334" s="27">
        <v>0.3</v>
      </c>
      <c r="O3334" s="1"/>
      <c r="P3334" s="2"/>
      <c r="Q3334" s="3"/>
      <c r="R3334" s="5"/>
    </row>
    <row r="3335" spans="2:18" x14ac:dyDescent="0.2">
      <c r="B3335" s="22" t="s">
        <v>10</v>
      </c>
      <c r="C3335" s="22">
        <v>1185732</v>
      </c>
      <c r="D3335" s="23">
        <v>44268</v>
      </c>
      <c r="E3335" s="22" t="s">
        <v>130</v>
      </c>
      <c r="F3335" s="22" t="s">
        <v>113</v>
      </c>
      <c r="G3335" s="22" t="s">
        <v>114</v>
      </c>
      <c r="H3335" s="22" t="s">
        <v>17</v>
      </c>
      <c r="I3335" s="24">
        <v>0.4</v>
      </c>
      <c r="J3335" s="25">
        <v>2750</v>
      </c>
      <c r="K3335" s="26">
        <f t="shared" si="1092"/>
        <v>1100</v>
      </c>
      <c r="L3335" s="26">
        <f t="shared" si="1093"/>
        <v>440</v>
      </c>
      <c r="M3335" s="27">
        <v>0.4</v>
      </c>
      <c r="O3335" s="1"/>
      <c r="P3335" s="2"/>
      <c r="Q3335" s="3"/>
      <c r="R3335" s="5"/>
    </row>
    <row r="3336" spans="2:18" x14ac:dyDescent="0.2">
      <c r="B3336" s="22" t="s">
        <v>10</v>
      </c>
      <c r="C3336" s="22">
        <v>1185732</v>
      </c>
      <c r="D3336" s="23">
        <v>44300</v>
      </c>
      <c r="E3336" s="22" t="s">
        <v>130</v>
      </c>
      <c r="F3336" s="22" t="s">
        <v>113</v>
      </c>
      <c r="G3336" s="22" t="s">
        <v>114</v>
      </c>
      <c r="H3336" s="22" t="s">
        <v>12</v>
      </c>
      <c r="I3336" s="24">
        <v>0.4</v>
      </c>
      <c r="J3336" s="25">
        <v>5250</v>
      </c>
      <c r="K3336" s="26">
        <f>I3336*J3336</f>
        <v>2100</v>
      </c>
      <c r="L3336" s="26">
        <f>K3336*M3336</f>
        <v>735</v>
      </c>
      <c r="M3336" s="27">
        <v>0.35</v>
      </c>
      <c r="O3336" s="1"/>
      <c r="P3336" s="2"/>
      <c r="Q3336" s="3"/>
      <c r="R3336" s="5"/>
    </row>
    <row r="3337" spans="2:18" x14ac:dyDescent="0.2">
      <c r="B3337" s="22" t="s">
        <v>10</v>
      </c>
      <c r="C3337" s="22">
        <v>1185732</v>
      </c>
      <c r="D3337" s="23">
        <v>44300</v>
      </c>
      <c r="E3337" s="22" t="s">
        <v>130</v>
      </c>
      <c r="F3337" s="22" t="s">
        <v>113</v>
      </c>
      <c r="G3337" s="22" t="s">
        <v>114</v>
      </c>
      <c r="H3337" s="22" t="s">
        <v>15</v>
      </c>
      <c r="I3337" s="24">
        <v>0.4</v>
      </c>
      <c r="J3337" s="25">
        <v>2250</v>
      </c>
      <c r="K3337" s="26">
        <f>I3337*J3337</f>
        <v>900</v>
      </c>
      <c r="L3337" s="26">
        <f>K3337*M3337</f>
        <v>315</v>
      </c>
      <c r="M3337" s="27">
        <v>0.35</v>
      </c>
      <c r="O3337" s="1"/>
      <c r="P3337" s="2"/>
      <c r="Q3337" s="3"/>
      <c r="R3337" s="5"/>
    </row>
    <row r="3338" spans="2:18" x14ac:dyDescent="0.2">
      <c r="B3338" s="22" t="s">
        <v>10</v>
      </c>
      <c r="C3338" s="22">
        <v>1185732</v>
      </c>
      <c r="D3338" s="23">
        <v>44300</v>
      </c>
      <c r="E3338" s="22" t="s">
        <v>130</v>
      </c>
      <c r="F3338" s="22" t="s">
        <v>113</v>
      </c>
      <c r="G3338" s="22" t="s">
        <v>114</v>
      </c>
      <c r="H3338" s="22" t="s">
        <v>13</v>
      </c>
      <c r="I3338" s="24">
        <v>0.30000000000000004</v>
      </c>
      <c r="J3338" s="25">
        <v>2250</v>
      </c>
      <c r="K3338" s="26">
        <f t="shared" ref="K3338:K3341" si="1094">I3338*J3338</f>
        <v>675.00000000000011</v>
      </c>
      <c r="L3338" s="26">
        <f t="shared" ref="L3338:L3341" si="1095">K3338*M3338</f>
        <v>270.00000000000006</v>
      </c>
      <c r="M3338" s="27">
        <v>0.4</v>
      </c>
      <c r="O3338" s="1"/>
      <c r="P3338" s="2"/>
      <c r="Q3338" s="3"/>
      <c r="R3338" s="5"/>
    </row>
    <row r="3339" spans="2:18" x14ac:dyDescent="0.2">
      <c r="B3339" s="22" t="s">
        <v>10</v>
      </c>
      <c r="C3339" s="22">
        <v>1185732</v>
      </c>
      <c r="D3339" s="23">
        <v>44300</v>
      </c>
      <c r="E3339" s="22" t="s">
        <v>130</v>
      </c>
      <c r="F3339" s="22" t="s">
        <v>113</v>
      </c>
      <c r="G3339" s="22" t="s">
        <v>114</v>
      </c>
      <c r="H3339" s="22" t="s">
        <v>14</v>
      </c>
      <c r="I3339" s="24">
        <v>0.35</v>
      </c>
      <c r="J3339" s="25">
        <v>1500</v>
      </c>
      <c r="K3339" s="26">
        <f t="shared" si="1094"/>
        <v>525</v>
      </c>
      <c r="L3339" s="26">
        <f t="shared" si="1095"/>
        <v>210</v>
      </c>
      <c r="M3339" s="27">
        <v>0.4</v>
      </c>
      <c r="O3339" s="1"/>
      <c r="P3339" s="2"/>
      <c r="Q3339" s="3"/>
      <c r="R3339" s="5"/>
    </row>
    <row r="3340" spans="2:18" x14ac:dyDescent="0.2">
      <c r="B3340" s="22" t="s">
        <v>10</v>
      </c>
      <c r="C3340" s="22">
        <v>1185732</v>
      </c>
      <c r="D3340" s="23">
        <v>44300</v>
      </c>
      <c r="E3340" s="22" t="s">
        <v>130</v>
      </c>
      <c r="F3340" s="22" t="s">
        <v>113</v>
      </c>
      <c r="G3340" s="22" t="s">
        <v>114</v>
      </c>
      <c r="H3340" s="22" t="s">
        <v>16</v>
      </c>
      <c r="I3340" s="24">
        <v>0.5</v>
      </c>
      <c r="J3340" s="25">
        <v>1500</v>
      </c>
      <c r="K3340" s="26">
        <f t="shared" si="1094"/>
        <v>750</v>
      </c>
      <c r="L3340" s="26">
        <f t="shared" si="1095"/>
        <v>225</v>
      </c>
      <c r="M3340" s="27">
        <v>0.3</v>
      </c>
      <c r="O3340" s="1"/>
      <c r="P3340" s="2"/>
      <c r="Q3340" s="3"/>
      <c r="R3340" s="5"/>
    </row>
    <row r="3341" spans="2:18" x14ac:dyDescent="0.2">
      <c r="B3341" s="22" t="s">
        <v>10</v>
      </c>
      <c r="C3341" s="22">
        <v>1185732</v>
      </c>
      <c r="D3341" s="23">
        <v>44300</v>
      </c>
      <c r="E3341" s="22" t="s">
        <v>130</v>
      </c>
      <c r="F3341" s="22" t="s">
        <v>113</v>
      </c>
      <c r="G3341" s="22" t="s">
        <v>114</v>
      </c>
      <c r="H3341" s="22" t="s">
        <v>17</v>
      </c>
      <c r="I3341" s="24">
        <v>0.4</v>
      </c>
      <c r="J3341" s="25">
        <v>3000</v>
      </c>
      <c r="K3341" s="26">
        <f t="shared" si="1094"/>
        <v>1200</v>
      </c>
      <c r="L3341" s="26">
        <f t="shared" si="1095"/>
        <v>480</v>
      </c>
      <c r="M3341" s="27">
        <v>0.4</v>
      </c>
      <c r="O3341" s="1"/>
      <c r="P3341" s="2"/>
      <c r="Q3341" s="3"/>
      <c r="R3341" s="5"/>
    </row>
    <row r="3342" spans="2:18" x14ac:dyDescent="0.2">
      <c r="B3342" s="22" t="s">
        <v>10</v>
      </c>
      <c r="C3342" s="22">
        <v>1185732</v>
      </c>
      <c r="D3342" s="23">
        <v>44329</v>
      </c>
      <c r="E3342" s="22" t="s">
        <v>130</v>
      </c>
      <c r="F3342" s="22" t="s">
        <v>113</v>
      </c>
      <c r="G3342" s="22" t="s">
        <v>114</v>
      </c>
      <c r="H3342" s="22" t="s">
        <v>12</v>
      </c>
      <c r="I3342" s="24">
        <v>0.54999999999999993</v>
      </c>
      <c r="J3342" s="25">
        <v>5700</v>
      </c>
      <c r="K3342" s="26">
        <f>I3342*J3342</f>
        <v>3134.9999999999995</v>
      </c>
      <c r="L3342" s="26">
        <f>K3342*M3342</f>
        <v>1097.2499999999998</v>
      </c>
      <c r="M3342" s="27">
        <v>0.35</v>
      </c>
      <c r="O3342" s="1"/>
      <c r="P3342" s="2"/>
      <c r="Q3342" s="3"/>
      <c r="R3342" s="5"/>
    </row>
    <row r="3343" spans="2:18" x14ac:dyDescent="0.2">
      <c r="B3343" s="22" t="s">
        <v>10</v>
      </c>
      <c r="C3343" s="22">
        <v>1185732</v>
      </c>
      <c r="D3343" s="23">
        <v>44329</v>
      </c>
      <c r="E3343" s="22" t="s">
        <v>130</v>
      </c>
      <c r="F3343" s="22" t="s">
        <v>113</v>
      </c>
      <c r="G3343" s="22" t="s">
        <v>114</v>
      </c>
      <c r="H3343" s="22" t="s">
        <v>15</v>
      </c>
      <c r="I3343" s="24">
        <v>0.5</v>
      </c>
      <c r="J3343" s="25">
        <v>2750</v>
      </c>
      <c r="K3343" s="26">
        <f>I3343*J3343</f>
        <v>1375</v>
      </c>
      <c r="L3343" s="26">
        <f>K3343*M3343</f>
        <v>481.24999999999994</v>
      </c>
      <c r="M3343" s="27">
        <v>0.35</v>
      </c>
      <c r="O3343" s="1"/>
      <c r="P3343" s="2"/>
      <c r="Q3343" s="3"/>
      <c r="R3343" s="5"/>
    </row>
    <row r="3344" spans="2:18" x14ac:dyDescent="0.2">
      <c r="B3344" s="22" t="s">
        <v>10</v>
      </c>
      <c r="C3344" s="22">
        <v>1185732</v>
      </c>
      <c r="D3344" s="23">
        <v>44329</v>
      </c>
      <c r="E3344" s="22" t="s">
        <v>130</v>
      </c>
      <c r="F3344" s="22" t="s">
        <v>113</v>
      </c>
      <c r="G3344" s="22" t="s">
        <v>114</v>
      </c>
      <c r="H3344" s="22" t="s">
        <v>13</v>
      </c>
      <c r="I3344" s="24">
        <v>0.45</v>
      </c>
      <c r="J3344" s="25">
        <v>3000</v>
      </c>
      <c r="K3344" s="26">
        <f t="shared" ref="K3344:K3347" si="1096">I3344*J3344</f>
        <v>1350</v>
      </c>
      <c r="L3344" s="26">
        <f t="shared" ref="L3344:L3347" si="1097">K3344*M3344</f>
        <v>540</v>
      </c>
      <c r="M3344" s="27">
        <v>0.4</v>
      </c>
      <c r="O3344" s="1"/>
      <c r="P3344" s="2"/>
      <c r="Q3344" s="3"/>
      <c r="R3344" s="5"/>
    </row>
    <row r="3345" spans="2:18" x14ac:dyDescent="0.2">
      <c r="B3345" s="22" t="s">
        <v>10</v>
      </c>
      <c r="C3345" s="22">
        <v>1185732</v>
      </c>
      <c r="D3345" s="23">
        <v>44329</v>
      </c>
      <c r="E3345" s="22" t="s">
        <v>130</v>
      </c>
      <c r="F3345" s="22" t="s">
        <v>113</v>
      </c>
      <c r="G3345" s="22" t="s">
        <v>114</v>
      </c>
      <c r="H3345" s="22" t="s">
        <v>14</v>
      </c>
      <c r="I3345" s="24">
        <v>0.45</v>
      </c>
      <c r="J3345" s="25">
        <v>2500</v>
      </c>
      <c r="K3345" s="26">
        <f t="shared" si="1096"/>
        <v>1125</v>
      </c>
      <c r="L3345" s="26">
        <f t="shared" si="1097"/>
        <v>450</v>
      </c>
      <c r="M3345" s="27">
        <v>0.4</v>
      </c>
      <c r="O3345" s="1"/>
      <c r="P3345" s="2"/>
      <c r="Q3345" s="3"/>
      <c r="R3345" s="5"/>
    </row>
    <row r="3346" spans="2:18" x14ac:dyDescent="0.2">
      <c r="B3346" s="22" t="s">
        <v>10</v>
      </c>
      <c r="C3346" s="22">
        <v>1185732</v>
      </c>
      <c r="D3346" s="23">
        <v>44329</v>
      </c>
      <c r="E3346" s="22" t="s">
        <v>130</v>
      </c>
      <c r="F3346" s="22" t="s">
        <v>113</v>
      </c>
      <c r="G3346" s="22" t="s">
        <v>114</v>
      </c>
      <c r="H3346" s="22" t="s">
        <v>16</v>
      </c>
      <c r="I3346" s="24">
        <v>0.54999999999999993</v>
      </c>
      <c r="J3346" s="25">
        <v>2750</v>
      </c>
      <c r="K3346" s="26">
        <f t="shared" si="1096"/>
        <v>1512.4999999999998</v>
      </c>
      <c r="L3346" s="26">
        <f t="shared" si="1097"/>
        <v>453.74999999999994</v>
      </c>
      <c r="M3346" s="27">
        <v>0.3</v>
      </c>
      <c r="O3346" s="1"/>
      <c r="P3346" s="2"/>
      <c r="Q3346" s="3"/>
      <c r="R3346" s="5"/>
    </row>
    <row r="3347" spans="2:18" x14ac:dyDescent="0.2">
      <c r="B3347" s="22" t="s">
        <v>10</v>
      </c>
      <c r="C3347" s="22">
        <v>1185732</v>
      </c>
      <c r="D3347" s="23">
        <v>44329</v>
      </c>
      <c r="E3347" s="22" t="s">
        <v>130</v>
      </c>
      <c r="F3347" s="22" t="s">
        <v>113</v>
      </c>
      <c r="G3347" s="22" t="s">
        <v>114</v>
      </c>
      <c r="H3347" s="22" t="s">
        <v>17</v>
      </c>
      <c r="I3347" s="24">
        <v>0.6</v>
      </c>
      <c r="J3347" s="25">
        <v>4000</v>
      </c>
      <c r="K3347" s="26">
        <f t="shared" si="1096"/>
        <v>2400</v>
      </c>
      <c r="L3347" s="26">
        <f t="shared" si="1097"/>
        <v>960</v>
      </c>
      <c r="M3347" s="27">
        <v>0.4</v>
      </c>
      <c r="O3347" s="1"/>
      <c r="P3347" s="2"/>
      <c r="Q3347" s="3"/>
      <c r="R3347" s="5"/>
    </row>
    <row r="3348" spans="2:18" x14ac:dyDescent="0.2">
      <c r="B3348" s="22" t="s">
        <v>10</v>
      </c>
      <c r="C3348" s="22">
        <v>1185732</v>
      </c>
      <c r="D3348" s="23">
        <v>44362</v>
      </c>
      <c r="E3348" s="22" t="s">
        <v>130</v>
      </c>
      <c r="F3348" s="22" t="s">
        <v>113</v>
      </c>
      <c r="G3348" s="22" t="s">
        <v>114</v>
      </c>
      <c r="H3348" s="22" t="s">
        <v>12</v>
      </c>
      <c r="I3348" s="24">
        <v>0.54999999999999993</v>
      </c>
      <c r="J3348" s="25">
        <v>6500</v>
      </c>
      <c r="K3348" s="26">
        <f>I3348*J3348</f>
        <v>3574.9999999999995</v>
      </c>
      <c r="L3348" s="26">
        <f>K3348*M3348</f>
        <v>1251.2499999999998</v>
      </c>
      <c r="M3348" s="27">
        <v>0.35</v>
      </c>
      <c r="O3348" s="1"/>
      <c r="P3348" s="2"/>
      <c r="Q3348" s="3"/>
      <c r="R3348" s="5"/>
    </row>
    <row r="3349" spans="2:18" x14ac:dyDescent="0.2">
      <c r="B3349" s="22" t="s">
        <v>10</v>
      </c>
      <c r="C3349" s="22">
        <v>1185732</v>
      </c>
      <c r="D3349" s="23">
        <v>44362</v>
      </c>
      <c r="E3349" s="22" t="s">
        <v>130</v>
      </c>
      <c r="F3349" s="22" t="s">
        <v>113</v>
      </c>
      <c r="G3349" s="22" t="s">
        <v>114</v>
      </c>
      <c r="H3349" s="22" t="s">
        <v>15</v>
      </c>
      <c r="I3349" s="24">
        <v>0.5</v>
      </c>
      <c r="J3349" s="25">
        <v>4000</v>
      </c>
      <c r="K3349" s="26">
        <f>I3349*J3349</f>
        <v>2000</v>
      </c>
      <c r="L3349" s="26">
        <f>K3349*M3349</f>
        <v>700</v>
      </c>
      <c r="M3349" s="27">
        <v>0.35</v>
      </c>
      <c r="O3349" s="1"/>
      <c r="P3349" s="2"/>
      <c r="Q3349" s="3"/>
      <c r="R3349" s="5"/>
    </row>
    <row r="3350" spans="2:18" x14ac:dyDescent="0.2">
      <c r="B3350" s="22" t="s">
        <v>10</v>
      </c>
      <c r="C3350" s="22">
        <v>1185732</v>
      </c>
      <c r="D3350" s="23">
        <v>44362</v>
      </c>
      <c r="E3350" s="22" t="s">
        <v>130</v>
      </c>
      <c r="F3350" s="22" t="s">
        <v>113</v>
      </c>
      <c r="G3350" s="22" t="s">
        <v>114</v>
      </c>
      <c r="H3350" s="22" t="s">
        <v>13</v>
      </c>
      <c r="I3350" s="24">
        <v>0.45</v>
      </c>
      <c r="J3350" s="25">
        <v>3250</v>
      </c>
      <c r="K3350" s="26">
        <f t="shared" ref="K3350:K3353" si="1098">I3350*J3350</f>
        <v>1462.5</v>
      </c>
      <c r="L3350" s="26">
        <f t="shared" ref="L3350:L3353" si="1099">K3350*M3350</f>
        <v>585</v>
      </c>
      <c r="M3350" s="27">
        <v>0.4</v>
      </c>
      <c r="O3350" s="1"/>
      <c r="P3350" s="2"/>
      <c r="Q3350" s="3"/>
      <c r="R3350" s="5"/>
    </row>
    <row r="3351" spans="2:18" x14ac:dyDescent="0.2">
      <c r="B3351" s="22" t="s">
        <v>10</v>
      </c>
      <c r="C3351" s="22">
        <v>1185732</v>
      </c>
      <c r="D3351" s="23">
        <v>44362</v>
      </c>
      <c r="E3351" s="22" t="s">
        <v>130</v>
      </c>
      <c r="F3351" s="22" t="s">
        <v>113</v>
      </c>
      <c r="G3351" s="22" t="s">
        <v>114</v>
      </c>
      <c r="H3351" s="22" t="s">
        <v>14</v>
      </c>
      <c r="I3351" s="24">
        <v>0.45</v>
      </c>
      <c r="J3351" s="25">
        <v>3000</v>
      </c>
      <c r="K3351" s="26">
        <f t="shared" si="1098"/>
        <v>1350</v>
      </c>
      <c r="L3351" s="26">
        <f t="shared" si="1099"/>
        <v>540</v>
      </c>
      <c r="M3351" s="27">
        <v>0.4</v>
      </c>
      <c r="O3351" s="1"/>
      <c r="P3351" s="2"/>
      <c r="Q3351" s="3"/>
      <c r="R3351" s="5"/>
    </row>
    <row r="3352" spans="2:18" x14ac:dyDescent="0.2">
      <c r="B3352" s="22" t="s">
        <v>10</v>
      </c>
      <c r="C3352" s="22">
        <v>1185732</v>
      </c>
      <c r="D3352" s="23">
        <v>44362</v>
      </c>
      <c r="E3352" s="22" t="s">
        <v>130</v>
      </c>
      <c r="F3352" s="22" t="s">
        <v>113</v>
      </c>
      <c r="G3352" s="22" t="s">
        <v>114</v>
      </c>
      <c r="H3352" s="22" t="s">
        <v>16</v>
      </c>
      <c r="I3352" s="24">
        <v>0.54999999999999993</v>
      </c>
      <c r="J3352" s="25">
        <v>3000</v>
      </c>
      <c r="K3352" s="26">
        <f t="shared" si="1098"/>
        <v>1649.9999999999998</v>
      </c>
      <c r="L3352" s="26">
        <f t="shared" si="1099"/>
        <v>494.99999999999989</v>
      </c>
      <c r="M3352" s="27">
        <v>0.3</v>
      </c>
      <c r="O3352" s="1"/>
      <c r="P3352" s="2"/>
      <c r="Q3352" s="3"/>
      <c r="R3352" s="5"/>
    </row>
    <row r="3353" spans="2:18" x14ac:dyDescent="0.2">
      <c r="B3353" s="22" t="s">
        <v>10</v>
      </c>
      <c r="C3353" s="22">
        <v>1185732</v>
      </c>
      <c r="D3353" s="23">
        <v>44362</v>
      </c>
      <c r="E3353" s="22" t="s">
        <v>130</v>
      </c>
      <c r="F3353" s="22" t="s">
        <v>113</v>
      </c>
      <c r="G3353" s="22" t="s">
        <v>114</v>
      </c>
      <c r="H3353" s="22" t="s">
        <v>17</v>
      </c>
      <c r="I3353" s="24">
        <v>0.6</v>
      </c>
      <c r="J3353" s="25">
        <v>4500</v>
      </c>
      <c r="K3353" s="26">
        <f t="shared" si="1098"/>
        <v>2700</v>
      </c>
      <c r="L3353" s="26">
        <f t="shared" si="1099"/>
        <v>1080</v>
      </c>
      <c r="M3353" s="27">
        <v>0.4</v>
      </c>
      <c r="O3353" s="1"/>
      <c r="P3353" s="2"/>
      <c r="Q3353" s="3"/>
      <c r="R3353" s="5"/>
    </row>
    <row r="3354" spans="2:18" x14ac:dyDescent="0.2">
      <c r="B3354" s="22" t="s">
        <v>10</v>
      </c>
      <c r="C3354" s="22">
        <v>1185732</v>
      </c>
      <c r="D3354" s="23">
        <v>44390</v>
      </c>
      <c r="E3354" s="22" t="s">
        <v>130</v>
      </c>
      <c r="F3354" s="22" t="s">
        <v>113</v>
      </c>
      <c r="G3354" s="22" t="s">
        <v>114</v>
      </c>
      <c r="H3354" s="22" t="s">
        <v>12</v>
      </c>
      <c r="I3354" s="24">
        <v>0.54999999999999993</v>
      </c>
      <c r="J3354" s="25">
        <v>6750</v>
      </c>
      <c r="K3354" s="26">
        <f>I3354*J3354</f>
        <v>3712.4999999999995</v>
      </c>
      <c r="L3354" s="26">
        <f>K3354*M3354</f>
        <v>1299.3749999999998</v>
      </c>
      <c r="M3354" s="27">
        <v>0.35</v>
      </c>
      <c r="O3354" s="1"/>
      <c r="P3354" s="2"/>
      <c r="Q3354" s="3"/>
      <c r="R3354" s="5"/>
    </row>
    <row r="3355" spans="2:18" x14ac:dyDescent="0.2">
      <c r="B3355" s="22" t="s">
        <v>10</v>
      </c>
      <c r="C3355" s="22">
        <v>1185732</v>
      </c>
      <c r="D3355" s="23">
        <v>44390</v>
      </c>
      <c r="E3355" s="22" t="s">
        <v>130</v>
      </c>
      <c r="F3355" s="22" t="s">
        <v>113</v>
      </c>
      <c r="G3355" s="22" t="s">
        <v>114</v>
      </c>
      <c r="H3355" s="22" t="s">
        <v>15</v>
      </c>
      <c r="I3355" s="24">
        <v>0.5</v>
      </c>
      <c r="J3355" s="25">
        <v>4250</v>
      </c>
      <c r="K3355" s="26">
        <f>I3355*J3355</f>
        <v>2125</v>
      </c>
      <c r="L3355" s="26">
        <f>K3355*M3355</f>
        <v>743.75</v>
      </c>
      <c r="M3355" s="27">
        <v>0.35</v>
      </c>
      <c r="O3355" s="1"/>
      <c r="P3355" s="2"/>
      <c r="Q3355" s="3"/>
      <c r="R3355" s="5"/>
    </row>
    <row r="3356" spans="2:18" x14ac:dyDescent="0.2">
      <c r="B3356" s="22" t="s">
        <v>10</v>
      </c>
      <c r="C3356" s="22">
        <v>1185732</v>
      </c>
      <c r="D3356" s="23">
        <v>44390</v>
      </c>
      <c r="E3356" s="22" t="s">
        <v>130</v>
      </c>
      <c r="F3356" s="22" t="s">
        <v>113</v>
      </c>
      <c r="G3356" s="22" t="s">
        <v>114</v>
      </c>
      <c r="H3356" s="22" t="s">
        <v>13</v>
      </c>
      <c r="I3356" s="24">
        <v>0.45</v>
      </c>
      <c r="J3356" s="25">
        <v>3500</v>
      </c>
      <c r="K3356" s="26">
        <f t="shared" ref="K3356:K3359" si="1100">I3356*J3356</f>
        <v>1575</v>
      </c>
      <c r="L3356" s="26">
        <f t="shared" ref="L3356:L3359" si="1101">K3356*M3356</f>
        <v>630</v>
      </c>
      <c r="M3356" s="27">
        <v>0.4</v>
      </c>
      <c r="O3356" s="1"/>
      <c r="P3356" s="2"/>
      <c r="Q3356" s="3"/>
      <c r="R3356" s="5"/>
    </row>
    <row r="3357" spans="2:18" x14ac:dyDescent="0.2">
      <c r="B3357" s="22" t="s">
        <v>10</v>
      </c>
      <c r="C3357" s="22">
        <v>1185732</v>
      </c>
      <c r="D3357" s="23">
        <v>44390</v>
      </c>
      <c r="E3357" s="22" t="s">
        <v>130</v>
      </c>
      <c r="F3357" s="22" t="s">
        <v>113</v>
      </c>
      <c r="G3357" s="22" t="s">
        <v>114</v>
      </c>
      <c r="H3357" s="22" t="s">
        <v>14</v>
      </c>
      <c r="I3357" s="24">
        <v>0.45</v>
      </c>
      <c r="J3357" s="25">
        <v>3000</v>
      </c>
      <c r="K3357" s="26">
        <f t="shared" si="1100"/>
        <v>1350</v>
      </c>
      <c r="L3357" s="26">
        <f t="shared" si="1101"/>
        <v>540</v>
      </c>
      <c r="M3357" s="27">
        <v>0.4</v>
      </c>
      <c r="O3357" s="1"/>
      <c r="P3357" s="2"/>
      <c r="Q3357" s="3"/>
      <c r="R3357" s="5"/>
    </row>
    <row r="3358" spans="2:18" x14ac:dyDescent="0.2">
      <c r="B3358" s="22" t="s">
        <v>10</v>
      </c>
      <c r="C3358" s="22">
        <v>1185732</v>
      </c>
      <c r="D3358" s="23">
        <v>44390</v>
      </c>
      <c r="E3358" s="22" t="s">
        <v>130</v>
      </c>
      <c r="F3358" s="22" t="s">
        <v>113</v>
      </c>
      <c r="G3358" s="22" t="s">
        <v>114</v>
      </c>
      <c r="H3358" s="22" t="s">
        <v>16</v>
      </c>
      <c r="I3358" s="24">
        <v>0.54999999999999993</v>
      </c>
      <c r="J3358" s="25">
        <v>3250</v>
      </c>
      <c r="K3358" s="26">
        <f t="shared" si="1100"/>
        <v>1787.4999999999998</v>
      </c>
      <c r="L3358" s="26">
        <f t="shared" si="1101"/>
        <v>536.24999999999989</v>
      </c>
      <c r="M3358" s="27">
        <v>0.3</v>
      </c>
      <c r="O3358" s="1"/>
      <c r="P3358" s="2"/>
      <c r="Q3358" s="3"/>
      <c r="R3358" s="5"/>
    </row>
    <row r="3359" spans="2:18" x14ac:dyDescent="0.2">
      <c r="B3359" s="22" t="s">
        <v>10</v>
      </c>
      <c r="C3359" s="22">
        <v>1185732</v>
      </c>
      <c r="D3359" s="23">
        <v>44390</v>
      </c>
      <c r="E3359" s="22" t="s">
        <v>130</v>
      </c>
      <c r="F3359" s="22" t="s">
        <v>113</v>
      </c>
      <c r="G3359" s="22" t="s">
        <v>114</v>
      </c>
      <c r="H3359" s="22" t="s">
        <v>17</v>
      </c>
      <c r="I3359" s="24">
        <v>0.6</v>
      </c>
      <c r="J3359" s="25">
        <v>5000</v>
      </c>
      <c r="K3359" s="26">
        <f t="shared" si="1100"/>
        <v>3000</v>
      </c>
      <c r="L3359" s="26">
        <f t="shared" si="1101"/>
        <v>1200</v>
      </c>
      <c r="M3359" s="27">
        <v>0.4</v>
      </c>
      <c r="O3359" s="1"/>
      <c r="P3359" s="2"/>
      <c r="Q3359" s="3"/>
      <c r="R3359" s="5"/>
    </row>
    <row r="3360" spans="2:18" x14ac:dyDescent="0.2">
      <c r="B3360" s="22" t="s">
        <v>10</v>
      </c>
      <c r="C3360" s="22">
        <v>1185732</v>
      </c>
      <c r="D3360" s="23">
        <v>44422</v>
      </c>
      <c r="E3360" s="22" t="s">
        <v>130</v>
      </c>
      <c r="F3360" s="22" t="s">
        <v>113</v>
      </c>
      <c r="G3360" s="22" t="s">
        <v>114</v>
      </c>
      <c r="H3360" s="22" t="s">
        <v>12</v>
      </c>
      <c r="I3360" s="24">
        <v>0.54999999999999993</v>
      </c>
      <c r="J3360" s="25">
        <v>6500</v>
      </c>
      <c r="K3360" s="26">
        <f>I3360*J3360</f>
        <v>3574.9999999999995</v>
      </c>
      <c r="L3360" s="26">
        <f>K3360*M3360</f>
        <v>1251.2499999999998</v>
      </c>
      <c r="M3360" s="27">
        <v>0.35</v>
      </c>
      <c r="O3360" s="1"/>
      <c r="P3360" s="2"/>
      <c r="Q3360" s="3"/>
      <c r="R3360" s="5"/>
    </row>
    <row r="3361" spans="2:18" x14ac:dyDescent="0.2">
      <c r="B3361" s="22" t="s">
        <v>10</v>
      </c>
      <c r="C3361" s="22">
        <v>1185732</v>
      </c>
      <c r="D3361" s="23">
        <v>44422</v>
      </c>
      <c r="E3361" s="22" t="s">
        <v>130</v>
      </c>
      <c r="F3361" s="22" t="s">
        <v>113</v>
      </c>
      <c r="G3361" s="22" t="s">
        <v>114</v>
      </c>
      <c r="H3361" s="22" t="s">
        <v>15</v>
      </c>
      <c r="I3361" s="24">
        <v>0.5</v>
      </c>
      <c r="J3361" s="25">
        <v>4250</v>
      </c>
      <c r="K3361" s="26">
        <f>I3361*J3361</f>
        <v>2125</v>
      </c>
      <c r="L3361" s="26">
        <f>K3361*M3361</f>
        <v>743.75</v>
      </c>
      <c r="M3361" s="27">
        <v>0.35</v>
      </c>
      <c r="O3361" s="1"/>
      <c r="P3361" s="2"/>
      <c r="Q3361" s="3"/>
      <c r="R3361" s="5"/>
    </row>
    <row r="3362" spans="2:18" x14ac:dyDescent="0.2">
      <c r="B3362" s="22" t="s">
        <v>10</v>
      </c>
      <c r="C3362" s="22">
        <v>1185732</v>
      </c>
      <c r="D3362" s="23">
        <v>44422</v>
      </c>
      <c r="E3362" s="22" t="s">
        <v>130</v>
      </c>
      <c r="F3362" s="22" t="s">
        <v>113</v>
      </c>
      <c r="G3362" s="22" t="s">
        <v>114</v>
      </c>
      <c r="H3362" s="22" t="s">
        <v>13</v>
      </c>
      <c r="I3362" s="24">
        <v>0.45</v>
      </c>
      <c r="J3362" s="25">
        <v>3500</v>
      </c>
      <c r="K3362" s="26">
        <f t="shared" ref="K3362:K3365" si="1102">I3362*J3362</f>
        <v>1575</v>
      </c>
      <c r="L3362" s="26">
        <f t="shared" ref="L3362:L3365" si="1103">K3362*M3362</f>
        <v>630</v>
      </c>
      <c r="M3362" s="27">
        <v>0.4</v>
      </c>
      <c r="O3362" s="1"/>
      <c r="P3362" s="2"/>
      <c r="Q3362" s="3"/>
      <c r="R3362" s="5"/>
    </row>
    <row r="3363" spans="2:18" x14ac:dyDescent="0.2">
      <c r="B3363" s="22" t="s">
        <v>10</v>
      </c>
      <c r="C3363" s="22">
        <v>1185732</v>
      </c>
      <c r="D3363" s="23">
        <v>44422</v>
      </c>
      <c r="E3363" s="22" t="s">
        <v>130</v>
      </c>
      <c r="F3363" s="22" t="s">
        <v>113</v>
      </c>
      <c r="G3363" s="22" t="s">
        <v>114</v>
      </c>
      <c r="H3363" s="22" t="s">
        <v>14</v>
      </c>
      <c r="I3363" s="24">
        <v>0.45</v>
      </c>
      <c r="J3363" s="25">
        <v>2500</v>
      </c>
      <c r="K3363" s="26">
        <f t="shared" si="1102"/>
        <v>1125</v>
      </c>
      <c r="L3363" s="26">
        <f t="shared" si="1103"/>
        <v>450</v>
      </c>
      <c r="M3363" s="27">
        <v>0.4</v>
      </c>
      <c r="O3363" s="1"/>
      <c r="P3363" s="2"/>
      <c r="Q3363" s="3"/>
      <c r="R3363" s="5"/>
    </row>
    <row r="3364" spans="2:18" x14ac:dyDescent="0.2">
      <c r="B3364" s="22" t="s">
        <v>10</v>
      </c>
      <c r="C3364" s="22">
        <v>1185732</v>
      </c>
      <c r="D3364" s="23">
        <v>44422</v>
      </c>
      <c r="E3364" s="22" t="s">
        <v>130</v>
      </c>
      <c r="F3364" s="22" t="s">
        <v>113</v>
      </c>
      <c r="G3364" s="22" t="s">
        <v>114</v>
      </c>
      <c r="H3364" s="22" t="s">
        <v>16</v>
      </c>
      <c r="I3364" s="24">
        <v>0.54999999999999993</v>
      </c>
      <c r="J3364" s="25">
        <v>2250</v>
      </c>
      <c r="K3364" s="26">
        <f t="shared" si="1102"/>
        <v>1237.4999999999998</v>
      </c>
      <c r="L3364" s="26">
        <f t="shared" si="1103"/>
        <v>371.24999999999994</v>
      </c>
      <c r="M3364" s="27">
        <v>0.3</v>
      </c>
      <c r="O3364" s="1"/>
      <c r="P3364" s="2"/>
      <c r="Q3364" s="3"/>
      <c r="R3364" s="5"/>
    </row>
    <row r="3365" spans="2:18" x14ac:dyDescent="0.2">
      <c r="B3365" s="22" t="s">
        <v>10</v>
      </c>
      <c r="C3365" s="22">
        <v>1185732</v>
      </c>
      <c r="D3365" s="23">
        <v>44422</v>
      </c>
      <c r="E3365" s="22" t="s">
        <v>130</v>
      </c>
      <c r="F3365" s="22" t="s">
        <v>113</v>
      </c>
      <c r="G3365" s="22" t="s">
        <v>114</v>
      </c>
      <c r="H3365" s="22" t="s">
        <v>17</v>
      </c>
      <c r="I3365" s="24">
        <v>0.6</v>
      </c>
      <c r="J3365" s="25">
        <v>4000</v>
      </c>
      <c r="K3365" s="26">
        <f t="shared" si="1102"/>
        <v>2400</v>
      </c>
      <c r="L3365" s="26">
        <f t="shared" si="1103"/>
        <v>960</v>
      </c>
      <c r="M3365" s="27">
        <v>0.4</v>
      </c>
      <c r="O3365" s="1"/>
      <c r="P3365" s="2"/>
      <c r="Q3365" s="3"/>
      <c r="R3365" s="5"/>
    </row>
    <row r="3366" spans="2:18" x14ac:dyDescent="0.2">
      <c r="B3366" s="22" t="s">
        <v>10</v>
      </c>
      <c r="C3366" s="22">
        <v>1185732</v>
      </c>
      <c r="D3366" s="23">
        <v>44452</v>
      </c>
      <c r="E3366" s="22" t="s">
        <v>130</v>
      </c>
      <c r="F3366" s="22" t="s">
        <v>113</v>
      </c>
      <c r="G3366" s="22" t="s">
        <v>114</v>
      </c>
      <c r="H3366" s="22" t="s">
        <v>12</v>
      </c>
      <c r="I3366" s="24">
        <v>0.54999999999999993</v>
      </c>
      <c r="J3366" s="25">
        <v>5250</v>
      </c>
      <c r="K3366" s="26">
        <f>I3366*J3366</f>
        <v>2887.4999999999995</v>
      </c>
      <c r="L3366" s="26">
        <f>K3366*M3366</f>
        <v>1010.6249999999998</v>
      </c>
      <c r="M3366" s="27">
        <v>0.35</v>
      </c>
      <c r="O3366" s="1"/>
      <c r="P3366" s="2"/>
      <c r="Q3366" s="3"/>
      <c r="R3366" s="5"/>
    </row>
    <row r="3367" spans="2:18" x14ac:dyDescent="0.2">
      <c r="B3367" s="22" t="s">
        <v>10</v>
      </c>
      <c r="C3367" s="22">
        <v>1185732</v>
      </c>
      <c r="D3367" s="23">
        <v>44452</v>
      </c>
      <c r="E3367" s="22" t="s">
        <v>130</v>
      </c>
      <c r="F3367" s="22" t="s">
        <v>113</v>
      </c>
      <c r="G3367" s="22" t="s">
        <v>114</v>
      </c>
      <c r="H3367" s="22" t="s">
        <v>15</v>
      </c>
      <c r="I3367" s="24">
        <v>0.5</v>
      </c>
      <c r="J3367" s="25">
        <v>3250</v>
      </c>
      <c r="K3367" s="26">
        <f>I3367*J3367</f>
        <v>1625</v>
      </c>
      <c r="L3367" s="26">
        <f>K3367*M3367</f>
        <v>568.75</v>
      </c>
      <c r="M3367" s="27">
        <v>0.35</v>
      </c>
      <c r="O3367" s="1"/>
      <c r="P3367" s="2"/>
      <c r="Q3367" s="3"/>
      <c r="R3367" s="5"/>
    </row>
    <row r="3368" spans="2:18" x14ac:dyDescent="0.2">
      <c r="B3368" s="22" t="s">
        <v>10</v>
      </c>
      <c r="C3368" s="22">
        <v>1185732</v>
      </c>
      <c r="D3368" s="23">
        <v>44452</v>
      </c>
      <c r="E3368" s="22" t="s">
        <v>130</v>
      </c>
      <c r="F3368" s="22" t="s">
        <v>113</v>
      </c>
      <c r="G3368" s="22" t="s">
        <v>114</v>
      </c>
      <c r="H3368" s="22" t="s">
        <v>13</v>
      </c>
      <c r="I3368" s="24">
        <v>0.45</v>
      </c>
      <c r="J3368" s="25">
        <v>2250</v>
      </c>
      <c r="K3368" s="26">
        <f t="shared" ref="K3368:K3371" si="1104">I3368*J3368</f>
        <v>1012.5</v>
      </c>
      <c r="L3368" s="26">
        <f t="shared" ref="L3368:L3371" si="1105">K3368*M3368</f>
        <v>405</v>
      </c>
      <c r="M3368" s="27">
        <v>0.4</v>
      </c>
      <c r="O3368" s="1"/>
      <c r="P3368" s="2"/>
      <c r="Q3368" s="3"/>
      <c r="R3368" s="5"/>
    </row>
    <row r="3369" spans="2:18" x14ac:dyDescent="0.2">
      <c r="B3369" s="22" t="s">
        <v>10</v>
      </c>
      <c r="C3369" s="22">
        <v>1185732</v>
      </c>
      <c r="D3369" s="23">
        <v>44452</v>
      </c>
      <c r="E3369" s="22" t="s">
        <v>130</v>
      </c>
      <c r="F3369" s="22" t="s">
        <v>113</v>
      </c>
      <c r="G3369" s="22" t="s">
        <v>114</v>
      </c>
      <c r="H3369" s="22" t="s">
        <v>14</v>
      </c>
      <c r="I3369" s="24">
        <v>0.45</v>
      </c>
      <c r="J3369" s="25">
        <v>2000</v>
      </c>
      <c r="K3369" s="26">
        <f t="shared" si="1104"/>
        <v>900</v>
      </c>
      <c r="L3369" s="26">
        <f t="shared" si="1105"/>
        <v>360</v>
      </c>
      <c r="M3369" s="27">
        <v>0.4</v>
      </c>
      <c r="O3369" s="1"/>
      <c r="P3369" s="2"/>
      <c r="Q3369" s="3"/>
      <c r="R3369" s="5"/>
    </row>
    <row r="3370" spans="2:18" x14ac:dyDescent="0.2">
      <c r="B3370" s="22" t="s">
        <v>10</v>
      </c>
      <c r="C3370" s="22">
        <v>1185732</v>
      </c>
      <c r="D3370" s="23">
        <v>44452</v>
      </c>
      <c r="E3370" s="22" t="s">
        <v>130</v>
      </c>
      <c r="F3370" s="22" t="s">
        <v>113</v>
      </c>
      <c r="G3370" s="22" t="s">
        <v>114</v>
      </c>
      <c r="H3370" s="22" t="s">
        <v>16</v>
      </c>
      <c r="I3370" s="24">
        <v>0.54999999999999993</v>
      </c>
      <c r="J3370" s="25">
        <v>2000</v>
      </c>
      <c r="K3370" s="26">
        <f t="shared" si="1104"/>
        <v>1099.9999999999998</v>
      </c>
      <c r="L3370" s="26">
        <f t="shared" si="1105"/>
        <v>329.99999999999994</v>
      </c>
      <c r="M3370" s="27">
        <v>0.3</v>
      </c>
      <c r="O3370" s="1"/>
      <c r="P3370" s="2"/>
      <c r="Q3370" s="3"/>
      <c r="R3370" s="5"/>
    </row>
    <row r="3371" spans="2:18" x14ac:dyDescent="0.2">
      <c r="B3371" s="22" t="s">
        <v>10</v>
      </c>
      <c r="C3371" s="22">
        <v>1185732</v>
      </c>
      <c r="D3371" s="23">
        <v>44452</v>
      </c>
      <c r="E3371" s="22" t="s">
        <v>130</v>
      </c>
      <c r="F3371" s="22" t="s">
        <v>113</v>
      </c>
      <c r="G3371" s="22" t="s">
        <v>114</v>
      </c>
      <c r="H3371" s="22" t="s">
        <v>17</v>
      </c>
      <c r="I3371" s="24">
        <v>0.6</v>
      </c>
      <c r="J3371" s="25">
        <v>3000</v>
      </c>
      <c r="K3371" s="26">
        <f t="shared" si="1104"/>
        <v>1800</v>
      </c>
      <c r="L3371" s="26">
        <f t="shared" si="1105"/>
        <v>720</v>
      </c>
      <c r="M3371" s="27">
        <v>0.4</v>
      </c>
      <c r="O3371" s="1"/>
      <c r="P3371" s="2"/>
      <c r="Q3371" s="3"/>
      <c r="R3371" s="5"/>
    </row>
    <row r="3372" spans="2:18" x14ac:dyDescent="0.2">
      <c r="B3372" s="22" t="s">
        <v>10</v>
      </c>
      <c r="C3372" s="22">
        <v>1185732</v>
      </c>
      <c r="D3372" s="23">
        <v>44484</v>
      </c>
      <c r="E3372" s="22" t="s">
        <v>130</v>
      </c>
      <c r="F3372" s="22" t="s">
        <v>113</v>
      </c>
      <c r="G3372" s="22" t="s">
        <v>114</v>
      </c>
      <c r="H3372" s="22" t="s">
        <v>12</v>
      </c>
      <c r="I3372" s="24">
        <v>0.6</v>
      </c>
      <c r="J3372" s="25">
        <v>4750</v>
      </c>
      <c r="K3372" s="26">
        <f>I3372*J3372</f>
        <v>2850</v>
      </c>
      <c r="L3372" s="26">
        <f>K3372*M3372</f>
        <v>997.49999999999989</v>
      </c>
      <c r="M3372" s="27">
        <v>0.35</v>
      </c>
      <c r="O3372" s="1"/>
      <c r="P3372" s="2"/>
      <c r="Q3372" s="3"/>
      <c r="R3372" s="5"/>
    </row>
    <row r="3373" spans="2:18" x14ac:dyDescent="0.2">
      <c r="B3373" s="22" t="s">
        <v>10</v>
      </c>
      <c r="C3373" s="22">
        <v>1185732</v>
      </c>
      <c r="D3373" s="23">
        <v>44484</v>
      </c>
      <c r="E3373" s="22" t="s">
        <v>130</v>
      </c>
      <c r="F3373" s="22" t="s">
        <v>113</v>
      </c>
      <c r="G3373" s="22" t="s">
        <v>114</v>
      </c>
      <c r="H3373" s="22" t="s">
        <v>15</v>
      </c>
      <c r="I3373" s="24">
        <v>0.55000000000000004</v>
      </c>
      <c r="J3373" s="25">
        <v>3000</v>
      </c>
      <c r="K3373" s="26">
        <f>I3373*J3373</f>
        <v>1650.0000000000002</v>
      </c>
      <c r="L3373" s="26">
        <f>K3373*M3373</f>
        <v>577.5</v>
      </c>
      <c r="M3373" s="27">
        <v>0.35</v>
      </c>
      <c r="O3373" s="1"/>
      <c r="P3373" s="2"/>
      <c r="Q3373" s="3"/>
      <c r="R3373" s="5"/>
    </row>
    <row r="3374" spans="2:18" x14ac:dyDescent="0.2">
      <c r="B3374" s="22" t="s">
        <v>10</v>
      </c>
      <c r="C3374" s="22">
        <v>1185732</v>
      </c>
      <c r="D3374" s="23">
        <v>44484</v>
      </c>
      <c r="E3374" s="22" t="s">
        <v>130</v>
      </c>
      <c r="F3374" s="22" t="s">
        <v>113</v>
      </c>
      <c r="G3374" s="22" t="s">
        <v>114</v>
      </c>
      <c r="H3374" s="22" t="s">
        <v>13</v>
      </c>
      <c r="I3374" s="24">
        <v>0.55000000000000004</v>
      </c>
      <c r="J3374" s="25">
        <v>2000</v>
      </c>
      <c r="K3374" s="26">
        <f t="shared" ref="K3374:K3377" si="1106">I3374*J3374</f>
        <v>1100</v>
      </c>
      <c r="L3374" s="26">
        <f t="shared" ref="L3374:L3377" si="1107">K3374*M3374</f>
        <v>440</v>
      </c>
      <c r="M3374" s="27">
        <v>0.4</v>
      </c>
      <c r="O3374" s="1"/>
      <c r="P3374" s="2"/>
      <c r="Q3374" s="3"/>
      <c r="R3374" s="5"/>
    </row>
    <row r="3375" spans="2:18" x14ac:dyDescent="0.2">
      <c r="B3375" s="22" t="s">
        <v>10</v>
      </c>
      <c r="C3375" s="22">
        <v>1185732</v>
      </c>
      <c r="D3375" s="23">
        <v>44484</v>
      </c>
      <c r="E3375" s="22" t="s">
        <v>130</v>
      </c>
      <c r="F3375" s="22" t="s">
        <v>113</v>
      </c>
      <c r="G3375" s="22" t="s">
        <v>114</v>
      </c>
      <c r="H3375" s="22" t="s">
        <v>14</v>
      </c>
      <c r="I3375" s="24">
        <v>0.55000000000000004</v>
      </c>
      <c r="J3375" s="25">
        <v>1750</v>
      </c>
      <c r="K3375" s="26">
        <f t="shared" si="1106"/>
        <v>962.50000000000011</v>
      </c>
      <c r="L3375" s="26">
        <f t="shared" si="1107"/>
        <v>385.00000000000006</v>
      </c>
      <c r="M3375" s="27">
        <v>0.4</v>
      </c>
      <c r="O3375" s="1"/>
      <c r="P3375" s="2"/>
      <c r="Q3375" s="3"/>
      <c r="R3375" s="5"/>
    </row>
    <row r="3376" spans="2:18" x14ac:dyDescent="0.2">
      <c r="B3376" s="22" t="s">
        <v>10</v>
      </c>
      <c r="C3376" s="22">
        <v>1185732</v>
      </c>
      <c r="D3376" s="23">
        <v>44484</v>
      </c>
      <c r="E3376" s="22" t="s">
        <v>130</v>
      </c>
      <c r="F3376" s="22" t="s">
        <v>113</v>
      </c>
      <c r="G3376" s="22" t="s">
        <v>114</v>
      </c>
      <c r="H3376" s="22" t="s">
        <v>16</v>
      </c>
      <c r="I3376" s="24">
        <v>0.65</v>
      </c>
      <c r="J3376" s="25">
        <v>1750</v>
      </c>
      <c r="K3376" s="26">
        <f t="shared" si="1106"/>
        <v>1137.5</v>
      </c>
      <c r="L3376" s="26">
        <f t="shared" si="1107"/>
        <v>341.25</v>
      </c>
      <c r="M3376" s="27">
        <v>0.3</v>
      </c>
      <c r="O3376" s="1"/>
      <c r="P3376" s="2"/>
      <c r="Q3376" s="3"/>
      <c r="R3376" s="5"/>
    </row>
    <row r="3377" spans="1:18" x14ac:dyDescent="0.2">
      <c r="B3377" s="22" t="s">
        <v>10</v>
      </c>
      <c r="C3377" s="22">
        <v>1185732</v>
      </c>
      <c r="D3377" s="23">
        <v>44484</v>
      </c>
      <c r="E3377" s="22" t="s">
        <v>130</v>
      </c>
      <c r="F3377" s="22" t="s">
        <v>113</v>
      </c>
      <c r="G3377" s="22" t="s">
        <v>114</v>
      </c>
      <c r="H3377" s="22" t="s">
        <v>17</v>
      </c>
      <c r="I3377" s="24">
        <v>0.7</v>
      </c>
      <c r="J3377" s="25">
        <v>3000</v>
      </c>
      <c r="K3377" s="26">
        <f t="shared" si="1106"/>
        <v>2100</v>
      </c>
      <c r="L3377" s="26">
        <f t="shared" si="1107"/>
        <v>840</v>
      </c>
      <c r="M3377" s="27">
        <v>0.4</v>
      </c>
      <c r="O3377" s="1"/>
      <c r="P3377" s="2"/>
      <c r="Q3377" s="3"/>
      <c r="R3377" s="5"/>
    </row>
    <row r="3378" spans="1:18" x14ac:dyDescent="0.2">
      <c r="B3378" s="22" t="s">
        <v>10</v>
      </c>
      <c r="C3378" s="22">
        <v>1185732</v>
      </c>
      <c r="D3378" s="23">
        <v>44514</v>
      </c>
      <c r="E3378" s="22" t="s">
        <v>130</v>
      </c>
      <c r="F3378" s="22" t="s">
        <v>113</v>
      </c>
      <c r="G3378" s="22" t="s">
        <v>114</v>
      </c>
      <c r="H3378" s="22" t="s">
        <v>12</v>
      </c>
      <c r="I3378" s="24">
        <v>0.65</v>
      </c>
      <c r="J3378" s="25">
        <v>4500</v>
      </c>
      <c r="K3378" s="26">
        <f>I3378*J3378</f>
        <v>2925</v>
      </c>
      <c r="L3378" s="26">
        <f>K3378*M3378</f>
        <v>1023.7499999999999</v>
      </c>
      <c r="M3378" s="27">
        <v>0.35</v>
      </c>
      <c r="O3378" s="1"/>
      <c r="P3378" s="2"/>
      <c r="Q3378" s="3"/>
      <c r="R3378" s="5"/>
    </row>
    <row r="3379" spans="1:18" x14ac:dyDescent="0.2">
      <c r="B3379" s="22" t="s">
        <v>10</v>
      </c>
      <c r="C3379" s="22">
        <v>1185732</v>
      </c>
      <c r="D3379" s="23">
        <v>44514</v>
      </c>
      <c r="E3379" s="22" t="s">
        <v>130</v>
      </c>
      <c r="F3379" s="22" t="s">
        <v>113</v>
      </c>
      <c r="G3379" s="22" t="s">
        <v>114</v>
      </c>
      <c r="H3379" s="22" t="s">
        <v>15</v>
      </c>
      <c r="I3379" s="24">
        <v>0.55000000000000004</v>
      </c>
      <c r="J3379" s="25">
        <v>3250</v>
      </c>
      <c r="K3379" s="26">
        <f>I3379*J3379</f>
        <v>1787.5000000000002</v>
      </c>
      <c r="L3379" s="26">
        <f>K3379*M3379</f>
        <v>625.625</v>
      </c>
      <c r="M3379" s="27">
        <v>0.35</v>
      </c>
      <c r="O3379" s="1"/>
      <c r="P3379" s="2"/>
      <c r="Q3379" s="3"/>
      <c r="R3379" s="5"/>
    </row>
    <row r="3380" spans="1:18" x14ac:dyDescent="0.2">
      <c r="B3380" s="22" t="s">
        <v>10</v>
      </c>
      <c r="C3380" s="22">
        <v>1185732</v>
      </c>
      <c r="D3380" s="23">
        <v>44514</v>
      </c>
      <c r="E3380" s="22" t="s">
        <v>130</v>
      </c>
      <c r="F3380" s="22" t="s">
        <v>113</v>
      </c>
      <c r="G3380" s="22" t="s">
        <v>114</v>
      </c>
      <c r="H3380" s="22" t="s">
        <v>13</v>
      </c>
      <c r="I3380" s="24">
        <v>0.55000000000000004</v>
      </c>
      <c r="J3380" s="25">
        <v>3200</v>
      </c>
      <c r="K3380" s="26">
        <f t="shared" ref="K3380:K3383" si="1108">I3380*J3380</f>
        <v>1760.0000000000002</v>
      </c>
      <c r="L3380" s="26">
        <f t="shared" ref="L3380:L3383" si="1109">K3380*M3380</f>
        <v>704.00000000000011</v>
      </c>
      <c r="M3380" s="27">
        <v>0.4</v>
      </c>
      <c r="O3380" s="1"/>
      <c r="P3380" s="2"/>
      <c r="Q3380" s="3"/>
      <c r="R3380" s="5"/>
    </row>
    <row r="3381" spans="1:18" x14ac:dyDescent="0.2">
      <c r="B3381" s="22" t="s">
        <v>10</v>
      </c>
      <c r="C3381" s="22">
        <v>1185732</v>
      </c>
      <c r="D3381" s="23">
        <v>44514</v>
      </c>
      <c r="E3381" s="22" t="s">
        <v>130</v>
      </c>
      <c r="F3381" s="22" t="s">
        <v>113</v>
      </c>
      <c r="G3381" s="22" t="s">
        <v>114</v>
      </c>
      <c r="H3381" s="22" t="s">
        <v>14</v>
      </c>
      <c r="I3381" s="24">
        <v>0.55000000000000004</v>
      </c>
      <c r="J3381" s="25">
        <v>3000</v>
      </c>
      <c r="K3381" s="26">
        <f t="shared" si="1108"/>
        <v>1650.0000000000002</v>
      </c>
      <c r="L3381" s="26">
        <f t="shared" si="1109"/>
        <v>660.00000000000011</v>
      </c>
      <c r="M3381" s="27">
        <v>0.4</v>
      </c>
      <c r="O3381" s="1"/>
      <c r="P3381" s="2"/>
      <c r="Q3381" s="3"/>
      <c r="R3381" s="5"/>
    </row>
    <row r="3382" spans="1:18" x14ac:dyDescent="0.2">
      <c r="B3382" s="22" t="s">
        <v>10</v>
      </c>
      <c r="C3382" s="22">
        <v>1185732</v>
      </c>
      <c r="D3382" s="23">
        <v>44514</v>
      </c>
      <c r="E3382" s="22" t="s">
        <v>130</v>
      </c>
      <c r="F3382" s="22" t="s">
        <v>113</v>
      </c>
      <c r="G3382" s="22" t="s">
        <v>114</v>
      </c>
      <c r="H3382" s="22" t="s">
        <v>16</v>
      </c>
      <c r="I3382" s="24">
        <v>0.65</v>
      </c>
      <c r="J3382" s="25">
        <v>2750</v>
      </c>
      <c r="K3382" s="26">
        <f t="shared" si="1108"/>
        <v>1787.5</v>
      </c>
      <c r="L3382" s="26">
        <f t="shared" si="1109"/>
        <v>536.25</v>
      </c>
      <c r="M3382" s="27">
        <v>0.3</v>
      </c>
      <c r="O3382" s="1"/>
      <c r="P3382" s="2"/>
      <c r="Q3382" s="3"/>
      <c r="R3382" s="5"/>
    </row>
    <row r="3383" spans="1:18" x14ac:dyDescent="0.2">
      <c r="B3383" s="22" t="s">
        <v>10</v>
      </c>
      <c r="C3383" s="22">
        <v>1185732</v>
      </c>
      <c r="D3383" s="23">
        <v>44514</v>
      </c>
      <c r="E3383" s="22" t="s">
        <v>130</v>
      </c>
      <c r="F3383" s="22" t="s">
        <v>113</v>
      </c>
      <c r="G3383" s="22" t="s">
        <v>114</v>
      </c>
      <c r="H3383" s="22" t="s">
        <v>17</v>
      </c>
      <c r="I3383" s="24">
        <v>0.7</v>
      </c>
      <c r="J3383" s="25">
        <v>3750</v>
      </c>
      <c r="K3383" s="26">
        <f t="shared" si="1108"/>
        <v>2625</v>
      </c>
      <c r="L3383" s="26">
        <f t="shared" si="1109"/>
        <v>1050</v>
      </c>
      <c r="M3383" s="27">
        <v>0.4</v>
      </c>
      <c r="O3383" s="1"/>
      <c r="P3383" s="2"/>
      <c r="Q3383" s="3"/>
      <c r="R3383" s="5"/>
    </row>
    <row r="3384" spans="1:18" x14ac:dyDescent="0.2">
      <c r="B3384" s="22" t="s">
        <v>10</v>
      </c>
      <c r="C3384" s="22">
        <v>1185732</v>
      </c>
      <c r="D3384" s="23">
        <v>44543</v>
      </c>
      <c r="E3384" s="22" t="s">
        <v>130</v>
      </c>
      <c r="F3384" s="22" t="s">
        <v>113</v>
      </c>
      <c r="G3384" s="22" t="s">
        <v>114</v>
      </c>
      <c r="H3384" s="22" t="s">
        <v>12</v>
      </c>
      <c r="I3384" s="24">
        <v>0.65</v>
      </c>
      <c r="J3384" s="25">
        <v>6000</v>
      </c>
      <c r="K3384" s="26">
        <f>I3384*J3384</f>
        <v>3900</v>
      </c>
      <c r="L3384" s="26">
        <f>K3384*M3384</f>
        <v>1365</v>
      </c>
      <c r="M3384" s="27">
        <v>0.35</v>
      </c>
      <c r="O3384" s="1"/>
      <c r="P3384" s="2"/>
      <c r="Q3384" s="3"/>
      <c r="R3384" s="5"/>
    </row>
    <row r="3385" spans="1:18" x14ac:dyDescent="0.2">
      <c r="B3385" s="22" t="s">
        <v>10</v>
      </c>
      <c r="C3385" s="22">
        <v>1185732</v>
      </c>
      <c r="D3385" s="23">
        <v>44543</v>
      </c>
      <c r="E3385" s="22" t="s">
        <v>130</v>
      </c>
      <c r="F3385" s="22" t="s">
        <v>113</v>
      </c>
      <c r="G3385" s="22" t="s">
        <v>114</v>
      </c>
      <c r="H3385" s="22" t="s">
        <v>15</v>
      </c>
      <c r="I3385" s="24">
        <v>0.55000000000000004</v>
      </c>
      <c r="J3385" s="25">
        <v>4000</v>
      </c>
      <c r="K3385" s="26">
        <f>I3385*J3385</f>
        <v>2200</v>
      </c>
      <c r="L3385" s="26">
        <f>K3385*M3385</f>
        <v>770</v>
      </c>
      <c r="M3385" s="27">
        <v>0.35</v>
      </c>
      <c r="O3385" s="1"/>
      <c r="P3385" s="2"/>
      <c r="Q3385" s="3"/>
      <c r="R3385" s="5"/>
    </row>
    <row r="3386" spans="1:18" x14ac:dyDescent="0.2">
      <c r="B3386" s="22" t="s">
        <v>10</v>
      </c>
      <c r="C3386" s="22">
        <v>1185732</v>
      </c>
      <c r="D3386" s="23">
        <v>44543</v>
      </c>
      <c r="E3386" s="22" t="s">
        <v>130</v>
      </c>
      <c r="F3386" s="22" t="s">
        <v>113</v>
      </c>
      <c r="G3386" s="22" t="s">
        <v>114</v>
      </c>
      <c r="H3386" s="22" t="s">
        <v>13</v>
      </c>
      <c r="I3386" s="24">
        <v>0.55000000000000004</v>
      </c>
      <c r="J3386" s="25">
        <v>3750</v>
      </c>
      <c r="K3386" s="26">
        <f t="shared" ref="K3386:K3389" si="1110">I3386*J3386</f>
        <v>2062.5</v>
      </c>
      <c r="L3386" s="26">
        <f t="shared" ref="L3386:L3389" si="1111">K3386*M3386</f>
        <v>825</v>
      </c>
      <c r="M3386" s="27">
        <v>0.4</v>
      </c>
      <c r="O3386" s="1"/>
      <c r="P3386" s="2"/>
      <c r="Q3386" s="3"/>
      <c r="R3386" s="5"/>
    </row>
    <row r="3387" spans="1:18" x14ac:dyDescent="0.2">
      <c r="B3387" s="22" t="s">
        <v>10</v>
      </c>
      <c r="C3387" s="22">
        <v>1185732</v>
      </c>
      <c r="D3387" s="23">
        <v>44543</v>
      </c>
      <c r="E3387" s="22" t="s">
        <v>130</v>
      </c>
      <c r="F3387" s="22" t="s">
        <v>113</v>
      </c>
      <c r="G3387" s="22" t="s">
        <v>114</v>
      </c>
      <c r="H3387" s="22" t="s">
        <v>14</v>
      </c>
      <c r="I3387" s="24">
        <v>0.55000000000000004</v>
      </c>
      <c r="J3387" s="25">
        <v>3250</v>
      </c>
      <c r="K3387" s="26">
        <f t="shared" si="1110"/>
        <v>1787.5000000000002</v>
      </c>
      <c r="L3387" s="26">
        <f t="shared" si="1111"/>
        <v>715.00000000000011</v>
      </c>
      <c r="M3387" s="27">
        <v>0.4</v>
      </c>
      <c r="O3387" s="1"/>
      <c r="P3387" s="2"/>
      <c r="Q3387" s="3"/>
      <c r="R3387" s="5"/>
    </row>
    <row r="3388" spans="1:18" x14ac:dyDescent="0.2">
      <c r="B3388" s="22" t="s">
        <v>10</v>
      </c>
      <c r="C3388" s="22">
        <v>1185732</v>
      </c>
      <c r="D3388" s="23">
        <v>44543</v>
      </c>
      <c r="E3388" s="22" t="s">
        <v>130</v>
      </c>
      <c r="F3388" s="22" t="s">
        <v>113</v>
      </c>
      <c r="G3388" s="22" t="s">
        <v>114</v>
      </c>
      <c r="H3388" s="22" t="s">
        <v>16</v>
      </c>
      <c r="I3388" s="24">
        <v>0.65</v>
      </c>
      <c r="J3388" s="25">
        <v>3250</v>
      </c>
      <c r="K3388" s="26">
        <f t="shared" si="1110"/>
        <v>2112.5</v>
      </c>
      <c r="L3388" s="26">
        <f t="shared" si="1111"/>
        <v>633.75</v>
      </c>
      <c r="M3388" s="27">
        <v>0.3</v>
      </c>
      <c r="O3388" s="1"/>
      <c r="P3388" s="2"/>
      <c r="Q3388" s="3"/>
      <c r="R3388" s="5"/>
    </row>
    <row r="3389" spans="1:18" x14ac:dyDescent="0.2">
      <c r="B3389" s="22" t="s">
        <v>10</v>
      </c>
      <c r="C3389" s="22">
        <v>1185732</v>
      </c>
      <c r="D3389" s="23">
        <v>44543</v>
      </c>
      <c r="E3389" s="22" t="s">
        <v>130</v>
      </c>
      <c r="F3389" s="22" t="s">
        <v>113</v>
      </c>
      <c r="G3389" s="22" t="s">
        <v>114</v>
      </c>
      <c r="H3389" s="22" t="s">
        <v>17</v>
      </c>
      <c r="I3389" s="24">
        <v>0.7</v>
      </c>
      <c r="J3389" s="25">
        <v>4250</v>
      </c>
      <c r="K3389" s="26">
        <f t="shared" si="1110"/>
        <v>2975</v>
      </c>
      <c r="L3389" s="26">
        <f t="shared" si="1111"/>
        <v>1190</v>
      </c>
      <c r="M3389" s="27">
        <v>0.4</v>
      </c>
      <c r="O3389" s="1"/>
      <c r="P3389" s="2"/>
      <c r="Q3389" s="3"/>
      <c r="R3389" s="5"/>
    </row>
    <row r="3390" spans="1:18" x14ac:dyDescent="0.2">
      <c r="A3390" s="8" t="s">
        <v>40</v>
      </c>
      <c r="B3390" s="22" t="s">
        <v>10</v>
      </c>
      <c r="C3390" s="22">
        <v>1185732</v>
      </c>
      <c r="D3390" s="23">
        <v>44206</v>
      </c>
      <c r="E3390" s="22" t="s">
        <v>130</v>
      </c>
      <c r="F3390" s="22" t="s">
        <v>115</v>
      </c>
      <c r="G3390" s="22" t="s">
        <v>116</v>
      </c>
      <c r="H3390" s="22" t="s">
        <v>12</v>
      </c>
      <c r="I3390" s="24">
        <v>0.35000000000000003</v>
      </c>
      <c r="J3390" s="25">
        <v>4750</v>
      </c>
      <c r="K3390" s="26">
        <f>I3390*J3390</f>
        <v>1662.5000000000002</v>
      </c>
      <c r="L3390" s="26">
        <f>K3390*M3390</f>
        <v>581.875</v>
      </c>
      <c r="M3390" s="27">
        <v>0.35</v>
      </c>
      <c r="O3390" s="1"/>
      <c r="P3390" s="2"/>
      <c r="Q3390" s="3"/>
      <c r="R3390" s="5"/>
    </row>
    <row r="3391" spans="1:18" x14ac:dyDescent="0.2">
      <c r="B3391" s="22" t="s">
        <v>10</v>
      </c>
      <c r="C3391" s="22">
        <v>1185732</v>
      </c>
      <c r="D3391" s="23">
        <v>44206</v>
      </c>
      <c r="E3391" s="22" t="s">
        <v>130</v>
      </c>
      <c r="F3391" s="22" t="s">
        <v>115</v>
      </c>
      <c r="G3391" s="22" t="s">
        <v>116</v>
      </c>
      <c r="H3391" s="22" t="s">
        <v>15</v>
      </c>
      <c r="I3391" s="24">
        <v>0.35000000000000003</v>
      </c>
      <c r="J3391" s="25">
        <v>2750</v>
      </c>
      <c r="K3391" s="26">
        <f>I3391*J3391</f>
        <v>962.50000000000011</v>
      </c>
      <c r="L3391" s="26">
        <f>K3391*M3391</f>
        <v>336.875</v>
      </c>
      <c r="M3391" s="27">
        <v>0.35</v>
      </c>
      <c r="O3391" s="1"/>
      <c r="P3391" s="2"/>
      <c r="Q3391" s="3"/>
      <c r="R3391" s="5"/>
    </row>
    <row r="3392" spans="1:18" x14ac:dyDescent="0.2">
      <c r="B3392" s="22" t="s">
        <v>10</v>
      </c>
      <c r="C3392" s="22">
        <v>1185732</v>
      </c>
      <c r="D3392" s="23">
        <v>44206</v>
      </c>
      <c r="E3392" s="22" t="s">
        <v>130</v>
      </c>
      <c r="F3392" s="22" t="s">
        <v>115</v>
      </c>
      <c r="G3392" s="22" t="s">
        <v>116</v>
      </c>
      <c r="H3392" s="22" t="s">
        <v>13</v>
      </c>
      <c r="I3392" s="24">
        <v>0.25000000000000006</v>
      </c>
      <c r="J3392" s="25">
        <v>2750</v>
      </c>
      <c r="K3392" s="26">
        <f t="shared" ref="K3392:K3395" si="1112">I3392*J3392</f>
        <v>687.50000000000011</v>
      </c>
      <c r="L3392" s="26">
        <f t="shared" ref="L3392:L3401" si="1113">K3392*M3392</f>
        <v>275.00000000000006</v>
      </c>
      <c r="M3392" s="27">
        <v>0.4</v>
      </c>
      <c r="O3392" s="1"/>
      <c r="P3392" s="2"/>
      <c r="Q3392" s="3"/>
      <c r="R3392" s="5"/>
    </row>
    <row r="3393" spans="2:18" x14ac:dyDescent="0.2">
      <c r="B3393" s="22" t="s">
        <v>10</v>
      </c>
      <c r="C3393" s="22">
        <v>1185732</v>
      </c>
      <c r="D3393" s="23">
        <v>44206</v>
      </c>
      <c r="E3393" s="22" t="s">
        <v>130</v>
      </c>
      <c r="F3393" s="22" t="s">
        <v>115</v>
      </c>
      <c r="G3393" s="22" t="s">
        <v>116</v>
      </c>
      <c r="H3393" s="22" t="s">
        <v>14</v>
      </c>
      <c r="I3393" s="24">
        <v>0.3</v>
      </c>
      <c r="J3393" s="25">
        <v>1250</v>
      </c>
      <c r="K3393" s="26">
        <f t="shared" si="1112"/>
        <v>375</v>
      </c>
      <c r="L3393" s="26">
        <f t="shared" si="1113"/>
        <v>150</v>
      </c>
      <c r="M3393" s="27">
        <v>0.4</v>
      </c>
      <c r="O3393" s="1"/>
      <c r="P3393" s="2"/>
      <c r="Q3393" s="3"/>
      <c r="R3393" s="5"/>
    </row>
    <row r="3394" spans="2:18" x14ac:dyDescent="0.2">
      <c r="B3394" s="22" t="s">
        <v>10</v>
      </c>
      <c r="C3394" s="22">
        <v>1185732</v>
      </c>
      <c r="D3394" s="23">
        <v>44206</v>
      </c>
      <c r="E3394" s="22" t="s">
        <v>130</v>
      </c>
      <c r="F3394" s="22" t="s">
        <v>115</v>
      </c>
      <c r="G3394" s="22" t="s">
        <v>116</v>
      </c>
      <c r="H3394" s="22" t="s">
        <v>16</v>
      </c>
      <c r="I3394" s="24">
        <v>0.45</v>
      </c>
      <c r="J3394" s="25">
        <v>1750</v>
      </c>
      <c r="K3394" s="26">
        <f t="shared" si="1112"/>
        <v>787.5</v>
      </c>
      <c r="L3394" s="26">
        <f t="shared" si="1113"/>
        <v>236.25</v>
      </c>
      <c r="M3394" s="27">
        <v>0.3</v>
      </c>
      <c r="O3394" s="1"/>
      <c r="P3394" s="2"/>
      <c r="Q3394" s="3"/>
      <c r="R3394" s="5"/>
    </row>
    <row r="3395" spans="2:18" x14ac:dyDescent="0.2">
      <c r="B3395" s="22" t="s">
        <v>10</v>
      </c>
      <c r="C3395" s="22">
        <v>1185732</v>
      </c>
      <c r="D3395" s="23">
        <v>44206</v>
      </c>
      <c r="E3395" s="22" t="s">
        <v>130</v>
      </c>
      <c r="F3395" s="22" t="s">
        <v>115</v>
      </c>
      <c r="G3395" s="22" t="s">
        <v>116</v>
      </c>
      <c r="H3395" s="22" t="s">
        <v>17</v>
      </c>
      <c r="I3395" s="24">
        <v>0.35000000000000003</v>
      </c>
      <c r="J3395" s="25">
        <v>2750</v>
      </c>
      <c r="K3395" s="26">
        <f t="shared" si="1112"/>
        <v>962.50000000000011</v>
      </c>
      <c r="L3395" s="26">
        <f t="shared" si="1113"/>
        <v>385.00000000000006</v>
      </c>
      <c r="M3395" s="27">
        <v>0.4</v>
      </c>
      <c r="O3395" s="1"/>
      <c r="P3395" s="2"/>
      <c r="Q3395" s="3"/>
      <c r="R3395" s="5"/>
    </row>
    <row r="3396" spans="2:18" x14ac:dyDescent="0.2">
      <c r="B3396" s="22" t="s">
        <v>10</v>
      </c>
      <c r="C3396" s="22">
        <v>1185732</v>
      </c>
      <c r="D3396" s="23">
        <v>44235</v>
      </c>
      <c r="E3396" s="22" t="s">
        <v>130</v>
      </c>
      <c r="F3396" s="22" t="s">
        <v>115</v>
      </c>
      <c r="G3396" s="22" t="s">
        <v>116</v>
      </c>
      <c r="H3396" s="22" t="s">
        <v>12</v>
      </c>
      <c r="I3396" s="24">
        <v>0.35000000000000003</v>
      </c>
      <c r="J3396" s="25">
        <v>5250</v>
      </c>
      <c r="K3396" s="26">
        <f>I3396*J3396</f>
        <v>1837.5000000000002</v>
      </c>
      <c r="L3396" s="26">
        <f>K3396*M3396</f>
        <v>643.125</v>
      </c>
      <c r="M3396" s="27">
        <v>0.35</v>
      </c>
      <c r="O3396" s="1"/>
      <c r="P3396" s="2"/>
      <c r="Q3396" s="3"/>
      <c r="R3396" s="5"/>
    </row>
    <row r="3397" spans="2:18" x14ac:dyDescent="0.2">
      <c r="B3397" s="22" t="s">
        <v>10</v>
      </c>
      <c r="C3397" s="22">
        <v>1185732</v>
      </c>
      <c r="D3397" s="23">
        <v>44235</v>
      </c>
      <c r="E3397" s="22" t="s">
        <v>130</v>
      </c>
      <c r="F3397" s="22" t="s">
        <v>115</v>
      </c>
      <c r="G3397" s="22" t="s">
        <v>116</v>
      </c>
      <c r="H3397" s="22" t="s">
        <v>15</v>
      </c>
      <c r="I3397" s="24">
        <v>0.35000000000000003</v>
      </c>
      <c r="J3397" s="25">
        <v>1750</v>
      </c>
      <c r="K3397" s="26">
        <f>I3397*J3397</f>
        <v>612.50000000000011</v>
      </c>
      <c r="L3397" s="26">
        <f>K3397*M3397</f>
        <v>214.37500000000003</v>
      </c>
      <c r="M3397" s="27">
        <v>0.35</v>
      </c>
      <c r="O3397" s="1"/>
      <c r="P3397" s="2"/>
      <c r="Q3397" s="3"/>
      <c r="R3397" s="5"/>
    </row>
    <row r="3398" spans="2:18" x14ac:dyDescent="0.2">
      <c r="B3398" s="22" t="s">
        <v>10</v>
      </c>
      <c r="C3398" s="22">
        <v>1185732</v>
      </c>
      <c r="D3398" s="23">
        <v>44235</v>
      </c>
      <c r="E3398" s="22" t="s">
        <v>130</v>
      </c>
      <c r="F3398" s="22" t="s">
        <v>115</v>
      </c>
      <c r="G3398" s="22" t="s">
        <v>116</v>
      </c>
      <c r="H3398" s="22" t="s">
        <v>13</v>
      </c>
      <c r="I3398" s="24">
        <v>0.25000000000000006</v>
      </c>
      <c r="J3398" s="25">
        <v>2250</v>
      </c>
      <c r="K3398" s="26">
        <f t="shared" ref="K3398:K3401" si="1114">I3398*J3398</f>
        <v>562.50000000000011</v>
      </c>
      <c r="L3398" s="26">
        <f t="shared" si="1113"/>
        <v>225.00000000000006</v>
      </c>
      <c r="M3398" s="27">
        <v>0.4</v>
      </c>
      <c r="O3398" s="1"/>
      <c r="P3398" s="2"/>
      <c r="Q3398" s="3"/>
      <c r="R3398" s="5"/>
    </row>
    <row r="3399" spans="2:18" x14ac:dyDescent="0.2">
      <c r="B3399" s="22" t="s">
        <v>10</v>
      </c>
      <c r="C3399" s="22">
        <v>1185732</v>
      </c>
      <c r="D3399" s="23">
        <v>44235</v>
      </c>
      <c r="E3399" s="22" t="s">
        <v>130</v>
      </c>
      <c r="F3399" s="22" t="s">
        <v>115</v>
      </c>
      <c r="G3399" s="22" t="s">
        <v>116</v>
      </c>
      <c r="H3399" s="22" t="s">
        <v>14</v>
      </c>
      <c r="I3399" s="24">
        <v>0.3</v>
      </c>
      <c r="J3399" s="25">
        <v>1000</v>
      </c>
      <c r="K3399" s="26">
        <f t="shared" si="1114"/>
        <v>300</v>
      </c>
      <c r="L3399" s="26">
        <f t="shared" si="1113"/>
        <v>120</v>
      </c>
      <c r="M3399" s="27">
        <v>0.4</v>
      </c>
      <c r="O3399" s="1"/>
      <c r="P3399" s="2"/>
      <c r="Q3399" s="3"/>
      <c r="R3399" s="5"/>
    </row>
    <row r="3400" spans="2:18" x14ac:dyDescent="0.2">
      <c r="B3400" s="22" t="s">
        <v>10</v>
      </c>
      <c r="C3400" s="22">
        <v>1185732</v>
      </c>
      <c r="D3400" s="23">
        <v>44235</v>
      </c>
      <c r="E3400" s="22" t="s">
        <v>130</v>
      </c>
      <c r="F3400" s="22" t="s">
        <v>115</v>
      </c>
      <c r="G3400" s="22" t="s">
        <v>116</v>
      </c>
      <c r="H3400" s="22" t="s">
        <v>16</v>
      </c>
      <c r="I3400" s="24">
        <v>0.45</v>
      </c>
      <c r="J3400" s="25">
        <v>1750</v>
      </c>
      <c r="K3400" s="26">
        <f t="shared" si="1114"/>
        <v>787.5</v>
      </c>
      <c r="L3400" s="26">
        <f t="shared" si="1113"/>
        <v>236.25</v>
      </c>
      <c r="M3400" s="27">
        <v>0.3</v>
      </c>
      <c r="O3400" s="1"/>
      <c r="P3400" s="2"/>
      <c r="Q3400" s="3"/>
      <c r="R3400" s="5"/>
    </row>
    <row r="3401" spans="2:18" x14ac:dyDescent="0.2">
      <c r="B3401" s="22" t="s">
        <v>10</v>
      </c>
      <c r="C3401" s="22">
        <v>1185732</v>
      </c>
      <c r="D3401" s="23">
        <v>44235</v>
      </c>
      <c r="E3401" s="22" t="s">
        <v>130</v>
      </c>
      <c r="F3401" s="22" t="s">
        <v>115</v>
      </c>
      <c r="G3401" s="22" t="s">
        <v>116</v>
      </c>
      <c r="H3401" s="22" t="s">
        <v>17</v>
      </c>
      <c r="I3401" s="24">
        <v>0.35000000000000003</v>
      </c>
      <c r="J3401" s="25">
        <v>2750</v>
      </c>
      <c r="K3401" s="26">
        <f t="shared" si="1114"/>
        <v>962.50000000000011</v>
      </c>
      <c r="L3401" s="26">
        <f t="shared" si="1113"/>
        <v>385.00000000000006</v>
      </c>
      <c r="M3401" s="27">
        <v>0.4</v>
      </c>
      <c r="O3401" s="1"/>
      <c r="P3401" s="2"/>
      <c r="Q3401" s="3"/>
      <c r="R3401" s="5"/>
    </row>
    <row r="3402" spans="2:18" x14ac:dyDescent="0.2">
      <c r="B3402" s="22" t="s">
        <v>10</v>
      </c>
      <c r="C3402" s="22">
        <v>1185732</v>
      </c>
      <c r="D3402" s="23">
        <v>44261</v>
      </c>
      <c r="E3402" s="22" t="s">
        <v>130</v>
      </c>
      <c r="F3402" s="22" t="s">
        <v>115</v>
      </c>
      <c r="G3402" s="22" t="s">
        <v>116</v>
      </c>
      <c r="H3402" s="22" t="s">
        <v>12</v>
      </c>
      <c r="I3402" s="24">
        <v>0.35000000000000003</v>
      </c>
      <c r="J3402" s="25">
        <v>4950</v>
      </c>
      <c r="K3402" s="26">
        <f>I3402*J3402</f>
        <v>1732.5000000000002</v>
      </c>
      <c r="L3402" s="26">
        <f>K3402*M3402</f>
        <v>606.375</v>
      </c>
      <c r="M3402" s="27">
        <v>0.35</v>
      </c>
      <c r="O3402" s="1"/>
      <c r="P3402" s="2"/>
      <c r="Q3402" s="3"/>
      <c r="R3402" s="5"/>
    </row>
    <row r="3403" spans="2:18" x14ac:dyDescent="0.2">
      <c r="B3403" s="22" t="s">
        <v>10</v>
      </c>
      <c r="C3403" s="22">
        <v>1185732</v>
      </c>
      <c r="D3403" s="23">
        <v>44261</v>
      </c>
      <c r="E3403" s="22" t="s">
        <v>130</v>
      </c>
      <c r="F3403" s="22" t="s">
        <v>115</v>
      </c>
      <c r="G3403" s="22" t="s">
        <v>116</v>
      </c>
      <c r="H3403" s="22" t="s">
        <v>15</v>
      </c>
      <c r="I3403" s="24">
        <v>0.35000000000000003</v>
      </c>
      <c r="J3403" s="25">
        <v>2000</v>
      </c>
      <c r="K3403" s="26">
        <f>I3403*J3403</f>
        <v>700.00000000000011</v>
      </c>
      <c r="L3403" s="26">
        <f>K3403*M3403</f>
        <v>245.00000000000003</v>
      </c>
      <c r="M3403" s="27">
        <v>0.35</v>
      </c>
      <c r="O3403" s="1"/>
      <c r="P3403" s="2"/>
      <c r="Q3403" s="3"/>
      <c r="R3403" s="5"/>
    </row>
    <row r="3404" spans="2:18" x14ac:dyDescent="0.2">
      <c r="B3404" s="22" t="s">
        <v>10</v>
      </c>
      <c r="C3404" s="22">
        <v>1185732</v>
      </c>
      <c r="D3404" s="23">
        <v>44261</v>
      </c>
      <c r="E3404" s="22" t="s">
        <v>130</v>
      </c>
      <c r="F3404" s="22" t="s">
        <v>115</v>
      </c>
      <c r="G3404" s="22" t="s">
        <v>116</v>
      </c>
      <c r="H3404" s="22" t="s">
        <v>13</v>
      </c>
      <c r="I3404" s="24">
        <v>0.25000000000000006</v>
      </c>
      <c r="J3404" s="25">
        <v>2250</v>
      </c>
      <c r="K3404" s="26">
        <f t="shared" ref="K3404:K3407" si="1115">I3404*J3404</f>
        <v>562.50000000000011</v>
      </c>
      <c r="L3404" s="26">
        <f t="shared" ref="L3404:L3407" si="1116">K3404*M3404</f>
        <v>225.00000000000006</v>
      </c>
      <c r="M3404" s="27">
        <v>0.4</v>
      </c>
      <c r="O3404" s="1"/>
      <c r="P3404" s="2"/>
      <c r="Q3404" s="3"/>
      <c r="R3404" s="5"/>
    </row>
    <row r="3405" spans="2:18" x14ac:dyDescent="0.2">
      <c r="B3405" s="22" t="s">
        <v>10</v>
      </c>
      <c r="C3405" s="22">
        <v>1185732</v>
      </c>
      <c r="D3405" s="23">
        <v>44261</v>
      </c>
      <c r="E3405" s="22" t="s">
        <v>130</v>
      </c>
      <c r="F3405" s="22" t="s">
        <v>115</v>
      </c>
      <c r="G3405" s="22" t="s">
        <v>116</v>
      </c>
      <c r="H3405" s="22" t="s">
        <v>14</v>
      </c>
      <c r="I3405" s="24">
        <v>0.3</v>
      </c>
      <c r="J3405" s="25">
        <v>750</v>
      </c>
      <c r="K3405" s="26">
        <f t="shared" si="1115"/>
        <v>225</v>
      </c>
      <c r="L3405" s="26">
        <f t="shared" si="1116"/>
        <v>90</v>
      </c>
      <c r="M3405" s="27">
        <v>0.4</v>
      </c>
      <c r="O3405" s="1"/>
      <c r="P3405" s="2"/>
      <c r="Q3405" s="3"/>
      <c r="R3405" s="5"/>
    </row>
    <row r="3406" spans="2:18" x14ac:dyDescent="0.2">
      <c r="B3406" s="22" t="s">
        <v>10</v>
      </c>
      <c r="C3406" s="22">
        <v>1185732</v>
      </c>
      <c r="D3406" s="23">
        <v>44261</v>
      </c>
      <c r="E3406" s="22" t="s">
        <v>130</v>
      </c>
      <c r="F3406" s="22" t="s">
        <v>115</v>
      </c>
      <c r="G3406" s="22" t="s">
        <v>116</v>
      </c>
      <c r="H3406" s="22" t="s">
        <v>16</v>
      </c>
      <c r="I3406" s="24">
        <v>0.45</v>
      </c>
      <c r="J3406" s="25">
        <v>1250</v>
      </c>
      <c r="K3406" s="26">
        <f t="shared" si="1115"/>
        <v>562.5</v>
      </c>
      <c r="L3406" s="26">
        <f t="shared" si="1116"/>
        <v>168.75</v>
      </c>
      <c r="M3406" s="27">
        <v>0.3</v>
      </c>
      <c r="O3406" s="1"/>
      <c r="P3406" s="2"/>
      <c r="Q3406" s="3"/>
      <c r="R3406" s="5"/>
    </row>
    <row r="3407" spans="2:18" x14ac:dyDescent="0.2">
      <c r="B3407" s="22" t="s">
        <v>10</v>
      </c>
      <c r="C3407" s="22">
        <v>1185732</v>
      </c>
      <c r="D3407" s="23">
        <v>44261</v>
      </c>
      <c r="E3407" s="22" t="s">
        <v>130</v>
      </c>
      <c r="F3407" s="22" t="s">
        <v>115</v>
      </c>
      <c r="G3407" s="22" t="s">
        <v>116</v>
      </c>
      <c r="H3407" s="22" t="s">
        <v>17</v>
      </c>
      <c r="I3407" s="24">
        <v>0.35000000000000003</v>
      </c>
      <c r="J3407" s="25">
        <v>2250</v>
      </c>
      <c r="K3407" s="26">
        <f t="shared" si="1115"/>
        <v>787.50000000000011</v>
      </c>
      <c r="L3407" s="26">
        <f t="shared" si="1116"/>
        <v>315.00000000000006</v>
      </c>
      <c r="M3407" s="27">
        <v>0.4</v>
      </c>
      <c r="O3407" s="1"/>
      <c r="P3407" s="2"/>
      <c r="Q3407" s="3"/>
      <c r="R3407" s="5"/>
    </row>
    <row r="3408" spans="2:18" x14ac:dyDescent="0.2">
      <c r="B3408" s="22" t="s">
        <v>10</v>
      </c>
      <c r="C3408" s="22">
        <v>1185732</v>
      </c>
      <c r="D3408" s="23">
        <v>44293</v>
      </c>
      <c r="E3408" s="22" t="s">
        <v>130</v>
      </c>
      <c r="F3408" s="22" t="s">
        <v>115</v>
      </c>
      <c r="G3408" s="22" t="s">
        <v>116</v>
      </c>
      <c r="H3408" s="22" t="s">
        <v>12</v>
      </c>
      <c r="I3408" s="24">
        <v>0.35000000000000003</v>
      </c>
      <c r="J3408" s="25">
        <v>4750</v>
      </c>
      <c r="K3408" s="26">
        <f>I3408*J3408</f>
        <v>1662.5000000000002</v>
      </c>
      <c r="L3408" s="26">
        <f>K3408*M3408</f>
        <v>581.875</v>
      </c>
      <c r="M3408" s="27">
        <v>0.35</v>
      </c>
      <c r="O3408" s="1"/>
      <c r="P3408" s="2"/>
      <c r="Q3408" s="3"/>
      <c r="R3408" s="5"/>
    </row>
    <row r="3409" spans="2:18" x14ac:dyDescent="0.2">
      <c r="B3409" s="22" t="s">
        <v>10</v>
      </c>
      <c r="C3409" s="22">
        <v>1185732</v>
      </c>
      <c r="D3409" s="23">
        <v>44293</v>
      </c>
      <c r="E3409" s="22" t="s">
        <v>130</v>
      </c>
      <c r="F3409" s="22" t="s">
        <v>115</v>
      </c>
      <c r="G3409" s="22" t="s">
        <v>116</v>
      </c>
      <c r="H3409" s="22" t="s">
        <v>15</v>
      </c>
      <c r="I3409" s="24">
        <v>0.35000000000000003</v>
      </c>
      <c r="J3409" s="25">
        <v>1750</v>
      </c>
      <c r="K3409" s="26">
        <f>I3409*J3409</f>
        <v>612.50000000000011</v>
      </c>
      <c r="L3409" s="26">
        <f>K3409*M3409</f>
        <v>214.37500000000003</v>
      </c>
      <c r="M3409" s="27">
        <v>0.35</v>
      </c>
      <c r="O3409" s="1"/>
      <c r="P3409" s="2"/>
      <c r="Q3409" s="3"/>
      <c r="R3409" s="5"/>
    </row>
    <row r="3410" spans="2:18" x14ac:dyDescent="0.2">
      <c r="B3410" s="22" t="s">
        <v>10</v>
      </c>
      <c r="C3410" s="22">
        <v>1185732</v>
      </c>
      <c r="D3410" s="23">
        <v>44293</v>
      </c>
      <c r="E3410" s="22" t="s">
        <v>130</v>
      </c>
      <c r="F3410" s="22" t="s">
        <v>115</v>
      </c>
      <c r="G3410" s="22" t="s">
        <v>116</v>
      </c>
      <c r="H3410" s="22" t="s">
        <v>13</v>
      </c>
      <c r="I3410" s="24">
        <v>0.25000000000000006</v>
      </c>
      <c r="J3410" s="25">
        <v>1750</v>
      </c>
      <c r="K3410" s="26">
        <f t="shared" ref="K3410:K3413" si="1117">I3410*J3410</f>
        <v>437.50000000000011</v>
      </c>
      <c r="L3410" s="26">
        <f t="shared" ref="L3410:L3413" si="1118">K3410*M3410</f>
        <v>175.00000000000006</v>
      </c>
      <c r="M3410" s="27">
        <v>0.4</v>
      </c>
      <c r="O3410" s="1"/>
      <c r="P3410" s="2"/>
      <c r="Q3410" s="3"/>
      <c r="R3410" s="5"/>
    </row>
    <row r="3411" spans="2:18" x14ac:dyDescent="0.2">
      <c r="B3411" s="22" t="s">
        <v>10</v>
      </c>
      <c r="C3411" s="22">
        <v>1185732</v>
      </c>
      <c r="D3411" s="23">
        <v>44293</v>
      </c>
      <c r="E3411" s="22" t="s">
        <v>130</v>
      </c>
      <c r="F3411" s="22" t="s">
        <v>115</v>
      </c>
      <c r="G3411" s="22" t="s">
        <v>116</v>
      </c>
      <c r="H3411" s="22" t="s">
        <v>14</v>
      </c>
      <c r="I3411" s="24">
        <v>0.3</v>
      </c>
      <c r="J3411" s="25">
        <v>1000</v>
      </c>
      <c r="K3411" s="26">
        <f t="shared" si="1117"/>
        <v>300</v>
      </c>
      <c r="L3411" s="26">
        <f t="shared" si="1118"/>
        <v>120</v>
      </c>
      <c r="M3411" s="27">
        <v>0.4</v>
      </c>
      <c r="O3411" s="1"/>
      <c r="P3411" s="2"/>
      <c r="Q3411" s="3"/>
      <c r="R3411" s="5"/>
    </row>
    <row r="3412" spans="2:18" x14ac:dyDescent="0.2">
      <c r="B3412" s="22" t="s">
        <v>10</v>
      </c>
      <c r="C3412" s="22">
        <v>1185732</v>
      </c>
      <c r="D3412" s="23">
        <v>44293</v>
      </c>
      <c r="E3412" s="22" t="s">
        <v>130</v>
      </c>
      <c r="F3412" s="22" t="s">
        <v>115</v>
      </c>
      <c r="G3412" s="22" t="s">
        <v>116</v>
      </c>
      <c r="H3412" s="22" t="s">
        <v>16</v>
      </c>
      <c r="I3412" s="24">
        <v>0.45</v>
      </c>
      <c r="J3412" s="25">
        <v>1000</v>
      </c>
      <c r="K3412" s="26">
        <f t="shared" si="1117"/>
        <v>450</v>
      </c>
      <c r="L3412" s="26">
        <f t="shared" si="1118"/>
        <v>135</v>
      </c>
      <c r="M3412" s="27">
        <v>0.3</v>
      </c>
      <c r="O3412" s="1"/>
      <c r="P3412" s="2"/>
      <c r="Q3412" s="3"/>
      <c r="R3412" s="5"/>
    </row>
    <row r="3413" spans="2:18" x14ac:dyDescent="0.2">
      <c r="B3413" s="22" t="s">
        <v>10</v>
      </c>
      <c r="C3413" s="22">
        <v>1185732</v>
      </c>
      <c r="D3413" s="23">
        <v>44293</v>
      </c>
      <c r="E3413" s="22" t="s">
        <v>130</v>
      </c>
      <c r="F3413" s="22" t="s">
        <v>115</v>
      </c>
      <c r="G3413" s="22" t="s">
        <v>116</v>
      </c>
      <c r="H3413" s="22" t="s">
        <v>17</v>
      </c>
      <c r="I3413" s="24">
        <v>0.35000000000000003</v>
      </c>
      <c r="J3413" s="25">
        <v>2500</v>
      </c>
      <c r="K3413" s="26">
        <f t="shared" si="1117"/>
        <v>875.00000000000011</v>
      </c>
      <c r="L3413" s="26">
        <f t="shared" si="1118"/>
        <v>350.00000000000006</v>
      </c>
      <c r="M3413" s="27">
        <v>0.4</v>
      </c>
      <c r="O3413" s="1"/>
      <c r="P3413" s="2"/>
      <c r="Q3413" s="3"/>
      <c r="R3413" s="5"/>
    </row>
    <row r="3414" spans="2:18" x14ac:dyDescent="0.2">
      <c r="B3414" s="22" t="s">
        <v>10</v>
      </c>
      <c r="C3414" s="22">
        <v>1185732</v>
      </c>
      <c r="D3414" s="23">
        <v>44322</v>
      </c>
      <c r="E3414" s="22" t="s">
        <v>130</v>
      </c>
      <c r="F3414" s="22" t="s">
        <v>115</v>
      </c>
      <c r="G3414" s="22" t="s">
        <v>116</v>
      </c>
      <c r="H3414" s="22" t="s">
        <v>12</v>
      </c>
      <c r="I3414" s="24">
        <v>0.49999999999999994</v>
      </c>
      <c r="J3414" s="25">
        <v>5200</v>
      </c>
      <c r="K3414" s="26">
        <f>I3414*J3414</f>
        <v>2599.9999999999995</v>
      </c>
      <c r="L3414" s="26">
        <f>K3414*M3414</f>
        <v>909.99999999999977</v>
      </c>
      <c r="M3414" s="27">
        <v>0.35</v>
      </c>
      <c r="O3414" s="1"/>
      <c r="P3414" s="2"/>
      <c r="Q3414" s="3"/>
      <c r="R3414" s="5"/>
    </row>
    <row r="3415" spans="2:18" x14ac:dyDescent="0.2">
      <c r="B3415" s="22" t="s">
        <v>10</v>
      </c>
      <c r="C3415" s="22">
        <v>1185732</v>
      </c>
      <c r="D3415" s="23">
        <v>44322</v>
      </c>
      <c r="E3415" s="22" t="s">
        <v>130</v>
      </c>
      <c r="F3415" s="22" t="s">
        <v>115</v>
      </c>
      <c r="G3415" s="22" t="s">
        <v>116</v>
      </c>
      <c r="H3415" s="22" t="s">
        <v>15</v>
      </c>
      <c r="I3415" s="24">
        <v>0.45</v>
      </c>
      <c r="J3415" s="25">
        <v>2250</v>
      </c>
      <c r="K3415" s="26">
        <f>I3415*J3415</f>
        <v>1012.5</v>
      </c>
      <c r="L3415" s="26">
        <f>K3415*M3415</f>
        <v>354.375</v>
      </c>
      <c r="M3415" s="27">
        <v>0.35</v>
      </c>
      <c r="O3415" s="1"/>
      <c r="P3415" s="2"/>
      <c r="Q3415" s="3"/>
      <c r="R3415" s="5"/>
    </row>
    <row r="3416" spans="2:18" x14ac:dyDescent="0.2">
      <c r="B3416" s="22" t="s">
        <v>10</v>
      </c>
      <c r="C3416" s="22">
        <v>1185732</v>
      </c>
      <c r="D3416" s="23">
        <v>44322</v>
      </c>
      <c r="E3416" s="22" t="s">
        <v>130</v>
      </c>
      <c r="F3416" s="22" t="s">
        <v>115</v>
      </c>
      <c r="G3416" s="22" t="s">
        <v>116</v>
      </c>
      <c r="H3416" s="22" t="s">
        <v>13</v>
      </c>
      <c r="I3416" s="24">
        <v>0.4</v>
      </c>
      <c r="J3416" s="25">
        <v>2500</v>
      </c>
      <c r="K3416" s="26">
        <f t="shared" ref="K3416:K3419" si="1119">I3416*J3416</f>
        <v>1000</v>
      </c>
      <c r="L3416" s="26">
        <f t="shared" ref="L3416:L3419" si="1120">K3416*M3416</f>
        <v>400</v>
      </c>
      <c r="M3416" s="27">
        <v>0.4</v>
      </c>
      <c r="O3416" s="1"/>
      <c r="P3416" s="2"/>
      <c r="Q3416" s="3"/>
      <c r="R3416" s="5"/>
    </row>
    <row r="3417" spans="2:18" x14ac:dyDescent="0.2">
      <c r="B3417" s="22" t="s">
        <v>10</v>
      </c>
      <c r="C3417" s="22">
        <v>1185732</v>
      </c>
      <c r="D3417" s="23">
        <v>44322</v>
      </c>
      <c r="E3417" s="22" t="s">
        <v>130</v>
      </c>
      <c r="F3417" s="22" t="s">
        <v>115</v>
      </c>
      <c r="G3417" s="22" t="s">
        <v>116</v>
      </c>
      <c r="H3417" s="22" t="s">
        <v>14</v>
      </c>
      <c r="I3417" s="24">
        <v>0.4</v>
      </c>
      <c r="J3417" s="25">
        <v>2000</v>
      </c>
      <c r="K3417" s="26">
        <f t="shared" si="1119"/>
        <v>800</v>
      </c>
      <c r="L3417" s="26">
        <f t="shared" si="1120"/>
        <v>320</v>
      </c>
      <c r="M3417" s="27">
        <v>0.4</v>
      </c>
      <c r="O3417" s="1"/>
      <c r="P3417" s="2"/>
      <c r="Q3417" s="3"/>
      <c r="R3417" s="5"/>
    </row>
    <row r="3418" spans="2:18" x14ac:dyDescent="0.2">
      <c r="B3418" s="22" t="s">
        <v>10</v>
      </c>
      <c r="C3418" s="22">
        <v>1185732</v>
      </c>
      <c r="D3418" s="23">
        <v>44322</v>
      </c>
      <c r="E3418" s="22" t="s">
        <v>130</v>
      </c>
      <c r="F3418" s="22" t="s">
        <v>115</v>
      </c>
      <c r="G3418" s="22" t="s">
        <v>116</v>
      </c>
      <c r="H3418" s="22" t="s">
        <v>16</v>
      </c>
      <c r="I3418" s="24">
        <v>0.49999999999999994</v>
      </c>
      <c r="J3418" s="25">
        <v>2250</v>
      </c>
      <c r="K3418" s="26">
        <f t="shared" si="1119"/>
        <v>1124.9999999999998</v>
      </c>
      <c r="L3418" s="26">
        <f t="shared" si="1120"/>
        <v>337.49999999999994</v>
      </c>
      <c r="M3418" s="27">
        <v>0.3</v>
      </c>
      <c r="O3418" s="1"/>
      <c r="P3418" s="2"/>
      <c r="Q3418" s="3"/>
      <c r="R3418" s="5"/>
    </row>
    <row r="3419" spans="2:18" x14ac:dyDescent="0.2">
      <c r="B3419" s="22" t="s">
        <v>10</v>
      </c>
      <c r="C3419" s="22">
        <v>1185732</v>
      </c>
      <c r="D3419" s="23">
        <v>44322</v>
      </c>
      <c r="E3419" s="22" t="s">
        <v>130</v>
      </c>
      <c r="F3419" s="22" t="s">
        <v>115</v>
      </c>
      <c r="G3419" s="22" t="s">
        <v>116</v>
      </c>
      <c r="H3419" s="22" t="s">
        <v>17</v>
      </c>
      <c r="I3419" s="24">
        <v>0.54999999999999993</v>
      </c>
      <c r="J3419" s="25">
        <v>3500</v>
      </c>
      <c r="K3419" s="26">
        <f t="shared" si="1119"/>
        <v>1924.9999999999998</v>
      </c>
      <c r="L3419" s="26">
        <f t="shared" si="1120"/>
        <v>770</v>
      </c>
      <c r="M3419" s="27">
        <v>0.4</v>
      </c>
      <c r="O3419" s="1"/>
      <c r="P3419" s="2"/>
      <c r="Q3419" s="3"/>
      <c r="R3419" s="5"/>
    </row>
    <row r="3420" spans="2:18" x14ac:dyDescent="0.2">
      <c r="B3420" s="22" t="s">
        <v>10</v>
      </c>
      <c r="C3420" s="22">
        <v>1185732</v>
      </c>
      <c r="D3420" s="23">
        <v>44355</v>
      </c>
      <c r="E3420" s="22" t="s">
        <v>130</v>
      </c>
      <c r="F3420" s="22" t="s">
        <v>115</v>
      </c>
      <c r="G3420" s="22" t="s">
        <v>116</v>
      </c>
      <c r="H3420" s="22" t="s">
        <v>12</v>
      </c>
      <c r="I3420" s="24">
        <v>0.49999999999999994</v>
      </c>
      <c r="J3420" s="25">
        <v>6000</v>
      </c>
      <c r="K3420" s="26">
        <f>I3420*J3420</f>
        <v>2999.9999999999995</v>
      </c>
      <c r="L3420" s="26">
        <f>K3420*M3420</f>
        <v>1049.9999999999998</v>
      </c>
      <c r="M3420" s="27">
        <v>0.35</v>
      </c>
      <c r="O3420" s="1"/>
      <c r="P3420" s="2"/>
      <c r="Q3420" s="3"/>
      <c r="R3420" s="5"/>
    </row>
    <row r="3421" spans="2:18" x14ac:dyDescent="0.2">
      <c r="B3421" s="22" t="s">
        <v>10</v>
      </c>
      <c r="C3421" s="22">
        <v>1185732</v>
      </c>
      <c r="D3421" s="23">
        <v>44355</v>
      </c>
      <c r="E3421" s="22" t="s">
        <v>130</v>
      </c>
      <c r="F3421" s="22" t="s">
        <v>115</v>
      </c>
      <c r="G3421" s="22" t="s">
        <v>116</v>
      </c>
      <c r="H3421" s="22" t="s">
        <v>15</v>
      </c>
      <c r="I3421" s="24">
        <v>0.45</v>
      </c>
      <c r="J3421" s="25">
        <v>3500</v>
      </c>
      <c r="K3421" s="26">
        <f>I3421*J3421</f>
        <v>1575</v>
      </c>
      <c r="L3421" s="26">
        <f>K3421*M3421</f>
        <v>551.25</v>
      </c>
      <c r="M3421" s="27">
        <v>0.35</v>
      </c>
      <c r="O3421" s="1"/>
      <c r="P3421" s="2"/>
      <c r="Q3421" s="3"/>
      <c r="R3421" s="5"/>
    </row>
    <row r="3422" spans="2:18" x14ac:dyDescent="0.2">
      <c r="B3422" s="22" t="s">
        <v>10</v>
      </c>
      <c r="C3422" s="22">
        <v>1185732</v>
      </c>
      <c r="D3422" s="23">
        <v>44355</v>
      </c>
      <c r="E3422" s="22" t="s">
        <v>130</v>
      </c>
      <c r="F3422" s="22" t="s">
        <v>115</v>
      </c>
      <c r="G3422" s="22" t="s">
        <v>116</v>
      </c>
      <c r="H3422" s="22" t="s">
        <v>13</v>
      </c>
      <c r="I3422" s="24">
        <v>0.4</v>
      </c>
      <c r="J3422" s="25">
        <v>2750</v>
      </c>
      <c r="K3422" s="26">
        <f t="shared" ref="K3422:K3425" si="1121">I3422*J3422</f>
        <v>1100</v>
      </c>
      <c r="L3422" s="26">
        <f t="shared" ref="L3422:L3425" si="1122">K3422*M3422</f>
        <v>440</v>
      </c>
      <c r="M3422" s="27">
        <v>0.4</v>
      </c>
      <c r="O3422" s="1"/>
      <c r="P3422" s="2"/>
      <c r="Q3422" s="3"/>
      <c r="R3422" s="5"/>
    </row>
    <row r="3423" spans="2:18" x14ac:dyDescent="0.2">
      <c r="B3423" s="22" t="s">
        <v>10</v>
      </c>
      <c r="C3423" s="22">
        <v>1185732</v>
      </c>
      <c r="D3423" s="23">
        <v>44355</v>
      </c>
      <c r="E3423" s="22" t="s">
        <v>130</v>
      </c>
      <c r="F3423" s="22" t="s">
        <v>115</v>
      </c>
      <c r="G3423" s="22" t="s">
        <v>116</v>
      </c>
      <c r="H3423" s="22" t="s">
        <v>14</v>
      </c>
      <c r="I3423" s="24">
        <v>0.4</v>
      </c>
      <c r="J3423" s="25">
        <v>2500</v>
      </c>
      <c r="K3423" s="26">
        <f t="shared" si="1121"/>
        <v>1000</v>
      </c>
      <c r="L3423" s="26">
        <f t="shared" si="1122"/>
        <v>400</v>
      </c>
      <c r="M3423" s="27">
        <v>0.4</v>
      </c>
      <c r="O3423" s="1"/>
      <c r="P3423" s="2"/>
      <c r="Q3423" s="3"/>
      <c r="R3423" s="5"/>
    </row>
    <row r="3424" spans="2:18" x14ac:dyDescent="0.2">
      <c r="B3424" s="22" t="s">
        <v>10</v>
      </c>
      <c r="C3424" s="22">
        <v>1185732</v>
      </c>
      <c r="D3424" s="23">
        <v>44355</v>
      </c>
      <c r="E3424" s="22" t="s">
        <v>130</v>
      </c>
      <c r="F3424" s="22" t="s">
        <v>115</v>
      </c>
      <c r="G3424" s="22" t="s">
        <v>116</v>
      </c>
      <c r="H3424" s="22" t="s">
        <v>16</v>
      </c>
      <c r="I3424" s="24">
        <v>0.49999999999999994</v>
      </c>
      <c r="J3424" s="25">
        <v>2500</v>
      </c>
      <c r="K3424" s="26">
        <f t="shared" si="1121"/>
        <v>1249.9999999999998</v>
      </c>
      <c r="L3424" s="26">
        <f t="shared" si="1122"/>
        <v>374.99999999999994</v>
      </c>
      <c r="M3424" s="27">
        <v>0.3</v>
      </c>
      <c r="O3424" s="1"/>
      <c r="P3424" s="2"/>
      <c r="Q3424" s="3"/>
      <c r="R3424" s="5"/>
    </row>
    <row r="3425" spans="2:18" x14ac:dyDescent="0.2">
      <c r="B3425" s="22" t="s">
        <v>10</v>
      </c>
      <c r="C3425" s="22">
        <v>1185732</v>
      </c>
      <c r="D3425" s="23">
        <v>44355</v>
      </c>
      <c r="E3425" s="22" t="s">
        <v>130</v>
      </c>
      <c r="F3425" s="22" t="s">
        <v>115</v>
      </c>
      <c r="G3425" s="22" t="s">
        <v>116</v>
      </c>
      <c r="H3425" s="22" t="s">
        <v>17</v>
      </c>
      <c r="I3425" s="24">
        <v>0.54999999999999993</v>
      </c>
      <c r="J3425" s="25">
        <v>4000</v>
      </c>
      <c r="K3425" s="26">
        <f t="shared" si="1121"/>
        <v>2199.9999999999995</v>
      </c>
      <c r="L3425" s="26">
        <f t="shared" si="1122"/>
        <v>879.99999999999989</v>
      </c>
      <c r="M3425" s="27">
        <v>0.4</v>
      </c>
      <c r="O3425" s="1"/>
      <c r="P3425" s="2"/>
      <c r="Q3425" s="3"/>
      <c r="R3425" s="5"/>
    </row>
    <row r="3426" spans="2:18" x14ac:dyDescent="0.2">
      <c r="B3426" s="22" t="s">
        <v>10</v>
      </c>
      <c r="C3426" s="22">
        <v>1185732</v>
      </c>
      <c r="D3426" s="23">
        <v>44383</v>
      </c>
      <c r="E3426" s="22" t="s">
        <v>130</v>
      </c>
      <c r="F3426" s="22" t="s">
        <v>115</v>
      </c>
      <c r="G3426" s="22" t="s">
        <v>116</v>
      </c>
      <c r="H3426" s="22" t="s">
        <v>12</v>
      </c>
      <c r="I3426" s="24">
        <v>0.49999999999999994</v>
      </c>
      <c r="J3426" s="25">
        <v>6250</v>
      </c>
      <c r="K3426" s="26">
        <f>I3426*J3426</f>
        <v>3124.9999999999995</v>
      </c>
      <c r="L3426" s="26">
        <f>K3426*M3426</f>
        <v>1093.7499999999998</v>
      </c>
      <c r="M3426" s="27">
        <v>0.35</v>
      </c>
      <c r="O3426" s="1"/>
      <c r="P3426" s="2"/>
      <c r="Q3426" s="3"/>
      <c r="R3426" s="5"/>
    </row>
    <row r="3427" spans="2:18" x14ac:dyDescent="0.2">
      <c r="B3427" s="22" t="s">
        <v>10</v>
      </c>
      <c r="C3427" s="22">
        <v>1185732</v>
      </c>
      <c r="D3427" s="23">
        <v>44383</v>
      </c>
      <c r="E3427" s="22" t="s">
        <v>130</v>
      </c>
      <c r="F3427" s="22" t="s">
        <v>115</v>
      </c>
      <c r="G3427" s="22" t="s">
        <v>116</v>
      </c>
      <c r="H3427" s="22" t="s">
        <v>15</v>
      </c>
      <c r="I3427" s="24">
        <v>0.45</v>
      </c>
      <c r="J3427" s="25">
        <v>3750</v>
      </c>
      <c r="K3427" s="26">
        <f>I3427*J3427</f>
        <v>1687.5</v>
      </c>
      <c r="L3427" s="26">
        <f>K3427*M3427</f>
        <v>590.625</v>
      </c>
      <c r="M3427" s="27">
        <v>0.35</v>
      </c>
      <c r="O3427" s="1"/>
      <c r="P3427" s="2"/>
      <c r="Q3427" s="3"/>
      <c r="R3427" s="5"/>
    </row>
    <row r="3428" spans="2:18" x14ac:dyDescent="0.2">
      <c r="B3428" s="22" t="s">
        <v>10</v>
      </c>
      <c r="C3428" s="22">
        <v>1185732</v>
      </c>
      <c r="D3428" s="23">
        <v>44383</v>
      </c>
      <c r="E3428" s="22" t="s">
        <v>130</v>
      </c>
      <c r="F3428" s="22" t="s">
        <v>115</v>
      </c>
      <c r="G3428" s="22" t="s">
        <v>116</v>
      </c>
      <c r="H3428" s="22" t="s">
        <v>13</v>
      </c>
      <c r="I3428" s="24">
        <v>0.4</v>
      </c>
      <c r="J3428" s="25">
        <v>3000</v>
      </c>
      <c r="K3428" s="26">
        <f t="shared" ref="K3428:K3431" si="1123">I3428*J3428</f>
        <v>1200</v>
      </c>
      <c r="L3428" s="26">
        <f t="shared" ref="L3428:L3431" si="1124">K3428*M3428</f>
        <v>480</v>
      </c>
      <c r="M3428" s="27">
        <v>0.4</v>
      </c>
      <c r="O3428" s="1"/>
      <c r="P3428" s="2"/>
      <c r="Q3428" s="3"/>
      <c r="R3428" s="5"/>
    </row>
    <row r="3429" spans="2:18" x14ac:dyDescent="0.2">
      <c r="B3429" s="22" t="s">
        <v>10</v>
      </c>
      <c r="C3429" s="22">
        <v>1185732</v>
      </c>
      <c r="D3429" s="23">
        <v>44383</v>
      </c>
      <c r="E3429" s="22" t="s">
        <v>130</v>
      </c>
      <c r="F3429" s="22" t="s">
        <v>115</v>
      </c>
      <c r="G3429" s="22" t="s">
        <v>116</v>
      </c>
      <c r="H3429" s="22" t="s">
        <v>14</v>
      </c>
      <c r="I3429" s="24">
        <v>0.4</v>
      </c>
      <c r="J3429" s="25">
        <v>2500</v>
      </c>
      <c r="K3429" s="26">
        <f t="shared" si="1123"/>
        <v>1000</v>
      </c>
      <c r="L3429" s="26">
        <f t="shared" si="1124"/>
        <v>400</v>
      </c>
      <c r="M3429" s="27">
        <v>0.4</v>
      </c>
      <c r="O3429" s="1"/>
      <c r="P3429" s="2"/>
      <c r="Q3429" s="3"/>
      <c r="R3429" s="5"/>
    </row>
    <row r="3430" spans="2:18" x14ac:dyDescent="0.2">
      <c r="B3430" s="22" t="s">
        <v>10</v>
      </c>
      <c r="C3430" s="22">
        <v>1185732</v>
      </c>
      <c r="D3430" s="23">
        <v>44383</v>
      </c>
      <c r="E3430" s="22" t="s">
        <v>130</v>
      </c>
      <c r="F3430" s="22" t="s">
        <v>115</v>
      </c>
      <c r="G3430" s="22" t="s">
        <v>116</v>
      </c>
      <c r="H3430" s="22" t="s">
        <v>16</v>
      </c>
      <c r="I3430" s="24">
        <v>0.49999999999999994</v>
      </c>
      <c r="J3430" s="25">
        <v>2750</v>
      </c>
      <c r="K3430" s="26">
        <f t="shared" si="1123"/>
        <v>1374.9999999999998</v>
      </c>
      <c r="L3430" s="26">
        <f t="shared" si="1124"/>
        <v>412.49999999999994</v>
      </c>
      <c r="M3430" s="27">
        <v>0.3</v>
      </c>
      <c r="O3430" s="1"/>
      <c r="P3430" s="2"/>
      <c r="Q3430" s="3"/>
      <c r="R3430" s="5"/>
    </row>
    <row r="3431" spans="2:18" x14ac:dyDescent="0.2">
      <c r="B3431" s="22" t="s">
        <v>10</v>
      </c>
      <c r="C3431" s="22">
        <v>1185732</v>
      </c>
      <c r="D3431" s="23">
        <v>44383</v>
      </c>
      <c r="E3431" s="22" t="s">
        <v>130</v>
      </c>
      <c r="F3431" s="22" t="s">
        <v>115</v>
      </c>
      <c r="G3431" s="22" t="s">
        <v>116</v>
      </c>
      <c r="H3431" s="22" t="s">
        <v>17</v>
      </c>
      <c r="I3431" s="24">
        <v>0.54999999999999993</v>
      </c>
      <c r="J3431" s="25">
        <v>4500</v>
      </c>
      <c r="K3431" s="26">
        <f t="shared" si="1123"/>
        <v>2474.9999999999995</v>
      </c>
      <c r="L3431" s="26">
        <f t="shared" si="1124"/>
        <v>989.99999999999989</v>
      </c>
      <c r="M3431" s="27">
        <v>0.4</v>
      </c>
      <c r="O3431" s="1"/>
      <c r="P3431" s="2"/>
      <c r="Q3431" s="3"/>
      <c r="R3431" s="5"/>
    </row>
    <row r="3432" spans="2:18" x14ac:dyDescent="0.2">
      <c r="B3432" s="22" t="s">
        <v>10</v>
      </c>
      <c r="C3432" s="22">
        <v>1185732</v>
      </c>
      <c r="D3432" s="23">
        <v>44415</v>
      </c>
      <c r="E3432" s="22" t="s">
        <v>130</v>
      </c>
      <c r="F3432" s="22" t="s">
        <v>115</v>
      </c>
      <c r="G3432" s="22" t="s">
        <v>116</v>
      </c>
      <c r="H3432" s="22" t="s">
        <v>12</v>
      </c>
      <c r="I3432" s="24">
        <v>0.49999999999999994</v>
      </c>
      <c r="J3432" s="25">
        <v>6000</v>
      </c>
      <c r="K3432" s="26">
        <f>I3432*J3432</f>
        <v>2999.9999999999995</v>
      </c>
      <c r="L3432" s="26">
        <f>K3432*M3432</f>
        <v>1049.9999999999998</v>
      </c>
      <c r="M3432" s="27">
        <v>0.35</v>
      </c>
      <c r="O3432" s="1"/>
      <c r="P3432" s="2"/>
      <c r="Q3432" s="3"/>
      <c r="R3432" s="5"/>
    </row>
    <row r="3433" spans="2:18" x14ac:dyDescent="0.2">
      <c r="B3433" s="22" t="s">
        <v>10</v>
      </c>
      <c r="C3433" s="22">
        <v>1185732</v>
      </c>
      <c r="D3433" s="23">
        <v>44415</v>
      </c>
      <c r="E3433" s="22" t="s">
        <v>130</v>
      </c>
      <c r="F3433" s="22" t="s">
        <v>115</v>
      </c>
      <c r="G3433" s="22" t="s">
        <v>116</v>
      </c>
      <c r="H3433" s="22" t="s">
        <v>15</v>
      </c>
      <c r="I3433" s="24">
        <v>0.45</v>
      </c>
      <c r="J3433" s="25">
        <v>3750</v>
      </c>
      <c r="K3433" s="26">
        <f>I3433*J3433</f>
        <v>1687.5</v>
      </c>
      <c r="L3433" s="26">
        <f>K3433*M3433</f>
        <v>590.625</v>
      </c>
      <c r="M3433" s="27">
        <v>0.35</v>
      </c>
      <c r="O3433" s="1"/>
      <c r="P3433" s="2"/>
      <c r="Q3433" s="3"/>
      <c r="R3433" s="5"/>
    </row>
    <row r="3434" spans="2:18" x14ac:dyDescent="0.2">
      <c r="B3434" s="22" t="s">
        <v>10</v>
      </c>
      <c r="C3434" s="22">
        <v>1185732</v>
      </c>
      <c r="D3434" s="23">
        <v>44415</v>
      </c>
      <c r="E3434" s="22" t="s">
        <v>130</v>
      </c>
      <c r="F3434" s="22" t="s">
        <v>115</v>
      </c>
      <c r="G3434" s="22" t="s">
        <v>116</v>
      </c>
      <c r="H3434" s="22" t="s">
        <v>13</v>
      </c>
      <c r="I3434" s="24">
        <v>0.4</v>
      </c>
      <c r="J3434" s="25">
        <v>3000</v>
      </c>
      <c r="K3434" s="26">
        <f t="shared" ref="K3434:K3437" si="1125">I3434*J3434</f>
        <v>1200</v>
      </c>
      <c r="L3434" s="26">
        <f t="shared" ref="L3434:L3437" si="1126">K3434*M3434</f>
        <v>480</v>
      </c>
      <c r="M3434" s="27">
        <v>0.4</v>
      </c>
      <c r="O3434" s="1"/>
      <c r="P3434" s="2"/>
      <c r="Q3434" s="3"/>
      <c r="R3434" s="5"/>
    </row>
    <row r="3435" spans="2:18" x14ac:dyDescent="0.2">
      <c r="B3435" s="22" t="s">
        <v>10</v>
      </c>
      <c r="C3435" s="22">
        <v>1185732</v>
      </c>
      <c r="D3435" s="23">
        <v>44415</v>
      </c>
      <c r="E3435" s="22" t="s">
        <v>130</v>
      </c>
      <c r="F3435" s="22" t="s">
        <v>115</v>
      </c>
      <c r="G3435" s="22" t="s">
        <v>116</v>
      </c>
      <c r="H3435" s="22" t="s">
        <v>14</v>
      </c>
      <c r="I3435" s="24">
        <v>0.4</v>
      </c>
      <c r="J3435" s="25">
        <v>2000</v>
      </c>
      <c r="K3435" s="26">
        <f t="shared" si="1125"/>
        <v>800</v>
      </c>
      <c r="L3435" s="26">
        <f t="shared" si="1126"/>
        <v>320</v>
      </c>
      <c r="M3435" s="27">
        <v>0.4</v>
      </c>
      <c r="O3435" s="1"/>
      <c r="P3435" s="2"/>
      <c r="Q3435" s="3"/>
      <c r="R3435" s="5"/>
    </row>
    <row r="3436" spans="2:18" x14ac:dyDescent="0.2">
      <c r="B3436" s="22" t="s">
        <v>10</v>
      </c>
      <c r="C3436" s="22">
        <v>1185732</v>
      </c>
      <c r="D3436" s="23">
        <v>44415</v>
      </c>
      <c r="E3436" s="22" t="s">
        <v>130</v>
      </c>
      <c r="F3436" s="22" t="s">
        <v>115</v>
      </c>
      <c r="G3436" s="22" t="s">
        <v>116</v>
      </c>
      <c r="H3436" s="22" t="s">
        <v>16</v>
      </c>
      <c r="I3436" s="24">
        <v>0.49999999999999994</v>
      </c>
      <c r="J3436" s="25">
        <v>1750</v>
      </c>
      <c r="K3436" s="26">
        <f t="shared" si="1125"/>
        <v>874.99999999999989</v>
      </c>
      <c r="L3436" s="26">
        <f t="shared" si="1126"/>
        <v>262.49999999999994</v>
      </c>
      <c r="M3436" s="27">
        <v>0.3</v>
      </c>
      <c r="O3436" s="1"/>
      <c r="P3436" s="2"/>
      <c r="Q3436" s="3"/>
      <c r="R3436" s="5"/>
    </row>
    <row r="3437" spans="2:18" x14ac:dyDescent="0.2">
      <c r="B3437" s="22" t="s">
        <v>10</v>
      </c>
      <c r="C3437" s="22">
        <v>1185732</v>
      </c>
      <c r="D3437" s="23">
        <v>44415</v>
      </c>
      <c r="E3437" s="22" t="s">
        <v>130</v>
      </c>
      <c r="F3437" s="22" t="s">
        <v>115</v>
      </c>
      <c r="G3437" s="22" t="s">
        <v>116</v>
      </c>
      <c r="H3437" s="22" t="s">
        <v>17</v>
      </c>
      <c r="I3437" s="24">
        <v>0.54999999999999993</v>
      </c>
      <c r="J3437" s="25">
        <v>3500</v>
      </c>
      <c r="K3437" s="26">
        <f t="shared" si="1125"/>
        <v>1924.9999999999998</v>
      </c>
      <c r="L3437" s="26">
        <f t="shared" si="1126"/>
        <v>770</v>
      </c>
      <c r="M3437" s="27">
        <v>0.4</v>
      </c>
      <c r="O3437" s="1"/>
      <c r="P3437" s="2"/>
      <c r="Q3437" s="3"/>
      <c r="R3437" s="5"/>
    </row>
    <row r="3438" spans="2:18" x14ac:dyDescent="0.2">
      <c r="B3438" s="22" t="s">
        <v>10</v>
      </c>
      <c r="C3438" s="22">
        <v>1185732</v>
      </c>
      <c r="D3438" s="23">
        <v>44445</v>
      </c>
      <c r="E3438" s="22" t="s">
        <v>130</v>
      </c>
      <c r="F3438" s="22" t="s">
        <v>115</v>
      </c>
      <c r="G3438" s="22" t="s">
        <v>116</v>
      </c>
      <c r="H3438" s="22" t="s">
        <v>12</v>
      </c>
      <c r="I3438" s="24">
        <v>0.49999999999999994</v>
      </c>
      <c r="J3438" s="25">
        <v>4750</v>
      </c>
      <c r="K3438" s="26">
        <f>I3438*J3438</f>
        <v>2374.9999999999995</v>
      </c>
      <c r="L3438" s="26">
        <f>K3438*M3438</f>
        <v>831.24999999999977</v>
      </c>
      <c r="M3438" s="27">
        <v>0.35</v>
      </c>
      <c r="O3438" s="1"/>
      <c r="P3438" s="2"/>
      <c r="Q3438" s="3"/>
      <c r="R3438" s="5"/>
    </row>
    <row r="3439" spans="2:18" x14ac:dyDescent="0.2">
      <c r="B3439" s="22" t="s">
        <v>10</v>
      </c>
      <c r="C3439" s="22">
        <v>1185732</v>
      </c>
      <c r="D3439" s="23">
        <v>44445</v>
      </c>
      <c r="E3439" s="22" t="s">
        <v>130</v>
      </c>
      <c r="F3439" s="22" t="s">
        <v>115</v>
      </c>
      <c r="G3439" s="22" t="s">
        <v>116</v>
      </c>
      <c r="H3439" s="22" t="s">
        <v>15</v>
      </c>
      <c r="I3439" s="24">
        <v>0.45</v>
      </c>
      <c r="J3439" s="25">
        <v>2750</v>
      </c>
      <c r="K3439" s="26">
        <f>I3439*J3439</f>
        <v>1237.5</v>
      </c>
      <c r="L3439" s="26">
        <f>K3439*M3439</f>
        <v>433.125</v>
      </c>
      <c r="M3439" s="27">
        <v>0.35</v>
      </c>
      <c r="O3439" s="1"/>
      <c r="P3439" s="2"/>
      <c r="Q3439" s="3"/>
      <c r="R3439" s="5"/>
    </row>
    <row r="3440" spans="2:18" x14ac:dyDescent="0.2">
      <c r="B3440" s="22" t="s">
        <v>10</v>
      </c>
      <c r="C3440" s="22">
        <v>1185732</v>
      </c>
      <c r="D3440" s="23">
        <v>44445</v>
      </c>
      <c r="E3440" s="22" t="s">
        <v>130</v>
      </c>
      <c r="F3440" s="22" t="s">
        <v>115</v>
      </c>
      <c r="G3440" s="22" t="s">
        <v>116</v>
      </c>
      <c r="H3440" s="22" t="s">
        <v>13</v>
      </c>
      <c r="I3440" s="24">
        <v>0.4</v>
      </c>
      <c r="J3440" s="25">
        <v>1750</v>
      </c>
      <c r="K3440" s="26">
        <f t="shared" ref="K3440:K3443" si="1127">I3440*J3440</f>
        <v>700</v>
      </c>
      <c r="L3440" s="26">
        <f t="shared" ref="L3440:L3443" si="1128">K3440*M3440</f>
        <v>280</v>
      </c>
      <c r="M3440" s="27">
        <v>0.4</v>
      </c>
      <c r="O3440" s="1"/>
      <c r="P3440" s="2"/>
      <c r="Q3440" s="3"/>
      <c r="R3440" s="5"/>
    </row>
    <row r="3441" spans="2:18" x14ac:dyDescent="0.2">
      <c r="B3441" s="22" t="s">
        <v>10</v>
      </c>
      <c r="C3441" s="22">
        <v>1185732</v>
      </c>
      <c r="D3441" s="23">
        <v>44445</v>
      </c>
      <c r="E3441" s="22" t="s">
        <v>130</v>
      </c>
      <c r="F3441" s="22" t="s">
        <v>115</v>
      </c>
      <c r="G3441" s="22" t="s">
        <v>116</v>
      </c>
      <c r="H3441" s="22" t="s">
        <v>14</v>
      </c>
      <c r="I3441" s="24">
        <v>0.4</v>
      </c>
      <c r="J3441" s="25">
        <v>1500</v>
      </c>
      <c r="K3441" s="26">
        <f t="shared" si="1127"/>
        <v>600</v>
      </c>
      <c r="L3441" s="26">
        <f t="shared" si="1128"/>
        <v>240</v>
      </c>
      <c r="M3441" s="27">
        <v>0.4</v>
      </c>
      <c r="O3441" s="1"/>
      <c r="P3441" s="2"/>
      <c r="Q3441" s="3"/>
      <c r="R3441" s="5"/>
    </row>
    <row r="3442" spans="2:18" x14ac:dyDescent="0.2">
      <c r="B3442" s="22" t="s">
        <v>10</v>
      </c>
      <c r="C3442" s="22">
        <v>1185732</v>
      </c>
      <c r="D3442" s="23">
        <v>44445</v>
      </c>
      <c r="E3442" s="22" t="s">
        <v>130</v>
      </c>
      <c r="F3442" s="22" t="s">
        <v>115</v>
      </c>
      <c r="G3442" s="22" t="s">
        <v>116</v>
      </c>
      <c r="H3442" s="22" t="s">
        <v>16</v>
      </c>
      <c r="I3442" s="24">
        <v>0.49999999999999994</v>
      </c>
      <c r="J3442" s="25">
        <v>1500</v>
      </c>
      <c r="K3442" s="26">
        <f t="shared" si="1127"/>
        <v>749.99999999999989</v>
      </c>
      <c r="L3442" s="26">
        <f t="shared" si="1128"/>
        <v>224.99999999999997</v>
      </c>
      <c r="M3442" s="27">
        <v>0.3</v>
      </c>
      <c r="O3442" s="1"/>
      <c r="P3442" s="2"/>
      <c r="Q3442" s="3"/>
      <c r="R3442" s="5"/>
    </row>
    <row r="3443" spans="2:18" x14ac:dyDescent="0.2">
      <c r="B3443" s="22" t="s">
        <v>10</v>
      </c>
      <c r="C3443" s="22">
        <v>1185732</v>
      </c>
      <c r="D3443" s="23">
        <v>44445</v>
      </c>
      <c r="E3443" s="22" t="s">
        <v>130</v>
      </c>
      <c r="F3443" s="22" t="s">
        <v>115</v>
      </c>
      <c r="G3443" s="22" t="s">
        <v>116</v>
      </c>
      <c r="H3443" s="22" t="s">
        <v>17</v>
      </c>
      <c r="I3443" s="24">
        <v>0.54999999999999993</v>
      </c>
      <c r="J3443" s="25">
        <v>2500</v>
      </c>
      <c r="K3443" s="26">
        <f t="shared" si="1127"/>
        <v>1374.9999999999998</v>
      </c>
      <c r="L3443" s="26">
        <f t="shared" si="1128"/>
        <v>549.99999999999989</v>
      </c>
      <c r="M3443" s="27">
        <v>0.4</v>
      </c>
      <c r="O3443" s="1"/>
      <c r="P3443" s="2"/>
      <c r="Q3443" s="3"/>
      <c r="R3443" s="5"/>
    </row>
    <row r="3444" spans="2:18" x14ac:dyDescent="0.2">
      <c r="B3444" s="22" t="s">
        <v>10</v>
      </c>
      <c r="C3444" s="22">
        <v>1185732</v>
      </c>
      <c r="D3444" s="23">
        <v>44477</v>
      </c>
      <c r="E3444" s="22" t="s">
        <v>130</v>
      </c>
      <c r="F3444" s="22" t="s">
        <v>115</v>
      </c>
      <c r="G3444" s="22" t="s">
        <v>116</v>
      </c>
      <c r="H3444" s="22" t="s">
        <v>12</v>
      </c>
      <c r="I3444" s="24">
        <v>0.54999999999999993</v>
      </c>
      <c r="J3444" s="25">
        <v>4250</v>
      </c>
      <c r="K3444" s="26">
        <f>I3444*J3444</f>
        <v>2337.4999999999995</v>
      </c>
      <c r="L3444" s="26">
        <f>K3444*M3444</f>
        <v>818.12499999999977</v>
      </c>
      <c r="M3444" s="27">
        <v>0.35</v>
      </c>
      <c r="O3444" s="1"/>
      <c r="P3444" s="2"/>
      <c r="Q3444" s="3"/>
      <c r="R3444" s="5"/>
    </row>
    <row r="3445" spans="2:18" x14ac:dyDescent="0.2">
      <c r="B3445" s="22" t="s">
        <v>10</v>
      </c>
      <c r="C3445" s="22">
        <v>1185732</v>
      </c>
      <c r="D3445" s="23">
        <v>44477</v>
      </c>
      <c r="E3445" s="22" t="s">
        <v>130</v>
      </c>
      <c r="F3445" s="22" t="s">
        <v>115</v>
      </c>
      <c r="G3445" s="22" t="s">
        <v>116</v>
      </c>
      <c r="H3445" s="22" t="s">
        <v>15</v>
      </c>
      <c r="I3445" s="24">
        <v>0.5</v>
      </c>
      <c r="J3445" s="25">
        <v>2500</v>
      </c>
      <c r="K3445" s="26">
        <f>I3445*J3445</f>
        <v>1250</v>
      </c>
      <c r="L3445" s="26">
        <f>K3445*M3445</f>
        <v>437.5</v>
      </c>
      <c r="M3445" s="27">
        <v>0.35</v>
      </c>
      <c r="O3445" s="1"/>
      <c r="P3445" s="2"/>
      <c r="Q3445" s="3"/>
      <c r="R3445" s="5"/>
    </row>
    <row r="3446" spans="2:18" x14ac:dyDescent="0.2">
      <c r="B3446" s="22" t="s">
        <v>10</v>
      </c>
      <c r="C3446" s="22">
        <v>1185732</v>
      </c>
      <c r="D3446" s="23">
        <v>44477</v>
      </c>
      <c r="E3446" s="22" t="s">
        <v>130</v>
      </c>
      <c r="F3446" s="22" t="s">
        <v>115</v>
      </c>
      <c r="G3446" s="22" t="s">
        <v>116</v>
      </c>
      <c r="H3446" s="22" t="s">
        <v>13</v>
      </c>
      <c r="I3446" s="24">
        <v>0.5</v>
      </c>
      <c r="J3446" s="25">
        <v>1500</v>
      </c>
      <c r="K3446" s="26">
        <f t="shared" ref="K3446:K3449" si="1129">I3446*J3446</f>
        <v>750</v>
      </c>
      <c r="L3446" s="26">
        <f t="shared" ref="L3446:L3449" si="1130">K3446*M3446</f>
        <v>300</v>
      </c>
      <c r="M3446" s="27">
        <v>0.4</v>
      </c>
      <c r="O3446" s="1"/>
      <c r="P3446" s="2"/>
      <c r="Q3446" s="3"/>
      <c r="R3446" s="5"/>
    </row>
    <row r="3447" spans="2:18" x14ac:dyDescent="0.2">
      <c r="B3447" s="22" t="s">
        <v>10</v>
      </c>
      <c r="C3447" s="22">
        <v>1185732</v>
      </c>
      <c r="D3447" s="23">
        <v>44477</v>
      </c>
      <c r="E3447" s="22" t="s">
        <v>130</v>
      </c>
      <c r="F3447" s="22" t="s">
        <v>115</v>
      </c>
      <c r="G3447" s="22" t="s">
        <v>116</v>
      </c>
      <c r="H3447" s="22" t="s">
        <v>14</v>
      </c>
      <c r="I3447" s="24">
        <v>0.5</v>
      </c>
      <c r="J3447" s="25">
        <v>1250</v>
      </c>
      <c r="K3447" s="26">
        <f t="shared" si="1129"/>
        <v>625</v>
      </c>
      <c r="L3447" s="26">
        <f t="shared" si="1130"/>
        <v>250</v>
      </c>
      <c r="M3447" s="27">
        <v>0.4</v>
      </c>
      <c r="O3447" s="1"/>
      <c r="P3447" s="2"/>
      <c r="Q3447" s="3"/>
      <c r="R3447" s="5"/>
    </row>
    <row r="3448" spans="2:18" x14ac:dyDescent="0.2">
      <c r="B3448" s="22" t="s">
        <v>10</v>
      </c>
      <c r="C3448" s="22">
        <v>1185732</v>
      </c>
      <c r="D3448" s="23">
        <v>44477</v>
      </c>
      <c r="E3448" s="22" t="s">
        <v>130</v>
      </c>
      <c r="F3448" s="22" t="s">
        <v>115</v>
      </c>
      <c r="G3448" s="22" t="s">
        <v>116</v>
      </c>
      <c r="H3448" s="22" t="s">
        <v>16</v>
      </c>
      <c r="I3448" s="24">
        <v>0.6</v>
      </c>
      <c r="J3448" s="25">
        <v>1250</v>
      </c>
      <c r="K3448" s="26">
        <f t="shared" si="1129"/>
        <v>750</v>
      </c>
      <c r="L3448" s="26">
        <f t="shared" si="1130"/>
        <v>225</v>
      </c>
      <c r="M3448" s="27">
        <v>0.3</v>
      </c>
      <c r="O3448" s="1"/>
      <c r="P3448" s="2"/>
      <c r="Q3448" s="3"/>
      <c r="R3448" s="5"/>
    </row>
    <row r="3449" spans="2:18" x14ac:dyDescent="0.2">
      <c r="B3449" s="22" t="s">
        <v>10</v>
      </c>
      <c r="C3449" s="22">
        <v>1185732</v>
      </c>
      <c r="D3449" s="23">
        <v>44477</v>
      </c>
      <c r="E3449" s="22" t="s">
        <v>130</v>
      </c>
      <c r="F3449" s="22" t="s">
        <v>115</v>
      </c>
      <c r="G3449" s="22" t="s">
        <v>116</v>
      </c>
      <c r="H3449" s="22" t="s">
        <v>17</v>
      </c>
      <c r="I3449" s="24">
        <v>0.64999999999999991</v>
      </c>
      <c r="J3449" s="25">
        <v>2500</v>
      </c>
      <c r="K3449" s="26">
        <f t="shared" si="1129"/>
        <v>1624.9999999999998</v>
      </c>
      <c r="L3449" s="26">
        <f t="shared" si="1130"/>
        <v>650</v>
      </c>
      <c r="M3449" s="27">
        <v>0.4</v>
      </c>
      <c r="O3449" s="1"/>
      <c r="P3449" s="2"/>
      <c r="Q3449" s="3"/>
      <c r="R3449" s="5"/>
    </row>
    <row r="3450" spans="2:18" x14ac:dyDescent="0.2">
      <c r="B3450" s="22" t="s">
        <v>10</v>
      </c>
      <c r="C3450" s="22">
        <v>1185732</v>
      </c>
      <c r="D3450" s="23">
        <v>44507</v>
      </c>
      <c r="E3450" s="22" t="s">
        <v>130</v>
      </c>
      <c r="F3450" s="22" t="s">
        <v>115</v>
      </c>
      <c r="G3450" s="22" t="s">
        <v>116</v>
      </c>
      <c r="H3450" s="22" t="s">
        <v>12</v>
      </c>
      <c r="I3450" s="24">
        <v>0.6</v>
      </c>
      <c r="J3450" s="25">
        <v>4000</v>
      </c>
      <c r="K3450" s="26">
        <f>I3450*J3450</f>
        <v>2400</v>
      </c>
      <c r="L3450" s="26">
        <f>K3450*M3450</f>
        <v>840</v>
      </c>
      <c r="M3450" s="27">
        <v>0.35</v>
      </c>
      <c r="O3450" s="1"/>
      <c r="P3450" s="2"/>
      <c r="Q3450" s="3"/>
      <c r="R3450" s="5"/>
    </row>
    <row r="3451" spans="2:18" x14ac:dyDescent="0.2">
      <c r="B3451" s="22" t="s">
        <v>10</v>
      </c>
      <c r="C3451" s="22">
        <v>1185732</v>
      </c>
      <c r="D3451" s="23">
        <v>44507</v>
      </c>
      <c r="E3451" s="22" t="s">
        <v>130</v>
      </c>
      <c r="F3451" s="22" t="s">
        <v>115</v>
      </c>
      <c r="G3451" s="22" t="s">
        <v>116</v>
      </c>
      <c r="H3451" s="22" t="s">
        <v>15</v>
      </c>
      <c r="I3451" s="24">
        <v>0.5</v>
      </c>
      <c r="J3451" s="25">
        <v>2750</v>
      </c>
      <c r="K3451" s="26">
        <f>I3451*J3451</f>
        <v>1375</v>
      </c>
      <c r="L3451" s="26">
        <f>K3451*M3451</f>
        <v>481.24999999999994</v>
      </c>
      <c r="M3451" s="27">
        <v>0.35</v>
      </c>
      <c r="O3451" s="1"/>
      <c r="P3451" s="2"/>
      <c r="Q3451" s="3"/>
      <c r="R3451" s="5"/>
    </row>
    <row r="3452" spans="2:18" x14ac:dyDescent="0.2">
      <c r="B3452" s="22" t="s">
        <v>10</v>
      </c>
      <c r="C3452" s="22">
        <v>1185732</v>
      </c>
      <c r="D3452" s="23">
        <v>44507</v>
      </c>
      <c r="E3452" s="22" t="s">
        <v>130</v>
      </c>
      <c r="F3452" s="22" t="s">
        <v>115</v>
      </c>
      <c r="G3452" s="22" t="s">
        <v>116</v>
      </c>
      <c r="H3452" s="22" t="s">
        <v>13</v>
      </c>
      <c r="I3452" s="24">
        <v>0.5</v>
      </c>
      <c r="J3452" s="25">
        <v>2700</v>
      </c>
      <c r="K3452" s="26">
        <f t="shared" ref="K3452:K3455" si="1131">I3452*J3452</f>
        <v>1350</v>
      </c>
      <c r="L3452" s="26">
        <f t="shared" ref="L3452:L3455" si="1132">K3452*M3452</f>
        <v>540</v>
      </c>
      <c r="M3452" s="27">
        <v>0.4</v>
      </c>
      <c r="O3452" s="1"/>
      <c r="P3452" s="2"/>
      <c r="Q3452" s="3"/>
      <c r="R3452" s="5"/>
    </row>
    <row r="3453" spans="2:18" x14ac:dyDescent="0.2">
      <c r="B3453" s="22" t="s">
        <v>10</v>
      </c>
      <c r="C3453" s="22">
        <v>1185732</v>
      </c>
      <c r="D3453" s="23">
        <v>44507</v>
      </c>
      <c r="E3453" s="22" t="s">
        <v>130</v>
      </c>
      <c r="F3453" s="22" t="s">
        <v>115</v>
      </c>
      <c r="G3453" s="22" t="s">
        <v>116</v>
      </c>
      <c r="H3453" s="22" t="s">
        <v>14</v>
      </c>
      <c r="I3453" s="24">
        <v>0.5</v>
      </c>
      <c r="J3453" s="25">
        <v>2500</v>
      </c>
      <c r="K3453" s="26">
        <f t="shared" si="1131"/>
        <v>1250</v>
      </c>
      <c r="L3453" s="26">
        <f t="shared" si="1132"/>
        <v>500</v>
      </c>
      <c r="M3453" s="27">
        <v>0.4</v>
      </c>
      <c r="O3453" s="1"/>
      <c r="P3453" s="2"/>
      <c r="Q3453" s="3"/>
      <c r="R3453" s="5"/>
    </row>
    <row r="3454" spans="2:18" x14ac:dyDescent="0.2">
      <c r="B3454" s="22" t="s">
        <v>10</v>
      </c>
      <c r="C3454" s="22">
        <v>1185732</v>
      </c>
      <c r="D3454" s="23">
        <v>44507</v>
      </c>
      <c r="E3454" s="22" t="s">
        <v>130</v>
      </c>
      <c r="F3454" s="22" t="s">
        <v>115</v>
      </c>
      <c r="G3454" s="22" t="s">
        <v>116</v>
      </c>
      <c r="H3454" s="22" t="s">
        <v>16</v>
      </c>
      <c r="I3454" s="24">
        <v>0.6</v>
      </c>
      <c r="J3454" s="25">
        <v>2250</v>
      </c>
      <c r="K3454" s="26">
        <f t="shared" si="1131"/>
        <v>1350</v>
      </c>
      <c r="L3454" s="26">
        <f t="shared" si="1132"/>
        <v>405</v>
      </c>
      <c r="M3454" s="27">
        <v>0.3</v>
      </c>
      <c r="O3454" s="1"/>
      <c r="P3454" s="2"/>
      <c r="Q3454" s="3"/>
      <c r="R3454" s="5"/>
    </row>
    <row r="3455" spans="2:18" x14ac:dyDescent="0.2">
      <c r="B3455" s="22" t="s">
        <v>10</v>
      </c>
      <c r="C3455" s="22">
        <v>1185732</v>
      </c>
      <c r="D3455" s="23">
        <v>44507</v>
      </c>
      <c r="E3455" s="22" t="s">
        <v>130</v>
      </c>
      <c r="F3455" s="22" t="s">
        <v>115</v>
      </c>
      <c r="G3455" s="22" t="s">
        <v>116</v>
      </c>
      <c r="H3455" s="22" t="s">
        <v>17</v>
      </c>
      <c r="I3455" s="24">
        <v>0.64999999999999991</v>
      </c>
      <c r="J3455" s="25">
        <v>3250</v>
      </c>
      <c r="K3455" s="26">
        <f t="shared" si="1131"/>
        <v>2112.4999999999995</v>
      </c>
      <c r="L3455" s="26">
        <f t="shared" si="1132"/>
        <v>844.99999999999989</v>
      </c>
      <c r="M3455" s="27">
        <v>0.4</v>
      </c>
      <c r="O3455" s="1"/>
      <c r="P3455" s="2"/>
      <c r="Q3455" s="3"/>
      <c r="R3455" s="5"/>
    </row>
    <row r="3456" spans="2:18" x14ac:dyDescent="0.2">
      <c r="B3456" s="22" t="s">
        <v>10</v>
      </c>
      <c r="C3456" s="22">
        <v>1185732</v>
      </c>
      <c r="D3456" s="23">
        <v>44536</v>
      </c>
      <c r="E3456" s="22" t="s">
        <v>130</v>
      </c>
      <c r="F3456" s="22" t="s">
        <v>115</v>
      </c>
      <c r="G3456" s="22" t="s">
        <v>116</v>
      </c>
      <c r="H3456" s="22" t="s">
        <v>12</v>
      </c>
      <c r="I3456" s="24">
        <v>0.6</v>
      </c>
      <c r="J3456" s="25">
        <v>5500</v>
      </c>
      <c r="K3456" s="26">
        <f>I3456*J3456</f>
        <v>3300</v>
      </c>
      <c r="L3456" s="26">
        <f>K3456*M3456</f>
        <v>1155</v>
      </c>
      <c r="M3456" s="27">
        <v>0.35</v>
      </c>
      <c r="O3456" s="1"/>
      <c r="P3456" s="2"/>
      <c r="Q3456" s="3"/>
      <c r="R3456" s="5"/>
    </row>
    <row r="3457" spans="1:18" x14ac:dyDescent="0.2">
      <c r="B3457" s="22" t="s">
        <v>10</v>
      </c>
      <c r="C3457" s="22">
        <v>1185732</v>
      </c>
      <c r="D3457" s="23">
        <v>44536</v>
      </c>
      <c r="E3457" s="22" t="s">
        <v>130</v>
      </c>
      <c r="F3457" s="22" t="s">
        <v>115</v>
      </c>
      <c r="G3457" s="22" t="s">
        <v>116</v>
      </c>
      <c r="H3457" s="22" t="s">
        <v>15</v>
      </c>
      <c r="I3457" s="24">
        <v>0.5</v>
      </c>
      <c r="J3457" s="25">
        <v>3500</v>
      </c>
      <c r="K3457" s="26">
        <f>I3457*J3457</f>
        <v>1750</v>
      </c>
      <c r="L3457" s="26">
        <f>K3457*M3457</f>
        <v>612.5</v>
      </c>
      <c r="M3457" s="27">
        <v>0.35</v>
      </c>
      <c r="O3457" s="1"/>
      <c r="P3457" s="2"/>
      <c r="Q3457" s="3"/>
      <c r="R3457" s="5"/>
    </row>
    <row r="3458" spans="1:18" x14ac:dyDescent="0.2">
      <c r="B3458" s="22" t="s">
        <v>10</v>
      </c>
      <c r="C3458" s="22">
        <v>1185732</v>
      </c>
      <c r="D3458" s="23">
        <v>44536</v>
      </c>
      <c r="E3458" s="22" t="s">
        <v>130</v>
      </c>
      <c r="F3458" s="22" t="s">
        <v>115</v>
      </c>
      <c r="G3458" s="22" t="s">
        <v>116</v>
      </c>
      <c r="H3458" s="22" t="s">
        <v>13</v>
      </c>
      <c r="I3458" s="24">
        <v>0.5</v>
      </c>
      <c r="J3458" s="25">
        <v>3250</v>
      </c>
      <c r="K3458" s="26">
        <f t="shared" ref="K3458:K3461" si="1133">I3458*J3458</f>
        <v>1625</v>
      </c>
      <c r="L3458" s="26">
        <f t="shared" ref="L3458:L3461" si="1134">K3458*M3458</f>
        <v>650</v>
      </c>
      <c r="M3458" s="27">
        <v>0.4</v>
      </c>
      <c r="O3458" s="1"/>
      <c r="P3458" s="2"/>
      <c r="Q3458" s="3"/>
      <c r="R3458" s="5"/>
    </row>
    <row r="3459" spans="1:18" x14ac:dyDescent="0.2">
      <c r="B3459" s="22" t="s">
        <v>10</v>
      </c>
      <c r="C3459" s="22">
        <v>1185732</v>
      </c>
      <c r="D3459" s="23">
        <v>44536</v>
      </c>
      <c r="E3459" s="22" t="s">
        <v>130</v>
      </c>
      <c r="F3459" s="22" t="s">
        <v>115</v>
      </c>
      <c r="G3459" s="22" t="s">
        <v>116</v>
      </c>
      <c r="H3459" s="22" t="s">
        <v>14</v>
      </c>
      <c r="I3459" s="24">
        <v>0.5</v>
      </c>
      <c r="J3459" s="25">
        <v>2750</v>
      </c>
      <c r="K3459" s="26">
        <f t="shared" si="1133"/>
        <v>1375</v>
      </c>
      <c r="L3459" s="26">
        <f t="shared" si="1134"/>
        <v>550</v>
      </c>
      <c r="M3459" s="27">
        <v>0.4</v>
      </c>
      <c r="O3459" s="1"/>
      <c r="P3459" s="2"/>
      <c r="Q3459" s="3"/>
      <c r="R3459" s="5"/>
    </row>
    <row r="3460" spans="1:18" x14ac:dyDescent="0.2">
      <c r="B3460" s="22" t="s">
        <v>10</v>
      </c>
      <c r="C3460" s="22">
        <v>1185732</v>
      </c>
      <c r="D3460" s="23">
        <v>44536</v>
      </c>
      <c r="E3460" s="22" t="s">
        <v>130</v>
      </c>
      <c r="F3460" s="22" t="s">
        <v>115</v>
      </c>
      <c r="G3460" s="22" t="s">
        <v>116</v>
      </c>
      <c r="H3460" s="22" t="s">
        <v>16</v>
      </c>
      <c r="I3460" s="24">
        <v>0.6</v>
      </c>
      <c r="J3460" s="25">
        <v>2750</v>
      </c>
      <c r="K3460" s="26">
        <f t="shared" si="1133"/>
        <v>1650</v>
      </c>
      <c r="L3460" s="26">
        <f t="shared" si="1134"/>
        <v>495</v>
      </c>
      <c r="M3460" s="27">
        <v>0.3</v>
      </c>
      <c r="O3460" s="1"/>
      <c r="P3460" s="2"/>
      <c r="Q3460" s="3"/>
      <c r="R3460" s="5"/>
    </row>
    <row r="3461" spans="1:18" x14ac:dyDescent="0.2">
      <c r="B3461" s="22" t="s">
        <v>10</v>
      </c>
      <c r="C3461" s="22">
        <v>1185732</v>
      </c>
      <c r="D3461" s="23">
        <v>44536</v>
      </c>
      <c r="E3461" s="22" t="s">
        <v>130</v>
      </c>
      <c r="F3461" s="22" t="s">
        <v>115</v>
      </c>
      <c r="G3461" s="22" t="s">
        <v>116</v>
      </c>
      <c r="H3461" s="22" t="s">
        <v>17</v>
      </c>
      <c r="I3461" s="24">
        <v>0.64999999999999991</v>
      </c>
      <c r="J3461" s="25">
        <v>3750</v>
      </c>
      <c r="K3461" s="26">
        <f t="shared" si="1133"/>
        <v>2437.4999999999995</v>
      </c>
      <c r="L3461" s="26">
        <f t="shared" si="1134"/>
        <v>974.99999999999989</v>
      </c>
      <c r="M3461" s="27">
        <v>0.4</v>
      </c>
      <c r="O3461" s="1"/>
      <c r="P3461" s="2"/>
      <c r="Q3461" s="3"/>
      <c r="R3461" s="5"/>
    </row>
    <row r="3462" spans="1:18" x14ac:dyDescent="0.2">
      <c r="A3462" s="8" t="s">
        <v>40</v>
      </c>
      <c r="B3462" s="22" t="s">
        <v>10</v>
      </c>
      <c r="C3462" s="22">
        <v>1185732</v>
      </c>
      <c r="D3462" s="23">
        <v>44203</v>
      </c>
      <c r="E3462" s="22" t="s">
        <v>130</v>
      </c>
      <c r="F3462" s="22" t="s">
        <v>117</v>
      </c>
      <c r="G3462" s="22" t="s">
        <v>118</v>
      </c>
      <c r="H3462" s="22" t="s">
        <v>12</v>
      </c>
      <c r="I3462" s="24">
        <v>0.4</v>
      </c>
      <c r="J3462" s="25">
        <v>5000</v>
      </c>
      <c r="K3462" s="26">
        <f>I3462*J3462</f>
        <v>2000</v>
      </c>
      <c r="L3462" s="26">
        <f>K3462*M3462</f>
        <v>800</v>
      </c>
      <c r="M3462" s="27">
        <v>0.4</v>
      </c>
      <c r="O3462" s="1"/>
      <c r="P3462" s="2"/>
      <c r="Q3462" s="3"/>
      <c r="R3462" s="5"/>
    </row>
    <row r="3463" spans="1:18" x14ac:dyDescent="0.2">
      <c r="B3463" s="22" t="s">
        <v>10</v>
      </c>
      <c r="C3463" s="22">
        <v>1185732</v>
      </c>
      <c r="D3463" s="23">
        <v>44203</v>
      </c>
      <c r="E3463" s="22" t="s">
        <v>130</v>
      </c>
      <c r="F3463" s="22" t="s">
        <v>117</v>
      </c>
      <c r="G3463" s="22" t="s">
        <v>118</v>
      </c>
      <c r="H3463" s="22" t="s">
        <v>15</v>
      </c>
      <c r="I3463" s="24">
        <v>0.4</v>
      </c>
      <c r="J3463" s="25">
        <v>3000</v>
      </c>
      <c r="K3463" s="26">
        <f>I3463*J3463</f>
        <v>1200</v>
      </c>
      <c r="L3463" s="26">
        <f>K3463*M3463</f>
        <v>480</v>
      </c>
      <c r="M3463" s="27">
        <v>0.4</v>
      </c>
      <c r="O3463" s="1"/>
      <c r="P3463" s="2"/>
      <c r="Q3463" s="3"/>
      <c r="R3463" s="5"/>
    </row>
    <row r="3464" spans="1:18" x14ac:dyDescent="0.2">
      <c r="B3464" s="22" t="s">
        <v>10</v>
      </c>
      <c r="C3464" s="22">
        <v>1185732</v>
      </c>
      <c r="D3464" s="23">
        <v>44203</v>
      </c>
      <c r="E3464" s="22" t="s">
        <v>130</v>
      </c>
      <c r="F3464" s="22" t="s">
        <v>117</v>
      </c>
      <c r="G3464" s="22" t="s">
        <v>118</v>
      </c>
      <c r="H3464" s="22" t="s">
        <v>13</v>
      </c>
      <c r="I3464" s="24">
        <v>0.30000000000000004</v>
      </c>
      <c r="J3464" s="25">
        <v>3000</v>
      </c>
      <c r="K3464" s="26">
        <f t="shared" ref="K3464:K3467" si="1135">I3464*J3464</f>
        <v>900.00000000000011</v>
      </c>
      <c r="L3464" s="26">
        <f t="shared" ref="L3464:L3473" si="1136">K3464*M3464</f>
        <v>270</v>
      </c>
      <c r="M3464" s="27">
        <v>0.3</v>
      </c>
      <c r="O3464" s="1"/>
      <c r="P3464" s="2"/>
      <c r="Q3464" s="3"/>
      <c r="R3464" s="5"/>
    </row>
    <row r="3465" spans="1:18" x14ac:dyDescent="0.2">
      <c r="B3465" s="22" t="s">
        <v>10</v>
      </c>
      <c r="C3465" s="22">
        <v>1185732</v>
      </c>
      <c r="D3465" s="23">
        <v>44203</v>
      </c>
      <c r="E3465" s="22" t="s">
        <v>130</v>
      </c>
      <c r="F3465" s="22" t="s">
        <v>117</v>
      </c>
      <c r="G3465" s="22" t="s">
        <v>118</v>
      </c>
      <c r="H3465" s="22" t="s">
        <v>14</v>
      </c>
      <c r="I3465" s="24">
        <v>0.35</v>
      </c>
      <c r="J3465" s="25">
        <v>1500</v>
      </c>
      <c r="K3465" s="26">
        <f t="shared" si="1135"/>
        <v>525</v>
      </c>
      <c r="L3465" s="26">
        <f t="shared" si="1136"/>
        <v>157.5</v>
      </c>
      <c r="M3465" s="27">
        <v>0.3</v>
      </c>
      <c r="O3465" s="1"/>
      <c r="P3465" s="2"/>
      <c r="Q3465" s="3"/>
      <c r="R3465" s="5"/>
    </row>
    <row r="3466" spans="1:18" x14ac:dyDescent="0.2">
      <c r="B3466" s="22" t="s">
        <v>10</v>
      </c>
      <c r="C3466" s="22">
        <v>1185732</v>
      </c>
      <c r="D3466" s="23">
        <v>44203</v>
      </c>
      <c r="E3466" s="22" t="s">
        <v>130</v>
      </c>
      <c r="F3466" s="22" t="s">
        <v>117</v>
      </c>
      <c r="G3466" s="22" t="s">
        <v>118</v>
      </c>
      <c r="H3466" s="22" t="s">
        <v>16</v>
      </c>
      <c r="I3466" s="24">
        <v>0.5</v>
      </c>
      <c r="J3466" s="25">
        <v>2000</v>
      </c>
      <c r="K3466" s="26">
        <f t="shared" si="1135"/>
        <v>1000</v>
      </c>
      <c r="L3466" s="26">
        <f t="shared" si="1136"/>
        <v>300</v>
      </c>
      <c r="M3466" s="27">
        <v>0.3</v>
      </c>
      <c r="O3466" s="1"/>
      <c r="P3466" s="2"/>
      <c r="Q3466" s="3"/>
      <c r="R3466" s="5"/>
    </row>
    <row r="3467" spans="1:18" x14ac:dyDescent="0.2">
      <c r="B3467" s="22" t="s">
        <v>10</v>
      </c>
      <c r="C3467" s="22">
        <v>1185732</v>
      </c>
      <c r="D3467" s="23">
        <v>44203</v>
      </c>
      <c r="E3467" s="22" t="s">
        <v>130</v>
      </c>
      <c r="F3467" s="22" t="s">
        <v>117</v>
      </c>
      <c r="G3467" s="22" t="s">
        <v>118</v>
      </c>
      <c r="H3467" s="22" t="s">
        <v>17</v>
      </c>
      <c r="I3467" s="24">
        <v>0.4</v>
      </c>
      <c r="J3467" s="25">
        <v>3000</v>
      </c>
      <c r="K3467" s="26">
        <f t="shared" si="1135"/>
        <v>1200</v>
      </c>
      <c r="L3467" s="26">
        <f t="shared" si="1136"/>
        <v>420</v>
      </c>
      <c r="M3467" s="27">
        <v>0.35</v>
      </c>
      <c r="O3467" s="1"/>
      <c r="P3467" s="2"/>
      <c r="Q3467" s="3"/>
      <c r="R3467" s="5"/>
    </row>
    <row r="3468" spans="1:18" x14ac:dyDescent="0.2">
      <c r="B3468" s="22" t="s">
        <v>10</v>
      </c>
      <c r="C3468" s="22">
        <v>1185732</v>
      </c>
      <c r="D3468" s="23">
        <v>44232</v>
      </c>
      <c r="E3468" s="22" t="s">
        <v>130</v>
      </c>
      <c r="F3468" s="22" t="s">
        <v>117</v>
      </c>
      <c r="G3468" s="22" t="s">
        <v>118</v>
      </c>
      <c r="H3468" s="22" t="s">
        <v>12</v>
      </c>
      <c r="I3468" s="24">
        <v>0.4</v>
      </c>
      <c r="J3468" s="25">
        <v>5500</v>
      </c>
      <c r="K3468" s="26">
        <f>I3468*J3468</f>
        <v>2200</v>
      </c>
      <c r="L3468" s="26">
        <f>K3468*M3468</f>
        <v>880</v>
      </c>
      <c r="M3468" s="27">
        <v>0.4</v>
      </c>
      <c r="O3468" s="1"/>
      <c r="P3468" s="2"/>
      <c r="Q3468" s="3"/>
      <c r="R3468" s="5"/>
    </row>
    <row r="3469" spans="1:18" x14ac:dyDescent="0.2">
      <c r="B3469" s="22" t="s">
        <v>10</v>
      </c>
      <c r="C3469" s="22">
        <v>1185732</v>
      </c>
      <c r="D3469" s="23">
        <v>44232</v>
      </c>
      <c r="E3469" s="22" t="s">
        <v>130</v>
      </c>
      <c r="F3469" s="22" t="s">
        <v>117</v>
      </c>
      <c r="G3469" s="22" t="s">
        <v>118</v>
      </c>
      <c r="H3469" s="22" t="s">
        <v>15</v>
      </c>
      <c r="I3469" s="24">
        <v>0.4</v>
      </c>
      <c r="J3469" s="25">
        <v>2000</v>
      </c>
      <c r="K3469" s="26">
        <f>I3469*J3469</f>
        <v>800</v>
      </c>
      <c r="L3469" s="26">
        <f>K3469*M3469</f>
        <v>320</v>
      </c>
      <c r="M3469" s="27">
        <v>0.4</v>
      </c>
      <c r="O3469" s="1"/>
      <c r="P3469" s="2"/>
      <c r="Q3469" s="3"/>
      <c r="R3469" s="5"/>
    </row>
    <row r="3470" spans="1:18" x14ac:dyDescent="0.2">
      <c r="B3470" s="22" t="s">
        <v>10</v>
      </c>
      <c r="C3470" s="22">
        <v>1185732</v>
      </c>
      <c r="D3470" s="23">
        <v>44232</v>
      </c>
      <c r="E3470" s="22" t="s">
        <v>130</v>
      </c>
      <c r="F3470" s="22" t="s">
        <v>117</v>
      </c>
      <c r="G3470" s="22" t="s">
        <v>118</v>
      </c>
      <c r="H3470" s="22" t="s">
        <v>13</v>
      </c>
      <c r="I3470" s="24">
        <v>0.30000000000000004</v>
      </c>
      <c r="J3470" s="25">
        <v>2500</v>
      </c>
      <c r="K3470" s="26">
        <f t="shared" ref="K3470:K3473" si="1137">I3470*J3470</f>
        <v>750.00000000000011</v>
      </c>
      <c r="L3470" s="26">
        <f t="shared" si="1136"/>
        <v>225.00000000000003</v>
      </c>
      <c r="M3470" s="27">
        <v>0.3</v>
      </c>
      <c r="O3470" s="1"/>
      <c r="P3470" s="2"/>
      <c r="Q3470" s="3"/>
      <c r="R3470" s="5"/>
    </row>
    <row r="3471" spans="1:18" x14ac:dyDescent="0.2">
      <c r="B3471" s="22" t="s">
        <v>10</v>
      </c>
      <c r="C3471" s="22">
        <v>1185732</v>
      </c>
      <c r="D3471" s="23">
        <v>44232</v>
      </c>
      <c r="E3471" s="22" t="s">
        <v>130</v>
      </c>
      <c r="F3471" s="22" t="s">
        <v>117</v>
      </c>
      <c r="G3471" s="22" t="s">
        <v>118</v>
      </c>
      <c r="H3471" s="22" t="s">
        <v>14</v>
      </c>
      <c r="I3471" s="24">
        <v>0.35</v>
      </c>
      <c r="J3471" s="25">
        <v>1250</v>
      </c>
      <c r="K3471" s="26">
        <f t="shared" si="1137"/>
        <v>437.5</v>
      </c>
      <c r="L3471" s="26">
        <f t="shared" si="1136"/>
        <v>131.25</v>
      </c>
      <c r="M3471" s="27">
        <v>0.3</v>
      </c>
      <c r="O3471" s="1"/>
      <c r="P3471" s="2"/>
      <c r="Q3471" s="3"/>
      <c r="R3471" s="5"/>
    </row>
    <row r="3472" spans="1:18" x14ac:dyDescent="0.2">
      <c r="B3472" s="22" t="s">
        <v>10</v>
      </c>
      <c r="C3472" s="22">
        <v>1185732</v>
      </c>
      <c r="D3472" s="23">
        <v>44232</v>
      </c>
      <c r="E3472" s="22" t="s">
        <v>130</v>
      </c>
      <c r="F3472" s="22" t="s">
        <v>117</v>
      </c>
      <c r="G3472" s="22" t="s">
        <v>118</v>
      </c>
      <c r="H3472" s="22" t="s">
        <v>16</v>
      </c>
      <c r="I3472" s="24">
        <v>0.5</v>
      </c>
      <c r="J3472" s="25">
        <v>2000</v>
      </c>
      <c r="K3472" s="26">
        <f t="shared" si="1137"/>
        <v>1000</v>
      </c>
      <c r="L3472" s="26">
        <f t="shared" si="1136"/>
        <v>300</v>
      </c>
      <c r="M3472" s="27">
        <v>0.3</v>
      </c>
      <c r="O3472" s="1"/>
      <c r="P3472" s="2"/>
      <c r="Q3472" s="3"/>
      <c r="R3472" s="5"/>
    </row>
    <row r="3473" spans="2:18" x14ac:dyDescent="0.2">
      <c r="B3473" s="22" t="s">
        <v>10</v>
      </c>
      <c r="C3473" s="22">
        <v>1185732</v>
      </c>
      <c r="D3473" s="23">
        <v>44232</v>
      </c>
      <c r="E3473" s="22" t="s">
        <v>130</v>
      </c>
      <c r="F3473" s="22" t="s">
        <v>117</v>
      </c>
      <c r="G3473" s="22" t="s">
        <v>118</v>
      </c>
      <c r="H3473" s="22" t="s">
        <v>17</v>
      </c>
      <c r="I3473" s="24">
        <v>0.4</v>
      </c>
      <c r="J3473" s="25">
        <v>3000</v>
      </c>
      <c r="K3473" s="26">
        <f t="shared" si="1137"/>
        <v>1200</v>
      </c>
      <c r="L3473" s="26">
        <f t="shared" si="1136"/>
        <v>420</v>
      </c>
      <c r="M3473" s="27">
        <v>0.35</v>
      </c>
      <c r="O3473" s="1"/>
      <c r="P3473" s="2"/>
      <c r="Q3473" s="3"/>
      <c r="R3473" s="5"/>
    </row>
    <row r="3474" spans="2:18" x14ac:dyDescent="0.2">
      <c r="B3474" s="22" t="s">
        <v>10</v>
      </c>
      <c r="C3474" s="22">
        <v>1185732</v>
      </c>
      <c r="D3474" s="23">
        <v>44258</v>
      </c>
      <c r="E3474" s="22" t="s">
        <v>130</v>
      </c>
      <c r="F3474" s="22" t="s">
        <v>117</v>
      </c>
      <c r="G3474" s="22" t="s">
        <v>118</v>
      </c>
      <c r="H3474" s="22" t="s">
        <v>12</v>
      </c>
      <c r="I3474" s="24">
        <v>0.4</v>
      </c>
      <c r="J3474" s="25">
        <v>5200</v>
      </c>
      <c r="K3474" s="26">
        <f>I3474*J3474</f>
        <v>2080</v>
      </c>
      <c r="L3474" s="26">
        <f>K3474*M3474</f>
        <v>832</v>
      </c>
      <c r="M3474" s="27">
        <v>0.4</v>
      </c>
      <c r="O3474" s="1"/>
      <c r="P3474" s="2"/>
      <c r="Q3474" s="3"/>
      <c r="R3474" s="5"/>
    </row>
    <row r="3475" spans="2:18" x14ac:dyDescent="0.2">
      <c r="B3475" s="22" t="s">
        <v>10</v>
      </c>
      <c r="C3475" s="22">
        <v>1185732</v>
      </c>
      <c r="D3475" s="23">
        <v>44258</v>
      </c>
      <c r="E3475" s="22" t="s">
        <v>130</v>
      </c>
      <c r="F3475" s="22" t="s">
        <v>117</v>
      </c>
      <c r="G3475" s="22" t="s">
        <v>118</v>
      </c>
      <c r="H3475" s="22" t="s">
        <v>15</v>
      </c>
      <c r="I3475" s="24">
        <v>0.4</v>
      </c>
      <c r="J3475" s="25">
        <v>2250</v>
      </c>
      <c r="K3475" s="26">
        <f>I3475*J3475</f>
        <v>900</v>
      </c>
      <c r="L3475" s="26">
        <f>K3475*M3475</f>
        <v>360</v>
      </c>
      <c r="M3475" s="27">
        <v>0.4</v>
      </c>
      <c r="O3475" s="1"/>
      <c r="P3475" s="2"/>
      <c r="Q3475" s="3"/>
      <c r="R3475" s="5"/>
    </row>
    <row r="3476" spans="2:18" x14ac:dyDescent="0.2">
      <c r="B3476" s="22" t="s">
        <v>10</v>
      </c>
      <c r="C3476" s="22">
        <v>1185732</v>
      </c>
      <c r="D3476" s="23">
        <v>44258</v>
      </c>
      <c r="E3476" s="22" t="s">
        <v>130</v>
      </c>
      <c r="F3476" s="22" t="s">
        <v>117</v>
      </c>
      <c r="G3476" s="22" t="s">
        <v>118</v>
      </c>
      <c r="H3476" s="22" t="s">
        <v>13</v>
      </c>
      <c r="I3476" s="24">
        <v>0.30000000000000004</v>
      </c>
      <c r="J3476" s="25">
        <v>2500</v>
      </c>
      <c r="K3476" s="26">
        <f t="shared" ref="K3476:K3479" si="1138">I3476*J3476</f>
        <v>750.00000000000011</v>
      </c>
      <c r="L3476" s="26">
        <f t="shared" ref="L3476:L3479" si="1139">K3476*M3476</f>
        <v>225.00000000000003</v>
      </c>
      <c r="M3476" s="27">
        <v>0.3</v>
      </c>
      <c r="O3476" s="1"/>
      <c r="P3476" s="2"/>
      <c r="Q3476" s="3"/>
      <c r="R3476" s="5"/>
    </row>
    <row r="3477" spans="2:18" x14ac:dyDescent="0.2">
      <c r="B3477" s="22" t="s">
        <v>10</v>
      </c>
      <c r="C3477" s="22">
        <v>1185732</v>
      </c>
      <c r="D3477" s="23">
        <v>44258</v>
      </c>
      <c r="E3477" s="22" t="s">
        <v>130</v>
      </c>
      <c r="F3477" s="22" t="s">
        <v>117</v>
      </c>
      <c r="G3477" s="22" t="s">
        <v>118</v>
      </c>
      <c r="H3477" s="22" t="s">
        <v>14</v>
      </c>
      <c r="I3477" s="24">
        <v>0.35</v>
      </c>
      <c r="J3477" s="25">
        <v>1000</v>
      </c>
      <c r="K3477" s="26">
        <f t="shared" si="1138"/>
        <v>350</v>
      </c>
      <c r="L3477" s="26">
        <f t="shared" si="1139"/>
        <v>105</v>
      </c>
      <c r="M3477" s="27">
        <v>0.3</v>
      </c>
      <c r="O3477" s="1"/>
      <c r="P3477" s="2"/>
      <c r="Q3477" s="3"/>
      <c r="R3477" s="5"/>
    </row>
    <row r="3478" spans="2:18" x14ac:dyDescent="0.2">
      <c r="B3478" s="22" t="s">
        <v>10</v>
      </c>
      <c r="C3478" s="22">
        <v>1185732</v>
      </c>
      <c r="D3478" s="23">
        <v>44258</v>
      </c>
      <c r="E3478" s="22" t="s">
        <v>130</v>
      </c>
      <c r="F3478" s="22" t="s">
        <v>117</v>
      </c>
      <c r="G3478" s="22" t="s">
        <v>118</v>
      </c>
      <c r="H3478" s="22" t="s">
        <v>16</v>
      </c>
      <c r="I3478" s="24">
        <v>0.5</v>
      </c>
      <c r="J3478" s="25">
        <v>1500</v>
      </c>
      <c r="K3478" s="26">
        <f t="shared" si="1138"/>
        <v>750</v>
      </c>
      <c r="L3478" s="26">
        <f t="shared" si="1139"/>
        <v>225</v>
      </c>
      <c r="M3478" s="27">
        <v>0.3</v>
      </c>
      <c r="O3478" s="1"/>
      <c r="P3478" s="2"/>
      <c r="Q3478" s="3"/>
      <c r="R3478" s="5"/>
    </row>
    <row r="3479" spans="2:18" x14ac:dyDescent="0.2">
      <c r="B3479" s="22" t="s">
        <v>10</v>
      </c>
      <c r="C3479" s="22">
        <v>1185732</v>
      </c>
      <c r="D3479" s="23">
        <v>44258</v>
      </c>
      <c r="E3479" s="22" t="s">
        <v>130</v>
      </c>
      <c r="F3479" s="22" t="s">
        <v>117</v>
      </c>
      <c r="G3479" s="22" t="s">
        <v>118</v>
      </c>
      <c r="H3479" s="22" t="s">
        <v>17</v>
      </c>
      <c r="I3479" s="24">
        <v>0.4</v>
      </c>
      <c r="J3479" s="25">
        <v>2500</v>
      </c>
      <c r="K3479" s="26">
        <f t="shared" si="1138"/>
        <v>1000</v>
      </c>
      <c r="L3479" s="26">
        <f t="shared" si="1139"/>
        <v>350</v>
      </c>
      <c r="M3479" s="27">
        <v>0.35</v>
      </c>
      <c r="O3479" s="1"/>
      <c r="P3479" s="2"/>
      <c r="Q3479" s="3"/>
      <c r="R3479" s="5"/>
    </row>
    <row r="3480" spans="2:18" x14ac:dyDescent="0.2">
      <c r="B3480" s="22" t="s">
        <v>10</v>
      </c>
      <c r="C3480" s="22">
        <v>1185732</v>
      </c>
      <c r="D3480" s="23">
        <v>44290</v>
      </c>
      <c r="E3480" s="22" t="s">
        <v>130</v>
      </c>
      <c r="F3480" s="22" t="s">
        <v>117</v>
      </c>
      <c r="G3480" s="22" t="s">
        <v>118</v>
      </c>
      <c r="H3480" s="22" t="s">
        <v>12</v>
      </c>
      <c r="I3480" s="24">
        <v>0.4</v>
      </c>
      <c r="J3480" s="25">
        <v>5000</v>
      </c>
      <c r="K3480" s="26">
        <f>I3480*J3480</f>
        <v>2000</v>
      </c>
      <c r="L3480" s="26">
        <f>K3480*M3480</f>
        <v>800</v>
      </c>
      <c r="M3480" s="27">
        <v>0.4</v>
      </c>
      <c r="O3480" s="1"/>
      <c r="P3480" s="2"/>
      <c r="Q3480" s="3"/>
      <c r="R3480" s="5"/>
    </row>
    <row r="3481" spans="2:18" x14ac:dyDescent="0.2">
      <c r="B3481" s="22" t="s">
        <v>10</v>
      </c>
      <c r="C3481" s="22">
        <v>1185732</v>
      </c>
      <c r="D3481" s="23">
        <v>44290</v>
      </c>
      <c r="E3481" s="22" t="s">
        <v>130</v>
      </c>
      <c r="F3481" s="22" t="s">
        <v>117</v>
      </c>
      <c r="G3481" s="22" t="s">
        <v>118</v>
      </c>
      <c r="H3481" s="22" t="s">
        <v>15</v>
      </c>
      <c r="I3481" s="24">
        <v>0.4</v>
      </c>
      <c r="J3481" s="25">
        <v>2000</v>
      </c>
      <c r="K3481" s="26">
        <f>I3481*J3481</f>
        <v>800</v>
      </c>
      <c r="L3481" s="26">
        <f>K3481*M3481</f>
        <v>320</v>
      </c>
      <c r="M3481" s="27">
        <v>0.4</v>
      </c>
      <c r="O3481" s="1"/>
      <c r="P3481" s="2"/>
      <c r="Q3481" s="3"/>
      <c r="R3481" s="5"/>
    </row>
    <row r="3482" spans="2:18" x14ac:dyDescent="0.2">
      <c r="B3482" s="22" t="s">
        <v>10</v>
      </c>
      <c r="C3482" s="22">
        <v>1185732</v>
      </c>
      <c r="D3482" s="23">
        <v>44290</v>
      </c>
      <c r="E3482" s="22" t="s">
        <v>130</v>
      </c>
      <c r="F3482" s="22" t="s">
        <v>117</v>
      </c>
      <c r="G3482" s="22" t="s">
        <v>118</v>
      </c>
      <c r="H3482" s="22" t="s">
        <v>13</v>
      </c>
      <c r="I3482" s="24">
        <v>0.30000000000000004</v>
      </c>
      <c r="J3482" s="25">
        <v>2000</v>
      </c>
      <c r="K3482" s="26">
        <f t="shared" ref="K3482:K3485" si="1140">I3482*J3482</f>
        <v>600.00000000000011</v>
      </c>
      <c r="L3482" s="26">
        <f t="shared" ref="L3482:L3485" si="1141">K3482*M3482</f>
        <v>180.00000000000003</v>
      </c>
      <c r="M3482" s="27">
        <v>0.3</v>
      </c>
      <c r="O3482" s="1"/>
      <c r="P3482" s="2"/>
      <c r="Q3482" s="3"/>
      <c r="R3482" s="5"/>
    </row>
    <row r="3483" spans="2:18" x14ac:dyDescent="0.2">
      <c r="B3483" s="22" t="s">
        <v>10</v>
      </c>
      <c r="C3483" s="22">
        <v>1185732</v>
      </c>
      <c r="D3483" s="23">
        <v>44290</v>
      </c>
      <c r="E3483" s="22" t="s">
        <v>130</v>
      </c>
      <c r="F3483" s="22" t="s">
        <v>117</v>
      </c>
      <c r="G3483" s="22" t="s">
        <v>118</v>
      </c>
      <c r="H3483" s="22" t="s">
        <v>14</v>
      </c>
      <c r="I3483" s="24">
        <v>0.35</v>
      </c>
      <c r="J3483" s="25">
        <v>1250</v>
      </c>
      <c r="K3483" s="26">
        <f t="shared" si="1140"/>
        <v>437.5</v>
      </c>
      <c r="L3483" s="26">
        <f t="shared" si="1141"/>
        <v>131.25</v>
      </c>
      <c r="M3483" s="27">
        <v>0.3</v>
      </c>
      <c r="O3483" s="1"/>
      <c r="P3483" s="2"/>
      <c r="Q3483" s="3"/>
      <c r="R3483" s="5"/>
    </row>
    <row r="3484" spans="2:18" x14ac:dyDescent="0.2">
      <c r="B3484" s="22" t="s">
        <v>10</v>
      </c>
      <c r="C3484" s="22">
        <v>1185732</v>
      </c>
      <c r="D3484" s="23">
        <v>44290</v>
      </c>
      <c r="E3484" s="22" t="s">
        <v>130</v>
      </c>
      <c r="F3484" s="22" t="s">
        <v>117</v>
      </c>
      <c r="G3484" s="22" t="s">
        <v>118</v>
      </c>
      <c r="H3484" s="22" t="s">
        <v>16</v>
      </c>
      <c r="I3484" s="24">
        <v>0.5</v>
      </c>
      <c r="J3484" s="25">
        <v>1250</v>
      </c>
      <c r="K3484" s="26">
        <f t="shared" si="1140"/>
        <v>625</v>
      </c>
      <c r="L3484" s="26">
        <f t="shared" si="1141"/>
        <v>187.5</v>
      </c>
      <c r="M3484" s="27">
        <v>0.3</v>
      </c>
      <c r="O3484" s="1"/>
      <c r="P3484" s="2"/>
      <c r="Q3484" s="3"/>
      <c r="R3484" s="5"/>
    </row>
    <row r="3485" spans="2:18" x14ac:dyDescent="0.2">
      <c r="B3485" s="22" t="s">
        <v>10</v>
      </c>
      <c r="C3485" s="22">
        <v>1185732</v>
      </c>
      <c r="D3485" s="23">
        <v>44290</v>
      </c>
      <c r="E3485" s="22" t="s">
        <v>130</v>
      </c>
      <c r="F3485" s="22" t="s">
        <v>117</v>
      </c>
      <c r="G3485" s="22" t="s">
        <v>118</v>
      </c>
      <c r="H3485" s="22" t="s">
        <v>17</v>
      </c>
      <c r="I3485" s="24">
        <v>0.4</v>
      </c>
      <c r="J3485" s="25">
        <v>2750</v>
      </c>
      <c r="K3485" s="26">
        <f t="shared" si="1140"/>
        <v>1100</v>
      </c>
      <c r="L3485" s="26">
        <f t="shared" si="1141"/>
        <v>385</v>
      </c>
      <c r="M3485" s="27">
        <v>0.35</v>
      </c>
      <c r="O3485" s="1"/>
      <c r="P3485" s="2"/>
      <c r="Q3485" s="3"/>
      <c r="R3485" s="5"/>
    </row>
    <row r="3486" spans="2:18" x14ac:dyDescent="0.2">
      <c r="B3486" s="22" t="s">
        <v>10</v>
      </c>
      <c r="C3486" s="22">
        <v>1185732</v>
      </c>
      <c r="D3486" s="23">
        <v>44319</v>
      </c>
      <c r="E3486" s="22" t="s">
        <v>130</v>
      </c>
      <c r="F3486" s="22" t="s">
        <v>117</v>
      </c>
      <c r="G3486" s="22" t="s">
        <v>118</v>
      </c>
      <c r="H3486" s="22" t="s">
        <v>12</v>
      </c>
      <c r="I3486" s="24">
        <v>0.54999999999999993</v>
      </c>
      <c r="J3486" s="25">
        <v>5450</v>
      </c>
      <c r="K3486" s="26">
        <f>I3486*J3486</f>
        <v>2997.4999999999995</v>
      </c>
      <c r="L3486" s="26">
        <f>K3486*M3486</f>
        <v>1198.9999999999998</v>
      </c>
      <c r="M3486" s="27">
        <v>0.4</v>
      </c>
      <c r="O3486" s="1"/>
      <c r="P3486" s="2"/>
      <c r="Q3486" s="3"/>
      <c r="R3486" s="5"/>
    </row>
    <row r="3487" spans="2:18" x14ac:dyDescent="0.2">
      <c r="B3487" s="22" t="s">
        <v>10</v>
      </c>
      <c r="C3487" s="22">
        <v>1185732</v>
      </c>
      <c r="D3487" s="23">
        <v>44319</v>
      </c>
      <c r="E3487" s="22" t="s">
        <v>130</v>
      </c>
      <c r="F3487" s="22" t="s">
        <v>117</v>
      </c>
      <c r="G3487" s="22" t="s">
        <v>118</v>
      </c>
      <c r="H3487" s="22" t="s">
        <v>15</v>
      </c>
      <c r="I3487" s="24">
        <v>0.5</v>
      </c>
      <c r="J3487" s="25">
        <v>2500</v>
      </c>
      <c r="K3487" s="26">
        <f>I3487*J3487</f>
        <v>1250</v>
      </c>
      <c r="L3487" s="26">
        <f>K3487*M3487</f>
        <v>500</v>
      </c>
      <c r="M3487" s="27">
        <v>0.4</v>
      </c>
      <c r="O3487" s="1"/>
      <c r="P3487" s="2"/>
      <c r="Q3487" s="3"/>
      <c r="R3487" s="5"/>
    </row>
    <row r="3488" spans="2:18" x14ac:dyDescent="0.2">
      <c r="B3488" s="22" t="s">
        <v>10</v>
      </c>
      <c r="C3488" s="22">
        <v>1185732</v>
      </c>
      <c r="D3488" s="23">
        <v>44319</v>
      </c>
      <c r="E3488" s="22" t="s">
        <v>130</v>
      </c>
      <c r="F3488" s="22" t="s">
        <v>117</v>
      </c>
      <c r="G3488" s="22" t="s">
        <v>118</v>
      </c>
      <c r="H3488" s="22" t="s">
        <v>13</v>
      </c>
      <c r="I3488" s="24">
        <v>0.45</v>
      </c>
      <c r="J3488" s="25">
        <v>2750</v>
      </c>
      <c r="K3488" s="26">
        <f t="shared" ref="K3488:K3491" si="1142">I3488*J3488</f>
        <v>1237.5</v>
      </c>
      <c r="L3488" s="26">
        <f t="shared" ref="L3488:L3491" si="1143">K3488*M3488</f>
        <v>371.25</v>
      </c>
      <c r="M3488" s="27">
        <v>0.3</v>
      </c>
      <c r="O3488" s="1"/>
      <c r="P3488" s="2"/>
      <c r="Q3488" s="3"/>
      <c r="R3488" s="5"/>
    </row>
    <row r="3489" spans="2:18" x14ac:dyDescent="0.2">
      <c r="B3489" s="22" t="s">
        <v>10</v>
      </c>
      <c r="C3489" s="22">
        <v>1185732</v>
      </c>
      <c r="D3489" s="23">
        <v>44319</v>
      </c>
      <c r="E3489" s="22" t="s">
        <v>130</v>
      </c>
      <c r="F3489" s="22" t="s">
        <v>117</v>
      </c>
      <c r="G3489" s="22" t="s">
        <v>118</v>
      </c>
      <c r="H3489" s="22" t="s">
        <v>14</v>
      </c>
      <c r="I3489" s="24">
        <v>0.45</v>
      </c>
      <c r="J3489" s="25">
        <v>2250</v>
      </c>
      <c r="K3489" s="26">
        <f t="shared" si="1142"/>
        <v>1012.5</v>
      </c>
      <c r="L3489" s="26">
        <f t="shared" si="1143"/>
        <v>303.75</v>
      </c>
      <c r="M3489" s="27">
        <v>0.3</v>
      </c>
      <c r="O3489" s="1"/>
      <c r="P3489" s="2"/>
      <c r="Q3489" s="3"/>
      <c r="R3489" s="5"/>
    </row>
    <row r="3490" spans="2:18" x14ac:dyDescent="0.2">
      <c r="B3490" s="22" t="s">
        <v>10</v>
      </c>
      <c r="C3490" s="22">
        <v>1185732</v>
      </c>
      <c r="D3490" s="23">
        <v>44319</v>
      </c>
      <c r="E3490" s="22" t="s">
        <v>130</v>
      </c>
      <c r="F3490" s="22" t="s">
        <v>117</v>
      </c>
      <c r="G3490" s="22" t="s">
        <v>118</v>
      </c>
      <c r="H3490" s="22" t="s">
        <v>16</v>
      </c>
      <c r="I3490" s="24">
        <v>0.54999999999999993</v>
      </c>
      <c r="J3490" s="25">
        <v>2500</v>
      </c>
      <c r="K3490" s="26">
        <f t="shared" si="1142"/>
        <v>1374.9999999999998</v>
      </c>
      <c r="L3490" s="26">
        <f t="shared" si="1143"/>
        <v>412.49999999999994</v>
      </c>
      <c r="M3490" s="27">
        <v>0.3</v>
      </c>
      <c r="O3490" s="1"/>
      <c r="P3490" s="2"/>
      <c r="Q3490" s="3"/>
      <c r="R3490" s="5"/>
    </row>
    <row r="3491" spans="2:18" x14ac:dyDescent="0.2">
      <c r="B3491" s="22" t="s">
        <v>10</v>
      </c>
      <c r="C3491" s="22">
        <v>1185732</v>
      </c>
      <c r="D3491" s="23">
        <v>44319</v>
      </c>
      <c r="E3491" s="22" t="s">
        <v>130</v>
      </c>
      <c r="F3491" s="22" t="s">
        <v>117</v>
      </c>
      <c r="G3491" s="22" t="s">
        <v>118</v>
      </c>
      <c r="H3491" s="22" t="s">
        <v>17</v>
      </c>
      <c r="I3491" s="24">
        <v>0.6</v>
      </c>
      <c r="J3491" s="25">
        <v>3750</v>
      </c>
      <c r="K3491" s="26">
        <f t="shared" si="1142"/>
        <v>2250</v>
      </c>
      <c r="L3491" s="26">
        <f t="shared" si="1143"/>
        <v>787.5</v>
      </c>
      <c r="M3491" s="27">
        <v>0.35</v>
      </c>
      <c r="O3491" s="1"/>
      <c r="P3491" s="2"/>
      <c r="Q3491" s="3"/>
      <c r="R3491" s="5"/>
    </row>
    <row r="3492" spans="2:18" x14ac:dyDescent="0.2">
      <c r="B3492" s="22" t="s">
        <v>10</v>
      </c>
      <c r="C3492" s="22">
        <v>1185732</v>
      </c>
      <c r="D3492" s="23">
        <v>44352</v>
      </c>
      <c r="E3492" s="22" t="s">
        <v>130</v>
      </c>
      <c r="F3492" s="22" t="s">
        <v>117</v>
      </c>
      <c r="G3492" s="22" t="s">
        <v>118</v>
      </c>
      <c r="H3492" s="22" t="s">
        <v>12</v>
      </c>
      <c r="I3492" s="24">
        <v>0.54999999999999993</v>
      </c>
      <c r="J3492" s="25">
        <v>6250</v>
      </c>
      <c r="K3492" s="26">
        <f>I3492*J3492</f>
        <v>3437.4999999999995</v>
      </c>
      <c r="L3492" s="26">
        <f>K3492*M3492</f>
        <v>1375</v>
      </c>
      <c r="M3492" s="27">
        <v>0.4</v>
      </c>
      <c r="O3492" s="1"/>
      <c r="P3492" s="2"/>
      <c r="Q3492" s="3"/>
      <c r="R3492" s="5"/>
    </row>
    <row r="3493" spans="2:18" x14ac:dyDescent="0.2">
      <c r="B3493" s="22" t="s">
        <v>10</v>
      </c>
      <c r="C3493" s="22">
        <v>1185732</v>
      </c>
      <c r="D3493" s="23">
        <v>44352</v>
      </c>
      <c r="E3493" s="22" t="s">
        <v>130</v>
      </c>
      <c r="F3493" s="22" t="s">
        <v>117</v>
      </c>
      <c r="G3493" s="22" t="s">
        <v>118</v>
      </c>
      <c r="H3493" s="22" t="s">
        <v>15</v>
      </c>
      <c r="I3493" s="24">
        <v>0.5</v>
      </c>
      <c r="J3493" s="25">
        <v>3750</v>
      </c>
      <c r="K3493" s="26">
        <f>I3493*J3493</f>
        <v>1875</v>
      </c>
      <c r="L3493" s="26">
        <f>K3493*M3493</f>
        <v>750</v>
      </c>
      <c r="M3493" s="27">
        <v>0.4</v>
      </c>
      <c r="O3493" s="1"/>
      <c r="P3493" s="2"/>
      <c r="Q3493" s="3"/>
      <c r="R3493" s="5"/>
    </row>
    <row r="3494" spans="2:18" x14ac:dyDescent="0.2">
      <c r="B3494" s="22" t="s">
        <v>10</v>
      </c>
      <c r="C3494" s="22">
        <v>1185732</v>
      </c>
      <c r="D3494" s="23">
        <v>44352</v>
      </c>
      <c r="E3494" s="22" t="s">
        <v>130</v>
      </c>
      <c r="F3494" s="22" t="s">
        <v>117</v>
      </c>
      <c r="G3494" s="22" t="s">
        <v>118</v>
      </c>
      <c r="H3494" s="22" t="s">
        <v>13</v>
      </c>
      <c r="I3494" s="24">
        <v>0.45</v>
      </c>
      <c r="J3494" s="25">
        <v>3000</v>
      </c>
      <c r="K3494" s="26">
        <f t="shared" ref="K3494:K3497" si="1144">I3494*J3494</f>
        <v>1350</v>
      </c>
      <c r="L3494" s="26">
        <f t="shared" ref="L3494:L3497" si="1145">K3494*M3494</f>
        <v>405</v>
      </c>
      <c r="M3494" s="27">
        <v>0.3</v>
      </c>
      <c r="O3494" s="1"/>
      <c r="P3494" s="2"/>
      <c r="Q3494" s="3"/>
      <c r="R3494" s="5"/>
    </row>
    <row r="3495" spans="2:18" x14ac:dyDescent="0.2">
      <c r="B3495" s="22" t="s">
        <v>10</v>
      </c>
      <c r="C3495" s="22">
        <v>1185732</v>
      </c>
      <c r="D3495" s="23">
        <v>44352</v>
      </c>
      <c r="E3495" s="22" t="s">
        <v>130</v>
      </c>
      <c r="F3495" s="22" t="s">
        <v>117</v>
      </c>
      <c r="G3495" s="22" t="s">
        <v>118</v>
      </c>
      <c r="H3495" s="22" t="s">
        <v>14</v>
      </c>
      <c r="I3495" s="24">
        <v>0.45</v>
      </c>
      <c r="J3495" s="25">
        <v>2750</v>
      </c>
      <c r="K3495" s="26">
        <f t="shared" si="1144"/>
        <v>1237.5</v>
      </c>
      <c r="L3495" s="26">
        <f t="shared" si="1145"/>
        <v>371.25</v>
      </c>
      <c r="M3495" s="27">
        <v>0.3</v>
      </c>
      <c r="O3495" s="1"/>
      <c r="P3495" s="2"/>
      <c r="Q3495" s="3"/>
      <c r="R3495" s="5"/>
    </row>
    <row r="3496" spans="2:18" x14ac:dyDescent="0.2">
      <c r="B3496" s="22" t="s">
        <v>10</v>
      </c>
      <c r="C3496" s="22">
        <v>1185732</v>
      </c>
      <c r="D3496" s="23">
        <v>44352</v>
      </c>
      <c r="E3496" s="22" t="s">
        <v>130</v>
      </c>
      <c r="F3496" s="22" t="s">
        <v>117</v>
      </c>
      <c r="G3496" s="22" t="s">
        <v>118</v>
      </c>
      <c r="H3496" s="22" t="s">
        <v>16</v>
      </c>
      <c r="I3496" s="24">
        <v>0.54999999999999993</v>
      </c>
      <c r="J3496" s="25">
        <v>2750</v>
      </c>
      <c r="K3496" s="26">
        <f t="shared" si="1144"/>
        <v>1512.4999999999998</v>
      </c>
      <c r="L3496" s="26">
        <f t="shared" si="1145"/>
        <v>453.74999999999994</v>
      </c>
      <c r="M3496" s="27">
        <v>0.3</v>
      </c>
      <c r="O3496" s="1"/>
      <c r="P3496" s="2"/>
      <c r="Q3496" s="3"/>
      <c r="R3496" s="5"/>
    </row>
    <row r="3497" spans="2:18" x14ac:dyDescent="0.2">
      <c r="B3497" s="22" t="s">
        <v>10</v>
      </c>
      <c r="C3497" s="22">
        <v>1185732</v>
      </c>
      <c r="D3497" s="23">
        <v>44352</v>
      </c>
      <c r="E3497" s="22" t="s">
        <v>130</v>
      </c>
      <c r="F3497" s="22" t="s">
        <v>117</v>
      </c>
      <c r="G3497" s="22" t="s">
        <v>118</v>
      </c>
      <c r="H3497" s="22" t="s">
        <v>17</v>
      </c>
      <c r="I3497" s="24">
        <v>0.6</v>
      </c>
      <c r="J3497" s="25">
        <v>4250</v>
      </c>
      <c r="K3497" s="26">
        <f t="shared" si="1144"/>
        <v>2550</v>
      </c>
      <c r="L3497" s="26">
        <f t="shared" si="1145"/>
        <v>892.5</v>
      </c>
      <c r="M3497" s="27">
        <v>0.35</v>
      </c>
      <c r="O3497" s="1"/>
      <c r="P3497" s="2"/>
      <c r="Q3497" s="3"/>
      <c r="R3497" s="5"/>
    </row>
    <row r="3498" spans="2:18" x14ac:dyDescent="0.2">
      <c r="B3498" s="22" t="s">
        <v>10</v>
      </c>
      <c r="C3498" s="22">
        <v>1185732</v>
      </c>
      <c r="D3498" s="23">
        <v>44380</v>
      </c>
      <c r="E3498" s="22" t="s">
        <v>130</v>
      </c>
      <c r="F3498" s="22" t="s">
        <v>117</v>
      </c>
      <c r="G3498" s="22" t="s">
        <v>118</v>
      </c>
      <c r="H3498" s="22" t="s">
        <v>12</v>
      </c>
      <c r="I3498" s="24">
        <v>0.54999999999999993</v>
      </c>
      <c r="J3498" s="25">
        <v>6500</v>
      </c>
      <c r="K3498" s="26">
        <f>I3498*J3498</f>
        <v>3574.9999999999995</v>
      </c>
      <c r="L3498" s="26">
        <f>K3498*M3498</f>
        <v>1430</v>
      </c>
      <c r="M3498" s="27">
        <v>0.4</v>
      </c>
      <c r="O3498" s="1"/>
      <c r="P3498" s="2"/>
      <c r="Q3498" s="3"/>
      <c r="R3498" s="5"/>
    </row>
    <row r="3499" spans="2:18" x14ac:dyDescent="0.2">
      <c r="B3499" s="22" t="s">
        <v>10</v>
      </c>
      <c r="C3499" s="22">
        <v>1185732</v>
      </c>
      <c r="D3499" s="23">
        <v>44380</v>
      </c>
      <c r="E3499" s="22" t="s">
        <v>130</v>
      </c>
      <c r="F3499" s="22" t="s">
        <v>117</v>
      </c>
      <c r="G3499" s="22" t="s">
        <v>118</v>
      </c>
      <c r="H3499" s="22" t="s">
        <v>15</v>
      </c>
      <c r="I3499" s="24">
        <v>0.5</v>
      </c>
      <c r="J3499" s="25">
        <v>4000</v>
      </c>
      <c r="K3499" s="26">
        <f>I3499*J3499</f>
        <v>2000</v>
      </c>
      <c r="L3499" s="26">
        <f>K3499*M3499</f>
        <v>800</v>
      </c>
      <c r="M3499" s="27">
        <v>0.4</v>
      </c>
      <c r="O3499" s="1"/>
      <c r="P3499" s="2"/>
      <c r="Q3499" s="3"/>
      <c r="R3499" s="5"/>
    </row>
    <row r="3500" spans="2:18" x14ac:dyDescent="0.2">
      <c r="B3500" s="22" t="s">
        <v>10</v>
      </c>
      <c r="C3500" s="22">
        <v>1185732</v>
      </c>
      <c r="D3500" s="23">
        <v>44380</v>
      </c>
      <c r="E3500" s="22" t="s">
        <v>130</v>
      </c>
      <c r="F3500" s="22" t="s">
        <v>117</v>
      </c>
      <c r="G3500" s="22" t="s">
        <v>118</v>
      </c>
      <c r="H3500" s="22" t="s">
        <v>13</v>
      </c>
      <c r="I3500" s="24">
        <v>0.45</v>
      </c>
      <c r="J3500" s="25">
        <v>3250</v>
      </c>
      <c r="K3500" s="26">
        <f t="shared" ref="K3500:K3503" si="1146">I3500*J3500</f>
        <v>1462.5</v>
      </c>
      <c r="L3500" s="26">
        <f t="shared" ref="L3500:L3503" si="1147">K3500*M3500</f>
        <v>438.75</v>
      </c>
      <c r="M3500" s="27">
        <v>0.3</v>
      </c>
      <c r="O3500" s="1"/>
      <c r="P3500" s="2"/>
      <c r="Q3500" s="3"/>
      <c r="R3500" s="5"/>
    </row>
    <row r="3501" spans="2:18" x14ac:dyDescent="0.2">
      <c r="B3501" s="22" t="s">
        <v>10</v>
      </c>
      <c r="C3501" s="22">
        <v>1185732</v>
      </c>
      <c r="D3501" s="23">
        <v>44380</v>
      </c>
      <c r="E3501" s="22" t="s">
        <v>130</v>
      </c>
      <c r="F3501" s="22" t="s">
        <v>117</v>
      </c>
      <c r="G3501" s="22" t="s">
        <v>118</v>
      </c>
      <c r="H3501" s="22" t="s">
        <v>14</v>
      </c>
      <c r="I3501" s="24">
        <v>0.45</v>
      </c>
      <c r="J3501" s="25">
        <v>2750</v>
      </c>
      <c r="K3501" s="26">
        <f t="shared" si="1146"/>
        <v>1237.5</v>
      </c>
      <c r="L3501" s="26">
        <f t="shared" si="1147"/>
        <v>371.25</v>
      </c>
      <c r="M3501" s="27">
        <v>0.3</v>
      </c>
      <c r="O3501" s="1"/>
      <c r="P3501" s="2"/>
      <c r="Q3501" s="3"/>
      <c r="R3501" s="5"/>
    </row>
    <row r="3502" spans="2:18" x14ac:dyDescent="0.2">
      <c r="B3502" s="22" t="s">
        <v>10</v>
      </c>
      <c r="C3502" s="22">
        <v>1185732</v>
      </c>
      <c r="D3502" s="23">
        <v>44380</v>
      </c>
      <c r="E3502" s="22" t="s">
        <v>130</v>
      </c>
      <c r="F3502" s="22" t="s">
        <v>117</v>
      </c>
      <c r="G3502" s="22" t="s">
        <v>118</v>
      </c>
      <c r="H3502" s="22" t="s">
        <v>16</v>
      </c>
      <c r="I3502" s="24">
        <v>0.54999999999999993</v>
      </c>
      <c r="J3502" s="25">
        <v>3000</v>
      </c>
      <c r="K3502" s="26">
        <f t="shared" si="1146"/>
        <v>1649.9999999999998</v>
      </c>
      <c r="L3502" s="26">
        <f t="shared" si="1147"/>
        <v>494.99999999999989</v>
      </c>
      <c r="M3502" s="27">
        <v>0.3</v>
      </c>
      <c r="O3502" s="1"/>
      <c r="P3502" s="2"/>
      <c r="Q3502" s="3"/>
      <c r="R3502" s="5"/>
    </row>
    <row r="3503" spans="2:18" x14ac:dyDescent="0.2">
      <c r="B3503" s="22" t="s">
        <v>10</v>
      </c>
      <c r="C3503" s="22">
        <v>1185732</v>
      </c>
      <c r="D3503" s="23">
        <v>44380</v>
      </c>
      <c r="E3503" s="22" t="s">
        <v>130</v>
      </c>
      <c r="F3503" s="22" t="s">
        <v>117</v>
      </c>
      <c r="G3503" s="22" t="s">
        <v>118</v>
      </c>
      <c r="H3503" s="22" t="s">
        <v>17</v>
      </c>
      <c r="I3503" s="24">
        <v>0.6</v>
      </c>
      <c r="J3503" s="25">
        <v>4750</v>
      </c>
      <c r="K3503" s="26">
        <f t="shared" si="1146"/>
        <v>2850</v>
      </c>
      <c r="L3503" s="26">
        <f t="shared" si="1147"/>
        <v>997.49999999999989</v>
      </c>
      <c r="M3503" s="27">
        <v>0.35</v>
      </c>
      <c r="O3503" s="1"/>
      <c r="P3503" s="2"/>
      <c r="Q3503" s="3"/>
      <c r="R3503" s="5"/>
    </row>
    <row r="3504" spans="2:18" x14ac:dyDescent="0.2">
      <c r="B3504" s="22" t="s">
        <v>10</v>
      </c>
      <c r="C3504" s="22">
        <v>1185732</v>
      </c>
      <c r="D3504" s="23">
        <v>44412</v>
      </c>
      <c r="E3504" s="22" t="s">
        <v>130</v>
      </c>
      <c r="F3504" s="22" t="s">
        <v>117</v>
      </c>
      <c r="G3504" s="22" t="s">
        <v>118</v>
      </c>
      <c r="H3504" s="22" t="s">
        <v>12</v>
      </c>
      <c r="I3504" s="24">
        <v>0.54999999999999993</v>
      </c>
      <c r="J3504" s="25">
        <v>6250</v>
      </c>
      <c r="K3504" s="26">
        <f>I3504*J3504</f>
        <v>3437.4999999999995</v>
      </c>
      <c r="L3504" s="26">
        <f>K3504*M3504</f>
        <v>1375</v>
      </c>
      <c r="M3504" s="27">
        <v>0.4</v>
      </c>
      <c r="O3504" s="1"/>
      <c r="P3504" s="2"/>
      <c r="Q3504" s="3"/>
      <c r="R3504" s="5"/>
    </row>
    <row r="3505" spans="2:18" x14ac:dyDescent="0.2">
      <c r="B3505" s="22" t="s">
        <v>10</v>
      </c>
      <c r="C3505" s="22">
        <v>1185732</v>
      </c>
      <c r="D3505" s="23">
        <v>44412</v>
      </c>
      <c r="E3505" s="22" t="s">
        <v>130</v>
      </c>
      <c r="F3505" s="22" t="s">
        <v>117</v>
      </c>
      <c r="G3505" s="22" t="s">
        <v>118</v>
      </c>
      <c r="H3505" s="22" t="s">
        <v>15</v>
      </c>
      <c r="I3505" s="24">
        <v>0.5</v>
      </c>
      <c r="J3505" s="25">
        <v>4000</v>
      </c>
      <c r="K3505" s="26">
        <f>I3505*J3505</f>
        <v>2000</v>
      </c>
      <c r="L3505" s="26">
        <f>K3505*M3505</f>
        <v>800</v>
      </c>
      <c r="M3505" s="27">
        <v>0.4</v>
      </c>
      <c r="O3505" s="1"/>
      <c r="P3505" s="2"/>
      <c r="Q3505" s="3"/>
      <c r="R3505" s="5"/>
    </row>
    <row r="3506" spans="2:18" x14ac:dyDescent="0.2">
      <c r="B3506" s="22" t="s">
        <v>10</v>
      </c>
      <c r="C3506" s="22">
        <v>1185732</v>
      </c>
      <c r="D3506" s="23">
        <v>44412</v>
      </c>
      <c r="E3506" s="22" t="s">
        <v>130</v>
      </c>
      <c r="F3506" s="22" t="s">
        <v>117</v>
      </c>
      <c r="G3506" s="22" t="s">
        <v>118</v>
      </c>
      <c r="H3506" s="22" t="s">
        <v>13</v>
      </c>
      <c r="I3506" s="24">
        <v>0.45</v>
      </c>
      <c r="J3506" s="25">
        <v>3250</v>
      </c>
      <c r="K3506" s="26">
        <f t="shared" ref="K3506:K3509" si="1148">I3506*J3506</f>
        <v>1462.5</v>
      </c>
      <c r="L3506" s="26">
        <f t="shared" ref="L3506:L3509" si="1149">K3506*M3506</f>
        <v>438.75</v>
      </c>
      <c r="M3506" s="27">
        <v>0.3</v>
      </c>
      <c r="O3506" s="1"/>
      <c r="P3506" s="2"/>
      <c r="Q3506" s="3"/>
      <c r="R3506" s="5"/>
    </row>
    <row r="3507" spans="2:18" x14ac:dyDescent="0.2">
      <c r="B3507" s="22" t="s">
        <v>10</v>
      </c>
      <c r="C3507" s="22">
        <v>1185732</v>
      </c>
      <c r="D3507" s="23">
        <v>44412</v>
      </c>
      <c r="E3507" s="22" t="s">
        <v>130</v>
      </c>
      <c r="F3507" s="22" t="s">
        <v>117</v>
      </c>
      <c r="G3507" s="22" t="s">
        <v>118</v>
      </c>
      <c r="H3507" s="22" t="s">
        <v>14</v>
      </c>
      <c r="I3507" s="24">
        <v>0.45</v>
      </c>
      <c r="J3507" s="25">
        <v>2250</v>
      </c>
      <c r="K3507" s="26">
        <f t="shared" si="1148"/>
        <v>1012.5</v>
      </c>
      <c r="L3507" s="26">
        <f t="shared" si="1149"/>
        <v>303.75</v>
      </c>
      <c r="M3507" s="27">
        <v>0.3</v>
      </c>
      <c r="O3507" s="1"/>
      <c r="P3507" s="2"/>
      <c r="Q3507" s="3"/>
      <c r="R3507" s="5"/>
    </row>
    <row r="3508" spans="2:18" x14ac:dyDescent="0.2">
      <c r="B3508" s="22" t="s">
        <v>10</v>
      </c>
      <c r="C3508" s="22">
        <v>1185732</v>
      </c>
      <c r="D3508" s="23">
        <v>44412</v>
      </c>
      <c r="E3508" s="22" t="s">
        <v>130</v>
      </c>
      <c r="F3508" s="22" t="s">
        <v>117</v>
      </c>
      <c r="G3508" s="22" t="s">
        <v>118</v>
      </c>
      <c r="H3508" s="22" t="s">
        <v>16</v>
      </c>
      <c r="I3508" s="24">
        <v>0.54999999999999993</v>
      </c>
      <c r="J3508" s="25">
        <v>2000</v>
      </c>
      <c r="K3508" s="26">
        <f t="shared" si="1148"/>
        <v>1099.9999999999998</v>
      </c>
      <c r="L3508" s="26">
        <f t="shared" si="1149"/>
        <v>329.99999999999994</v>
      </c>
      <c r="M3508" s="27">
        <v>0.3</v>
      </c>
      <c r="O3508" s="1"/>
      <c r="P3508" s="2"/>
      <c r="Q3508" s="3"/>
      <c r="R3508" s="5"/>
    </row>
    <row r="3509" spans="2:18" x14ac:dyDescent="0.2">
      <c r="B3509" s="22" t="s">
        <v>10</v>
      </c>
      <c r="C3509" s="22">
        <v>1185732</v>
      </c>
      <c r="D3509" s="23">
        <v>44412</v>
      </c>
      <c r="E3509" s="22" t="s">
        <v>130</v>
      </c>
      <c r="F3509" s="22" t="s">
        <v>117</v>
      </c>
      <c r="G3509" s="22" t="s">
        <v>118</v>
      </c>
      <c r="H3509" s="22" t="s">
        <v>17</v>
      </c>
      <c r="I3509" s="24">
        <v>0.6</v>
      </c>
      <c r="J3509" s="25">
        <v>3750</v>
      </c>
      <c r="K3509" s="26">
        <f t="shared" si="1148"/>
        <v>2250</v>
      </c>
      <c r="L3509" s="26">
        <f t="shared" si="1149"/>
        <v>787.5</v>
      </c>
      <c r="M3509" s="27">
        <v>0.35</v>
      </c>
      <c r="O3509" s="1"/>
      <c r="P3509" s="2"/>
      <c r="Q3509" s="3"/>
      <c r="R3509" s="5"/>
    </row>
    <row r="3510" spans="2:18" x14ac:dyDescent="0.2">
      <c r="B3510" s="22" t="s">
        <v>10</v>
      </c>
      <c r="C3510" s="22">
        <v>1185732</v>
      </c>
      <c r="D3510" s="23">
        <v>44442</v>
      </c>
      <c r="E3510" s="22" t="s">
        <v>130</v>
      </c>
      <c r="F3510" s="22" t="s">
        <v>117</v>
      </c>
      <c r="G3510" s="22" t="s">
        <v>118</v>
      </c>
      <c r="H3510" s="22" t="s">
        <v>12</v>
      </c>
      <c r="I3510" s="24">
        <v>0.54999999999999993</v>
      </c>
      <c r="J3510" s="25">
        <v>5000</v>
      </c>
      <c r="K3510" s="26">
        <f>I3510*J3510</f>
        <v>2749.9999999999995</v>
      </c>
      <c r="L3510" s="26">
        <f>K3510*M3510</f>
        <v>1099.9999999999998</v>
      </c>
      <c r="M3510" s="27">
        <v>0.4</v>
      </c>
      <c r="O3510" s="1"/>
      <c r="P3510" s="2"/>
      <c r="Q3510" s="3"/>
      <c r="R3510" s="5"/>
    </row>
    <row r="3511" spans="2:18" x14ac:dyDescent="0.2">
      <c r="B3511" s="22" t="s">
        <v>10</v>
      </c>
      <c r="C3511" s="22">
        <v>1185732</v>
      </c>
      <c r="D3511" s="23">
        <v>44442</v>
      </c>
      <c r="E3511" s="22" t="s">
        <v>130</v>
      </c>
      <c r="F3511" s="22" t="s">
        <v>117</v>
      </c>
      <c r="G3511" s="22" t="s">
        <v>118</v>
      </c>
      <c r="H3511" s="22" t="s">
        <v>15</v>
      </c>
      <c r="I3511" s="24">
        <v>0.5</v>
      </c>
      <c r="J3511" s="25">
        <v>3000</v>
      </c>
      <c r="K3511" s="26">
        <f>I3511*J3511</f>
        <v>1500</v>
      </c>
      <c r="L3511" s="26">
        <f>K3511*M3511</f>
        <v>600</v>
      </c>
      <c r="M3511" s="27">
        <v>0.4</v>
      </c>
      <c r="O3511" s="1"/>
      <c r="P3511" s="2"/>
      <c r="Q3511" s="3"/>
      <c r="R3511" s="5"/>
    </row>
    <row r="3512" spans="2:18" x14ac:dyDescent="0.2">
      <c r="B3512" s="22" t="s">
        <v>10</v>
      </c>
      <c r="C3512" s="22">
        <v>1185732</v>
      </c>
      <c r="D3512" s="23">
        <v>44442</v>
      </c>
      <c r="E3512" s="22" t="s">
        <v>130</v>
      </c>
      <c r="F3512" s="22" t="s">
        <v>117</v>
      </c>
      <c r="G3512" s="22" t="s">
        <v>118</v>
      </c>
      <c r="H3512" s="22" t="s">
        <v>13</v>
      </c>
      <c r="I3512" s="24">
        <v>0.45</v>
      </c>
      <c r="J3512" s="25">
        <v>2000</v>
      </c>
      <c r="K3512" s="26">
        <f t="shared" ref="K3512:K3515" si="1150">I3512*J3512</f>
        <v>900</v>
      </c>
      <c r="L3512" s="26">
        <f t="shared" ref="L3512:L3515" si="1151">K3512*M3512</f>
        <v>270</v>
      </c>
      <c r="M3512" s="27">
        <v>0.3</v>
      </c>
      <c r="O3512" s="1"/>
      <c r="P3512" s="2"/>
      <c r="Q3512" s="3"/>
      <c r="R3512" s="5"/>
    </row>
    <row r="3513" spans="2:18" x14ac:dyDescent="0.2">
      <c r="B3513" s="22" t="s">
        <v>10</v>
      </c>
      <c r="C3513" s="22">
        <v>1185732</v>
      </c>
      <c r="D3513" s="23">
        <v>44442</v>
      </c>
      <c r="E3513" s="22" t="s">
        <v>130</v>
      </c>
      <c r="F3513" s="22" t="s">
        <v>117</v>
      </c>
      <c r="G3513" s="22" t="s">
        <v>118</v>
      </c>
      <c r="H3513" s="22" t="s">
        <v>14</v>
      </c>
      <c r="I3513" s="24">
        <v>0.45</v>
      </c>
      <c r="J3513" s="25">
        <v>1750</v>
      </c>
      <c r="K3513" s="26">
        <f t="shared" si="1150"/>
        <v>787.5</v>
      </c>
      <c r="L3513" s="26">
        <f t="shared" si="1151"/>
        <v>236.25</v>
      </c>
      <c r="M3513" s="27">
        <v>0.3</v>
      </c>
      <c r="O3513" s="1"/>
      <c r="P3513" s="2"/>
      <c r="Q3513" s="3"/>
      <c r="R3513" s="5"/>
    </row>
    <row r="3514" spans="2:18" x14ac:dyDescent="0.2">
      <c r="B3514" s="22" t="s">
        <v>10</v>
      </c>
      <c r="C3514" s="22">
        <v>1185732</v>
      </c>
      <c r="D3514" s="23">
        <v>44442</v>
      </c>
      <c r="E3514" s="22" t="s">
        <v>130</v>
      </c>
      <c r="F3514" s="22" t="s">
        <v>117</v>
      </c>
      <c r="G3514" s="22" t="s">
        <v>118</v>
      </c>
      <c r="H3514" s="22" t="s">
        <v>16</v>
      </c>
      <c r="I3514" s="24">
        <v>0.54999999999999993</v>
      </c>
      <c r="J3514" s="25">
        <v>1750</v>
      </c>
      <c r="K3514" s="26">
        <f t="shared" si="1150"/>
        <v>962.49999999999989</v>
      </c>
      <c r="L3514" s="26">
        <f t="shared" si="1151"/>
        <v>288.74999999999994</v>
      </c>
      <c r="M3514" s="27">
        <v>0.3</v>
      </c>
      <c r="O3514" s="1"/>
      <c r="P3514" s="2"/>
      <c r="Q3514" s="3"/>
      <c r="R3514" s="5"/>
    </row>
    <row r="3515" spans="2:18" x14ac:dyDescent="0.2">
      <c r="B3515" s="22" t="s">
        <v>10</v>
      </c>
      <c r="C3515" s="22">
        <v>1185732</v>
      </c>
      <c r="D3515" s="23">
        <v>44442</v>
      </c>
      <c r="E3515" s="22" t="s">
        <v>130</v>
      </c>
      <c r="F3515" s="22" t="s">
        <v>117</v>
      </c>
      <c r="G3515" s="22" t="s">
        <v>118</v>
      </c>
      <c r="H3515" s="22" t="s">
        <v>17</v>
      </c>
      <c r="I3515" s="24">
        <v>0.6</v>
      </c>
      <c r="J3515" s="25">
        <v>2750</v>
      </c>
      <c r="K3515" s="26">
        <f t="shared" si="1150"/>
        <v>1650</v>
      </c>
      <c r="L3515" s="26">
        <f t="shared" si="1151"/>
        <v>577.5</v>
      </c>
      <c r="M3515" s="27">
        <v>0.35</v>
      </c>
      <c r="O3515" s="1"/>
      <c r="P3515" s="2"/>
      <c r="Q3515" s="3"/>
      <c r="R3515" s="5"/>
    </row>
    <row r="3516" spans="2:18" x14ac:dyDescent="0.2">
      <c r="B3516" s="22" t="s">
        <v>10</v>
      </c>
      <c r="C3516" s="22">
        <v>1185732</v>
      </c>
      <c r="D3516" s="23">
        <v>44474</v>
      </c>
      <c r="E3516" s="22" t="s">
        <v>130</v>
      </c>
      <c r="F3516" s="22" t="s">
        <v>117</v>
      </c>
      <c r="G3516" s="22" t="s">
        <v>118</v>
      </c>
      <c r="H3516" s="22" t="s">
        <v>12</v>
      </c>
      <c r="I3516" s="24">
        <v>0.6</v>
      </c>
      <c r="J3516" s="25">
        <v>4500</v>
      </c>
      <c r="K3516" s="26">
        <f>I3516*J3516</f>
        <v>2700</v>
      </c>
      <c r="L3516" s="26">
        <f>K3516*M3516</f>
        <v>1080</v>
      </c>
      <c r="M3516" s="27">
        <v>0.4</v>
      </c>
      <c r="O3516" s="1"/>
      <c r="P3516" s="2"/>
      <c r="Q3516" s="3"/>
      <c r="R3516" s="5"/>
    </row>
    <row r="3517" spans="2:18" x14ac:dyDescent="0.2">
      <c r="B3517" s="22" t="s">
        <v>10</v>
      </c>
      <c r="C3517" s="22">
        <v>1185732</v>
      </c>
      <c r="D3517" s="23">
        <v>44474</v>
      </c>
      <c r="E3517" s="22" t="s">
        <v>130</v>
      </c>
      <c r="F3517" s="22" t="s">
        <v>117</v>
      </c>
      <c r="G3517" s="22" t="s">
        <v>118</v>
      </c>
      <c r="H3517" s="22" t="s">
        <v>15</v>
      </c>
      <c r="I3517" s="24">
        <v>0.55000000000000004</v>
      </c>
      <c r="J3517" s="25">
        <v>2750</v>
      </c>
      <c r="K3517" s="26">
        <f>I3517*J3517</f>
        <v>1512.5000000000002</v>
      </c>
      <c r="L3517" s="26">
        <f>K3517*M3517</f>
        <v>605.00000000000011</v>
      </c>
      <c r="M3517" s="27">
        <v>0.4</v>
      </c>
      <c r="O3517" s="1"/>
      <c r="P3517" s="2"/>
      <c r="Q3517" s="3"/>
      <c r="R3517" s="5"/>
    </row>
    <row r="3518" spans="2:18" x14ac:dyDescent="0.2">
      <c r="B3518" s="22" t="s">
        <v>10</v>
      </c>
      <c r="C3518" s="22">
        <v>1185732</v>
      </c>
      <c r="D3518" s="23">
        <v>44474</v>
      </c>
      <c r="E3518" s="22" t="s">
        <v>130</v>
      </c>
      <c r="F3518" s="22" t="s">
        <v>117</v>
      </c>
      <c r="G3518" s="22" t="s">
        <v>118</v>
      </c>
      <c r="H3518" s="22" t="s">
        <v>13</v>
      </c>
      <c r="I3518" s="24">
        <v>0.55000000000000004</v>
      </c>
      <c r="J3518" s="25">
        <v>1750</v>
      </c>
      <c r="K3518" s="26">
        <f t="shared" ref="K3518:K3521" si="1152">I3518*J3518</f>
        <v>962.50000000000011</v>
      </c>
      <c r="L3518" s="26">
        <f t="shared" ref="L3518:L3521" si="1153">K3518*M3518</f>
        <v>288.75</v>
      </c>
      <c r="M3518" s="27">
        <v>0.3</v>
      </c>
      <c r="O3518" s="1"/>
      <c r="P3518" s="2"/>
      <c r="Q3518" s="3"/>
      <c r="R3518" s="5"/>
    </row>
    <row r="3519" spans="2:18" x14ac:dyDescent="0.2">
      <c r="B3519" s="22" t="s">
        <v>10</v>
      </c>
      <c r="C3519" s="22">
        <v>1185732</v>
      </c>
      <c r="D3519" s="23">
        <v>44474</v>
      </c>
      <c r="E3519" s="22" t="s">
        <v>130</v>
      </c>
      <c r="F3519" s="22" t="s">
        <v>117</v>
      </c>
      <c r="G3519" s="22" t="s">
        <v>118</v>
      </c>
      <c r="H3519" s="22" t="s">
        <v>14</v>
      </c>
      <c r="I3519" s="24">
        <v>0.55000000000000004</v>
      </c>
      <c r="J3519" s="25">
        <v>1500</v>
      </c>
      <c r="K3519" s="26">
        <f t="shared" si="1152"/>
        <v>825.00000000000011</v>
      </c>
      <c r="L3519" s="26">
        <f t="shared" si="1153"/>
        <v>247.50000000000003</v>
      </c>
      <c r="M3519" s="27">
        <v>0.3</v>
      </c>
      <c r="O3519" s="1"/>
      <c r="P3519" s="2"/>
      <c r="Q3519" s="3"/>
      <c r="R3519" s="5"/>
    </row>
    <row r="3520" spans="2:18" x14ac:dyDescent="0.2">
      <c r="B3520" s="22" t="s">
        <v>10</v>
      </c>
      <c r="C3520" s="22">
        <v>1185732</v>
      </c>
      <c r="D3520" s="23">
        <v>44474</v>
      </c>
      <c r="E3520" s="22" t="s">
        <v>130</v>
      </c>
      <c r="F3520" s="22" t="s">
        <v>117</v>
      </c>
      <c r="G3520" s="22" t="s">
        <v>118</v>
      </c>
      <c r="H3520" s="22" t="s">
        <v>16</v>
      </c>
      <c r="I3520" s="24">
        <v>0.65</v>
      </c>
      <c r="J3520" s="25">
        <v>1500</v>
      </c>
      <c r="K3520" s="26">
        <f t="shared" si="1152"/>
        <v>975</v>
      </c>
      <c r="L3520" s="26">
        <f t="shared" si="1153"/>
        <v>292.5</v>
      </c>
      <c r="M3520" s="27">
        <v>0.3</v>
      </c>
      <c r="O3520" s="1"/>
      <c r="P3520" s="2"/>
      <c r="Q3520" s="3"/>
      <c r="R3520" s="5"/>
    </row>
    <row r="3521" spans="1:18" x14ac:dyDescent="0.2">
      <c r="B3521" s="22" t="s">
        <v>10</v>
      </c>
      <c r="C3521" s="22">
        <v>1185732</v>
      </c>
      <c r="D3521" s="23">
        <v>44474</v>
      </c>
      <c r="E3521" s="22" t="s">
        <v>130</v>
      </c>
      <c r="F3521" s="22" t="s">
        <v>117</v>
      </c>
      <c r="G3521" s="22" t="s">
        <v>118</v>
      </c>
      <c r="H3521" s="22" t="s">
        <v>17</v>
      </c>
      <c r="I3521" s="24">
        <v>0.7</v>
      </c>
      <c r="J3521" s="25">
        <v>2750</v>
      </c>
      <c r="K3521" s="26">
        <f t="shared" si="1152"/>
        <v>1924.9999999999998</v>
      </c>
      <c r="L3521" s="26">
        <f t="shared" si="1153"/>
        <v>673.74999999999989</v>
      </c>
      <c r="M3521" s="27">
        <v>0.35</v>
      </c>
      <c r="O3521" s="1"/>
      <c r="P3521" s="2"/>
      <c r="Q3521" s="3"/>
      <c r="R3521" s="5"/>
    </row>
    <row r="3522" spans="1:18" x14ac:dyDescent="0.2">
      <c r="B3522" s="22" t="s">
        <v>10</v>
      </c>
      <c r="C3522" s="22">
        <v>1185732</v>
      </c>
      <c r="D3522" s="23">
        <v>44504</v>
      </c>
      <c r="E3522" s="22" t="s">
        <v>130</v>
      </c>
      <c r="F3522" s="22" t="s">
        <v>117</v>
      </c>
      <c r="G3522" s="22" t="s">
        <v>118</v>
      </c>
      <c r="H3522" s="22" t="s">
        <v>12</v>
      </c>
      <c r="I3522" s="24">
        <v>0.65</v>
      </c>
      <c r="J3522" s="25">
        <v>4250</v>
      </c>
      <c r="K3522" s="26">
        <f>I3522*J3522</f>
        <v>2762.5</v>
      </c>
      <c r="L3522" s="26">
        <f>K3522*M3522</f>
        <v>1105</v>
      </c>
      <c r="M3522" s="27">
        <v>0.4</v>
      </c>
      <c r="O3522" s="1"/>
      <c r="P3522" s="2"/>
      <c r="Q3522" s="3"/>
      <c r="R3522" s="5"/>
    </row>
    <row r="3523" spans="1:18" x14ac:dyDescent="0.2">
      <c r="B3523" s="22" t="s">
        <v>10</v>
      </c>
      <c r="C3523" s="22">
        <v>1185732</v>
      </c>
      <c r="D3523" s="23">
        <v>44504</v>
      </c>
      <c r="E3523" s="22" t="s">
        <v>130</v>
      </c>
      <c r="F3523" s="22" t="s">
        <v>117</v>
      </c>
      <c r="G3523" s="22" t="s">
        <v>118</v>
      </c>
      <c r="H3523" s="22" t="s">
        <v>15</v>
      </c>
      <c r="I3523" s="24">
        <v>0.55000000000000004</v>
      </c>
      <c r="J3523" s="25">
        <v>3000</v>
      </c>
      <c r="K3523" s="26">
        <f>I3523*J3523</f>
        <v>1650.0000000000002</v>
      </c>
      <c r="L3523" s="26">
        <f>K3523*M3523</f>
        <v>660.00000000000011</v>
      </c>
      <c r="M3523" s="27">
        <v>0.4</v>
      </c>
      <c r="O3523" s="1"/>
      <c r="P3523" s="2"/>
      <c r="Q3523" s="3"/>
      <c r="R3523" s="5"/>
    </row>
    <row r="3524" spans="1:18" x14ac:dyDescent="0.2">
      <c r="B3524" s="22" t="s">
        <v>10</v>
      </c>
      <c r="C3524" s="22">
        <v>1185732</v>
      </c>
      <c r="D3524" s="23">
        <v>44504</v>
      </c>
      <c r="E3524" s="22" t="s">
        <v>130</v>
      </c>
      <c r="F3524" s="22" t="s">
        <v>117</v>
      </c>
      <c r="G3524" s="22" t="s">
        <v>118</v>
      </c>
      <c r="H3524" s="22" t="s">
        <v>13</v>
      </c>
      <c r="I3524" s="24">
        <v>0.55000000000000004</v>
      </c>
      <c r="J3524" s="25">
        <v>2950</v>
      </c>
      <c r="K3524" s="26">
        <f t="shared" ref="K3524:K3527" si="1154">I3524*J3524</f>
        <v>1622.5000000000002</v>
      </c>
      <c r="L3524" s="26">
        <f t="shared" ref="L3524:L3527" si="1155">K3524*M3524</f>
        <v>486.75000000000006</v>
      </c>
      <c r="M3524" s="27">
        <v>0.3</v>
      </c>
      <c r="O3524" s="1"/>
      <c r="P3524" s="2"/>
      <c r="Q3524" s="3"/>
      <c r="R3524" s="5"/>
    </row>
    <row r="3525" spans="1:18" x14ac:dyDescent="0.2">
      <c r="B3525" s="22" t="s">
        <v>10</v>
      </c>
      <c r="C3525" s="22">
        <v>1185732</v>
      </c>
      <c r="D3525" s="23">
        <v>44504</v>
      </c>
      <c r="E3525" s="22" t="s">
        <v>130</v>
      </c>
      <c r="F3525" s="22" t="s">
        <v>117</v>
      </c>
      <c r="G3525" s="22" t="s">
        <v>118</v>
      </c>
      <c r="H3525" s="22" t="s">
        <v>14</v>
      </c>
      <c r="I3525" s="24">
        <v>0.55000000000000004</v>
      </c>
      <c r="J3525" s="25">
        <v>2750</v>
      </c>
      <c r="K3525" s="26">
        <f t="shared" si="1154"/>
        <v>1512.5000000000002</v>
      </c>
      <c r="L3525" s="26">
        <f t="shared" si="1155"/>
        <v>453.75000000000006</v>
      </c>
      <c r="M3525" s="27">
        <v>0.3</v>
      </c>
      <c r="O3525" s="1"/>
      <c r="P3525" s="2"/>
      <c r="Q3525" s="3"/>
      <c r="R3525" s="5"/>
    </row>
    <row r="3526" spans="1:18" x14ac:dyDescent="0.2">
      <c r="B3526" s="22" t="s">
        <v>10</v>
      </c>
      <c r="C3526" s="22">
        <v>1185732</v>
      </c>
      <c r="D3526" s="23">
        <v>44504</v>
      </c>
      <c r="E3526" s="22" t="s">
        <v>130</v>
      </c>
      <c r="F3526" s="22" t="s">
        <v>117</v>
      </c>
      <c r="G3526" s="22" t="s">
        <v>118</v>
      </c>
      <c r="H3526" s="22" t="s">
        <v>16</v>
      </c>
      <c r="I3526" s="24">
        <v>0.65</v>
      </c>
      <c r="J3526" s="25">
        <v>2500</v>
      </c>
      <c r="K3526" s="26">
        <f t="shared" si="1154"/>
        <v>1625</v>
      </c>
      <c r="L3526" s="26">
        <f t="shared" si="1155"/>
        <v>487.5</v>
      </c>
      <c r="M3526" s="27">
        <v>0.3</v>
      </c>
      <c r="O3526" s="1"/>
      <c r="P3526" s="2"/>
      <c r="Q3526" s="3"/>
      <c r="R3526" s="5"/>
    </row>
    <row r="3527" spans="1:18" x14ac:dyDescent="0.2">
      <c r="B3527" s="22" t="s">
        <v>10</v>
      </c>
      <c r="C3527" s="22">
        <v>1185732</v>
      </c>
      <c r="D3527" s="23">
        <v>44504</v>
      </c>
      <c r="E3527" s="22" t="s">
        <v>130</v>
      </c>
      <c r="F3527" s="22" t="s">
        <v>117</v>
      </c>
      <c r="G3527" s="22" t="s">
        <v>118</v>
      </c>
      <c r="H3527" s="22" t="s">
        <v>17</v>
      </c>
      <c r="I3527" s="24">
        <v>0.7</v>
      </c>
      <c r="J3527" s="25">
        <v>3500</v>
      </c>
      <c r="K3527" s="26">
        <f t="shared" si="1154"/>
        <v>2450</v>
      </c>
      <c r="L3527" s="26">
        <f t="shared" si="1155"/>
        <v>857.5</v>
      </c>
      <c r="M3527" s="27">
        <v>0.35</v>
      </c>
      <c r="O3527" s="1"/>
      <c r="P3527" s="2"/>
      <c r="Q3527" s="3"/>
      <c r="R3527" s="5"/>
    </row>
    <row r="3528" spans="1:18" x14ac:dyDescent="0.2">
      <c r="B3528" s="22" t="s">
        <v>10</v>
      </c>
      <c r="C3528" s="22">
        <v>1185732</v>
      </c>
      <c r="D3528" s="23">
        <v>44533</v>
      </c>
      <c r="E3528" s="22" t="s">
        <v>130</v>
      </c>
      <c r="F3528" s="22" t="s">
        <v>117</v>
      </c>
      <c r="G3528" s="22" t="s">
        <v>118</v>
      </c>
      <c r="H3528" s="22" t="s">
        <v>12</v>
      </c>
      <c r="I3528" s="24">
        <v>0.65</v>
      </c>
      <c r="J3528" s="25">
        <v>5750</v>
      </c>
      <c r="K3528" s="26">
        <f>I3528*J3528</f>
        <v>3737.5</v>
      </c>
      <c r="L3528" s="26">
        <f>K3528*M3528</f>
        <v>1495</v>
      </c>
      <c r="M3528" s="27">
        <v>0.4</v>
      </c>
      <c r="O3528" s="1"/>
      <c r="P3528" s="2"/>
      <c r="Q3528" s="3"/>
      <c r="R3528" s="5"/>
    </row>
    <row r="3529" spans="1:18" x14ac:dyDescent="0.2">
      <c r="B3529" s="22" t="s">
        <v>10</v>
      </c>
      <c r="C3529" s="22">
        <v>1185732</v>
      </c>
      <c r="D3529" s="23">
        <v>44533</v>
      </c>
      <c r="E3529" s="22" t="s">
        <v>130</v>
      </c>
      <c r="F3529" s="22" t="s">
        <v>117</v>
      </c>
      <c r="G3529" s="22" t="s">
        <v>118</v>
      </c>
      <c r="H3529" s="22" t="s">
        <v>15</v>
      </c>
      <c r="I3529" s="24">
        <v>0.55000000000000004</v>
      </c>
      <c r="J3529" s="25">
        <v>3750</v>
      </c>
      <c r="K3529" s="26">
        <f>I3529*J3529</f>
        <v>2062.5</v>
      </c>
      <c r="L3529" s="26">
        <f>K3529*M3529</f>
        <v>825</v>
      </c>
      <c r="M3529" s="27">
        <v>0.4</v>
      </c>
      <c r="O3529" s="1"/>
      <c r="P3529" s="2"/>
      <c r="Q3529" s="3"/>
      <c r="R3529" s="5"/>
    </row>
    <row r="3530" spans="1:18" x14ac:dyDescent="0.2">
      <c r="B3530" s="22" t="s">
        <v>10</v>
      </c>
      <c r="C3530" s="22">
        <v>1185732</v>
      </c>
      <c r="D3530" s="23">
        <v>44533</v>
      </c>
      <c r="E3530" s="22" t="s">
        <v>130</v>
      </c>
      <c r="F3530" s="22" t="s">
        <v>117</v>
      </c>
      <c r="G3530" s="22" t="s">
        <v>118</v>
      </c>
      <c r="H3530" s="22" t="s">
        <v>13</v>
      </c>
      <c r="I3530" s="24">
        <v>0.55000000000000004</v>
      </c>
      <c r="J3530" s="25">
        <v>3500</v>
      </c>
      <c r="K3530" s="26">
        <f t="shared" ref="K3530:K3533" si="1156">I3530*J3530</f>
        <v>1925.0000000000002</v>
      </c>
      <c r="L3530" s="26">
        <f t="shared" ref="L3530:L3533" si="1157">K3530*M3530</f>
        <v>577.5</v>
      </c>
      <c r="M3530" s="27">
        <v>0.3</v>
      </c>
      <c r="O3530" s="1"/>
      <c r="P3530" s="2"/>
      <c r="Q3530" s="3"/>
      <c r="R3530" s="5"/>
    </row>
    <row r="3531" spans="1:18" x14ac:dyDescent="0.2">
      <c r="B3531" s="22" t="s">
        <v>10</v>
      </c>
      <c r="C3531" s="22">
        <v>1185732</v>
      </c>
      <c r="D3531" s="23">
        <v>44533</v>
      </c>
      <c r="E3531" s="22" t="s">
        <v>130</v>
      </c>
      <c r="F3531" s="22" t="s">
        <v>117</v>
      </c>
      <c r="G3531" s="22" t="s">
        <v>118</v>
      </c>
      <c r="H3531" s="22" t="s">
        <v>14</v>
      </c>
      <c r="I3531" s="24">
        <v>0.55000000000000004</v>
      </c>
      <c r="J3531" s="25">
        <v>3000</v>
      </c>
      <c r="K3531" s="26">
        <f t="shared" si="1156"/>
        <v>1650.0000000000002</v>
      </c>
      <c r="L3531" s="26">
        <f t="shared" si="1157"/>
        <v>495.00000000000006</v>
      </c>
      <c r="M3531" s="27">
        <v>0.3</v>
      </c>
      <c r="O3531" s="1"/>
      <c r="P3531" s="2"/>
      <c r="Q3531" s="3"/>
      <c r="R3531" s="5"/>
    </row>
    <row r="3532" spans="1:18" x14ac:dyDescent="0.2">
      <c r="B3532" s="22" t="s">
        <v>10</v>
      </c>
      <c r="C3532" s="22">
        <v>1185732</v>
      </c>
      <c r="D3532" s="23">
        <v>44533</v>
      </c>
      <c r="E3532" s="22" t="s">
        <v>130</v>
      </c>
      <c r="F3532" s="22" t="s">
        <v>117</v>
      </c>
      <c r="G3532" s="22" t="s">
        <v>118</v>
      </c>
      <c r="H3532" s="22" t="s">
        <v>16</v>
      </c>
      <c r="I3532" s="24">
        <v>0.65</v>
      </c>
      <c r="J3532" s="25">
        <v>3000</v>
      </c>
      <c r="K3532" s="26">
        <f t="shared" si="1156"/>
        <v>1950</v>
      </c>
      <c r="L3532" s="26">
        <f t="shared" si="1157"/>
        <v>585</v>
      </c>
      <c r="M3532" s="27">
        <v>0.3</v>
      </c>
      <c r="O3532" s="1"/>
      <c r="P3532" s="2"/>
      <c r="Q3532" s="3"/>
      <c r="R3532" s="5"/>
    </row>
    <row r="3533" spans="1:18" x14ac:dyDescent="0.2">
      <c r="B3533" s="22" t="s">
        <v>10</v>
      </c>
      <c r="C3533" s="22">
        <v>1185732</v>
      </c>
      <c r="D3533" s="23">
        <v>44533</v>
      </c>
      <c r="E3533" s="22" t="s">
        <v>130</v>
      </c>
      <c r="F3533" s="22" t="s">
        <v>117</v>
      </c>
      <c r="G3533" s="22" t="s">
        <v>118</v>
      </c>
      <c r="H3533" s="22" t="s">
        <v>17</v>
      </c>
      <c r="I3533" s="24">
        <v>0.7</v>
      </c>
      <c r="J3533" s="25">
        <v>4000</v>
      </c>
      <c r="K3533" s="26">
        <f t="shared" si="1156"/>
        <v>2800</v>
      </c>
      <c r="L3533" s="26">
        <f t="shared" si="1157"/>
        <v>979.99999999999989</v>
      </c>
      <c r="M3533" s="27">
        <v>0.35</v>
      </c>
      <c r="O3533" s="1"/>
      <c r="P3533" s="2"/>
      <c r="Q3533" s="3"/>
      <c r="R3533" s="5"/>
    </row>
    <row r="3534" spans="1:18" x14ac:dyDescent="0.2">
      <c r="A3534" s="8" t="s">
        <v>40</v>
      </c>
      <c r="B3534" s="22" t="s">
        <v>10</v>
      </c>
      <c r="C3534" s="22">
        <v>1185732</v>
      </c>
      <c r="D3534" s="23">
        <v>44206</v>
      </c>
      <c r="E3534" s="22" t="s">
        <v>130</v>
      </c>
      <c r="F3534" s="22" t="s">
        <v>120</v>
      </c>
      <c r="G3534" s="22" t="s">
        <v>119</v>
      </c>
      <c r="H3534" s="22" t="s">
        <v>12</v>
      </c>
      <c r="I3534" s="24">
        <v>0.35000000000000003</v>
      </c>
      <c r="J3534" s="25">
        <v>4250</v>
      </c>
      <c r="K3534" s="26">
        <f>I3534*J3534</f>
        <v>1487.5000000000002</v>
      </c>
      <c r="L3534" s="26">
        <f>K3534*M3534</f>
        <v>520.625</v>
      </c>
      <c r="M3534" s="27">
        <v>0.35</v>
      </c>
      <c r="O3534" s="1"/>
      <c r="P3534" s="2"/>
      <c r="Q3534" s="3"/>
      <c r="R3534" s="5"/>
    </row>
    <row r="3535" spans="1:18" x14ac:dyDescent="0.2">
      <c r="B3535" s="22" t="s">
        <v>10</v>
      </c>
      <c r="C3535" s="22">
        <v>1185732</v>
      </c>
      <c r="D3535" s="23">
        <v>44206</v>
      </c>
      <c r="E3535" s="22" t="s">
        <v>130</v>
      </c>
      <c r="F3535" s="22" t="s">
        <v>120</v>
      </c>
      <c r="G3535" s="22" t="s">
        <v>119</v>
      </c>
      <c r="H3535" s="22" t="s">
        <v>15</v>
      </c>
      <c r="I3535" s="24">
        <v>0.35000000000000003</v>
      </c>
      <c r="J3535" s="25">
        <v>2250</v>
      </c>
      <c r="K3535" s="26">
        <f>I3535*J3535</f>
        <v>787.50000000000011</v>
      </c>
      <c r="L3535" s="26">
        <f>K3535*M3535</f>
        <v>275.625</v>
      </c>
      <c r="M3535" s="27">
        <v>0.35</v>
      </c>
      <c r="O3535" s="1"/>
      <c r="P3535" s="2"/>
      <c r="Q3535" s="3"/>
      <c r="R3535" s="5"/>
    </row>
    <row r="3536" spans="1:18" x14ac:dyDescent="0.2">
      <c r="B3536" s="22" t="s">
        <v>10</v>
      </c>
      <c r="C3536" s="22">
        <v>1185732</v>
      </c>
      <c r="D3536" s="23">
        <v>44206</v>
      </c>
      <c r="E3536" s="22" t="s">
        <v>130</v>
      </c>
      <c r="F3536" s="22" t="s">
        <v>120</v>
      </c>
      <c r="G3536" s="22" t="s">
        <v>119</v>
      </c>
      <c r="H3536" s="22" t="s">
        <v>13</v>
      </c>
      <c r="I3536" s="24">
        <v>0.25000000000000006</v>
      </c>
      <c r="J3536" s="25">
        <v>2250</v>
      </c>
      <c r="K3536" s="26">
        <f t="shared" ref="K3536:K3539" si="1158">I3536*J3536</f>
        <v>562.50000000000011</v>
      </c>
      <c r="L3536" s="26">
        <f t="shared" ref="L3536:L3545" si="1159">K3536*M3536</f>
        <v>225.00000000000006</v>
      </c>
      <c r="M3536" s="27">
        <v>0.4</v>
      </c>
      <c r="O3536" s="1"/>
      <c r="P3536" s="2"/>
      <c r="Q3536" s="3"/>
      <c r="R3536" s="5"/>
    </row>
    <row r="3537" spans="2:18" x14ac:dyDescent="0.2">
      <c r="B3537" s="22" t="s">
        <v>10</v>
      </c>
      <c r="C3537" s="22">
        <v>1185732</v>
      </c>
      <c r="D3537" s="23">
        <v>44206</v>
      </c>
      <c r="E3537" s="22" t="s">
        <v>130</v>
      </c>
      <c r="F3537" s="22" t="s">
        <v>120</v>
      </c>
      <c r="G3537" s="22" t="s">
        <v>119</v>
      </c>
      <c r="H3537" s="22" t="s">
        <v>14</v>
      </c>
      <c r="I3537" s="24">
        <v>0.3</v>
      </c>
      <c r="J3537" s="25">
        <v>750</v>
      </c>
      <c r="K3537" s="26">
        <f t="shared" si="1158"/>
        <v>225</v>
      </c>
      <c r="L3537" s="26">
        <f t="shared" si="1159"/>
        <v>90</v>
      </c>
      <c r="M3537" s="27">
        <v>0.4</v>
      </c>
      <c r="O3537" s="1"/>
      <c r="P3537" s="2"/>
      <c r="Q3537" s="3"/>
      <c r="R3537" s="5"/>
    </row>
    <row r="3538" spans="2:18" x14ac:dyDescent="0.2">
      <c r="B3538" s="22" t="s">
        <v>10</v>
      </c>
      <c r="C3538" s="22">
        <v>1185732</v>
      </c>
      <c r="D3538" s="23">
        <v>44206</v>
      </c>
      <c r="E3538" s="22" t="s">
        <v>130</v>
      </c>
      <c r="F3538" s="22" t="s">
        <v>120</v>
      </c>
      <c r="G3538" s="22" t="s">
        <v>119</v>
      </c>
      <c r="H3538" s="22" t="s">
        <v>16</v>
      </c>
      <c r="I3538" s="24">
        <v>0.45</v>
      </c>
      <c r="J3538" s="25">
        <v>1250</v>
      </c>
      <c r="K3538" s="26">
        <f t="shared" si="1158"/>
        <v>562.5</v>
      </c>
      <c r="L3538" s="26">
        <f t="shared" si="1159"/>
        <v>168.75</v>
      </c>
      <c r="M3538" s="27">
        <v>0.3</v>
      </c>
      <c r="O3538" s="1"/>
      <c r="P3538" s="2"/>
      <c r="Q3538" s="3"/>
      <c r="R3538" s="5"/>
    </row>
    <row r="3539" spans="2:18" x14ac:dyDescent="0.2">
      <c r="B3539" s="22" t="s">
        <v>10</v>
      </c>
      <c r="C3539" s="22">
        <v>1185732</v>
      </c>
      <c r="D3539" s="23">
        <v>44206</v>
      </c>
      <c r="E3539" s="22" t="s">
        <v>130</v>
      </c>
      <c r="F3539" s="22" t="s">
        <v>120</v>
      </c>
      <c r="G3539" s="22" t="s">
        <v>119</v>
      </c>
      <c r="H3539" s="22" t="s">
        <v>17</v>
      </c>
      <c r="I3539" s="24">
        <v>0.35000000000000003</v>
      </c>
      <c r="J3539" s="25">
        <v>2250</v>
      </c>
      <c r="K3539" s="26">
        <f t="shared" si="1158"/>
        <v>787.50000000000011</v>
      </c>
      <c r="L3539" s="26">
        <f t="shared" si="1159"/>
        <v>315.00000000000006</v>
      </c>
      <c r="M3539" s="27">
        <v>0.4</v>
      </c>
      <c r="O3539" s="1"/>
      <c r="P3539" s="2"/>
      <c r="Q3539" s="3"/>
      <c r="R3539" s="5"/>
    </row>
    <row r="3540" spans="2:18" x14ac:dyDescent="0.2">
      <c r="B3540" s="22" t="s">
        <v>10</v>
      </c>
      <c r="C3540" s="22">
        <v>1185732</v>
      </c>
      <c r="D3540" s="23">
        <v>44235</v>
      </c>
      <c r="E3540" s="22" t="s">
        <v>130</v>
      </c>
      <c r="F3540" s="22" t="s">
        <v>120</v>
      </c>
      <c r="G3540" s="22" t="s">
        <v>119</v>
      </c>
      <c r="H3540" s="22" t="s">
        <v>12</v>
      </c>
      <c r="I3540" s="24">
        <v>0.35000000000000003</v>
      </c>
      <c r="J3540" s="25">
        <v>4750</v>
      </c>
      <c r="K3540" s="26">
        <f>I3540*J3540</f>
        <v>1662.5000000000002</v>
      </c>
      <c r="L3540" s="26">
        <f>K3540*M3540</f>
        <v>581.875</v>
      </c>
      <c r="M3540" s="27">
        <v>0.35</v>
      </c>
      <c r="O3540" s="1"/>
      <c r="P3540" s="2"/>
      <c r="Q3540" s="3"/>
      <c r="R3540" s="5"/>
    </row>
    <row r="3541" spans="2:18" x14ac:dyDescent="0.2">
      <c r="B3541" s="22" t="s">
        <v>10</v>
      </c>
      <c r="C3541" s="22">
        <v>1185732</v>
      </c>
      <c r="D3541" s="23">
        <v>44235</v>
      </c>
      <c r="E3541" s="22" t="s">
        <v>130</v>
      </c>
      <c r="F3541" s="22" t="s">
        <v>120</v>
      </c>
      <c r="G3541" s="22" t="s">
        <v>119</v>
      </c>
      <c r="H3541" s="22" t="s">
        <v>15</v>
      </c>
      <c r="I3541" s="24">
        <v>0.35000000000000003</v>
      </c>
      <c r="J3541" s="25">
        <v>1250</v>
      </c>
      <c r="K3541" s="26">
        <f>I3541*J3541</f>
        <v>437.50000000000006</v>
      </c>
      <c r="L3541" s="26">
        <f>K3541*M3541</f>
        <v>153.125</v>
      </c>
      <c r="M3541" s="27">
        <v>0.35</v>
      </c>
      <c r="O3541" s="1"/>
      <c r="P3541" s="2"/>
      <c r="Q3541" s="3"/>
      <c r="R3541" s="5"/>
    </row>
    <row r="3542" spans="2:18" x14ac:dyDescent="0.2">
      <c r="B3542" s="22" t="s">
        <v>10</v>
      </c>
      <c r="C3542" s="22">
        <v>1185732</v>
      </c>
      <c r="D3542" s="23">
        <v>44235</v>
      </c>
      <c r="E3542" s="22" t="s">
        <v>130</v>
      </c>
      <c r="F3542" s="22" t="s">
        <v>120</v>
      </c>
      <c r="G3542" s="22" t="s">
        <v>119</v>
      </c>
      <c r="H3542" s="22" t="s">
        <v>13</v>
      </c>
      <c r="I3542" s="24">
        <v>0.25000000000000006</v>
      </c>
      <c r="J3542" s="25">
        <v>1750</v>
      </c>
      <c r="K3542" s="26">
        <f t="shared" ref="K3542:K3545" si="1160">I3542*J3542</f>
        <v>437.50000000000011</v>
      </c>
      <c r="L3542" s="26">
        <f t="shared" si="1159"/>
        <v>175.00000000000006</v>
      </c>
      <c r="M3542" s="27">
        <v>0.4</v>
      </c>
      <c r="O3542" s="1"/>
      <c r="P3542" s="2"/>
      <c r="Q3542" s="3"/>
      <c r="R3542" s="5"/>
    </row>
    <row r="3543" spans="2:18" x14ac:dyDescent="0.2">
      <c r="B3543" s="22" t="s">
        <v>10</v>
      </c>
      <c r="C3543" s="22">
        <v>1185732</v>
      </c>
      <c r="D3543" s="23">
        <v>44235</v>
      </c>
      <c r="E3543" s="22" t="s">
        <v>130</v>
      </c>
      <c r="F3543" s="22" t="s">
        <v>120</v>
      </c>
      <c r="G3543" s="22" t="s">
        <v>119</v>
      </c>
      <c r="H3543" s="22" t="s">
        <v>14</v>
      </c>
      <c r="I3543" s="24">
        <v>0.3</v>
      </c>
      <c r="J3543" s="25">
        <v>500</v>
      </c>
      <c r="K3543" s="26">
        <f t="shared" si="1160"/>
        <v>150</v>
      </c>
      <c r="L3543" s="26">
        <f t="shared" si="1159"/>
        <v>60</v>
      </c>
      <c r="M3543" s="27">
        <v>0.4</v>
      </c>
      <c r="O3543" s="1"/>
      <c r="P3543" s="2"/>
      <c r="Q3543" s="3"/>
      <c r="R3543" s="5"/>
    </row>
    <row r="3544" spans="2:18" x14ac:dyDescent="0.2">
      <c r="B3544" s="22" t="s">
        <v>10</v>
      </c>
      <c r="C3544" s="22">
        <v>1185732</v>
      </c>
      <c r="D3544" s="23">
        <v>44235</v>
      </c>
      <c r="E3544" s="22" t="s">
        <v>130</v>
      </c>
      <c r="F3544" s="22" t="s">
        <v>120</v>
      </c>
      <c r="G3544" s="22" t="s">
        <v>119</v>
      </c>
      <c r="H3544" s="22" t="s">
        <v>16</v>
      </c>
      <c r="I3544" s="24">
        <v>0.45</v>
      </c>
      <c r="J3544" s="25">
        <v>1250</v>
      </c>
      <c r="K3544" s="26">
        <f t="shared" si="1160"/>
        <v>562.5</v>
      </c>
      <c r="L3544" s="26">
        <f t="shared" si="1159"/>
        <v>168.75</v>
      </c>
      <c r="M3544" s="27">
        <v>0.3</v>
      </c>
      <c r="O3544" s="1"/>
      <c r="P3544" s="2"/>
      <c r="Q3544" s="3"/>
      <c r="R3544" s="5"/>
    </row>
    <row r="3545" spans="2:18" x14ac:dyDescent="0.2">
      <c r="B3545" s="22" t="s">
        <v>10</v>
      </c>
      <c r="C3545" s="22">
        <v>1185732</v>
      </c>
      <c r="D3545" s="23">
        <v>44235</v>
      </c>
      <c r="E3545" s="22" t="s">
        <v>130</v>
      </c>
      <c r="F3545" s="22" t="s">
        <v>120</v>
      </c>
      <c r="G3545" s="22" t="s">
        <v>119</v>
      </c>
      <c r="H3545" s="22" t="s">
        <v>17</v>
      </c>
      <c r="I3545" s="24">
        <v>0.35000000000000003</v>
      </c>
      <c r="J3545" s="25">
        <v>2250</v>
      </c>
      <c r="K3545" s="26">
        <f t="shared" si="1160"/>
        <v>787.50000000000011</v>
      </c>
      <c r="L3545" s="26">
        <f t="shared" si="1159"/>
        <v>315.00000000000006</v>
      </c>
      <c r="M3545" s="27">
        <v>0.4</v>
      </c>
      <c r="O3545" s="1"/>
      <c r="P3545" s="2"/>
      <c r="Q3545" s="3"/>
      <c r="R3545" s="5"/>
    </row>
    <row r="3546" spans="2:18" x14ac:dyDescent="0.2">
      <c r="B3546" s="22" t="s">
        <v>10</v>
      </c>
      <c r="C3546" s="22">
        <v>1185732</v>
      </c>
      <c r="D3546" s="23">
        <v>44261</v>
      </c>
      <c r="E3546" s="22" t="s">
        <v>130</v>
      </c>
      <c r="F3546" s="22" t="s">
        <v>120</v>
      </c>
      <c r="G3546" s="22" t="s">
        <v>119</v>
      </c>
      <c r="H3546" s="22" t="s">
        <v>12</v>
      </c>
      <c r="I3546" s="24">
        <v>0.35000000000000003</v>
      </c>
      <c r="J3546" s="25">
        <v>4450</v>
      </c>
      <c r="K3546" s="26">
        <f>I3546*J3546</f>
        <v>1557.5000000000002</v>
      </c>
      <c r="L3546" s="26">
        <f>K3546*M3546</f>
        <v>545.125</v>
      </c>
      <c r="M3546" s="27">
        <v>0.35</v>
      </c>
      <c r="O3546" s="1"/>
      <c r="P3546" s="2"/>
      <c r="Q3546" s="3"/>
      <c r="R3546" s="5"/>
    </row>
    <row r="3547" spans="2:18" x14ac:dyDescent="0.2">
      <c r="B3547" s="22" t="s">
        <v>10</v>
      </c>
      <c r="C3547" s="22">
        <v>1185732</v>
      </c>
      <c r="D3547" s="23">
        <v>44261</v>
      </c>
      <c r="E3547" s="22" t="s">
        <v>130</v>
      </c>
      <c r="F3547" s="22" t="s">
        <v>120</v>
      </c>
      <c r="G3547" s="22" t="s">
        <v>119</v>
      </c>
      <c r="H3547" s="22" t="s">
        <v>15</v>
      </c>
      <c r="I3547" s="24">
        <v>0.35000000000000003</v>
      </c>
      <c r="J3547" s="25">
        <v>1500</v>
      </c>
      <c r="K3547" s="26">
        <f>I3547*J3547</f>
        <v>525</v>
      </c>
      <c r="L3547" s="26">
        <f>K3547*M3547</f>
        <v>183.75</v>
      </c>
      <c r="M3547" s="27">
        <v>0.35</v>
      </c>
      <c r="O3547" s="1"/>
      <c r="P3547" s="2"/>
      <c r="Q3547" s="3"/>
      <c r="R3547" s="5"/>
    </row>
    <row r="3548" spans="2:18" x14ac:dyDescent="0.2">
      <c r="B3548" s="22" t="s">
        <v>10</v>
      </c>
      <c r="C3548" s="22">
        <v>1185732</v>
      </c>
      <c r="D3548" s="23">
        <v>44261</v>
      </c>
      <c r="E3548" s="22" t="s">
        <v>130</v>
      </c>
      <c r="F3548" s="22" t="s">
        <v>120</v>
      </c>
      <c r="G3548" s="22" t="s">
        <v>119</v>
      </c>
      <c r="H3548" s="22" t="s">
        <v>13</v>
      </c>
      <c r="I3548" s="24">
        <v>0.25000000000000006</v>
      </c>
      <c r="J3548" s="25">
        <v>1750</v>
      </c>
      <c r="K3548" s="26">
        <f t="shared" ref="K3548:K3551" si="1161">I3548*J3548</f>
        <v>437.50000000000011</v>
      </c>
      <c r="L3548" s="26">
        <f t="shared" ref="L3548:L3551" si="1162">K3548*M3548</f>
        <v>175.00000000000006</v>
      </c>
      <c r="M3548" s="27">
        <v>0.4</v>
      </c>
      <c r="O3548" s="1"/>
      <c r="P3548" s="2"/>
      <c r="Q3548" s="3"/>
      <c r="R3548" s="5"/>
    </row>
    <row r="3549" spans="2:18" x14ac:dyDescent="0.2">
      <c r="B3549" s="22" t="s">
        <v>10</v>
      </c>
      <c r="C3549" s="22">
        <v>1185732</v>
      </c>
      <c r="D3549" s="23">
        <v>44261</v>
      </c>
      <c r="E3549" s="22" t="s">
        <v>130</v>
      </c>
      <c r="F3549" s="22" t="s">
        <v>120</v>
      </c>
      <c r="G3549" s="22" t="s">
        <v>119</v>
      </c>
      <c r="H3549" s="22" t="s">
        <v>14</v>
      </c>
      <c r="I3549" s="24">
        <v>0.3</v>
      </c>
      <c r="J3549" s="25">
        <v>250</v>
      </c>
      <c r="K3549" s="26">
        <f t="shared" si="1161"/>
        <v>75</v>
      </c>
      <c r="L3549" s="26">
        <f t="shared" si="1162"/>
        <v>30</v>
      </c>
      <c r="M3549" s="27">
        <v>0.4</v>
      </c>
      <c r="O3549" s="1"/>
      <c r="P3549" s="2"/>
      <c r="Q3549" s="3"/>
      <c r="R3549" s="5"/>
    </row>
    <row r="3550" spans="2:18" x14ac:dyDescent="0.2">
      <c r="B3550" s="22" t="s">
        <v>10</v>
      </c>
      <c r="C3550" s="22">
        <v>1185732</v>
      </c>
      <c r="D3550" s="23">
        <v>44261</v>
      </c>
      <c r="E3550" s="22" t="s">
        <v>130</v>
      </c>
      <c r="F3550" s="22" t="s">
        <v>120</v>
      </c>
      <c r="G3550" s="22" t="s">
        <v>119</v>
      </c>
      <c r="H3550" s="22" t="s">
        <v>16</v>
      </c>
      <c r="I3550" s="24">
        <v>0.45</v>
      </c>
      <c r="J3550" s="25">
        <v>750</v>
      </c>
      <c r="K3550" s="26">
        <f t="shared" si="1161"/>
        <v>337.5</v>
      </c>
      <c r="L3550" s="26">
        <f t="shared" si="1162"/>
        <v>101.25</v>
      </c>
      <c r="M3550" s="27">
        <v>0.3</v>
      </c>
      <c r="O3550" s="1"/>
      <c r="P3550" s="2"/>
      <c r="Q3550" s="3"/>
      <c r="R3550" s="5"/>
    </row>
    <row r="3551" spans="2:18" x14ac:dyDescent="0.2">
      <c r="B3551" s="22" t="s">
        <v>10</v>
      </c>
      <c r="C3551" s="22">
        <v>1185732</v>
      </c>
      <c r="D3551" s="23">
        <v>44261</v>
      </c>
      <c r="E3551" s="22" t="s">
        <v>130</v>
      </c>
      <c r="F3551" s="22" t="s">
        <v>120</v>
      </c>
      <c r="G3551" s="22" t="s">
        <v>119</v>
      </c>
      <c r="H3551" s="22" t="s">
        <v>17</v>
      </c>
      <c r="I3551" s="24">
        <v>0.35000000000000003</v>
      </c>
      <c r="J3551" s="25">
        <v>1750</v>
      </c>
      <c r="K3551" s="26">
        <f t="shared" si="1161"/>
        <v>612.50000000000011</v>
      </c>
      <c r="L3551" s="26">
        <f t="shared" si="1162"/>
        <v>245.00000000000006</v>
      </c>
      <c r="M3551" s="27">
        <v>0.4</v>
      </c>
      <c r="O3551" s="1"/>
      <c r="P3551" s="2"/>
      <c r="Q3551" s="3"/>
      <c r="R3551" s="5"/>
    </row>
    <row r="3552" spans="2:18" x14ac:dyDescent="0.2">
      <c r="B3552" s="22" t="s">
        <v>10</v>
      </c>
      <c r="C3552" s="22">
        <v>1185732</v>
      </c>
      <c r="D3552" s="23">
        <v>44293</v>
      </c>
      <c r="E3552" s="22" t="s">
        <v>130</v>
      </c>
      <c r="F3552" s="22" t="s">
        <v>120</v>
      </c>
      <c r="G3552" s="22" t="s">
        <v>119</v>
      </c>
      <c r="H3552" s="22" t="s">
        <v>12</v>
      </c>
      <c r="I3552" s="24">
        <v>0.35000000000000003</v>
      </c>
      <c r="J3552" s="25">
        <v>4250</v>
      </c>
      <c r="K3552" s="26">
        <f>I3552*J3552</f>
        <v>1487.5000000000002</v>
      </c>
      <c r="L3552" s="26">
        <f>K3552*M3552</f>
        <v>520.625</v>
      </c>
      <c r="M3552" s="27">
        <v>0.35</v>
      </c>
      <c r="O3552" s="1"/>
      <c r="P3552" s="2"/>
      <c r="Q3552" s="3"/>
      <c r="R3552" s="5"/>
    </row>
    <row r="3553" spans="2:18" x14ac:dyDescent="0.2">
      <c r="B3553" s="22" t="s">
        <v>10</v>
      </c>
      <c r="C3553" s="22">
        <v>1185732</v>
      </c>
      <c r="D3553" s="23">
        <v>44293</v>
      </c>
      <c r="E3553" s="22" t="s">
        <v>130</v>
      </c>
      <c r="F3553" s="22" t="s">
        <v>120</v>
      </c>
      <c r="G3553" s="22" t="s">
        <v>119</v>
      </c>
      <c r="H3553" s="22" t="s">
        <v>15</v>
      </c>
      <c r="I3553" s="24">
        <v>0.35000000000000003</v>
      </c>
      <c r="J3553" s="25">
        <v>1250</v>
      </c>
      <c r="K3553" s="26">
        <f>I3553*J3553</f>
        <v>437.50000000000006</v>
      </c>
      <c r="L3553" s="26">
        <f>K3553*M3553</f>
        <v>153.125</v>
      </c>
      <c r="M3553" s="27">
        <v>0.35</v>
      </c>
      <c r="O3553" s="1"/>
      <c r="P3553" s="2"/>
      <c r="Q3553" s="3"/>
      <c r="R3553" s="5"/>
    </row>
    <row r="3554" spans="2:18" x14ac:dyDescent="0.2">
      <c r="B3554" s="22" t="s">
        <v>10</v>
      </c>
      <c r="C3554" s="22">
        <v>1185732</v>
      </c>
      <c r="D3554" s="23">
        <v>44293</v>
      </c>
      <c r="E3554" s="22" t="s">
        <v>130</v>
      </c>
      <c r="F3554" s="22" t="s">
        <v>120</v>
      </c>
      <c r="G3554" s="22" t="s">
        <v>119</v>
      </c>
      <c r="H3554" s="22" t="s">
        <v>13</v>
      </c>
      <c r="I3554" s="24">
        <v>0.25000000000000006</v>
      </c>
      <c r="J3554" s="25">
        <v>1250</v>
      </c>
      <c r="K3554" s="26">
        <f t="shared" ref="K3554:K3557" si="1163">I3554*J3554</f>
        <v>312.50000000000006</v>
      </c>
      <c r="L3554" s="26">
        <f t="shared" ref="L3554:L3557" si="1164">K3554*M3554</f>
        <v>125.00000000000003</v>
      </c>
      <c r="M3554" s="27">
        <v>0.4</v>
      </c>
      <c r="O3554" s="1"/>
      <c r="P3554" s="2"/>
      <c r="Q3554" s="3"/>
      <c r="R3554" s="5"/>
    </row>
    <row r="3555" spans="2:18" x14ac:dyDescent="0.2">
      <c r="B3555" s="22" t="s">
        <v>10</v>
      </c>
      <c r="C3555" s="22">
        <v>1185732</v>
      </c>
      <c r="D3555" s="23">
        <v>44293</v>
      </c>
      <c r="E3555" s="22" t="s">
        <v>130</v>
      </c>
      <c r="F3555" s="22" t="s">
        <v>120</v>
      </c>
      <c r="G3555" s="22" t="s">
        <v>119</v>
      </c>
      <c r="H3555" s="22" t="s">
        <v>14</v>
      </c>
      <c r="I3555" s="24">
        <v>0.3</v>
      </c>
      <c r="J3555" s="25">
        <v>500</v>
      </c>
      <c r="K3555" s="26">
        <f t="shared" si="1163"/>
        <v>150</v>
      </c>
      <c r="L3555" s="26">
        <f t="shared" si="1164"/>
        <v>60</v>
      </c>
      <c r="M3555" s="27">
        <v>0.4</v>
      </c>
      <c r="O3555" s="1"/>
      <c r="P3555" s="2"/>
      <c r="Q3555" s="3"/>
      <c r="R3555" s="5"/>
    </row>
    <row r="3556" spans="2:18" x14ac:dyDescent="0.2">
      <c r="B3556" s="22" t="s">
        <v>10</v>
      </c>
      <c r="C3556" s="22">
        <v>1185732</v>
      </c>
      <c r="D3556" s="23">
        <v>44293</v>
      </c>
      <c r="E3556" s="22" t="s">
        <v>130</v>
      </c>
      <c r="F3556" s="22" t="s">
        <v>120</v>
      </c>
      <c r="G3556" s="22" t="s">
        <v>119</v>
      </c>
      <c r="H3556" s="22" t="s">
        <v>16</v>
      </c>
      <c r="I3556" s="24">
        <v>0.45</v>
      </c>
      <c r="J3556" s="25">
        <v>500</v>
      </c>
      <c r="K3556" s="26">
        <f t="shared" si="1163"/>
        <v>225</v>
      </c>
      <c r="L3556" s="26">
        <f t="shared" si="1164"/>
        <v>67.5</v>
      </c>
      <c r="M3556" s="27">
        <v>0.3</v>
      </c>
      <c r="O3556" s="1"/>
      <c r="P3556" s="2"/>
      <c r="Q3556" s="3"/>
      <c r="R3556" s="5"/>
    </row>
    <row r="3557" spans="2:18" x14ac:dyDescent="0.2">
      <c r="B3557" s="22" t="s">
        <v>10</v>
      </c>
      <c r="C3557" s="22">
        <v>1185732</v>
      </c>
      <c r="D3557" s="23">
        <v>44293</v>
      </c>
      <c r="E3557" s="22" t="s">
        <v>130</v>
      </c>
      <c r="F3557" s="22" t="s">
        <v>120</v>
      </c>
      <c r="G3557" s="22" t="s">
        <v>119</v>
      </c>
      <c r="H3557" s="22" t="s">
        <v>17</v>
      </c>
      <c r="I3557" s="24">
        <v>0.35000000000000003</v>
      </c>
      <c r="J3557" s="25">
        <v>2000</v>
      </c>
      <c r="K3557" s="26">
        <f t="shared" si="1163"/>
        <v>700.00000000000011</v>
      </c>
      <c r="L3557" s="26">
        <f t="shared" si="1164"/>
        <v>280.00000000000006</v>
      </c>
      <c r="M3557" s="27">
        <v>0.4</v>
      </c>
      <c r="O3557" s="1"/>
      <c r="P3557" s="2"/>
      <c r="Q3557" s="3"/>
      <c r="R3557" s="5"/>
    </row>
    <row r="3558" spans="2:18" x14ac:dyDescent="0.2">
      <c r="B3558" s="22" t="s">
        <v>10</v>
      </c>
      <c r="C3558" s="22">
        <v>1185732</v>
      </c>
      <c r="D3558" s="23">
        <v>44322</v>
      </c>
      <c r="E3558" s="22" t="s">
        <v>130</v>
      </c>
      <c r="F3558" s="22" t="s">
        <v>120</v>
      </c>
      <c r="G3558" s="22" t="s">
        <v>119</v>
      </c>
      <c r="H3558" s="22" t="s">
        <v>12</v>
      </c>
      <c r="I3558" s="24">
        <v>0.49999999999999994</v>
      </c>
      <c r="J3558" s="25">
        <v>4700</v>
      </c>
      <c r="K3558" s="26">
        <f>I3558*J3558</f>
        <v>2349.9999999999995</v>
      </c>
      <c r="L3558" s="26">
        <f>K3558*M3558</f>
        <v>822.49999999999977</v>
      </c>
      <c r="M3558" s="27">
        <v>0.35</v>
      </c>
      <c r="O3558" s="1"/>
      <c r="P3558" s="2"/>
      <c r="Q3558" s="3"/>
      <c r="R3558" s="5"/>
    </row>
    <row r="3559" spans="2:18" x14ac:dyDescent="0.2">
      <c r="B3559" s="22" t="s">
        <v>10</v>
      </c>
      <c r="C3559" s="22">
        <v>1185732</v>
      </c>
      <c r="D3559" s="23">
        <v>44322</v>
      </c>
      <c r="E3559" s="22" t="s">
        <v>130</v>
      </c>
      <c r="F3559" s="22" t="s">
        <v>120</v>
      </c>
      <c r="G3559" s="22" t="s">
        <v>119</v>
      </c>
      <c r="H3559" s="22" t="s">
        <v>15</v>
      </c>
      <c r="I3559" s="24">
        <v>0.45</v>
      </c>
      <c r="J3559" s="25">
        <v>1750</v>
      </c>
      <c r="K3559" s="26">
        <f>I3559*J3559</f>
        <v>787.5</v>
      </c>
      <c r="L3559" s="26">
        <f>K3559*M3559</f>
        <v>275.625</v>
      </c>
      <c r="M3559" s="27">
        <v>0.35</v>
      </c>
      <c r="O3559" s="1"/>
      <c r="P3559" s="2"/>
      <c r="Q3559" s="3"/>
      <c r="R3559" s="5"/>
    </row>
    <row r="3560" spans="2:18" x14ac:dyDescent="0.2">
      <c r="B3560" s="22" t="s">
        <v>10</v>
      </c>
      <c r="C3560" s="22">
        <v>1185732</v>
      </c>
      <c r="D3560" s="23">
        <v>44322</v>
      </c>
      <c r="E3560" s="22" t="s">
        <v>130</v>
      </c>
      <c r="F3560" s="22" t="s">
        <v>120</v>
      </c>
      <c r="G3560" s="22" t="s">
        <v>119</v>
      </c>
      <c r="H3560" s="22" t="s">
        <v>13</v>
      </c>
      <c r="I3560" s="24">
        <v>0.4</v>
      </c>
      <c r="J3560" s="25">
        <v>2000</v>
      </c>
      <c r="K3560" s="26">
        <f t="shared" ref="K3560:K3563" si="1165">I3560*J3560</f>
        <v>800</v>
      </c>
      <c r="L3560" s="26">
        <f t="shared" ref="L3560:L3563" si="1166">K3560*M3560</f>
        <v>320</v>
      </c>
      <c r="M3560" s="27">
        <v>0.4</v>
      </c>
      <c r="O3560" s="1"/>
      <c r="P3560" s="2"/>
      <c r="Q3560" s="3"/>
      <c r="R3560" s="5"/>
    </row>
    <row r="3561" spans="2:18" x14ac:dyDescent="0.2">
      <c r="B3561" s="22" t="s">
        <v>10</v>
      </c>
      <c r="C3561" s="22">
        <v>1185732</v>
      </c>
      <c r="D3561" s="23">
        <v>44322</v>
      </c>
      <c r="E3561" s="22" t="s">
        <v>130</v>
      </c>
      <c r="F3561" s="22" t="s">
        <v>120</v>
      </c>
      <c r="G3561" s="22" t="s">
        <v>119</v>
      </c>
      <c r="H3561" s="22" t="s">
        <v>14</v>
      </c>
      <c r="I3561" s="24">
        <v>0.4</v>
      </c>
      <c r="J3561" s="25">
        <v>1500</v>
      </c>
      <c r="K3561" s="26">
        <f t="shared" si="1165"/>
        <v>600</v>
      </c>
      <c r="L3561" s="26">
        <f t="shared" si="1166"/>
        <v>240</v>
      </c>
      <c r="M3561" s="27">
        <v>0.4</v>
      </c>
      <c r="O3561" s="1"/>
      <c r="P3561" s="2"/>
      <c r="Q3561" s="3"/>
      <c r="R3561" s="5"/>
    </row>
    <row r="3562" spans="2:18" x14ac:dyDescent="0.2">
      <c r="B3562" s="22" t="s">
        <v>10</v>
      </c>
      <c r="C3562" s="22">
        <v>1185732</v>
      </c>
      <c r="D3562" s="23">
        <v>44322</v>
      </c>
      <c r="E3562" s="22" t="s">
        <v>130</v>
      </c>
      <c r="F3562" s="22" t="s">
        <v>120</v>
      </c>
      <c r="G3562" s="22" t="s">
        <v>119</v>
      </c>
      <c r="H3562" s="22" t="s">
        <v>16</v>
      </c>
      <c r="I3562" s="24">
        <v>0.49999999999999994</v>
      </c>
      <c r="J3562" s="25">
        <v>1750</v>
      </c>
      <c r="K3562" s="26">
        <f t="shared" si="1165"/>
        <v>874.99999999999989</v>
      </c>
      <c r="L3562" s="26">
        <f t="shared" si="1166"/>
        <v>262.49999999999994</v>
      </c>
      <c r="M3562" s="27">
        <v>0.3</v>
      </c>
      <c r="O3562" s="1"/>
      <c r="P3562" s="2"/>
      <c r="Q3562" s="3"/>
      <c r="R3562" s="5"/>
    </row>
    <row r="3563" spans="2:18" x14ac:dyDescent="0.2">
      <c r="B3563" s="22" t="s">
        <v>10</v>
      </c>
      <c r="C3563" s="22">
        <v>1185732</v>
      </c>
      <c r="D3563" s="23">
        <v>44322</v>
      </c>
      <c r="E3563" s="22" t="s">
        <v>130</v>
      </c>
      <c r="F3563" s="22" t="s">
        <v>120</v>
      </c>
      <c r="G3563" s="22" t="s">
        <v>119</v>
      </c>
      <c r="H3563" s="22" t="s">
        <v>17</v>
      </c>
      <c r="I3563" s="24">
        <v>0.54999999999999993</v>
      </c>
      <c r="J3563" s="25">
        <v>3000</v>
      </c>
      <c r="K3563" s="26">
        <f t="shared" si="1165"/>
        <v>1649.9999999999998</v>
      </c>
      <c r="L3563" s="26">
        <f t="shared" si="1166"/>
        <v>660</v>
      </c>
      <c r="M3563" s="27">
        <v>0.4</v>
      </c>
      <c r="O3563" s="1"/>
      <c r="P3563" s="2"/>
      <c r="Q3563" s="3"/>
      <c r="R3563" s="5"/>
    </row>
    <row r="3564" spans="2:18" x14ac:dyDescent="0.2">
      <c r="B3564" s="22" t="s">
        <v>10</v>
      </c>
      <c r="C3564" s="22">
        <v>1185732</v>
      </c>
      <c r="D3564" s="23">
        <v>44355</v>
      </c>
      <c r="E3564" s="22" t="s">
        <v>130</v>
      </c>
      <c r="F3564" s="22" t="s">
        <v>120</v>
      </c>
      <c r="G3564" s="22" t="s">
        <v>119</v>
      </c>
      <c r="H3564" s="22" t="s">
        <v>12</v>
      </c>
      <c r="I3564" s="24">
        <v>0.49999999999999994</v>
      </c>
      <c r="J3564" s="25">
        <v>5500</v>
      </c>
      <c r="K3564" s="26">
        <f>I3564*J3564</f>
        <v>2749.9999999999995</v>
      </c>
      <c r="L3564" s="26">
        <f>K3564*M3564</f>
        <v>962.49999999999977</v>
      </c>
      <c r="M3564" s="27">
        <v>0.35</v>
      </c>
      <c r="O3564" s="1"/>
      <c r="P3564" s="2"/>
      <c r="Q3564" s="3"/>
      <c r="R3564" s="5"/>
    </row>
    <row r="3565" spans="2:18" x14ac:dyDescent="0.2">
      <c r="B3565" s="22" t="s">
        <v>10</v>
      </c>
      <c r="C3565" s="22">
        <v>1185732</v>
      </c>
      <c r="D3565" s="23">
        <v>44355</v>
      </c>
      <c r="E3565" s="22" t="s">
        <v>130</v>
      </c>
      <c r="F3565" s="22" t="s">
        <v>120</v>
      </c>
      <c r="G3565" s="22" t="s">
        <v>119</v>
      </c>
      <c r="H3565" s="22" t="s">
        <v>15</v>
      </c>
      <c r="I3565" s="24">
        <v>0.45</v>
      </c>
      <c r="J3565" s="25">
        <v>3000</v>
      </c>
      <c r="K3565" s="26">
        <f>I3565*J3565</f>
        <v>1350</v>
      </c>
      <c r="L3565" s="26">
        <f>K3565*M3565</f>
        <v>472.49999999999994</v>
      </c>
      <c r="M3565" s="27">
        <v>0.35</v>
      </c>
      <c r="O3565" s="1"/>
      <c r="P3565" s="2"/>
      <c r="Q3565" s="3"/>
      <c r="R3565" s="5"/>
    </row>
    <row r="3566" spans="2:18" x14ac:dyDescent="0.2">
      <c r="B3566" s="22" t="s">
        <v>10</v>
      </c>
      <c r="C3566" s="22">
        <v>1185732</v>
      </c>
      <c r="D3566" s="23">
        <v>44355</v>
      </c>
      <c r="E3566" s="22" t="s">
        <v>130</v>
      </c>
      <c r="F3566" s="22" t="s">
        <v>120</v>
      </c>
      <c r="G3566" s="22" t="s">
        <v>119</v>
      </c>
      <c r="H3566" s="22" t="s">
        <v>13</v>
      </c>
      <c r="I3566" s="24">
        <v>0.4</v>
      </c>
      <c r="J3566" s="25">
        <v>2250</v>
      </c>
      <c r="K3566" s="26">
        <f t="shared" ref="K3566:K3569" si="1167">I3566*J3566</f>
        <v>900</v>
      </c>
      <c r="L3566" s="26">
        <f t="shared" ref="L3566:L3569" si="1168">K3566*M3566</f>
        <v>360</v>
      </c>
      <c r="M3566" s="27">
        <v>0.4</v>
      </c>
      <c r="O3566" s="1"/>
      <c r="P3566" s="2"/>
      <c r="Q3566" s="3"/>
      <c r="R3566" s="5"/>
    </row>
    <row r="3567" spans="2:18" x14ac:dyDescent="0.2">
      <c r="B3567" s="22" t="s">
        <v>10</v>
      </c>
      <c r="C3567" s="22">
        <v>1185732</v>
      </c>
      <c r="D3567" s="23">
        <v>44355</v>
      </c>
      <c r="E3567" s="22" t="s">
        <v>130</v>
      </c>
      <c r="F3567" s="22" t="s">
        <v>120</v>
      </c>
      <c r="G3567" s="22" t="s">
        <v>119</v>
      </c>
      <c r="H3567" s="22" t="s">
        <v>14</v>
      </c>
      <c r="I3567" s="24">
        <v>0.4</v>
      </c>
      <c r="J3567" s="25">
        <v>2000</v>
      </c>
      <c r="K3567" s="26">
        <f t="shared" si="1167"/>
        <v>800</v>
      </c>
      <c r="L3567" s="26">
        <f t="shared" si="1168"/>
        <v>320</v>
      </c>
      <c r="M3567" s="27">
        <v>0.4</v>
      </c>
      <c r="O3567" s="1"/>
      <c r="P3567" s="2"/>
      <c r="Q3567" s="3"/>
      <c r="R3567" s="5"/>
    </row>
    <row r="3568" spans="2:18" x14ac:dyDescent="0.2">
      <c r="B3568" s="22" t="s">
        <v>10</v>
      </c>
      <c r="C3568" s="22">
        <v>1185732</v>
      </c>
      <c r="D3568" s="23">
        <v>44355</v>
      </c>
      <c r="E3568" s="22" t="s">
        <v>130</v>
      </c>
      <c r="F3568" s="22" t="s">
        <v>120</v>
      </c>
      <c r="G3568" s="22" t="s">
        <v>119</v>
      </c>
      <c r="H3568" s="22" t="s">
        <v>16</v>
      </c>
      <c r="I3568" s="24">
        <v>0.49999999999999994</v>
      </c>
      <c r="J3568" s="25">
        <v>2000</v>
      </c>
      <c r="K3568" s="26">
        <f t="shared" si="1167"/>
        <v>999.99999999999989</v>
      </c>
      <c r="L3568" s="26">
        <f t="shared" si="1168"/>
        <v>299.99999999999994</v>
      </c>
      <c r="M3568" s="27">
        <v>0.3</v>
      </c>
      <c r="O3568" s="1"/>
      <c r="P3568" s="2"/>
      <c r="Q3568" s="3"/>
      <c r="R3568" s="5"/>
    </row>
    <row r="3569" spans="2:18" x14ac:dyDescent="0.2">
      <c r="B3569" s="22" t="s">
        <v>10</v>
      </c>
      <c r="C3569" s="22">
        <v>1185732</v>
      </c>
      <c r="D3569" s="23">
        <v>44355</v>
      </c>
      <c r="E3569" s="22" t="s">
        <v>130</v>
      </c>
      <c r="F3569" s="22" t="s">
        <v>120</v>
      </c>
      <c r="G3569" s="22" t="s">
        <v>119</v>
      </c>
      <c r="H3569" s="22" t="s">
        <v>17</v>
      </c>
      <c r="I3569" s="24">
        <v>0.54999999999999993</v>
      </c>
      <c r="J3569" s="25">
        <v>3500</v>
      </c>
      <c r="K3569" s="26">
        <f t="shared" si="1167"/>
        <v>1924.9999999999998</v>
      </c>
      <c r="L3569" s="26">
        <f t="shared" si="1168"/>
        <v>770</v>
      </c>
      <c r="M3569" s="27">
        <v>0.4</v>
      </c>
      <c r="O3569" s="1"/>
      <c r="P3569" s="2"/>
      <c r="Q3569" s="3"/>
      <c r="R3569" s="5"/>
    </row>
    <row r="3570" spans="2:18" x14ac:dyDescent="0.2">
      <c r="B3570" s="22" t="s">
        <v>10</v>
      </c>
      <c r="C3570" s="22">
        <v>1185732</v>
      </c>
      <c r="D3570" s="23">
        <v>44383</v>
      </c>
      <c r="E3570" s="22" t="s">
        <v>130</v>
      </c>
      <c r="F3570" s="22" t="s">
        <v>120</v>
      </c>
      <c r="G3570" s="22" t="s">
        <v>119</v>
      </c>
      <c r="H3570" s="22" t="s">
        <v>12</v>
      </c>
      <c r="I3570" s="24">
        <v>0.49999999999999994</v>
      </c>
      <c r="J3570" s="25">
        <v>5750</v>
      </c>
      <c r="K3570" s="26">
        <f>I3570*J3570</f>
        <v>2874.9999999999995</v>
      </c>
      <c r="L3570" s="26">
        <f>K3570*M3570</f>
        <v>1006.2499999999998</v>
      </c>
      <c r="M3570" s="27">
        <v>0.35</v>
      </c>
      <c r="O3570" s="1"/>
      <c r="P3570" s="2"/>
      <c r="Q3570" s="3"/>
      <c r="R3570" s="5"/>
    </row>
    <row r="3571" spans="2:18" x14ac:dyDescent="0.2">
      <c r="B3571" s="22" t="s">
        <v>10</v>
      </c>
      <c r="C3571" s="22">
        <v>1185732</v>
      </c>
      <c r="D3571" s="23">
        <v>44383</v>
      </c>
      <c r="E3571" s="22" t="s">
        <v>130</v>
      </c>
      <c r="F3571" s="22" t="s">
        <v>120</v>
      </c>
      <c r="G3571" s="22" t="s">
        <v>119</v>
      </c>
      <c r="H3571" s="22" t="s">
        <v>15</v>
      </c>
      <c r="I3571" s="24">
        <v>0.45</v>
      </c>
      <c r="J3571" s="25">
        <v>3250</v>
      </c>
      <c r="K3571" s="26">
        <f>I3571*J3571</f>
        <v>1462.5</v>
      </c>
      <c r="L3571" s="26">
        <f>K3571*M3571</f>
        <v>511.87499999999994</v>
      </c>
      <c r="M3571" s="27">
        <v>0.35</v>
      </c>
      <c r="O3571" s="1"/>
      <c r="P3571" s="2"/>
      <c r="Q3571" s="3"/>
      <c r="R3571" s="5"/>
    </row>
    <row r="3572" spans="2:18" x14ac:dyDescent="0.2">
      <c r="B3572" s="22" t="s">
        <v>10</v>
      </c>
      <c r="C3572" s="22">
        <v>1185732</v>
      </c>
      <c r="D3572" s="23">
        <v>44383</v>
      </c>
      <c r="E3572" s="22" t="s">
        <v>130</v>
      </c>
      <c r="F3572" s="22" t="s">
        <v>120</v>
      </c>
      <c r="G3572" s="22" t="s">
        <v>119</v>
      </c>
      <c r="H3572" s="22" t="s">
        <v>13</v>
      </c>
      <c r="I3572" s="24">
        <v>0.4</v>
      </c>
      <c r="J3572" s="25">
        <v>2500</v>
      </c>
      <c r="K3572" s="26">
        <f t="shared" ref="K3572:K3575" si="1169">I3572*J3572</f>
        <v>1000</v>
      </c>
      <c r="L3572" s="26">
        <f t="shared" ref="L3572:L3575" si="1170">K3572*M3572</f>
        <v>400</v>
      </c>
      <c r="M3572" s="27">
        <v>0.4</v>
      </c>
      <c r="O3572" s="1"/>
      <c r="P3572" s="2"/>
      <c r="Q3572" s="3"/>
      <c r="R3572" s="5"/>
    </row>
    <row r="3573" spans="2:18" x14ac:dyDescent="0.2">
      <c r="B3573" s="22" t="s">
        <v>10</v>
      </c>
      <c r="C3573" s="22">
        <v>1185732</v>
      </c>
      <c r="D3573" s="23">
        <v>44383</v>
      </c>
      <c r="E3573" s="22" t="s">
        <v>130</v>
      </c>
      <c r="F3573" s="22" t="s">
        <v>120</v>
      </c>
      <c r="G3573" s="22" t="s">
        <v>119</v>
      </c>
      <c r="H3573" s="22" t="s">
        <v>14</v>
      </c>
      <c r="I3573" s="24">
        <v>0.4</v>
      </c>
      <c r="J3573" s="25">
        <v>2000</v>
      </c>
      <c r="K3573" s="26">
        <f t="shared" si="1169"/>
        <v>800</v>
      </c>
      <c r="L3573" s="26">
        <f t="shared" si="1170"/>
        <v>320</v>
      </c>
      <c r="M3573" s="27">
        <v>0.4</v>
      </c>
      <c r="O3573" s="1"/>
      <c r="P3573" s="2"/>
      <c r="Q3573" s="3"/>
      <c r="R3573" s="5"/>
    </row>
    <row r="3574" spans="2:18" x14ac:dyDescent="0.2">
      <c r="B3574" s="22" t="s">
        <v>10</v>
      </c>
      <c r="C3574" s="22">
        <v>1185732</v>
      </c>
      <c r="D3574" s="23">
        <v>44383</v>
      </c>
      <c r="E3574" s="22" t="s">
        <v>130</v>
      </c>
      <c r="F3574" s="22" t="s">
        <v>120</v>
      </c>
      <c r="G3574" s="22" t="s">
        <v>119</v>
      </c>
      <c r="H3574" s="22" t="s">
        <v>16</v>
      </c>
      <c r="I3574" s="24">
        <v>0.49999999999999994</v>
      </c>
      <c r="J3574" s="25">
        <v>2250</v>
      </c>
      <c r="K3574" s="26">
        <f t="shared" si="1169"/>
        <v>1124.9999999999998</v>
      </c>
      <c r="L3574" s="26">
        <f t="shared" si="1170"/>
        <v>337.49999999999994</v>
      </c>
      <c r="M3574" s="27">
        <v>0.3</v>
      </c>
      <c r="O3574" s="1"/>
      <c r="P3574" s="2"/>
      <c r="Q3574" s="3"/>
      <c r="R3574" s="5"/>
    </row>
    <row r="3575" spans="2:18" x14ac:dyDescent="0.2">
      <c r="B3575" s="22" t="s">
        <v>10</v>
      </c>
      <c r="C3575" s="22">
        <v>1185732</v>
      </c>
      <c r="D3575" s="23">
        <v>44383</v>
      </c>
      <c r="E3575" s="22" t="s">
        <v>130</v>
      </c>
      <c r="F3575" s="22" t="s">
        <v>120</v>
      </c>
      <c r="G3575" s="22" t="s">
        <v>119</v>
      </c>
      <c r="H3575" s="22" t="s">
        <v>17</v>
      </c>
      <c r="I3575" s="24">
        <v>0.54999999999999993</v>
      </c>
      <c r="J3575" s="25">
        <v>4000</v>
      </c>
      <c r="K3575" s="26">
        <f t="shared" si="1169"/>
        <v>2199.9999999999995</v>
      </c>
      <c r="L3575" s="26">
        <f t="shared" si="1170"/>
        <v>879.99999999999989</v>
      </c>
      <c r="M3575" s="27">
        <v>0.4</v>
      </c>
      <c r="O3575" s="1"/>
      <c r="P3575" s="2"/>
      <c r="Q3575" s="3"/>
      <c r="R3575" s="5"/>
    </row>
    <row r="3576" spans="2:18" x14ac:dyDescent="0.2">
      <c r="B3576" s="22" t="s">
        <v>10</v>
      </c>
      <c r="C3576" s="22">
        <v>1185732</v>
      </c>
      <c r="D3576" s="23">
        <v>44415</v>
      </c>
      <c r="E3576" s="22" t="s">
        <v>130</v>
      </c>
      <c r="F3576" s="22" t="s">
        <v>120</v>
      </c>
      <c r="G3576" s="22" t="s">
        <v>119</v>
      </c>
      <c r="H3576" s="22" t="s">
        <v>12</v>
      </c>
      <c r="I3576" s="24">
        <v>0.49999999999999994</v>
      </c>
      <c r="J3576" s="25">
        <v>5500</v>
      </c>
      <c r="K3576" s="26">
        <f>I3576*J3576</f>
        <v>2749.9999999999995</v>
      </c>
      <c r="L3576" s="26">
        <f>K3576*M3576</f>
        <v>962.49999999999977</v>
      </c>
      <c r="M3576" s="27">
        <v>0.35</v>
      </c>
      <c r="O3576" s="1"/>
      <c r="P3576" s="2"/>
      <c r="Q3576" s="3"/>
      <c r="R3576" s="5"/>
    </row>
    <row r="3577" spans="2:18" x14ac:dyDescent="0.2">
      <c r="B3577" s="22" t="s">
        <v>10</v>
      </c>
      <c r="C3577" s="22">
        <v>1185732</v>
      </c>
      <c r="D3577" s="23">
        <v>44415</v>
      </c>
      <c r="E3577" s="22" t="s">
        <v>130</v>
      </c>
      <c r="F3577" s="22" t="s">
        <v>120</v>
      </c>
      <c r="G3577" s="22" t="s">
        <v>119</v>
      </c>
      <c r="H3577" s="22" t="s">
        <v>15</v>
      </c>
      <c r="I3577" s="24">
        <v>0.45</v>
      </c>
      <c r="J3577" s="25">
        <v>3250</v>
      </c>
      <c r="K3577" s="26">
        <f>I3577*J3577</f>
        <v>1462.5</v>
      </c>
      <c r="L3577" s="26">
        <f>K3577*M3577</f>
        <v>511.87499999999994</v>
      </c>
      <c r="M3577" s="27">
        <v>0.35</v>
      </c>
      <c r="O3577" s="1"/>
      <c r="P3577" s="2"/>
      <c r="Q3577" s="3"/>
      <c r="R3577" s="5"/>
    </row>
    <row r="3578" spans="2:18" x14ac:dyDescent="0.2">
      <c r="B3578" s="22" t="s">
        <v>10</v>
      </c>
      <c r="C3578" s="22">
        <v>1185732</v>
      </c>
      <c r="D3578" s="23">
        <v>44415</v>
      </c>
      <c r="E3578" s="22" t="s">
        <v>130</v>
      </c>
      <c r="F3578" s="22" t="s">
        <v>120</v>
      </c>
      <c r="G3578" s="22" t="s">
        <v>119</v>
      </c>
      <c r="H3578" s="22" t="s">
        <v>13</v>
      </c>
      <c r="I3578" s="24">
        <v>0.4</v>
      </c>
      <c r="J3578" s="25">
        <v>2500</v>
      </c>
      <c r="K3578" s="26">
        <f t="shared" ref="K3578:K3581" si="1171">I3578*J3578</f>
        <v>1000</v>
      </c>
      <c r="L3578" s="26">
        <f t="shared" ref="L3578:L3581" si="1172">K3578*M3578</f>
        <v>400</v>
      </c>
      <c r="M3578" s="27">
        <v>0.4</v>
      </c>
      <c r="O3578" s="1"/>
      <c r="P3578" s="2"/>
      <c r="Q3578" s="3"/>
      <c r="R3578" s="5"/>
    </row>
    <row r="3579" spans="2:18" x14ac:dyDescent="0.2">
      <c r="B3579" s="22" t="s">
        <v>10</v>
      </c>
      <c r="C3579" s="22">
        <v>1185732</v>
      </c>
      <c r="D3579" s="23">
        <v>44415</v>
      </c>
      <c r="E3579" s="22" t="s">
        <v>130</v>
      </c>
      <c r="F3579" s="22" t="s">
        <v>120</v>
      </c>
      <c r="G3579" s="22" t="s">
        <v>119</v>
      </c>
      <c r="H3579" s="22" t="s">
        <v>14</v>
      </c>
      <c r="I3579" s="24">
        <v>0.4</v>
      </c>
      <c r="J3579" s="25">
        <v>1500</v>
      </c>
      <c r="K3579" s="26">
        <f t="shared" si="1171"/>
        <v>600</v>
      </c>
      <c r="L3579" s="26">
        <f t="shared" si="1172"/>
        <v>240</v>
      </c>
      <c r="M3579" s="27">
        <v>0.4</v>
      </c>
      <c r="O3579" s="1"/>
      <c r="P3579" s="2"/>
      <c r="Q3579" s="3"/>
      <c r="R3579" s="5"/>
    </row>
    <row r="3580" spans="2:18" x14ac:dyDescent="0.2">
      <c r="B3580" s="22" t="s">
        <v>10</v>
      </c>
      <c r="C3580" s="22">
        <v>1185732</v>
      </c>
      <c r="D3580" s="23">
        <v>44415</v>
      </c>
      <c r="E3580" s="22" t="s">
        <v>130</v>
      </c>
      <c r="F3580" s="22" t="s">
        <v>120</v>
      </c>
      <c r="G3580" s="22" t="s">
        <v>119</v>
      </c>
      <c r="H3580" s="22" t="s">
        <v>16</v>
      </c>
      <c r="I3580" s="24">
        <v>0.49999999999999994</v>
      </c>
      <c r="J3580" s="25">
        <v>1250</v>
      </c>
      <c r="K3580" s="26">
        <f t="shared" si="1171"/>
        <v>624.99999999999989</v>
      </c>
      <c r="L3580" s="26">
        <f t="shared" si="1172"/>
        <v>187.49999999999997</v>
      </c>
      <c r="M3580" s="27">
        <v>0.3</v>
      </c>
      <c r="O3580" s="1"/>
      <c r="P3580" s="2"/>
      <c r="Q3580" s="3"/>
      <c r="R3580" s="5"/>
    </row>
    <row r="3581" spans="2:18" x14ac:dyDescent="0.2">
      <c r="B3581" s="22" t="s">
        <v>10</v>
      </c>
      <c r="C3581" s="22">
        <v>1185732</v>
      </c>
      <c r="D3581" s="23">
        <v>44415</v>
      </c>
      <c r="E3581" s="22" t="s">
        <v>130</v>
      </c>
      <c r="F3581" s="22" t="s">
        <v>120</v>
      </c>
      <c r="G3581" s="22" t="s">
        <v>119</v>
      </c>
      <c r="H3581" s="22" t="s">
        <v>17</v>
      </c>
      <c r="I3581" s="24">
        <v>0.54999999999999993</v>
      </c>
      <c r="J3581" s="25">
        <v>3000</v>
      </c>
      <c r="K3581" s="26">
        <f t="shared" si="1171"/>
        <v>1649.9999999999998</v>
      </c>
      <c r="L3581" s="26">
        <f t="shared" si="1172"/>
        <v>660</v>
      </c>
      <c r="M3581" s="27">
        <v>0.4</v>
      </c>
      <c r="O3581" s="1"/>
      <c r="P3581" s="2"/>
      <c r="Q3581" s="3"/>
      <c r="R3581" s="5"/>
    </row>
    <row r="3582" spans="2:18" x14ac:dyDescent="0.2">
      <c r="B3582" s="22" t="s">
        <v>10</v>
      </c>
      <c r="C3582" s="22">
        <v>1185732</v>
      </c>
      <c r="D3582" s="23">
        <v>44445</v>
      </c>
      <c r="E3582" s="22" t="s">
        <v>130</v>
      </c>
      <c r="F3582" s="22" t="s">
        <v>120</v>
      </c>
      <c r="G3582" s="22" t="s">
        <v>119</v>
      </c>
      <c r="H3582" s="22" t="s">
        <v>12</v>
      </c>
      <c r="I3582" s="24">
        <v>0.49999999999999994</v>
      </c>
      <c r="J3582" s="25">
        <v>4250</v>
      </c>
      <c r="K3582" s="26">
        <f>I3582*J3582</f>
        <v>2124.9999999999995</v>
      </c>
      <c r="L3582" s="26">
        <f>K3582*M3582</f>
        <v>743.74999999999977</v>
      </c>
      <c r="M3582" s="27">
        <v>0.35</v>
      </c>
      <c r="O3582" s="1"/>
      <c r="P3582" s="2"/>
      <c r="Q3582" s="3"/>
      <c r="R3582" s="5"/>
    </row>
    <row r="3583" spans="2:18" x14ac:dyDescent="0.2">
      <c r="B3583" s="22" t="s">
        <v>10</v>
      </c>
      <c r="C3583" s="22">
        <v>1185732</v>
      </c>
      <c r="D3583" s="23">
        <v>44445</v>
      </c>
      <c r="E3583" s="22" t="s">
        <v>130</v>
      </c>
      <c r="F3583" s="22" t="s">
        <v>120</v>
      </c>
      <c r="G3583" s="22" t="s">
        <v>119</v>
      </c>
      <c r="H3583" s="22" t="s">
        <v>15</v>
      </c>
      <c r="I3583" s="24">
        <v>0.45</v>
      </c>
      <c r="J3583" s="25">
        <v>2250</v>
      </c>
      <c r="K3583" s="26">
        <f>I3583*J3583</f>
        <v>1012.5</v>
      </c>
      <c r="L3583" s="26">
        <f>K3583*M3583</f>
        <v>354.375</v>
      </c>
      <c r="M3583" s="27">
        <v>0.35</v>
      </c>
      <c r="O3583" s="1"/>
      <c r="P3583" s="2"/>
      <c r="Q3583" s="3"/>
      <c r="R3583" s="5"/>
    </row>
    <row r="3584" spans="2:18" x14ac:dyDescent="0.2">
      <c r="B3584" s="22" t="s">
        <v>10</v>
      </c>
      <c r="C3584" s="22">
        <v>1185732</v>
      </c>
      <c r="D3584" s="23">
        <v>44445</v>
      </c>
      <c r="E3584" s="22" t="s">
        <v>130</v>
      </c>
      <c r="F3584" s="22" t="s">
        <v>120</v>
      </c>
      <c r="G3584" s="22" t="s">
        <v>119</v>
      </c>
      <c r="H3584" s="22" t="s">
        <v>13</v>
      </c>
      <c r="I3584" s="24">
        <v>0.4</v>
      </c>
      <c r="J3584" s="25">
        <v>1250</v>
      </c>
      <c r="K3584" s="26">
        <f t="shared" ref="K3584:K3587" si="1173">I3584*J3584</f>
        <v>500</v>
      </c>
      <c r="L3584" s="26">
        <f t="shared" ref="L3584:L3587" si="1174">K3584*M3584</f>
        <v>200</v>
      </c>
      <c r="M3584" s="27">
        <v>0.4</v>
      </c>
      <c r="O3584" s="1"/>
      <c r="P3584" s="2"/>
      <c r="Q3584" s="3"/>
      <c r="R3584" s="5"/>
    </row>
    <row r="3585" spans="2:18" x14ac:dyDescent="0.2">
      <c r="B3585" s="22" t="s">
        <v>10</v>
      </c>
      <c r="C3585" s="22">
        <v>1185732</v>
      </c>
      <c r="D3585" s="23">
        <v>44445</v>
      </c>
      <c r="E3585" s="22" t="s">
        <v>130</v>
      </c>
      <c r="F3585" s="22" t="s">
        <v>120</v>
      </c>
      <c r="G3585" s="22" t="s">
        <v>119</v>
      </c>
      <c r="H3585" s="22" t="s">
        <v>14</v>
      </c>
      <c r="I3585" s="24">
        <v>0.4</v>
      </c>
      <c r="J3585" s="25">
        <v>1000</v>
      </c>
      <c r="K3585" s="26">
        <f t="shared" si="1173"/>
        <v>400</v>
      </c>
      <c r="L3585" s="26">
        <f t="shared" si="1174"/>
        <v>160</v>
      </c>
      <c r="M3585" s="27">
        <v>0.4</v>
      </c>
      <c r="O3585" s="1"/>
      <c r="P3585" s="2"/>
      <c r="Q3585" s="3"/>
      <c r="R3585" s="5"/>
    </row>
    <row r="3586" spans="2:18" x14ac:dyDescent="0.2">
      <c r="B3586" s="22" t="s">
        <v>10</v>
      </c>
      <c r="C3586" s="22">
        <v>1185732</v>
      </c>
      <c r="D3586" s="23">
        <v>44445</v>
      </c>
      <c r="E3586" s="22" t="s">
        <v>130</v>
      </c>
      <c r="F3586" s="22" t="s">
        <v>120</v>
      </c>
      <c r="G3586" s="22" t="s">
        <v>119</v>
      </c>
      <c r="H3586" s="22" t="s">
        <v>16</v>
      </c>
      <c r="I3586" s="24">
        <v>0.49999999999999994</v>
      </c>
      <c r="J3586" s="25">
        <v>1000</v>
      </c>
      <c r="K3586" s="26">
        <f t="shared" si="1173"/>
        <v>499.99999999999994</v>
      </c>
      <c r="L3586" s="26">
        <f t="shared" si="1174"/>
        <v>149.99999999999997</v>
      </c>
      <c r="M3586" s="27">
        <v>0.3</v>
      </c>
      <c r="O3586" s="1"/>
      <c r="P3586" s="2"/>
      <c r="Q3586" s="3"/>
      <c r="R3586" s="5"/>
    </row>
    <row r="3587" spans="2:18" x14ac:dyDescent="0.2">
      <c r="B3587" s="22" t="s">
        <v>10</v>
      </c>
      <c r="C3587" s="22">
        <v>1185732</v>
      </c>
      <c r="D3587" s="23">
        <v>44445</v>
      </c>
      <c r="E3587" s="22" t="s">
        <v>130</v>
      </c>
      <c r="F3587" s="22" t="s">
        <v>120</v>
      </c>
      <c r="G3587" s="22" t="s">
        <v>119</v>
      </c>
      <c r="H3587" s="22" t="s">
        <v>17</v>
      </c>
      <c r="I3587" s="24">
        <v>0.54999999999999993</v>
      </c>
      <c r="J3587" s="25">
        <v>2000</v>
      </c>
      <c r="K3587" s="26">
        <f t="shared" si="1173"/>
        <v>1099.9999999999998</v>
      </c>
      <c r="L3587" s="26">
        <f t="shared" si="1174"/>
        <v>439.99999999999994</v>
      </c>
      <c r="M3587" s="27">
        <v>0.4</v>
      </c>
      <c r="O3587" s="1"/>
      <c r="P3587" s="2"/>
      <c r="Q3587" s="3"/>
      <c r="R3587" s="5"/>
    </row>
    <row r="3588" spans="2:18" x14ac:dyDescent="0.2">
      <c r="B3588" s="22" t="s">
        <v>10</v>
      </c>
      <c r="C3588" s="22">
        <v>1185732</v>
      </c>
      <c r="D3588" s="23">
        <v>44477</v>
      </c>
      <c r="E3588" s="22" t="s">
        <v>130</v>
      </c>
      <c r="F3588" s="22" t="s">
        <v>120</v>
      </c>
      <c r="G3588" s="22" t="s">
        <v>119</v>
      </c>
      <c r="H3588" s="22" t="s">
        <v>12</v>
      </c>
      <c r="I3588" s="24">
        <v>0.54999999999999993</v>
      </c>
      <c r="J3588" s="25">
        <v>3750</v>
      </c>
      <c r="K3588" s="26">
        <f>I3588*J3588</f>
        <v>2062.4999999999995</v>
      </c>
      <c r="L3588" s="26">
        <f>K3588*M3588</f>
        <v>721.87499999999977</v>
      </c>
      <c r="M3588" s="27">
        <v>0.35</v>
      </c>
      <c r="O3588" s="1"/>
      <c r="P3588" s="2"/>
      <c r="Q3588" s="3"/>
      <c r="R3588" s="5"/>
    </row>
    <row r="3589" spans="2:18" x14ac:dyDescent="0.2">
      <c r="B3589" s="22" t="s">
        <v>10</v>
      </c>
      <c r="C3589" s="22">
        <v>1185732</v>
      </c>
      <c r="D3589" s="23">
        <v>44477</v>
      </c>
      <c r="E3589" s="22" t="s">
        <v>130</v>
      </c>
      <c r="F3589" s="22" t="s">
        <v>120</v>
      </c>
      <c r="G3589" s="22" t="s">
        <v>119</v>
      </c>
      <c r="H3589" s="22" t="s">
        <v>15</v>
      </c>
      <c r="I3589" s="24">
        <v>0.5</v>
      </c>
      <c r="J3589" s="25">
        <v>2000</v>
      </c>
      <c r="K3589" s="26">
        <f>I3589*J3589</f>
        <v>1000</v>
      </c>
      <c r="L3589" s="26">
        <f>K3589*M3589</f>
        <v>350</v>
      </c>
      <c r="M3589" s="27">
        <v>0.35</v>
      </c>
      <c r="O3589" s="1"/>
      <c r="P3589" s="2"/>
      <c r="Q3589" s="3"/>
      <c r="R3589" s="5"/>
    </row>
    <row r="3590" spans="2:18" x14ac:dyDescent="0.2">
      <c r="B3590" s="22" t="s">
        <v>10</v>
      </c>
      <c r="C3590" s="22">
        <v>1185732</v>
      </c>
      <c r="D3590" s="23">
        <v>44477</v>
      </c>
      <c r="E3590" s="22" t="s">
        <v>130</v>
      </c>
      <c r="F3590" s="22" t="s">
        <v>120</v>
      </c>
      <c r="G3590" s="22" t="s">
        <v>119</v>
      </c>
      <c r="H3590" s="22" t="s">
        <v>13</v>
      </c>
      <c r="I3590" s="24">
        <v>0.5</v>
      </c>
      <c r="J3590" s="25">
        <v>1000</v>
      </c>
      <c r="K3590" s="26">
        <f t="shared" ref="K3590:K3593" si="1175">I3590*J3590</f>
        <v>500</v>
      </c>
      <c r="L3590" s="26">
        <f t="shared" ref="L3590:L3593" si="1176">K3590*M3590</f>
        <v>200</v>
      </c>
      <c r="M3590" s="27">
        <v>0.4</v>
      </c>
      <c r="O3590" s="1"/>
      <c r="P3590" s="2"/>
      <c r="Q3590" s="3"/>
      <c r="R3590" s="5"/>
    </row>
    <row r="3591" spans="2:18" x14ac:dyDescent="0.2">
      <c r="B3591" s="22" t="s">
        <v>10</v>
      </c>
      <c r="C3591" s="22">
        <v>1185732</v>
      </c>
      <c r="D3591" s="23">
        <v>44477</v>
      </c>
      <c r="E3591" s="22" t="s">
        <v>130</v>
      </c>
      <c r="F3591" s="22" t="s">
        <v>120</v>
      </c>
      <c r="G3591" s="22" t="s">
        <v>119</v>
      </c>
      <c r="H3591" s="22" t="s">
        <v>14</v>
      </c>
      <c r="I3591" s="24">
        <v>0.5</v>
      </c>
      <c r="J3591" s="25">
        <v>750</v>
      </c>
      <c r="K3591" s="26">
        <f t="shared" si="1175"/>
        <v>375</v>
      </c>
      <c r="L3591" s="26">
        <f t="shared" si="1176"/>
        <v>150</v>
      </c>
      <c r="M3591" s="27">
        <v>0.4</v>
      </c>
      <c r="O3591" s="1"/>
      <c r="P3591" s="2"/>
      <c r="Q3591" s="3"/>
      <c r="R3591" s="5"/>
    </row>
    <row r="3592" spans="2:18" x14ac:dyDescent="0.2">
      <c r="B3592" s="22" t="s">
        <v>10</v>
      </c>
      <c r="C3592" s="22">
        <v>1185732</v>
      </c>
      <c r="D3592" s="23">
        <v>44477</v>
      </c>
      <c r="E3592" s="22" t="s">
        <v>130</v>
      </c>
      <c r="F3592" s="22" t="s">
        <v>120</v>
      </c>
      <c r="G3592" s="22" t="s">
        <v>119</v>
      </c>
      <c r="H3592" s="22" t="s">
        <v>16</v>
      </c>
      <c r="I3592" s="24">
        <v>0.6</v>
      </c>
      <c r="J3592" s="25">
        <v>750</v>
      </c>
      <c r="K3592" s="26">
        <f t="shared" si="1175"/>
        <v>450</v>
      </c>
      <c r="L3592" s="26">
        <f t="shared" si="1176"/>
        <v>135</v>
      </c>
      <c r="M3592" s="27">
        <v>0.3</v>
      </c>
      <c r="O3592" s="1"/>
      <c r="P3592" s="2"/>
      <c r="Q3592" s="3"/>
      <c r="R3592" s="5"/>
    </row>
    <row r="3593" spans="2:18" x14ac:dyDescent="0.2">
      <c r="B3593" s="22" t="s">
        <v>10</v>
      </c>
      <c r="C3593" s="22">
        <v>1185732</v>
      </c>
      <c r="D3593" s="23">
        <v>44477</v>
      </c>
      <c r="E3593" s="22" t="s">
        <v>130</v>
      </c>
      <c r="F3593" s="22" t="s">
        <v>120</v>
      </c>
      <c r="G3593" s="22" t="s">
        <v>119</v>
      </c>
      <c r="H3593" s="22" t="s">
        <v>17</v>
      </c>
      <c r="I3593" s="24">
        <v>0.64999999999999991</v>
      </c>
      <c r="J3593" s="25">
        <v>2000</v>
      </c>
      <c r="K3593" s="26">
        <f t="shared" si="1175"/>
        <v>1299.9999999999998</v>
      </c>
      <c r="L3593" s="26">
        <f t="shared" si="1176"/>
        <v>519.99999999999989</v>
      </c>
      <c r="M3593" s="27">
        <v>0.4</v>
      </c>
      <c r="O3593" s="1"/>
      <c r="P3593" s="2"/>
      <c r="Q3593" s="3"/>
      <c r="R3593" s="5"/>
    </row>
    <row r="3594" spans="2:18" x14ac:dyDescent="0.2">
      <c r="B3594" s="22" t="s">
        <v>10</v>
      </c>
      <c r="C3594" s="22">
        <v>1185732</v>
      </c>
      <c r="D3594" s="23">
        <v>44507</v>
      </c>
      <c r="E3594" s="22" t="s">
        <v>130</v>
      </c>
      <c r="F3594" s="22" t="s">
        <v>120</v>
      </c>
      <c r="G3594" s="22" t="s">
        <v>119</v>
      </c>
      <c r="H3594" s="22" t="s">
        <v>12</v>
      </c>
      <c r="I3594" s="24">
        <v>0.6</v>
      </c>
      <c r="J3594" s="25">
        <v>3500</v>
      </c>
      <c r="K3594" s="26">
        <f>I3594*J3594</f>
        <v>2100</v>
      </c>
      <c r="L3594" s="26">
        <f>K3594*M3594</f>
        <v>735</v>
      </c>
      <c r="M3594" s="27">
        <v>0.35</v>
      </c>
      <c r="O3594" s="1"/>
      <c r="P3594" s="2"/>
      <c r="Q3594" s="3"/>
      <c r="R3594" s="5"/>
    </row>
    <row r="3595" spans="2:18" x14ac:dyDescent="0.2">
      <c r="B3595" s="22" t="s">
        <v>10</v>
      </c>
      <c r="C3595" s="22">
        <v>1185732</v>
      </c>
      <c r="D3595" s="23">
        <v>44507</v>
      </c>
      <c r="E3595" s="22" t="s">
        <v>130</v>
      </c>
      <c r="F3595" s="22" t="s">
        <v>120</v>
      </c>
      <c r="G3595" s="22" t="s">
        <v>119</v>
      </c>
      <c r="H3595" s="22" t="s">
        <v>15</v>
      </c>
      <c r="I3595" s="24">
        <v>0.5</v>
      </c>
      <c r="J3595" s="25">
        <v>2250</v>
      </c>
      <c r="K3595" s="26">
        <f>I3595*J3595</f>
        <v>1125</v>
      </c>
      <c r="L3595" s="26">
        <f>K3595*M3595</f>
        <v>393.75</v>
      </c>
      <c r="M3595" s="27">
        <v>0.35</v>
      </c>
      <c r="O3595" s="1"/>
      <c r="P3595" s="2"/>
      <c r="Q3595" s="3"/>
      <c r="R3595" s="5"/>
    </row>
    <row r="3596" spans="2:18" x14ac:dyDescent="0.2">
      <c r="B3596" s="22" t="s">
        <v>10</v>
      </c>
      <c r="C3596" s="22">
        <v>1185732</v>
      </c>
      <c r="D3596" s="23">
        <v>44507</v>
      </c>
      <c r="E3596" s="22" t="s">
        <v>130</v>
      </c>
      <c r="F3596" s="22" t="s">
        <v>120</v>
      </c>
      <c r="G3596" s="22" t="s">
        <v>119</v>
      </c>
      <c r="H3596" s="22" t="s">
        <v>13</v>
      </c>
      <c r="I3596" s="24">
        <v>0.5</v>
      </c>
      <c r="J3596" s="25">
        <v>2200</v>
      </c>
      <c r="K3596" s="26">
        <f t="shared" ref="K3596:K3599" si="1177">I3596*J3596</f>
        <v>1100</v>
      </c>
      <c r="L3596" s="26">
        <f t="shared" ref="L3596:L3599" si="1178">K3596*M3596</f>
        <v>440</v>
      </c>
      <c r="M3596" s="27">
        <v>0.4</v>
      </c>
      <c r="O3596" s="1"/>
      <c r="P3596" s="2"/>
      <c r="Q3596" s="3"/>
      <c r="R3596" s="5"/>
    </row>
    <row r="3597" spans="2:18" x14ac:dyDescent="0.2">
      <c r="B3597" s="22" t="s">
        <v>10</v>
      </c>
      <c r="C3597" s="22">
        <v>1185732</v>
      </c>
      <c r="D3597" s="23">
        <v>44507</v>
      </c>
      <c r="E3597" s="22" t="s">
        <v>130</v>
      </c>
      <c r="F3597" s="22" t="s">
        <v>120</v>
      </c>
      <c r="G3597" s="22" t="s">
        <v>119</v>
      </c>
      <c r="H3597" s="22" t="s">
        <v>14</v>
      </c>
      <c r="I3597" s="24">
        <v>0.5</v>
      </c>
      <c r="J3597" s="25">
        <v>2000</v>
      </c>
      <c r="K3597" s="26">
        <f t="shared" si="1177"/>
        <v>1000</v>
      </c>
      <c r="L3597" s="26">
        <f t="shared" si="1178"/>
        <v>400</v>
      </c>
      <c r="M3597" s="27">
        <v>0.4</v>
      </c>
      <c r="O3597" s="1"/>
      <c r="P3597" s="2"/>
      <c r="Q3597" s="3"/>
      <c r="R3597" s="5"/>
    </row>
    <row r="3598" spans="2:18" x14ac:dyDescent="0.2">
      <c r="B3598" s="22" t="s">
        <v>10</v>
      </c>
      <c r="C3598" s="22">
        <v>1185732</v>
      </c>
      <c r="D3598" s="23">
        <v>44507</v>
      </c>
      <c r="E3598" s="22" t="s">
        <v>130</v>
      </c>
      <c r="F3598" s="22" t="s">
        <v>120</v>
      </c>
      <c r="G3598" s="22" t="s">
        <v>119</v>
      </c>
      <c r="H3598" s="22" t="s">
        <v>16</v>
      </c>
      <c r="I3598" s="24">
        <v>0.6</v>
      </c>
      <c r="J3598" s="25">
        <v>1750</v>
      </c>
      <c r="K3598" s="26">
        <f t="shared" si="1177"/>
        <v>1050</v>
      </c>
      <c r="L3598" s="26">
        <f t="shared" si="1178"/>
        <v>315</v>
      </c>
      <c r="M3598" s="27">
        <v>0.3</v>
      </c>
      <c r="O3598" s="1"/>
      <c r="P3598" s="2"/>
      <c r="Q3598" s="3"/>
      <c r="R3598" s="5"/>
    </row>
    <row r="3599" spans="2:18" x14ac:dyDescent="0.2">
      <c r="B3599" s="22" t="s">
        <v>10</v>
      </c>
      <c r="C3599" s="22">
        <v>1185732</v>
      </c>
      <c r="D3599" s="23">
        <v>44507</v>
      </c>
      <c r="E3599" s="22" t="s">
        <v>130</v>
      </c>
      <c r="F3599" s="22" t="s">
        <v>120</v>
      </c>
      <c r="G3599" s="22" t="s">
        <v>119</v>
      </c>
      <c r="H3599" s="22" t="s">
        <v>17</v>
      </c>
      <c r="I3599" s="24">
        <v>0.64999999999999991</v>
      </c>
      <c r="J3599" s="25">
        <v>2750</v>
      </c>
      <c r="K3599" s="26">
        <f t="shared" si="1177"/>
        <v>1787.4999999999998</v>
      </c>
      <c r="L3599" s="26">
        <f t="shared" si="1178"/>
        <v>715</v>
      </c>
      <c r="M3599" s="27">
        <v>0.4</v>
      </c>
      <c r="O3599" s="1"/>
      <c r="P3599" s="2"/>
      <c r="Q3599" s="3"/>
      <c r="R3599" s="5"/>
    </row>
    <row r="3600" spans="2:18" x14ac:dyDescent="0.2">
      <c r="B3600" s="22" t="s">
        <v>10</v>
      </c>
      <c r="C3600" s="22">
        <v>1185732</v>
      </c>
      <c r="D3600" s="23">
        <v>44536</v>
      </c>
      <c r="E3600" s="22" t="s">
        <v>130</v>
      </c>
      <c r="F3600" s="22" t="s">
        <v>120</v>
      </c>
      <c r="G3600" s="22" t="s">
        <v>119</v>
      </c>
      <c r="H3600" s="22" t="s">
        <v>12</v>
      </c>
      <c r="I3600" s="24">
        <v>0.6</v>
      </c>
      <c r="J3600" s="25">
        <v>5000</v>
      </c>
      <c r="K3600" s="26">
        <f>I3600*J3600</f>
        <v>3000</v>
      </c>
      <c r="L3600" s="26">
        <f>K3600*M3600</f>
        <v>1050</v>
      </c>
      <c r="M3600" s="27">
        <v>0.35</v>
      </c>
      <c r="O3600" s="1"/>
      <c r="P3600" s="2"/>
      <c r="Q3600" s="3"/>
      <c r="R3600" s="5"/>
    </row>
    <row r="3601" spans="1:18" x14ac:dyDescent="0.2">
      <c r="B3601" s="22" t="s">
        <v>10</v>
      </c>
      <c r="C3601" s="22">
        <v>1185732</v>
      </c>
      <c r="D3601" s="23">
        <v>44536</v>
      </c>
      <c r="E3601" s="22" t="s">
        <v>130</v>
      </c>
      <c r="F3601" s="22" t="s">
        <v>120</v>
      </c>
      <c r="G3601" s="22" t="s">
        <v>119</v>
      </c>
      <c r="H3601" s="22" t="s">
        <v>15</v>
      </c>
      <c r="I3601" s="24">
        <v>0.5</v>
      </c>
      <c r="J3601" s="25">
        <v>3000</v>
      </c>
      <c r="K3601" s="26">
        <f>I3601*J3601</f>
        <v>1500</v>
      </c>
      <c r="L3601" s="26">
        <f>K3601*M3601</f>
        <v>525</v>
      </c>
      <c r="M3601" s="27">
        <v>0.35</v>
      </c>
      <c r="O3601" s="1"/>
      <c r="P3601" s="2"/>
      <c r="Q3601" s="3"/>
      <c r="R3601" s="5"/>
    </row>
    <row r="3602" spans="1:18" x14ac:dyDescent="0.2">
      <c r="B3602" s="22" t="s">
        <v>10</v>
      </c>
      <c r="C3602" s="22">
        <v>1185732</v>
      </c>
      <c r="D3602" s="23">
        <v>44536</v>
      </c>
      <c r="E3602" s="22" t="s">
        <v>130</v>
      </c>
      <c r="F3602" s="22" t="s">
        <v>120</v>
      </c>
      <c r="G3602" s="22" t="s">
        <v>119</v>
      </c>
      <c r="H3602" s="22" t="s">
        <v>13</v>
      </c>
      <c r="I3602" s="24">
        <v>0.5</v>
      </c>
      <c r="J3602" s="25">
        <v>2750</v>
      </c>
      <c r="K3602" s="26">
        <f t="shared" ref="K3602:K3605" si="1179">I3602*J3602</f>
        <v>1375</v>
      </c>
      <c r="L3602" s="26">
        <f t="shared" ref="L3602:L3605" si="1180">K3602*M3602</f>
        <v>550</v>
      </c>
      <c r="M3602" s="27">
        <v>0.4</v>
      </c>
      <c r="O3602" s="1"/>
      <c r="P3602" s="2"/>
      <c r="Q3602" s="3"/>
      <c r="R3602" s="5"/>
    </row>
    <row r="3603" spans="1:18" x14ac:dyDescent="0.2">
      <c r="B3603" s="22" t="s">
        <v>10</v>
      </c>
      <c r="C3603" s="22">
        <v>1185732</v>
      </c>
      <c r="D3603" s="23">
        <v>44536</v>
      </c>
      <c r="E3603" s="22" t="s">
        <v>130</v>
      </c>
      <c r="F3603" s="22" t="s">
        <v>120</v>
      </c>
      <c r="G3603" s="22" t="s">
        <v>119</v>
      </c>
      <c r="H3603" s="22" t="s">
        <v>14</v>
      </c>
      <c r="I3603" s="24">
        <v>0.5</v>
      </c>
      <c r="J3603" s="25">
        <v>2250</v>
      </c>
      <c r="K3603" s="26">
        <f t="shared" si="1179"/>
        <v>1125</v>
      </c>
      <c r="L3603" s="26">
        <f t="shared" si="1180"/>
        <v>450</v>
      </c>
      <c r="M3603" s="27">
        <v>0.4</v>
      </c>
      <c r="O3603" s="1"/>
      <c r="P3603" s="2"/>
      <c r="Q3603" s="3"/>
      <c r="R3603" s="5"/>
    </row>
    <row r="3604" spans="1:18" x14ac:dyDescent="0.2">
      <c r="B3604" s="22" t="s">
        <v>10</v>
      </c>
      <c r="C3604" s="22">
        <v>1185732</v>
      </c>
      <c r="D3604" s="23">
        <v>44536</v>
      </c>
      <c r="E3604" s="22" t="s">
        <v>130</v>
      </c>
      <c r="F3604" s="22" t="s">
        <v>120</v>
      </c>
      <c r="G3604" s="22" t="s">
        <v>119</v>
      </c>
      <c r="H3604" s="22" t="s">
        <v>16</v>
      </c>
      <c r="I3604" s="24">
        <v>0.6</v>
      </c>
      <c r="J3604" s="25">
        <v>2250</v>
      </c>
      <c r="K3604" s="26">
        <f t="shared" si="1179"/>
        <v>1350</v>
      </c>
      <c r="L3604" s="26">
        <f t="shared" si="1180"/>
        <v>405</v>
      </c>
      <c r="M3604" s="27">
        <v>0.3</v>
      </c>
      <c r="O3604" s="1"/>
      <c r="P3604" s="2"/>
      <c r="Q3604" s="3"/>
      <c r="R3604" s="5"/>
    </row>
    <row r="3605" spans="1:18" x14ac:dyDescent="0.2">
      <c r="B3605" s="22" t="s">
        <v>10</v>
      </c>
      <c r="C3605" s="22">
        <v>1185732</v>
      </c>
      <c r="D3605" s="23">
        <v>44536</v>
      </c>
      <c r="E3605" s="22" t="s">
        <v>130</v>
      </c>
      <c r="F3605" s="22" t="s">
        <v>120</v>
      </c>
      <c r="G3605" s="22" t="s">
        <v>119</v>
      </c>
      <c r="H3605" s="22" t="s">
        <v>17</v>
      </c>
      <c r="I3605" s="24">
        <v>0.64999999999999991</v>
      </c>
      <c r="J3605" s="25">
        <v>3250</v>
      </c>
      <c r="K3605" s="26">
        <f t="shared" si="1179"/>
        <v>2112.4999999999995</v>
      </c>
      <c r="L3605" s="26">
        <f t="shared" si="1180"/>
        <v>844.99999999999989</v>
      </c>
      <c r="M3605" s="27">
        <v>0.4</v>
      </c>
      <c r="O3605" s="1"/>
      <c r="P3605" s="2"/>
      <c r="Q3605" s="3"/>
      <c r="R3605" s="5"/>
    </row>
    <row r="3606" spans="1:18" x14ac:dyDescent="0.2">
      <c r="A3606" s="8" t="s">
        <v>40</v>
      </c>
      <c r="B3606" s="22" t="s">
        <v>10</v>
      </c>
      <c r="C3606" s="22">
        <v>1185732</v>
      </c>
      <c r="D3606" s="23">
        <v>44213</v>
      </c>
      <c r="E3606" s="22" t="s">
        <v>130</v>
      </c>
      <c r="F3606" s="22" t="s">
        <v>121</v>
      </c>
      <c r="G3606" s="22" t="s">
        <v>122</v>
      </c>
      <c r="H3606" s="22" t="s">
        <v>12</v>
      </c>
      <c r="I3606" s="24">
        <v>0.4</v>
      </c>
      <c r="J3606" s="25">
        <v>4500</v>
      </c>
      <c r="K3606" s="26">
        <f>I3606*J3606</f>
        <v>1800</v>
      </c>
      <c r="L3606" s="26">
        <f>K3606*M3606</f>
        <v>540</v>
      </c>
      <c r="M3606" s="27">
        <v>0.3</v>
      </c>
      <c r="O3606" s="1"/>
      <c r="P3606" s="2"/>
      <c r="Q3606" s="3"/>
      <c r="R3606" s="5"/>
    </row>
    <row r="3607" spans="1:18" x14ac:dyDescent="0.2">
      <c r="B3607" s="22" t="s">
        <v>10</v>
      </c>
      <c r="C3607" s="22">
        <v>1185732</v>
      </c>
      <c r="D3607" s="23">
        <v>44213</v>
      </c>
      <c r="E3607" s="22" t="s">
        <v>130</v>
      </c>
      <c r="F3607" s="22" t="s">
        <v>121</v>
      </c>
      <c r="G3607" s="22" t="s">
        <v>122</v>
      </c>
      <c r="H3607" s="22" t="s">
        <v>15</v>
      </c>
      <c r="I3607" s="24">
        <v>0.4</v>
      </c>
      <c r="J3607" s="25">
        <v>2500</v>
      </c>
      <c r="K3607" s="26">
        <f>I3607*J3607</f>
        <v>1000</v>
      </c>
      <c r="L3607" s="26">
        <f>K3607*M3607</f>
        <v>300</v>
      </c>
      <c r="M3607" s="27">
        <v>0.3</v>
      </c>
      <c r="O3607" s="1"/>
      <c r="P3607" s="2"/>
      <c r="Q3607" s="3"/>
      <c r="R3607" s="5"/>
    </row>
    <row r="3608" spans="1:18" x14ac:dyDescent="0.2">
      <c r="B3608" s="22" t="s">
        <v>10</v>
      </c>
      <c r="C3608" s="22">
        <v>1185732</v>
      </c>
      <c r="D3608" s="23">
        <v>44213</v>
      </c>
      <c r="E3608" s="22" t="s">
        <v>130</v>
      </c>
      <c r="F3608" s="22" t="s">
        <v>121</v>
      </c>
      <c r="G3608" s="22" t="s">
        <v>122</v>
      </c>
      <c r="H3608" s="22" t="s">
        <v>13</v>
      </c>
      <c r="I3608" s="24">
        <v>0.30000000000000004</v>
      </c>
      <c r="J3608" s="25">
        <v>2500</v>
      </c>
      <c r="K3608" s="26">
        <f t="shared" ref="K3608:K3611" si="1181">I3608*J3608</f>
        <v>750.00000000000011</v>
      </c>
      <c r="L3608" s="26">
        <f t="shared" ref="L3608:L3617" si="1182">K3608*M3608</f>
        <v>187.50000000000003</v>
      </c>
      <c r="M3608" s="27">
        <v>0.25</v>
      </c>
      <c r="O3608" s="1"/>
      <c r="P3608" s="2"/>
      <c r="Q3608" s="3"/>
      <c r="R3608" s="5"/>
    </row>
    <row r="3609" spans="1:18" x14ac:dyDescent="0.2">
      <c r="B3609" s="22" t="s">
        <v>10</v>
      </c>
      <c r="C3609" s="22">
        <v>1185732</v>
      </c>
      <c r="D3609" s="23">
        <v>44213</v>
      </c>
      <c r="E3609" s="22" t="s">
        <v>130</v>
      </c>
      <c r="F3609" s="22" t="s">
        <v>121</v>
      </c>
      <c r="G3609" s="22" t="s">
        <v>122</v>
      </c>
      <c r="H3609" s="22" t="s">
        <v>14</v>
      </c>
      <c r="I3609" s="24">
        <v>0.35</v>
      </c>
      <c r="J3609" s="25">
        <v>1000</v>
      </c>
      <c r="K3609" s="26">
        <f t="shared" si="1181"/>
        <v>350</v>
      </c>
      <c r="L3609" s="26">
        <f t="shared" si="1182"/>
        <v>87.5</v>
      </c>
      <c r="M3609" s="27">
        <v>0.25</v>
      </c>
      <c r="O3609" s="1"/>
      <c r="P3609" s="2"/>
      <c r="Q3609" s="3"/>
      <c r="R3609" s="5"/>
    </row>
    <row r="3610" spans="1:18" x14ac:dyDescent="0.2">
      <c r="B3610" s="22" t="s">
        <v>10</v>
      </c>
      <c r="C3610" s="22">
        <v>1185732</v>
      </c>
      <c r="D3610" s="23">
        <v>44213</v>
      </c>
      <c r="E3610" s="22" t="s">
        <v>130</v>
      </c>
      <c r="F3610" s="22" t="s">
        <v>121</v>
      </c>
      <c r="G3610" s="22" t="s">
        <v>122</v>
      </c>
      <c r="H3610" s="22" t="s">
        <v>16</v>
      </c>
      <c r="I3610" s="24">
        <v>0.5</v>
      </c>
      <c r="J3610" s="25">
        <v>1500</v>
      </c>
      <c r="K3610" s="26">
        <f t="shared" si="1181"/>
        <v>750</v>
      </c>
      <c r="L3610" s="26">
        <f t="shared" si="1182"/>
        <v>187.5</v>
      </c>
      <c r="M3610" s="27">
        <v>0.25</v>
      </c>
      <c r="O3610" s="1"/>
      <c r="P3610" s="2"/>
      <c r="Q3610" s="3"/>
      <c r="R3610" s="5"/>
    </row>
    <row r="3611" spans="1:18" x14ac:dyDescent="0.2">
      <c r="B3611" s="22" t="s">
        <v>10</v>
      </c>
      <c r="C3611" s="22">
        <v>1185732</v>
      </c>
      <c r="D3611" s="23">
        <v>44213</v>
      </c>
      <c r="E3611" s="22" t="s">
        <v>130</v>
      </c>
      <c r="F3611" s="22" t="s">
        <v>121</v>
      </c>
      <c r="G3611" s="22" t="s">
        <v>122</v>
      </c>
      <c r="H3611" s="22" t="s">
        <v>17</v>
      </c>
      <c r="I3611" s="24">
        <v>0.4</v>
      </c>
      <c r="J3611" s="25">
        <v>2500</v>
      </c>
      <c r="K3611" s="26">
        <f t="shared" si="1181"/>
        <v>1000</v>
      </c>
      <c r="L3611" s="26">
        <f t="shared" si="1182"/>
        <v>300</v>
      </c>
      <c r="M3611" s="27">
        <v>0.3</v>
      </c>
      <c r="O3611" s="1"/>
      <c r="P3611" s="2"/>
      <c r="Q3611" s="3"/>
      <c r="R3611" s="5"/>
    </row>
    <row r="3612" spans="1:18" x14ac:dyDescent="0.2">
      <c r="B3612" s="22" t="s">
        <v>10</v>
      </c>
      <c r="C3612" s="22">
        <v>1185732</v>
      </c>
      <c r="D3612" s="23">
        <v>44242</v>
      </c>
      <c r="E3612" s="22" t="s">
        <v>130</v>
      </c>
      <c r="F3612" s="22" t="s">
        <v>121</v>
      </c>
      <c r="G3612" s="22" t="s">
        <v>122</v>
      </c>
      <c r="H3612" s="22" t="s">
        <v>12</v>
      </c>
      <c r="I3612" s="24">
        <v>0.4</v>
      </c>
      <c r="J3612" s="25">
        <v>5000</v>
      </c>
      <c r="K3612" s="26">
        <f>I3612*J3612</f>
        <v>2000</v>
      </c>
      <c r="L3612" s="26">
        <f>K3612*M3612</f>
        <v>600</v>
      </c>
      <c r="M3612" s="27">
        <v>0.3</v>
      </c>
      <c r="O3612" s="1"/>
      <c r="P3612" s="2"/>
      <c r="Q3612" s="3"/>
      <c r="R3612" s="5"/>
    </row>
    <row r="3613" spans="1:18" x14ac:dyDescent="0.2">
      <c r="B3613" s="22" t="s">
        <v>10</v>
      </c>
      <c r="C3613" s="22">
        <v>1185732</v>
      </c>
      <c r="D3613" s="23">
        <v>44242</v>
      </c>
      <c r="E3613" s="22" t="s">
        <v>130</v>
      </c>
      <c r="F3613" s="22" t="s">
        <v>121</v>
      </c>
      <c r="G3613" s="22" t="s">
        <v>122</v>
      </c>
      <c r="H3613" s="22" t="s">
        <v>15</v>
      </c>
      <c r="I3613" s="24">
        <v>0.4</v>
      </c>
      <c r="J3613" s="25">
        <v>1500</v>
      </c>
      <c r="K3613" s="26">
        <f>I3613*J3613</f>
        <v>600</v>
      </c>
      <c r="L3613" s="26">
        <f>K3613*M3613</f>
        <v>180</v>
      </c>
      <c r="M3613" s="27">
        <v>0.3</v>
      </c>
      <c r="O3613" s="1"/>
      <c r="P3613" s="2"/>
      <c r="Q3613" s="3"/>
      <c r="R3613" s="5"/>
    </row>
    <row r="3614" spans="1:18" x14ac:dyDescent="0.2">
      <c r="B3614" s="22" t="s">
        <v>10</v>
      </c>
      <c r="C3614" s="22">
        <v>1185732</v>
      </c>
      <c r="D3614" s="23">
        <v>44242</v>
      </c>
      <c r="E3614" s="22" t="s">
        <v>130</v>
      </c>
      <c r="F3614" s="22" t="s">
        <v>121</v>
      </c>
      <c r="G3614" s="22" t="s">
        <v>122</v>
      </c>
      <c r="H3614" s="22" t="s">
        <v>13</v>
      </c>
      <c r="I3614" s="24">
        <v>0.30000000000000004</v>
      </c>
      <c r="J3614" s="25">
        <v>2000</v>
      </c>
      <c r="K3614" s="26">
        <f t="shared" ref="K3614:K3617" si="1183">I3614*J3614</f>
        <v>600.00000000000011</v>
      </c>
      <c r="L3614" s="26">
        <f t="shared" si="1182"/>
        <v>150.00000000000003</v>
      </c>
      <c r="M3614" s="27">
        <v>0.25</v>
      </c>
      <c r="O3614" s="1"/>
      <c r="P3614" s="2"/>
      <c r="Q3614" s="3"/>
      <c r="R3614" s="5"/>
    </row>
    <row r="3615" spans="1:18" x14ac:dyDescent="0.2">
      <c r="B3615" s="22" t="s">
        <v>10</v>
      </c>
      <c r="C3615" s="22">
        <v>1185732</v>
      </c>
      <c r="D3615" s="23">
        <v>44242</v>
      </c>
      <c r="E3615" s="22" t="s">
        <v>130</v>
      </c>
      <c r="F3615" s="22" t="s">
        <v>121</v>
      </c>
      <c r="G3615" s="22" t="s">
        <v>122</v>
      </c>
      <c r="H3615" s="22" t="s">
        <v>14</v>
      </c>
      <c r="I3615" s="24">
        <v>0.35</v>
      </c>
      <c r="J3615" s="25">
        <v>2500</v>
      </c>
      <c r="K3615" s="26">
        <f t="shared" si="1183"/>
        <v>875</v>
      </c>
      <c r="L3615" s="26">
        <f t="shared" si="1182"/>
        <v>218.75</v>
      </c>
      <c r="M3615" s="27">
        <v>0.25</v>
      </c>
      <c r="O3615" s="1"/>
      <c r="P3615" s="2"/>
      <c r="Q3615" s="3"/>
      <c r="R3615" s="5"/>
    </row>
    <row r="3616" spans="1:18" x14ac:dyDescent="0.2">
      <c r="B3616" s="22" t="s">
        <v>10</v>
      </c>
      <c r="C3616" s="22">
        <v>1185732</v>
      </c>
      <c r="D3616" s="23">
        <v>44242</v>
      </c>
      <c r="E3616" s="22" t="s">
        <v>130</v>
      </c>
      <c r="F3616" s="22" t="s">
        <v>121</v>
      </c>
      <c r="G3616" s="22" t="s">
        <v>122</v>
      </c>
      <c r="H3616" s="22" t="s">
        <v>16</v>
      </c>
      <c r="I3616" s="24">
        <v>0.5</v>
      </c>
      <c r="J3616" s="25">
        <v>1500</v>
      </c>
      <c r="K3616" s="26">
        <f t="shared" si="1183"/>
        <v>750</v>
      </c>
      <c r="L3616" s="26">
        <f t="shared" si="1182"/>
        <v>187.5</v>
      </c>
      <c r="M3616" s="27">
        <v>0.25</v>
      </c>
      <c r="O3616" s="1"/>
      <c r="P3616" s="2"/>
      <c r="Q3616" s="3"/>
      <c r="R3616" s="5"/>
    </row>
    <row r="3617" spans="2:18" x14ac:dyDescent="0.2">
      <c r="B3617" s="22" t="s">
        <v>10</v>
      </c>
      <c r="C3617" s="22">
        <v>1185732</v>
      </c>
      <c r="D3617" s="23">
        <v>44242</v>
      </c>
      <c r="E3617" s="22" t="s">
        <v>130</v>
      </c>
      <c r="F3617" s="22" t="s">
        <v>121</v>
      </c>
      <c r="G3617" s="22" t="s">
        <v>122</v>
      </c>
      <c r="H3617" s="22" t="s">
        <v>17</v>
      </c>
      <c r="I3617" s="24">
        <v>0.4</v>
      </c>
      <c r="J3617" s="25">
        <v>2500</v>
      </c>
      <c r="K3617" s="26">
        <f t="shared" si="1183"/>
        <v>1000</v>
      </c>
      <c r="L3617" s="26">
        <f t="shared" si="1182"/>
        <v>300</v>
      </c>
      <c r="M3617" s="27">
        <v>0.3</v>
      </c>
      <c r="O3617" s="1"/>
      <c r="P3617" s="2"/>
      <c r="Q3617" s="3"/>
      <c r="R3617" s="5"/>
    </row>
    <row r="3618" spans="2:18" x14ac:dyDescent="0.2">
      <c r="B3618" s="22" t="s">
        <v>10</v>
      </c>
      <c r="C3618" s="22">
        <v>1185732</v>
      </c>
      <c r="D3618" s="23">
        <v>44268</v>
      </c>
      <c r="E3618" s="22" t="s">
        <v>130</v>
      </c>
      <c r="F3618" s="22" t="s">
        <v>121</v>
      </c>
      <c r="G3618" s="22" t="s">
        <v>122</v>
      </c>
      <c r="H3618" s="22" t="s">
        <v>12</v>
      </c>
      <c r="I3618" s="24">
        <v>0.4</v>
      </c>
      <c r="J3618" s="25">
        <v>4700</v>
      </c>
      <c r="K3618" s="26">
        <f>I3618*J3618</f>
        <v>1880</v>
      </c>
      <c r="L3618" s="26">
        <f>K3618*M3618</f>
        <v>564</v>
      </c>
      <c r="M3618" s="27">
        <v>0.3</v>
      </c>
      <c r="O3618" s="1"/>
      <c r="P3618" s="2"/>
      <c r="Q3618" s="3"/>
      <c r="R3618" s="5"/>
    </row>
    <row r="3619" spans="2:18" x14ac:dyDescent="0.2">
      <c r="B3619" s="22" t="s">
        <v>10</v>
      </c>
      <c r="C3619" s="22">
        <v>1185732</v>
      </c>
      <c r="D3619" s="23">
        <v>44268</v>
      </c>
      <c r="E3619" s="22" t="s">
        <v>130</v>
      </c>
      <c r="F3619" s="22" t="s">
        <v>121</v>
      </c>
      <c r="G3619" s="22" t="s">
        <v>122</v>
      </c>
      <c r="H3619" s="22" t="s">
        <v>15</v>
      </c>
      <c r="I3619" s="24">
        <v>0.4</v>
      </c>
      <c r="J3619" s="25">
        <v>1750</v>
      </c>
      <c r="K3619" s="26">
        <f>I3619*J3619</f>
        <v>700</v>
      </c>
      <c r="L3619" s="26">
        <f>K3619*M3619</f>
        <v>210</v>
      </c>
      <c r="M3619" s="27">
        <v>0.3</v>
      </c>
      <c r="O3619" s="1"/>
      <c r="P3619" s="2"/>
      <c r="Q3619" s="3"/>
      <c r="R3619" s="5"/>
    </row>
    <row r="3620" spans="2:18" x14ac:dyDescent="0.2">
      <c r="B3620" s="22" t="s">
        <v>10</v>
      </c>
      <c r="C3620" s="22">
        <v>1185732</v>
      </c>
      <c r="D3620" s="23">
        <v>44268</v>
      </c>
      <c r="E3620" s="22" t="s">
        <v>130</v>
      </c>
      <c r="F3620" s="22" t="s">
        <v>121</v>
      </c>
      <c r="G3620" s="22" t="s">
        <v>122</v>
      </c>
      <c r="H3620" s="22" t="s">
        <v>13</v>
      </c>
      <c r="I3620" s="24">
        <v>0.30000000000000004</v>
      </c>
      <c r="J3620" s="25">
        <v>2000</v>
      </c>
      <c r="K3620" s="26">
        <f t="shared" ref="K3620:K3623" si="1184">I3620*J3620</f>
        <v>600.00000000000011</v>
      </c>
      <c r="L3620" s="26">
        <f t="shared" ref="L3620:L3623" si="1185">K3620*M3620</f>
        <v>150.00000000000003</v>
      </c>
      <c r="M3620" s="27">
        <v>0.25</v>
      </c>
      <c r="O3620" s="1"/>
      <c r="P3620" s="2"/>
      <c r="Q3620" s="3"/>
      <c r="R3620" s="5"/>
    </row>
    <row r="3621" spans="2:18" x14ac:dyDescent="0.2">
      <c r="B3621" s="22" t="s">
        <v>10</v>
      </c>
      <c r="C3621" s="22">
        <v>1185732</v>
      </c>
      <c r="D3621" s="23">
        <v>44268</v>
      </c>
      <c r="E3621" s="22" t="s">
        <v>130</v>
      </c>
      <c r="F3621" s="22" t="s">
        <v>121</v>
      </c>
      <c r="G3621" s="22" t="s">
        <v>122</v>
      </c>
      <c r="H3621" s="22" t="s">
        <v>14</v>
      </c>
      <c r="I3621" s="24">
        <v>0.35</v>
      </c>
      <c r="J3621" s="25">
        <v>3000</v>
      </c>
      <c r="K3621" s="26">
        <f t="shared" si="1184"/>
        <v>1050</v>
      </c>
      <c r="L3621" s="26">
        <f t="shared" si="1185"/>
        <v>262.5</v>
      </c>
      <c r="M3621" s="27">
        <v>0.25</v>
      </c>
      <c r="O3621" s="1"/>
      <c r="P3621" s="2"/>
      <c r="Q3621" s="3"/>
      <c r="R3621" s="5"/>
    </row>
    <row r="3622" spans="2:18" x14ac:dyDescent="0.2">
      <c r="B3622" s="22" t="s">
        <v>10</v>
      </c>
      <c r="C3622" s="22">
        <v>1185732</v>
      </c>
      <c r="D3622" s="23">
        <v>44268</v>
      </c>
      <c r="E3622" s="22" t="s">
        <v>130</v>
      </c>
      <c r="F3622" s="22" t="s">
        <v>121</v>
      </c>
      <c r="G3622" s="22" t="s">
        <v>122</v>
      </c>
      <c r="H3622" s="22" t="s">
        <v>16</v>
      </c>
      <c r="I3622" s="24">
        <v>0.5</v>
      </c>
      <c r="J3622" s="25">
        <v>1000</v>
      </c>
      <c r="K3622" s="26">
        <f t="shared" si="1184"/>
        <v>500</v>
      </c>
      <c r="L3622" s="26">
        <f t="shared" si="1185"/>
        <v>125</v>
      </c>
      <c r="M3622" s="27">
        <v>0.25</v>
      </c>
      <c r="O3622" s="1"/>
      <c r="P3622" s="2"/>
      <c r="Q3622" s="3"/>
      <c r="R3622" s="5"/>
    </row>
    <row r="3623" spans="2:18" x14ac:dyDescent="0.2">
      <c r="B3623" s="22" t="s">
        <v>10</v>
      </c>
      <c r="C3623" s="22">
        <v>1185732</v>
      </c>
      <c r="D3623" s="23">
        <v>44268</v>
      </c>
      <c r="E3623" s="22" t="s">
        <v>130</v>
      </c>
      <c r="F3623" s="22" t="s">
        <v>121</v>
      </c>
      <c r="G3623" s="22" t="s">
        <v>122</v>
      </c>
      <c r="H3623" s="22" t="s">
        <v>17</v>
      </c>
      <c r="I3623" s="24">
        <v>0.4</v>
      </c>
      <c r="J3623" s="25">
        <v>2000</v>
      </c>
      <c r="K3623" s="26">
        <f t="shared" si="1184"/>
        <v>800</v>
      </c>
      <c r="L3623" s="26">
        <f t="shared" si="1185"/>
        <v>240</v>
      </c>
      <c r="M3623" s="27">
        <v>0.3</v>
      </c>
      <c r="O3623" s="1"/>
      <c r="P3623" s="2"/>
      <c r="Q3623" s="3"/>
      <c r="R3623" s="5"/>
    </row>
    <row r="3624" spans="2:18" x14ac:dyDescent="0.2">
      <c r="B3624" s="22" t="s">
        <v>10</v>
      </c>
      <c r="C3624" s="22">
        <v>1185732</v>
      </c>
      <c r="D3624" s="23">
        <v>44300</v>
      </c>
      <c r="E3624" s="22" t="s">
        <v>130</v>
      </c>
      <c r="F3624" s="22" t="s">
        <v>121</v>
      </c>
      <c r="G3624" s="22" t="s">
        <v>122</v>
      </c>
      <c r="H3624" s="22" t="s">
        <v>12</v>
      </c>
      <c r="I3624" s="24">
        <v>0.4</v>
      </c>
      <c r="J3624" s="25">
        <v>4500</v>
      </c>
      <c r="K3624" s="26">
        <f>I3624*J3624</f>
        <v>1800</v>
      </c>
      <c r="L3624" s="26">
        <f>K3624*M3624</f>
        <v>540</v>
      </c>
      <c r="M3624" s="27">
        <v>0.3</v>
      </c>
      <c r="O3624" s="1"/>
      <c r="P3624" s="2"/>
      <c r="Q3624" s="3"/>
      <c r="R3624" s="5"/>
    </row>
    <row r="3625" spans="2:18" x14ac:dyDescent="0.2">
      <c r="B3625" s="22" t="s">
        <v>10</v>
      </c>
      <c r="C3625" s="22">
        <v>1185732</v>
      </c>
      <c r="D3625" s="23">
        <v>44300</v>
      </c>
      <c r="E3625" s="22" t="s">
        <v>130</v>
      </c>
      <c r="F3625" s="22" t="s">
        <v>121</v>
      </c>
      <c r="G3625" s="22" t="s">
        <v>122</v>
      </c>
      <c r="H3625" s="22" t="s">
        <v>15</v>
      </c>
      <c r="I3625" s="24">
        <v>0.4</v>
      </c>
      <c r="J3625" s="25">
        <v>1500</v>
      </c>
      <c r="K3625" s="26">
        <f>I3625*J3625</f>
        <v>600</v>
      </c>
      <c r="L3625" s="26">
        <f>K3625*M3625</f>
        <v>180</v>
      </c>
      <c r="M3625" s="27">
        <v>0.3</v>
      </c>
      <c r="O3625" s="1"/>
      <c r="P3625" s="2"/>
      <c r="Q3625" s="3"/>
      <c r="R3625" s="5"/>
    </row>
    <row r="3626" spans="2:18" x14ac:dyDescent="0.2">
      <c r="B3626" s="22" t="s">
        <v>10</v>
      </c>
      <c r="C3626" s="22">
        <v>1185732</v>
      </c>
      <c r="D3626" s="23">
        <v>44300</v>
      </c>
      <c r="E3626" s="22" t="s">
        <v>130</v>
      </c>
      <c r="F3626" s="22" t="s">
        <v>121</v>
      </c>
      <c r="G3626" s="22" t="s">
        <v>122</v>
      </c>
      <c r="H3626" s="22" t="s">
        <v>13</v>
      </c>
      <c r="I3626" s="24">
        <v>0.30000000000000004</v>
      </c>
      <c r="J3626" s="25">
        <v>1500</v>
      </c>
      <c r="K3626" s="26">
        <f t="shared" ref="K3626:K3629" si="1186">I3626*J3626</f>
        <v>450.00000000000006</v>
      </c>
      <c r="L3626" s="26">
        <f t="shared" ref="L3626:L3629" si="1187">K3626*M3626</f>
        <v>112.50000000000001</v>
      </c>
      <c r="M3626" s="27">
        <v>0.25</v>
      </c>
      <c r="O3626" s="1"/>
      <c r="P3626" s="2"/>
      <c r="Q3626" s="3"/>
      <c r="R3626" s="5"/>
    </row>
    <row r="3627" spans="2:18" x14ac:dyDescent="0.2">
      <c r="B3627" s="22" t="s">
        <v>10</v>
      </c>
      <c r="C3627" s="22">
        <v>1185732</v>
      </c>
      <c r="D3627" s="23">
        <v>44300</v>
      </c>
      <c r="E3627" s="22" t="s">
        <v>130</v>
      </c>
      <c r="F3627" s="22" t="s">
        <v>121</v>
      </c>
      <c r="G3627" s="22" t="s">
        <v>122</v>
      </c>
      <c r="H3627" s="22" t="s">
        <v>14</v>
      </c>
      <c r="I3627" s="24">
        <v>0.35</v>
      </c>
      <c r="J3627" s="25">
        <v>1250</v>
      </c>
      <c r="K3627" s="26">
        <f t="shared" si="1186"/>
        <v>437.5</v>
      </c>
      <c r="L3627" s="26">
        <f t="shared" si="1187"/>
        <v>109.375</v>
      </c>
      <c r="M3627" s="27">
        <v>0.25</v>
      </c>
      <c r="O3627" s="1"/>
      <c r="P3627" s="2"/>
      <c r="Q3627" s="3"/>
      <c r="R3627" s="5"/>
    </row>
    <row r="3628" spans="2:18" x14ac:dyDescent="0.2">
      <c r="B3628" s="22" t="s">
        <v>10</v>
      </c>
      <c r="C3628" s="22">
        <v>1185732</v>
      </c>
      <c r="D3628" s="23">
        <v>44300</v>
      </c>
      <c r="E3628" s="22" t="s">
        <v>130</v>
      </c>
      <c r="F3628" s="22" t="s">
        <v>121</v>
      </c>
      <c r="G3628" s="22" t="s">
        <v>122</v>
      </c>
      <c r="H3628" s="22" t="s">
        <v>16</v>
      </c>
      <c r="I3628" s="24">
        <v>0.5</v>
      </c>
      <c r="J3628" s="25">
        <v>1250</v>
      </c>
      <c r="K3628" s="26">
        <f t="shared" si="1186"/>
        <v>625</v>
      </c>
      <c r="L3628" s="26">
        <f t="shared" si="1187"/>
        <v>156.25</v>
      </c>
      <c r="M3628" s="27">
        <v>0.25</v>
      </c>
      <c r="O3628" s="1"/>
      <c r="P3628" s="2"/>
      <c r="Q3628" s="3"/>
      <c r="R3628" s="5"/>
    </row>
    <row r="3629" spans="2:18" x14ac:dyDescent="0.2">
      <c r="B3629" s="22" t="s">
        <v>10</v>
      </c>
      <c r="C3629" s="22">
        <v>1185732</v>
      </c>
      <c r="D3629" s="23">
        <v>44300</v>
      </c>
      <c r="E3629" s="22" t="s">
        <v>130</v>
      </c>
      <c r="F3629" s="22" t="s">
        <v>121</v>
      </c>
      <c r="G3629" s="22" t="s">
        <v>122</v>
      </c>
      <c r="H3629" s="22" t="s">
        <v>17</v>
      </c>
      <c r="I3629" s="24">
        <v>0.4</v>
      </c>
      <c r="J3629" s="25">
        <v>2750</v>
      </c>
      <c r="K3629" s="26">
        <f t="shared" si="1186"/>
        <v>1100</v>
      </c>
      <c r="L3629" s="26">
        <f t="shared" si="1187"/>
        <v>330</v>
      </c>
      <c r="M3629" s="27">
        <v>0.3</v>
      </c>
      <c r="O3629" s="1"/>
      <c r="P3629" s="2"/>
      <c r="Q3629" s="3"/>
      <c r="R3629" s="5"/>
    </row>
    <row r="3630" spans="2:18" x14ac:dyDescent="0.2">
      <c r="B3630" s="22" t="s">
        <v>10</v>
      </c>
      <c r="C3630" s="22">
        <v>1185732</v>
      </c>
      <c r="D3630" s="23">
        <v>44329</v>
      </c>
      <c r="E3630" s="22" t="s">
        <v>130</v>
      </c>
      <c r="F3630" s="22" t="s">
        <v>121</v>
      </c>
      <c r="G3630" s="22" t="s">
        <v>122</v>
      </c>
      <c r="H3630" s="22" t="s">
        <v>12</v>
      </c>
      <c r="I3630" s="24">
        <v>0.54999999999999993</v>
      </c>
      <c r="J3630" s="25">
        <v>4950</v>
      </c>
      <c r="K3630" s="26">
        <f>I3630*J3630</f>
        <v>2722.4999999999995</v>
      </c>
      <c r="L3630" s="26">
        <f>K3630*M3630</f>
        <v>816.74999999999989</v>
      </c>
      <c r="M3630" s="27">
        <v>0.3</v>
      </c>
      <c r="O3630" s="1"/>
      <c r="P3630" s="2"/>
      <c r="Q3630" s="3"/>
      <c r="R3630" s="5"/>
    </row>
    <row r="3631" spans="2:18" x14ac:dyDescent="0.2">
      <c r="B3631" s="22" t="s">
        <v>10</v>
      </c>
      <c r="C3631" s="22">
        <v>1185732</v>
      </c>
      <c r="D3631" s="23">
        <v>44329</v>
      </c>
      <c r="E3631" s="22" t="s">
        <v>130</v>
      </c>
      <c r="F3631" s="22" t="s">
        <v>121</v>
      </c>
      <c r="G3631" s="22" t="s">
        <v>122</v>
      </c>
      <c r="H3631" s="22" t="s">
        <v>15</v>
      </c>
      <c r="I3631" s="24">
        <v>0.5</v>
      </c>
      <c r="J3631" s="25">
        <v>2000</v>
      </c>
      <c r="K3631" s="26">
        <f>I3631*J3631</f>
        <v>1000</v>
      </c>
      <c r="L3631" s="26">
        <f>K3631*M3631</f>
        <v>300</v>
      </c>
      <c r="M3631" s="27">
        <v>0.3</v>
      </c>
      <c r="O3631" s="1"/>
      <c r="P3631" s="2"/>
      <c r="Q3631" s="3"/>
      <c r="R3631" s="5"/>
    </row>
    <row r="3632" spans="2:18" x14ac:dyDescent="0.2">
      <c r="B3632" s="22" t="s">
        <v>10</v>
      </c>
      <c r="C3632" s="22">
        <v>1185732</v>
      </c>
      <c r="D3632" s="23">
        <v>44329</v>
      </c>
      <c r="E3632" s="22" t="s">
        <v>130</v>
      </c>
      <c r="F3632" s="22" t="s">
        <v>121</v>
      </c>
      <c r="G3632" s="22" t="s">
        <v>122</v>
      </c>
      <c r="H3632" s="22" t="s">
        <v>13</v>
      </c>
      <c r="I3632" s="24">
        <v>0.45</v>
      </c>
      <c r="J3632" s="25">
        <v>2250</v>
      </c>
      <c r="K3632" s="26">
        <f t="shared" ref="K3632:K3635" si="1188">I3632*J3632</f>
        <v>1012.5</v>
      </c>
      <c r="L3632" s="26">
        <f t="shared" ref="L3632:L3635" si="1189">K3632*M3632</f>
        <v>253.125</v>
      </c>
      <c r="M3632" s="27">
        <v>0.25</v>
      </c>
      <c r="O3632" s="1"/>
      <c r="P3632" s="2"/>
      <c r="Q3632" s="3"/>
      <c r="R3632" s="5"/>
    </row>
    <row r="3633" spans="2:18" x14ac:dyDescent="0.2">
      <c r="B3633" s="22" t="s">
        <v>10</v>
      </c>
      <c r="C3633" s="22">
        <v>1185732</v>
      </c>
      <c r="D3633" s="23">
        <v>44329</v>
      </c>
      <c r="E3633" s="22" t="s">
        <v>130</v>
      </c>
      <c r="F3633" s="22" t="s">
        <v>121</v>
      </c>
      <c r="G3633" s="22" t="s">
        <v>122</v>
      </c>
      <c r="H3633" s="22" t="s">
        <v>14</v>
      </c>
      <c r="I3633" s="24">
        <v>0.45</v>
      </c>
      <c r="J3633" s="25">
        <v>1750</v>
      </c>
      <c r="K3633" s="26">
        <f t="shared" si="1188"/>
        <v>787.5</v>
      </c>
      <c r="L3633" s="26">
        <f t="shared" si="1189"/>
        <v>196.875</v>
      </c>
      <c r="M3633" s="27">
        <v>0.25</v>
      </c>
      <c r="O3633" s="1"/>
      <c r="P3633" s="2"/>
      <c r="Q3633" s="3"/>
      <c r="R3633" s="5"/>
    </row>
    <row r="3634" spans="2:18" x14ac:dyDescent="0.2">
      <c r="B3634" s="22" t="s">
        <v>10</v>
      </c>
      <c r="C3634" s="22">
        <v>1185732</v>
      </c>
      <c r="D3634" s="23">
        <v>44329</v>
      </c>
      <c r="E3634" s="22" t="s">
        <v>130</v>
      </c>
      <c r="F3634" s="22" t="s">
        <v>121</v>
      </c>
      <c r="G3634" s="22" t="s">
        <v>122</v>
      </c>
      <c r="H3634" s="22" t="s">
        <v>16</v>
      </c>
      <c r="I3634" s="24">
        <v>0.54999999999999993</v>
      </c>
      <c r="J3634" s="25">
        <v>2000</v>
      </c>
      <c r="K3634" s="26">
        <f t="shared" si="1188"/>
        <v>1099.9999999999998</v>
      </c>
      <c r="L3634" s="26">
        <f t="shared" si="1189"/>
        <v>274.99999999999994</v>
      </c>
      <c r="M3634" s="27">
        <v>0.25</v>
      </c>
      <c r="O3634" s="1"/>
      <c r="P3634" s="2"/>
      <c r="Q3634" s="3"/>
      <c r="R3634" s="5"/>
    </row>
    <row r="3635" spans="2:18" x14ac:dyDescent="0.2">
      <c r="B3635" s="22" t="s">
        <v>10</v>
      </c>
      <c r="C3635" s="22">
        <v>1185732</v>
      </c>
      <c r="D3635" s="23">
        <v>44329</v>
      </c>
      <c r="E3635" s="22" t="s">
        <v>130</v>
      </c>
      <c r="F3635" s="22" t="s">
        <v>121</v>
      </c>
      <c r="G3635" s="22" t="s">
        <v>122</v>
      </c>
      <c r="H3635" s="22" t="s">
        <v>17</v>
      </c>
      <c r="I3635" s="24">
        <v>0.6</v>
      </c>
      <c r="J3635" s="25">
        <v>3250</v>
      </c>
      <c r="K3635" s="26">
        <f t="shared" si="1188"/>
        <v>1950</v>
      </c>
      <c r="L3635" s="26">
        <f t="shared" si="1189"/>
        <v>585</v>
      </c>
      <c r="M3635" s="27">
        <v>0.3</v>
      </c>
      <c r="O3635" s="1"/>
      <c r="P3635" s="2"/>
      <c r="Q3635" s="3"/>
      <c r="R3635" s="5"/>
    </row>
    <row r="3636" spans="2:18" x14ac:dyDescent="0.2">
      <c r="B3636" s="22" t="s">
        <v>10</v>
      </c>
      <c r="C3636" s="22">
        <v>1185732</v>
      </c>
      <c r="D3636" s="23">
        <v>44362</v>
      </c>
      <c r="E3636" s="22" t="s">
        <v>130</v>
      </c>
      <c r="F3636" s="22" t="s">
        <v>121</v>
      </c>
      <c r="G3636" s="22" t="s">
        <v>122</v>
      </c>
      <c r="H3636" s="22" t="s">
        <v>12</v>
      </c>
      <c r="I3636" s="24">
        <v>0.54999999999999993</v>
      </c>
      <c r="J3636" s="25">
        <v>5750</v>
      </c>
      <c r="K3636" s="26">
        <f>I3636*J3636</f>
        <v>3162.4999999999995</v>
      </c>
      <c r="L3636" s="26">
        <f>K3636*M3636</f>
        <v>948.74999999999977</v>
      </c>
      <c r="M3636" s="27">
        <v>0.3</v>
      </c>
      <c r="O3636" s="1"/>
      <c r="P3636" s="2"/>
      <c r="Q3636" s="3"/>
      <c r="R3636" s="5"/>
    </row>
    <row r="3637" spans="2:18" x14ac:dyDescent="0.2">
      <c r="B3637" s="22" t="s">
        <v>10</v>
      </c>
      <c r="C3637" s="22">
        <v>1185732</v>
      </c>
      <c r="D3637" s="23">
        <v>44362</v>
      </c>
      <c r="E3637" s="22" t="s">
        <v>130</v>
      </c>
      <c r="F3637" s="22" t="s">
        <v>121</v>
      </c>
      <c r="G3637" s="22" t="s">
        <v>122</v>
      </c>
      <c r="H3637" s="22" t="s">
        <v>15</v>
      </c>
      <c r="I3637" s="24">
        <v>0.5</v>
      </c>
      <c r="J3637" s="25">
        <v>3250</v>
      </c>
      <c r="K3637" s="26">
        <f>I3637*J3637</f>
        <v>1625</v>
      </c>
      <c r="L3637" s="26">
        <f>K3637*M3637</f>
        <v>487.5</v>
      </c>
      <c r="M3637" s="27">
        <v>0.3</v>
      </c>
      <c r="O3637" s="1"/>
      <c r="P3637" s="2"/>
      <c r="Q3637" s="3"/>
      <c r="R3637" s="5"/>
    </row>
    <row r="3638" spans="2:18" x14ac:dyDescent="0.2">
      <c r="B3638" s="22" t="s">
        <v>10</v>
      </c>
      <c r="C3638" s="22">
        <v>1185732</v>
      </c>
      <c r="D3638" s="23">
        <v>44362</v>
      </c>
      <c r="E3638" s="22" t="s">
        <v>130</v>
      </c>
      <c r="F3638" s="22" t="s">
        <v>121</v>
      </c>
      <c r="G3638" s="22" t="s">
        <v>122</v>
      </c>
      <c r="H3638" s="22" t="s">
        <v>13</v>
      </c>
      <c r="I3638" s="24">
        <v>0.45</v>
      </c>
      <c r="J3638" s="25">
        <v>2500</v>
      </c>
      <c r="K3638" s="26">
        <f t="shared" ref="K3638:K3641" si="1190">I3638*J3638</f>
        <v>1125</v>
      </c>
      <c r="L3638" s="26">
        <f t="shared" ref="L3638:L3641" si="1191">K3638*M3638</f>
        <v>281.25</v>
      </c>
      <c r="M3638" s="27">
        <v>0.25</v>
      </c>
      <c r="O3638" s="1"/>
      <c r="P3638" s="2"/>
      <c r="Q3638" s="3"/>
      <c r="R3638" s="5"/>
    </row>
    <row r="3639" spans="2:18" x14ac:dyDescent="0.2">
      <c r="B3639" s="22" t="s">
        <v>10</v>
      </c>
      <c r="C3639" s="22">
        <v>1185732</v>
      </c>
      <c r="D3639" s="23">
        <v>44362</v>
      </c>
      <c r="E3639" s="22" t="s">
        <v>130</v>
      </c>
      <c r="F3639" s="22" t="s">
        <v>121</v>
      </c>
      <c r="G3639" s="22" t="s">
        <v>122</v>
      </c>
      <c r="H3639" s="22" t="s">
        <v>14</v>
      </c>
      <c r="I3639" s="24">
        <v>0.45</v>
      </c>
      <c r="J3639" s="25">
        <v>2250</v>
      </c>
      <c r="K3639" s="26">
        <f t="shared" si="1190"/>
        <v>1012.5</v>
      </c>
      <c r="L3639" s="26">
        <f t="shared" si="1191"/>
        <v>253.125</v>
      </c>
      <c r="M3639" s="27">
        <v>0.25</v>
      </c>
      <c r="O3639" s="1"/>
      <c r="P3639" s="2"/>
      <c r="Q3639" s="3"/>
      <c r="R3639" s="5"/>
    </row>
    <row r="3640" spans="2:18" x14ac:dyDescent="0.2">
      <c r="B3640" s="22" t="s">
        <v>10</v>
      </c>
      <c r="C3640" s="22">
        <v>1185732</v>
      </c>
      <c r="D3640" s="23">
        <v>44362</v>
      </c>
      <c r="E3640" s="22" t="s">
        <v>130</v>
      </c>
      <c r="F3640" s="22" t="s">
        <v>121</v>
      </c>
      <c r="G3640" s="22" t="s">
        <v>122</v>
      </c>
      <c r="H3640" s="22" t="s">
        <v>16</v>
      </c>
      <c r="I3640" s="24">
        <v>0.54999999999999993</v>
      </c>
      <c r="J3640" s="25">
        <v>2250</v>
      </c>
      <c r="K3640" s="26">
        <f t="shared" si="1190"/>
        <v>1237.4999999999998</v>
      </c>
      <c r="L3640" s="26">
        <f t="shared" si="1191"/>
        <v>309.37499999999994</v>
      </c>
      <c r="M3640" s="27">
        <v>0.25</v>
      </c>
      <c r="O3640" s="1"/>
      <c r="P3640" s="2"/>
      <c r="Q3640" s="3"/>
      <c r="R3640" s="5"/>
    </row>
    <row r="3641" spans="2:18" x14ac:dyDescent="0.2">
      <c r="B3641" s="22" t="s">
        <v>10</v>
      </c>
      <c r="C3641" s="22">
        <v>1185732</v>
      </c>
      <c r="D3641" s="23">
        <v>44362</v>
      </c>
      <c r="E3641" s="22" t="s">
        <v>130</v>
      </c>
      <c r="F3641" s="22" t="s">
        <v>121</v>
      </c>
      <c r="G3641" s="22" t="s">
        <v>122</v>
      </c>
      <c r="H3641" s="22" t="s">
        <v>17</v>
      </c>
      <c r="I3641" s="24">
        <v>0.6</v>
      </c>
      <c r="J3641" s="25">
        <v>3750</v>
      </c>
      <c r="K3641" s="26">
        <f t="shared" si="1190"/>
        <v>2250</v>
      </c>
      <c r="L3641" s="26">
        <f t="shared" si="1191"/>
        <v>675</v>
      </c>
      <c r="M3641" s="27">
        <v>0.3</v>
      </c>
      <c r="O3641" s="1"/>
      <c r="P3641" s="2"/>
      <c r="Q3641" s="3"/>
      <c r="R3641" s="5"/>
    </row>
    <row r="3642" spans="2:18" x14ac:dyDescent="0.2">
      <c r="B3642" s="22" t="s">
        <v>10</v>
      </c>
      <c r="C3642" s="22">
        <v>1185732</v>
      </c>
      <c r="D3642" s="23">
        <v>44390</v>
      </c>
      <c r="E3642" s="22" t="s">
        <v>130</v>
      </c>
      <c r="F3642" s="22" t="s">
        <v>121</v>
      </c>
      <c r="G3642" s="22" t="s">
        <v>122</v>
      </c>
      <c r="H3642" s="22" t="s">
        <v>12</v>
      </c>
      <c r="I3642" s="24">
        <v>0.54999999999999993</v>
      </c>
      <c r="J3642" s="25">
        <v>6000</v>
      </c>
      <c r="K3642" s="26">
        <f>I3642*J3642</f>
        <v>3299.9999999999995</v>
      </c>
      <c r="L3642" s="26">
        <f>K3642*M3642</f>
        <v>989.99999999999977</v>
      </c>
      <c r="M3642" s="27">
        <v>0.3</v>
      </c>
      <c r="O3642" s="1"/>
      <c r="P3642" s="2"/>
      <c r="Q3642" s="3"/>
      <c r="R3642" s="5"/>
    </row>
    <row r="3643" spans="2:18" x14ac:dyDescent="0.2">
      <c r="B3643" s="22" t="s">
        <v>10</v>
      </c>
      <c r="C3643" s="22">
        <v>1185732</v>
      </c>
      <c r="D3643" s="23">
        <v>44390</v>
      </c>
      <c r="E3643" s="22" t="s">
        <v>130</v>
      </c>
      <c r="F3643" s="22" t="s">
        <v>121</v>
      </c>
      <c r="G3643" s="22" t="s">
        <v>122</v>
      </c>
      <c r="H3643" s="22" t="s">
        <v>15</v>
      </c>
      <c r="I3643" s="24">
        <v>0.5</v>
      </c>
      <c r="J3643" s="25">
        <v>3500</v>
      </c>
      <c r="K3643" s="26">
        <f>I3643*J3643</f>
        <v>1750</v>
      </c>
      <c r="L3643" s="26">
        <f>K3643*M3643</f>
        <v>525</v>
      </c>
      <c r="M3643" s="27">
        <v>0.3</v>
      </c>
      <c r="O3643" s="1"/>
      <c r="P3643" s="2"/>
      <c r="Q3643" s="3"/>
      <c r="R3643" s="5"/>
    </row>
    <row r="3644" spans="2:18" x14ac:dyDescent="0.2">
      <c r="B3644" s="22" t="s">
        <v>10</v>
      </c>
      <c r="C3644" s="22">
        <v>1185732</v>
      </c>
      <c r="D3644" s="23">
        <v>44390</v>
      </c>
      <c r="E3644" s="22" t="s">
        <v>130</v>
      </c>
      <c r="F3644" s="22" t="s">
        <v>121</v>
      </c>
      <c r="G3644" s="22" t="s">
        <v>122</v>
      </c>
      <c r="H3644" s="22" t="s">
        <v>13</v>
      </c>
      <c r="I3644" s="24">
        <v>0.45</v>
      </c>
      <c r="J3644" s="25">
        <v>2750</v>
      </c>
      <c r="K3644" s="26">
        <f t="shared" ref="K3644:K3647" si="1192">I3644*J3644</f>
        <v>1237.5</v>
      </c>
      <c r="L3644" s="26">
        <f t="shared" ref="L3644:L3647" si="1193">K3644*M3644</f>
        <v>309.375</v>
      </c>
      <c r="M3644" s="27">
        <v>0.25</v>
      </c>
      <c r="O3644" s="1"/>
      <c r="P3644" s="2"/>
      <c r="Q3644" s="3"/>
      <c r="R3644" s="5"/>
    </row>
    <row r="3645" spans="2:18" x14ac:dyDescent="0.2">
      <c r="B3645" s="22" t="s">
        <v>10</v>
      </c>
      <c r="C3645" s="22">
        <v>1185732</v>
      </c>
      <c r="D3645" s="23">
        <v>44390</v>
      </c>
      <c r="E3645" s="22" t="s">
        <v>130</v>
      </c>
      <c r="F3645" s="22" t="s">
        <v>121</v>
      </c>
      <c r="G3645" s="22" t="s">
        <v>122</v>
      </c>
      <c r="H3645" s="22" t="s">
        <v>14</v>
      </c>
      <c r="I3645" s="24">
        <v>0.45</v>
      </c>
      <c r="J3645" s="25">
        <v>2250</v>
      </c>
      <c r="K3645" s="26">
        <f t="shared" si="1192"/>
        <v>1012.5</v>
      </c>
      <c r="L3645" s="26">
        <f t="shared" si="1193"/>
        <v>253.125</v>
      </c>
      <c r="M3645" s="27">
        <v>0.25</v>
      </c>
      <c r="O3645" s="1"/>
      <c r="P3645" s="2"/>
      <c r="Q3645" s="3"/>
      <c r="R3645" s="5"/>
    </row>
    <row r="3646" spans="2:18" x14ac:dyDescent="0.2">
      <c r="B3646" s="22" t="s">
        <v>10</v>
      </c>
      <c r="C3646" s="22">
        <v>1185732</v>
      </c>
      <c r="D3646" s="23">
        <v>44390</v>
      </c>
      <c r="E3646" s="22" t="s">
        <v>130</v>
      </c>
      <c r="F3646" s="22" t="s">
        <v>121</v>
      </c>
      <c r="G3646" s="22" t="s">
        <v>122</v>
      </c>
      <c r="H3646" s="22" t="s">
        <v>16</v>
      </c>
      <c r="I3646" s="24">
        <v>0.54999999999999993</v>
      </c>
      <c r="J3646" s="25">
        <v>2500</v>
      </c>
      <c r="K3646" s="26">
        <f t="shared" si="1192"/>
        <v>1374.9999999999998</v>
      </c>
      <c r="L3646" s="26">
        <f t="shared" si="1193"/>
        <v>343.74999999999994</v>
      </c>
      <c r="M3646" s="27">
        <v>0.25</v>
      </c>
      <c r="O3646" s="1"/>
      <c r="P3646" s="2"/>
      <c r="Q3646" s="3"/>
      <c r="R3646" s="5"/>
    </row>
    <row r="3647" spans="2:18" x14ac:dyDescent="0.2">
      <c r="B3647" s="22" t="s">
        <v>10</v>
      </c>
      <c r="C3647" s="22">
        <v>1185732</v>
      </c>
      <c r="D3647" s="23">
        <v>44390</v>
      </c>
      <c r="E3647" s="22" t="s">
        <v>130</v>
      </c>
      <c r="F3647" s="22" t="s">
        <v>121</v>
      </c>
      <c r="G3647" s="22" t="s">
        <v>122</v>
      </c>
      <c r="H3647" s="22" t="s">
        <v>17</v>
      </c>
      <c r="I3647" s="24">
        <v>0.6</v>
      </c>
      <c r="J3647" s="25">
        <v>4250</v>
      </c>
      <c r="K3647" s="26">
        <f t="shared" si="1192"/>
        <v>2550</v>
      </c>
      <c r="L3647" s="26">
        <f t="shared" si="1193"/>
        <v>765</v>
      </c>
      <c r="M3647" s="27">
        <v>0.3</v>
      </c>
      <c r="O3647" s="1"/>
      <c r="P3647" s="2"/>
      <c r="Q3647" s="3"/>
      <c r="R3647" s="5"/>
    </row>
    <row r="3648" spans="2:18" x14ac:dyDescent="0.2">
      <c r="B3648" s="22" t="s">
        <v>10</v>
      </c>
      <c r="C3648" s="22">
        <v>1185732</v>
      </c>
      <c r="D3648" s="23">
        <v>44422</v>
      </c>
      <c r="E3648" s="22" t="s">
        <v>130</v>
      </c>
      <c r="F3648" s="22" t="s">
        <v>121</v>
      </c>
      <c r="G3648" s="22" t="s">
        <v>122</v>
      </c>
      <c r="H3648" s="22" t="s">
        <v>12</v>
      </c>
      <c r="I3648" s="24">
        <v>0.54999999999999993</v>
      </c>
      <c r="J3648" s="25">
        <v>5750</v>
      </c>
      <c r="K3648" s="26">
        <f>I3648*J3648</f>
        <v>3162.4999999999995</v>
      </c>
      <c r="L3648" s="26">
        <f>K3648*M3648</f>
        <v>948.74999999999977</v>
      </c>
      <c r="M3648" s="27">
        <v>0.3</v>
      </c>
      <c r="O3648" s="1"/>
      <c r="P3648" s="2"/>
      <c r="Q3648" s="3"/>
      <c r="R3648" s="5"/>
    </row>
    <row r="3649" spans="2:18" x14ac:dyDescent="0.2">
      <c r="B3649" s="22" t="s">
        <v>10</v>
      </c>
      <c r="C3649" s="22">
        <v>1185732</v>
      </c>
      <c r="D3649" s="23">
        <v>44422</v>
      </c>
      <c r="E3649" s="22" t="s">
        <v>130</v>
      </c>
      <c r="F3649" s="22" t="s">
        <v>121</v>
      </c>
      <c r="G3649" s="22" t="s">
        <v>122</v>
      </c>
      <c r="H3649" s="22" t="s">
        <v>15</v>
      </c>
      <c r="I3649" s="24">
        <v>0.5</v>
      </c>
      <c r="J3649" s="25">
        <v>3500</v>
      </c>
      <c r="K3649" s="26">
        <f>I3649*J3649</f>
        <v>1750</v>
      </c>
      <c r="L3649" s="26">
        <f>K3649*M3649</f>
        <v>525</v>
      </c>
      <c r="M3649" s="27">
        <v>0.3</v>
      </c>
      <c r="O3649" s="1"/>
      <c r="P3649" s="2"/>
      <c r="Q3649" s="3"/>
      <c r="R3649" s="5"/>
    </row>
    <row r="3650" spans="2:18" x14ac:dyDescent="0.2">
      <c r="B3650" s="22" t="s">
        <v>10</v>
      </c>
      <c r="C3650" s="22">
        <v>1185732</v>
      </c>
      <c r="D3650" s="23">
        <v>44422</v>
      </c>
      <c r="E3650" s="22" t="s">
        <v>130</v>
      </c>
      <c r="F3650" s="22" t="s">
        <v>121</v>
      </c>
      <c r="G3650" s="22" t="s">
        <v>122</v>
      </c>
      <c r="H3650" s="22" t="s">
        <v>13</v>
      </c>
      <c r="I3650" s="24">
        <v>0.45</v>
      </c>
      <c r="J3650" s="25">
        <v>2750</v>
      </c>
      <c r="K3650" s="26">
        <f t="shared" ref="K3650:K3653" si="1194">I3650*J3650</f>
        <v>1237.5</v>
      </c>
      <c r="L3650" s="26">
        <f t="shared" ref="L3650:L3653" si="1195">K3650*M3650</f>
        <v>309.375</v>
      </c>
      <c r="M3650" s="27">
        <v>0.25</v>
      </c>
      <c r="O3650" s="1"/>
      <c r="P3650" s="2"/>
      <c r="Q3650" s="3"/>
      <c r="R3650" s="5"/>
    </row>
    <row r="3651" spans="2:18" x14ac:dyDescent="0.2">
      <c r="B3651" s="22" t="s">
        <v>10</v>
      </c>
      <c r="C3651" s="22">
        <v>1185732</v>
      </c>
      <c r="D3651" s="23">
        <v>44422</v>
      </c>
      <c r="E3651" s="22" t="s">
        <v>130</v>
      </c>
      <c r="F3651" s="22" t="s">
        <v>121</v>
      </c>
      <c r="G3651" s="22" t="s">
        <v>122</v>
      </c>
      <c r="H3651" s="22" t="s">
        <v>14</v>
      </c>
      <c r="I3651" s="24">
        <v>0.45</v>
      </c>
      <c r="J3651" s="25">
        <v>1750</v>
      </c>
      <c r="K3651" s="26">
        <f t="shared" si="1194"/>
        <v>787.5</v>
      </c>
      <c r="L3651" s="26">
        <f t="shared" si="1195"/>
        <v>196.875</v>
      </c>
      <c r="M3651" s="27">
        <v>0.25</v>
      </c>
      <c r="O3651" s="1"/>
      <c r="P3651" s="2"/>
      <c r="Q3651" s="3"/>
      <c r="R3651" s="5"/>
    </row>
    <row r="3652" spans="2:18" x14ac:dyDescent="0.2">
      <c r="B3652" s="22" t="s">
        <v>10</v>
      </c>
      <c r="C3652" s="22">
        <v>1185732</v>
      </c>
      <c r="D3652" s="23">
        <v>44422</v>
      </c>
      <c r="E3652" s="22" t="s">
        <v>130</v>
      </c>
      <c r="F3652" s="22" t="s">
        <v>121</v>
      </c>
      <c r="G3652" s="22" t="s">
        <v>122</v>
      </c>
      <c r="H3652" s="22" t="s">
        <v>16</v>
      </c>
      <c r="I3652" s="24">
        <v>0.54999999999999993</v>
      </c>
      <c r="J3652" s="25">
        <v>1500</v>
      </c>
      <c r="K3652" s="26">
        <f t="shared" si="1194"/>
        <v>824.99999999999989</v>
      </c>
      <c r="L3652" s="26">
        <f t="shared" si="1195"/>
        <v>206.24999999999997</v>
      </c>
      <c r="M3652" s="27">
        <v>0.25</v>
      </c>
      <c r="O3652" s="1"/>
      <c r="P3652" s="2"/>
      <c r="Q3652" s="3"/>
      <c r="R3652" s="5"/>
    </row>
    <row r="3653" spans="2:18" x14ac:dyDescent="0.2">
      <c r="B3653" s="22" t="s">
        <v>10</v>
      </c>
      <c r="C3653" s="22">
        <v>1185732</v>
      </c>
      <c r="D3653" s="23">
        <v>44422</v>
      </c>
      <c r="E3653" s="22" t="s">
        <v>130</v>
      </c>
      <c r="F3653" s="22" t="s">
        <v>121</v>
      </c>
      <c r="G3653" s="22" t="s">
        <v>122</v>
      </c>
      <c r="H3653" s="22" t="s">
        <v>17</v>
      </c>
      <c r="I3653" s="24">
        <v>0.6</v>
      </c>
      <c r="J3653" s="25">
        <v>3250</v>
      </c>
      <c r="K3653" s="26">
        <f t="shared" si="1194"/>
        <v>1950</v>
      </c>
      <c r="L3653" s="26">
        <f t="shared" si="1195"/>
        <v>585</v>
      </c>
      <c r="M3653" s="27">
        <v>0.3</v>
      </c>
      <c r="O3653" s="1"/>
      <c r="P3653" s="2"/>
      <c r="Q3653" s="3"/>
      <c r="R3653" s="5"/>
    </row>
    <row r="3654" spans="2:18" x14ac:dyDescent="0.2">
      <c r="B3654" s="22" t="s">
        <v>10</v>
      </c>
      <c r="C3654" s="22">
        <v>1185732</v>
      </c>
      <c r="D3654" s="23">
        <v>44452</v>
      </c>
      <c r="E3654" s="22" t="s">
        <v>130</v>
      </c>
      <c r="F3654" s="22" t="s">
        <v>121</v>
      </c>
      <c r="G3654" s="22" t="s">
        <v>122</v>
      </c>
      <c r="H3654" s="22" t="s">
        <v>12</v>
      </c>
      <c r="I3654" s="24">
        <v>0.54999999999999993</v>
      </c>
      <c r="J3654" s="25">
        <v>4500</v>
      </c>
      <c r="K3654" s="26">
        <f>I3654*J3654</f>
        <v>2474.9999999999995</v>
      </c>
      <c r="L3654" s="26">
        <f>K3654*M3654</f>
        <v>742.49999999999989</v>
      </c>
      <c r="M3654" s="27">
        <v>0.3</v>
      </c>
      <c r="O3654" s="1"/>
      <c r="P3654" s="2"/>
      <c r="Q3654" s="3"/>
      <c r="R3654" s="5"/>
    </row>
    <row r="3655" spans="2:18" x14ac:dyDescent="0.2">
      <c r="B3655" s="22" t="s">
        <v>10</v>
      </c>
      <c r="C3655" s="22">
        <v>1185732</v>
      </c>
      <c r="D3655" s="23">
        <v>44452</v>
      </c>
      <c r="E3655" s="22" t="s">
        <v>130</v>
      </c>
      <c r="F3655" s="22" t="s">
        <v>121</v>
      </c>
      <c r="G3655" s="22" t="s">
        <v>122</v>
      </c>
      <c r="H3655" s="22" t="s">
        <v>15</v>
      </c>
      <c r="I3655" s="24">
        <v>0.5</v>
      </c>
      <c r="J3655" s="25">
        <v>2500</v>
      </c>
      <c r="K3655" s="26">
        <f>I3655*J3655</f>
        <v>1250</v>
      </c>
      <c r="L3655" s="26">
        <f>K3655*M3655</f>
        <v>375</v>
      </c>
      <c r="M3655" s="27">
        <v>0.3</v>
      </c>
      <c r="O3655" s="1"/>
      <c r="P3655" s="2"/>
      <c r="Q3655" s="3"/>
      <c r="R3655" s="5"/>
    </row>
    <row r="3656" spans="2:18" x14ac:dyDescent="0.2">
      <c r="B3656" s="22" t="s">
        <v>10</v>
      </c>
      <c r="C3656" s="22">
        <v>1185732</v>
      </c>
      <c r="D3656" s="23">
        <v>44452</v>
      </c>
      <c r="E3656" s="22" t="s">
        <v>130</v>
      </c>
      <c r="F3656" s="22" t="s">
        <v>121</v>
      </c>
      <c r="G3656" s="22" t="s">
        <v>122</v>
      </c>
      <c r="H3656" s="22" t="s">
        <v>13</v>
      </c>
      <c r="I3656" s="24">
        <v>0.45</v>
      </c>
      <c r="J3656" s="25">
        <v>1500</v>
      </c>
      <c r="K3656" s="26">
        <f t="shared" ref="K3656:K3659" si="1196">I3656*J3656</f>
        <v>675</v>
      </c>
      <c r="L3656" s="26">
        <f t="shared" ref="L3656:L3659" si="1197">K3656*M3656</f>
        <v>168.75</v>
      </c>
      <c r="M3656" s="27">
        <v>0.25</v>
      </c>
      <c r="O3656" s="1"/>
      <c r="P3656" s="2"/>
      <c r="Q3656" s="3"/>
      <c r="R3656" s="5"/>
    </row>
    <row r="3657" spans="2:18" x14ac:dyDescent="0.2">
      <c r="B3657" s="22" t="s">
        <v>10</v>
      </c>
      <c r="C3657" s="22">
        <v>1185732</v>
      </c>
      <c r="D3657" s="23">
        <v>44452</v>
      </c>
      <c r="E3657" s="22" t="s">
        <v>130</v>
      </c>
      <c r="F3657" s="22" t="s">
        <v>121</v>
      </c>
      <c r="G3657" s="22" t="s">
        <v>122</v>
      </c>
      <c r="H3657" s="22" t="s">
        <v>14</v>
      </c>
      <c r="I3657" s="24">
        <v>0.45</v>
      </c>
      <c r="J3657" s="25">
        <v>1250</v>
      </c>
      <c r="K3657" s="26">
        <f t="shared" si="1196"/>
        <v>562.5</v>
      </c>
      <c r="L3657" s="26">
        <f t="shared" si="1197"/>
        <v>140.625</v>
      </c>
      <c r="M3657" s="27">
        <v>0.25</v>
      </c>
      <c r="O3657" s="1"/>
      <c r="P3657" s="2"/>
      <c r="Q3657" s="3"/>
      <c r="R3657" s="5"/>
    </row>
    <row r="3658" spans="2:18" x14ac:dyDescent="0.2">
      <c r="B3658" s="22" t="s">
        <v>10</v>
      </c>
      <c r="C3658" s="22">
        <v>1185732</v>
      </c>
      <c r="D3658" s="23">
        <v>44452</v>
      </c>
      <c r="E3658" s="22" t="s">
        <v>130</v>
      </c>
      <c r="F3658" s="22" t="s">
        <v>121</v>
      </c>
      <c r="G3658" s="22" t="s">
        <v>122</v>
      </c>
      <c r="H3658" s="22" t="s">
        <v>16</v>
      </c>
      <c r="I3658" s="24">
        <v>0.54999999999999993</v>
      </c>
      <c r="J3658" s="25">
        <v>1250</v>
      </c>
      <c r="K3658" s="26">
        <f t="shared" si="1196"/>
        <v>687.49999999999989</v>
      </c>
      <c r="L3658" s="26">
        <f t="shared" si="1197"/>
        <v>171.87499999999997</v>
      </c>
      <c r="M3658" s="27">
        <v>0.25</v>
      </c>
      <c r="O3658" s="1"/>
      <c r="P3658" s="2"/>
      <c r="Q3658" s="3"/>
      <c r="R3658" s="5"/>
    </row>
    <row r="3659" spans="2:18" x14ac:dyDescent="0.2">
      <c r="B3659" s="22" t="s">
        <v>10</v>
      </c>
      <c r="C3659" s="22">
        <v>1185732</v>
      </c>
      <c r="D3659" s="23">
        <v>44452</v>
      </c>
      <c r="E3659" s="22" t="s">
        <v>130</v>
      </c>
      <c r="F3659" s="22" t="s">
        <v>121</v>
      </c>
      <c r="G3659" s="22" t="s">
        <v>122</v>
      </c>
      <c r="H3659" s="22" t="s">
        <v>17</v>
      </c>
      <c r="I3659" s="24">
        <v>0.6</v>
      </c>
      <c r="J3659" s="25">
        <v>2250</v>
      </c>
      <c r="K3659" s="26">
        <f t="shared" si="1196"/>
        <v>1350</v>
      </c>
      <c r="L3659" s="26">
        <f t="shared" si="1197"/>
        <v>405</v>
      </c>
      <c r="M3659" s="27">
        <v>0.3</v>
      </c>
      <c r="O3659" s="1"/>
      <c r="P3659" s="2"/>
      <c r="Q3659" s="3"/>
      <c r="R3659" s="5"/>
    </row>
    <row r="3660" spans="2:18" x14ac:dyDescent="0.2">
      <c r="B3660" s="22" t="s">
        <v>10</v>
      </c>
      <c r="C3660" s="22">
        <v>1185732</v>
      </c>
      <c r="D3660" s="23">
        <v>44484</v>
      </c>
      <c r="E3660" s="22" t="s">
        <v>130</v>
      </c>
      <c r="F3660" s="22" t="s">
        <v>121</v>
      </c>
      <c r="G3660" s="22" t="s">
        <v>122</v>
      </c>
      <c r="H3660" s="22" t="s">
        <v>12</v>
      </c>
      <c r="I3660" s="24">
        <v>0.6</v>
      </c>
      <c r="J3660" s="25">
        <v>4000</v>
      </c>
      <c r="K3660" s="26">
        <f>I3660*J3660</f>
        <v>2400</v>
      </c>
      <c r="L3660" s="26">
        <f>K3660*M3660</f>
        <v>720</v>
      </c>
      <c r="M3660" s="27">
        <v>0.3</v>
      </c>
      <c r="O3660" s="1"/>
      <c r="P3660" s="2"/>
      <c r="Q3660" s="3"/>
      <c r="R3660" s="5"/>
    </row>
    <row r="3661" spans="2:18" x14ac:dyDescent="0.2">
      <c r="B3661" s="22" t="s">
        <v>10</v>
      </c>
      <c r="C3661" s="22">
        <v>1185732</v>
      </c>
      <c r="D3661" s="23">
        <v>44484</v>
      </c>
      <c r="E3661" s="22" t="s">
        <v>130</v>
      </c>
      <c r="F3661" s="22" t="s">
        <v>121</v>
      </c>
      <c r="G3661" s="22" t="s">
        <v>122</v>
      </c>
      <c r="H3661" s="22" t="s">
        <v>15</v>
      </c>
      <c r="I3661" s="24">
        <v>0.55000000000000004</v>
      </c>
      <c r="J3661" s="25">
        <v>2250</v>
      </c>
      <c r="K3661" s="26">
        <f>I3661*J3661</f>
        <v>1237.5</v>
      </c>
      <c r="L3661" s="26">
        <f>K3661*M3661</f>
        <v>371.25</v>
      </c>
      <c r="M3661" s="27">
        <v>0.3</v>
      </c>
      <c r="O3661" s="1"/>
      <c r="P3661" s="2"/>
      <c r="Q3661" s="3"/>
      <c r="R3661" s="5"/>
    </row>
    <row r="3662" spans="2:18" x14ac:dyDescent="0.2">
      <c r="B3662" s="22" t="s">
        <v>10</v>
      </c>
      <c r="C3662" s="22">
        <v>1185732</v>
      </c>
      <c r="D3662" s="23">
        <v>44484</v>
      </c>
      <c r="E3662" s="22" t="s">
        <v>130</v>
      </c>
      <c r="F3662" s="22" t="s">
        <v>121</v>
      </c>
      <c r="G3662" s="22" t="s">
        <v>122</v>
      </c>
      <c r="H3662" s="22" t="s">
        <v>13</v>
      </c>
      <c r="I3662" s="24">
        <v>0.55000000000000004</v>
      </c>
      <c r="J3662" s="25">
        <v>1250</v>
      </c>
      <c r="K3662" s="26">
        <f t="shared" ref="K3662:K3665" si="1198">I3662*J3662</f>
        <v>687.5</v>
      </c>
      <c r="L3662" s="26">
        <f t="shared" ref="L3662:L3665" si="1199">K3662*M3662</f>
        <v>171.875</v>
      </c>
      <c r="M3662" s="27">
        <v>0.25</v>
      </c>
      <c r="O3662" s="1"/>
      <c r="P3662" s="2"/>
      <c r="Q3662" s="3"/>
      <c r="R3662" s="5"/>
    </row>
    <row r="3663" spans="2:18" x14ac:dyDescent="0.2">
      <c r="B3663" s="22" t="s">
        <v>10</v>
      </c>
      <c r="C3663" s="22">
        <v>1185732</v>
      </c>
      <c r="D3663" s="23">
        <v>44484</v>
      </c>
      <c r="E3663" s="22" t="s">
        <v>130</v>
      </c>
      <c r="F3663" s="22" t="s">
        <v>121</v>
      </c>
      <c r="G3663" s="22" t="s">
        <v>122</v>
      </c>
      <c r="H3663" s="22" t="s">
        <v>14</v>
      </c>
      <c r="I3663" s="24">
        <v>0.55000000000000004</v>
      </c>
      <c r="J3663" s="25">
        <v>1000</v>
      </c>
      <c r="K3663" s="26">
        <f t="shared" si="1198"/>
        <v>550</v>
      </c>
      <c r="L3663" s="26">
        <f t="shared" si="1199"/>
        <v>137.5</v>
      </c>
      <c r="M3663" s="27">
        <v>0.25</v>
      </c>
      <c r="O3663" s="1"/>
      <c r="P3663" s="2"/>
      <c r="Q3663" s="3"/>
      <c r="R3663" s="5"/>
    </row>
    <row r="3664" spans="2:18" x14ac:dyDescent="0.2">
      <c r="B3664" s="22" t="s">
        <v>10</v>
      </c>
      <c r="C3664" s="22">
        <v>1185732</v>
      </c>
      <c r="D3664" s="23">
        <v>44484</v>
      </c>
      <c r="E3664" s="22" t="s">
        <v>130</v>
      </c>
      <c r="F3664" s="22" t="s">
        <v>121</v>
      </c>
      <c r="G3664" s="22" t="s">
        <v>122</v>
      </c>
      <c r="H3664" s="22" t="s">
        <v>16</v>
      </c>
      <c r="I3664" s="24">
        <v>0.65</v>
      </c>
      <c r="J3664" s="25">
        <v>1000</v>
      </c>
      <c r="K3664" s="26">
        <f t="shared" si="1198"/>
        <v>650</v>
      </c>
      <c r="L3664" s="26">
        <f t="shared" si="1199"/>
        <v>162.5</v>
      </c>
      <c r="M3664" s="27">
        <v>0.25</v>
      </c>
      <c r="O3664" s="1"/>
      <c r="P3664" s="2"/>
      <c r="Q3664" s="3"/>
      <c r="R3664" s="5"/>
    </row>
    <row r="3665" spans="1:18" x14ac:dyDescent="0.2">
      <c r="B3665" s="22" t="s">
        <v>10</v>
      </c>
      <c r="C3665" s="22">
        <v>1185732</v>
      </c>
      <c r="D3665" s="23">
        <v>44484</v>
      </c>
      <c r="E3665" s="22" t="s">
        <v>130</v>
      </c>
      <c r="F3665" s="22" t="s">
        <v>121</v>
      </c>
      <c r="G3665" s="22" t="s">
        <v>122</v>
      </c>
      <c r="H3665" s="22" t="s">
        <v>17</v>
      </c>
      <c r="I3665" s="24">
        <v>0.7</v>
      </c>
      <c r="J3665" s="25">
        <v>2250</v>
      </c>
      <c r="K3665" s="26">
        <f t="shared" si="1198"/>
        <v>1575</v>
      </c>
      <c r="L3665" s="26">
        <f t="shared" si="1199"/>
        <v>472.5</v>
      </c>
      <c r="M3665" s="27">
        <v>0.3</v>
      </c>
      <c r="O3665" s="1"/>
      <c r="P3665" s="2"/>
      <c r="Q3665" s="3"/>
      <c r="R3665" s="5"/>
    </row>
    <row r="3666" spans="1:18" x14ac:dyDescent="0.2">
      <c r="B3666" s="22" t="s">
        <v>10</v>
      </c>
      <c r="C3666" s="22">
        <v>1185732</v>
      </c>
      <c r="D3666" s="23">
        <v>44514</v>
      </c>
      <c r="E3666" s="22" t="s">
        <v>130</v>
      </c>
      <c r="F3666" s="22" t="s">
        <v>121</v>
      </c>
      <c r="G3666" s="22" t="s">
        <v>122</v>
      </c>
      <c r="H3666" s="22" t="s">
        <v>12</v>
      </c>
      <c r="I3666" s="24">
        <v>0.65</v>
      </c>
      <c r="J3666" s="25">
        <v>3750</v>
      </c>
      <c r="K3666" s="26">
        <f>I3666*J3666</f>
        <v>2437.5</v>
      </c>
      <c r="L3666" s="26">
        <f>K3666*M3666</f>
        <v>731.25</v>
      </c>
      <c r="M3666" s="27">
        <v>0.3</v>
      </c>
      <c r="O3666" s="1"/>
      <c r="P3666" s="2"/>
      <c r="Q3666" s="3"/>
      <c r="R3666" s="5"/>
    </row>
    <row r="3667" spans="1:18" x14ac:dyDescent="0.2">
      <c r="B3667" s="22" t="s">
        <v>10</v>
      </c>
      <c r="C3667" s="22">
        <v>1185732</v>
      </c>
      <c r="D3667" s="23">
        <v>44514</v>
      </c>
      <c r="E3667" s="22" t="s">
        <v>130</v>
      </c>
      <c r="F3667" s="22" t="s">
        <v>121</v>
      </c>
      <c r="G3667" s="22" t="s">
        <v>122</v>
      </c>
      <c r="H3667" s="22" t="s">
        <v>15</v>
      </c>
      <c r="I3667" s="24">
        <v>0.55000000000000004</v>
      </c>
      <c r="J3667" s="25">
        <v>3000</v>
      </c>
      <c r="K3667" s="26">
        <f>I3667*J3667</f>
        <v>1650.0000000000002</v>
      </c>
      <c r="L3667" s="26">
        <f>K3667*M3667</f>
        <v>495.00000000000006</v>
      </c>
      <c r="M3667" s="27">
        <v>0.3</v>
      </c>
      <c r="O3667" s="1"/>
      <c r="P3667" s="2"/>
      <c r="Q3667" s="3"/>
      <c r="R3667" s="5"/>
    </row>
    <row r="3668" spans="1:18" x14ac:dyDescent="0.2">
      <c r="B3668" s="22" t="s">
        <v>10</v>
      </c>
      <c r="C3668" s="22">
        <v>1185732</v>
      </c>
      <c r="D3668" s="23">
        <v>44514</v>
      </c>
      <c r="E3668" s="22" t="s">
        <v>130</v>
      </c>
      <c r="F3668" s="22" t="s">
        <v>121</v>
      </c>
      <c r="G3668" s="22" t="s">
        <v>122</v>
      </c>
      <c r="H3668" s="22" t="s">
        <v>13</v>
      </c>
      <c r="I3668" s="24">
        <v>0.55000000000000004</v>
      </c>
      <c r="J3668" s="25">
        <v>2950</v>
      </c>
      <c r="K3668" s="26">
        <f t="shared" ref="K3668:K3671" si="1200">I3668*J3668</f>
        <v>1622.5000000000002</v>
      </c>
      <c r="L3668" s="26">
        <f t="shared" ref="L3668:L3671" si="1201">K3668*M3668</f>
        <v>405.62500000000006</v>
      </c>
      <c r="M3668" s="27">
        <v>0.25</v>
      </c>
      <c r="O3668" s="1"/>
      <c r="P3668" s="2"/>
      <c r="Q3668" s="3"/>
      <c r="R3668" s="5"/>
    </row>
    <row r="3669" spans="1:18" x14ac:dyDescent="0.2">
      <c r="B3669" s="22" t="s">
        <v>10</v>
      </c>
      <c r="C3669" s="22">
        <v>1185732</v>
      </c>
      <c r="D3669" s="23">
        <v>44514</v>
      </c>
      <c r="E3669" s="22" t="s">
        <v>130</v>
      </c>
      <c r="F3669" s="22" t="s">
        <v>121</v>
      </c>
      <c r="G3669" s="22" t="s">
        <v>122</v>
      </c>
      <c r="H3669" s="22" t="s">
        <v>14</v>
      </c>
      <c r="I3669" s="24">
        <v>0.55000000000000004</v>
      </c>
      <c r="J3669" s="25">
        <v>2750</v>
      </c>
      <c r="K3669" s="26">
        <f t="shared" si="1200"/>
        <v>1512.5000000000002</v>
      </c>
      <c r="L3669" s="26">
        <f t="shared" si="1201"/>
        <v>378.12500000000006</v>
      </c>
      <c r="M3669" s="27">
        <v>0.25</v>
      </c>
      <c r="O3669" s="1"/>
      <c r="P3669" s="2"/>
      <c r="Q3669" s="3"/>
      <c r="R3669" s="5"/>
    </row>
    <row r="3670" spans="1:18" x14ac:dyDescent="0.2">
      <c r="B3670" s="22" t="s">
        <v>10</v>
      </c>
      <c r="C3670" s="22">
        <v>1185732</v>
      </c>
      <c r="D3670" s="23">
        <v>44514</v>
      </c>
      <c r="E3670" s="22" t="s">
        <v>130</v>
      </c>
      <c r="F3670" s="22" t="s">
        <v>121</v>
      </c>
      <c r="G3670" s="22" t="s">
        <v>122</v>
      </c>
      <c r="H3670" s="22" t="s">
        <v>16</v>
      </c>
      <c r="I3670" s="24">
        <v>0.65</v>
      </c>
      <c r="J3670" s="25">
        <v>2500</v>
      </c>
      <c r="K3670" s="26">
        <f t="shared" si="1200"/>
        <v>1625</v>
      </c>
      <c r="L3670" s="26">
        <f t="shared" si="1201"/>
        <v>406.25</v>
      </c>
      <c r="M3670" s="27">
        <v>0.25</v>
      </c>
      <c r="O3670" s="1"/>
      <c r="P3670" s="2"/>
      <c r="Q3670" s="3"/>
      <c r="R3670" s="5"/>
    </row>
    <row r="3671" spans="1:18" x14ac:dyDescent="0.2">
      <c r="B3671" s="22" t="s">
        <v>10</v>
      </c>
      <c r="C3671" s="22">
        <v>1185732</v>
      </c>
      <c r="D3671" s="23">
        <v>44514</v>
      </c>
      <c r="E3671" s="22" t="s">
        <v>130</v>
      </c>
      <c r="F3671" s="22" t="s">
        <v>121</v>
      </c>
      <c r="G3671" s="22" t="s">
        <v>122</v>
      </c>
      <c r="H3671" s="22" t="s">
        <v>17</v>
      </c>
      <c r="I3671" s="24">
        <v>0.7</v>
      </c>
      <c r="J3671" s="25">
        <v>3500</v>
      </c>
      <c r="K3671" s="26">
        <f t="shared" si="1200"/>
        <v>2450</v>
      </c>
      <c r="L3671" s="26">
        <f t="shared" si="1201"/>
        <v>735</v>
      </c>
      <c r="M3671" s="27">
        <v>0.3</v>
      </c>
      <c r="O3671" s="1"/>
      <c r="P3671" s="2"/>
      <c r="Q3671" s="3"/>
      <c r="R3671" s="5"/>
    </row>
    <row r="3672" spans="1:18" x14ac:dyDescent="0.2">
      <c r="B3672" s="22" t="s">
        <v>10</v>
      </c>
      <c r="C3672" s="22">
        <v>1185732</v>
      </c>
      <c r="D3672" s="23">
        <v>44543</v>
      </c>
      <c r="E3672" s="22" t="s">
        <v>130</v>
      </c>
      <c r="F3672" s="22" t="s">
        <v>121</v>
      </c>
      <c r="G3672" s="22" t="s">
        <v>122</v>
      </c>
      <c r="H3672" s="22" t="s">
        <v>12</v>
      </c>
      <c r="I3672" s="24">
        <v>0.65</v>
      </c>
      <c r="J3672" s="25">
        <v>5750</v>
      </c>
      <c r="K3672" s="26">
        <f>I3672*J3672</f>
        <v>3737.5</v>
      </c>
      <c r="L3672" s="26">
        <f>K3672*M3672</f>
        <v>1121.25</v>
      </c>
      <c r="M3672" s="27">
        <v>0.3</v>
      </c>
      <c r="O3672" s="1"/>
      <c r="P3672" s="2"/>
      <c r="Q3672" s="3"/>
      <c r="R3672" s="5"/>
    </row>
    <row r="3673" spans="1:18" x14ac:dyDescent="0.2">
      <c r="B3673" s="22" t="s">
        <v>10</v>
      </c>
      <c r="C3673" s="22">
        <v>1185732</v>
      </c>
      <c r="D3673" s="23">
        <v>44543</v>
      </c>
      <c r="E3673" s="22" t="s">
        <v>130</v>
      </c>
      <c r="F3673" s="22" t="s">
        <v>121</v>
      </c>
      <c r="G3673" s="22" t="s">
        <v>122</v>
      </c>
      <c r="H3673" s="22" t="s">
        <v>15</v>
      </c>
      <c r="I3673" s="24">
        <v>0.55000000000000004</v>
      </c>
      <c r="J3673" s="25">
        <v>3750</v>
      </c>
      <c r="K3673" s="26">
        <f>I3673*J3673</f>
        <v>2062.5</v>
      </c>
      <c r="L3673" s="26">
        <f>K3673*M3673</f>
        <v>618.75</v>
      </c>
      <c r="M3673" s="27">
        <v>0.3</v>
      </c>
      <c r="O3673" s="1"/>
      <c r="P3673" s="2"/>
      <c r="Q3673" s="3"/>
      <c r="R3673" s="5"/>
    </row>
    <row r="3674" spans="1:18" x14ac:dyDescent="0.2">
      <c r="B3674" s="22" t="s">
        <v>10</v>
      </c>
      <c r="C3674" s="22">
        <v>1185732</v>
      </c>
      <c r="D3674" s="23">
        <v>44543</v>
      </c>
      <c r="E3674" s="22" t="s">
        <v>130</v>
      </c>
      <c r="F3674" s="22" t="s">
        <v>121</v>
      </c>
      <c r="G3674" s="22" t="s">
        <v>122</v>
      </c>
      <c r="H3674" s="22" t="s">
        <v>13</v>
      </c>
      <c r="I3674" s="24">
        <v>0.55000000000000004</v>
      </c>
      <c r="J3674" s="25">
        <v>3500</v>
      </c>
      <c r="K3674" s="26">
        <f t="shared" ref="K3674:K3677" si="1202">I3674*J3674</f>
        <v>1925.0000000000002</v>
      </c>
      <c r="L3674" s="26">
        <f t="shared" ref="L3674:L3677" si="1203">K3674*M3674</f>
        <v>481.25000000000006</v>
      </c>
      <c r="M3674" s="27">
        <v>0.25</v>
      </c>
      <c r="O3674" s="1"/>
      <c r="P3674" s="2"/>
      <c r="Q3674" s="3"/>
      <c r="R3674" s="5"/>
    </row>
    <row r="3675" spans="1:18" x14ac:dyDescent="0.2">
      <c r="B3675" s="22" t="s">
        <v>10</v>
      </c>
      <c r="C3675" s="22">
        <v>1185732</v>
      </c>
      <c r="D3675" s="23">
        <v>44543</v>
      </c>
      <c r="E3675" s="22" t="s">
        <v>130</v>
      </c>
      <c r="F3675" s="22" t="s">
        <v>121</v>
      </c>
      <c r="G3675" s="22" t="s">
        <v>122</v>
      </c>
      <c r="H3675" s="22" t="s">
        <v>14</v>
      </c>
      <c r="I3675" s="24">
        <v>0.55000000000000004</v>
      </c>
      <c r="J3675" s="25">
        <v>3000</v>
      </c>
      <c r="K3675" s="26">
        <f t="shared" si="1202"/>
        <v>1650.0000000000002</v>
      </c>
      <c r="L3675" s="26">
        <f t="shared" si="1203"/>
        <v>412.50000000000006</v>
      </c>
      <c r="M3675" s="27">
        <v>0.25</v>
      </c>
      <c r="O3675" s="1"/>
      <c r="P3675" s="2"/>
      <c r="Q3675" s="3"/>
      <c r="R3675" s="5"/>
    </row>
    <row r="3676" spans="1:18" x14ac:dyDescent="0.2">
      <c r="B3676" s="22" t="s">
        <v>10</v>
      </c>
      <c r="C3676" s="22">
        <v>1185732</v>
      </c>
      <c r="D3676" s="23">
        <v>44543</v>
      </c>
      <c r="E3676" s="22" t="s">
        <v>130</v>
      </c>
      <c r="F3676" s="22" t="s">
        <v>121</v>
      </c>
      <c r="G3676" s="22" t="s">
        <v>122</v>
      </c>
      <c r="H3676" s="22" t="s">
        <v>16</v>
      </c>
      <c r="I3676" s="24">
        <v>0.65</v>
      </c>
      <c r="J3676" s="25">
        <v>3000</v>
      </c>
      <c r="K3676" s="26">
        <f t="shared" si="1202"/>
        <v>1950</v>
      </c>
      <c r="L3676" s="26">
        <f t="shared" si="1203"/>
        <v>487.5</v>
      </c>
      <c r="M3676" s="27">
        <v>0.25</v>
      </c>
      <c r="O3676" s="1"/>
      <c r="P3676" s="2"/>
      <c r="Q3676" s="3"/>
      <c r="R3676" s="5"/>
    </row>
    <row r="3677" spans="1:18" x14ac:dyDescent="0.2">
      <c r="B3677" s="22" t="s">
        <v>10</v>
      </c>
      <c r="C3677" s="22">
        <v>1185732</v>
      </c>
      <c r="D3677" s="23">
        <v>44543</v>
      </c>
      <c r="E3677" s="22" t="s">
        <v>130</v>
      </c>
      <c r="F3677" s="22" t="s">
        <v>121</v>
      </c>
      <c r="G3677" s="22" t="s">
        <v>122</v>
      </c>
      <c r="H3677" s="22" t="s">
        <v>17</v>
      </c>
      <c r="I3677" s="24">
        <v>0.7</v>
      </c>
      <c r="J3677" s="25">
        <v>4000</v>
      </c>
      <c r="K3677" s="26">
        <f t="shared" si="1202"/>
        <v>2800</v>
      </c>
      <c r="L3677" s="26">
        <f t="shared" si="1203"/>
        <v>840</v>
      </c>
      <c r="M3677" s="27">
        <v>0.3</v>
      </c>
      <c r="O3677" s="1"/>
      <c r="P3677" s="2"/>
      <c r="Q3677" s="3"/>
      <c r="R3677" s="5"/>
    </row>
    <row r="3678" spans="1:18" x14ac:dyDescent="0.2">
      <c r="A3678" s="8" t="s">
        <v>40</v>
      </c>
      <c r="B3678" s="22" t="s">
        <v>10</v>
      </c>
      <c r="C3678" s="22">
        <v>1185732</v>
      </c>
      <c r="D3678" s="23">
        <v>44210</v>
      </c>
      <c r="E3678" s="22" t="s">
        <v>130</v>
      </c>
      <c r="F3678" s="22" t="s">
        <v>124</v>
      </c>
      <c r="G3678" s="22" t="s">
        <v>123</v>
      </c>
      <c r="H3678" s="22" t="s">
        <v>12</v>
      </c>
      <c r="I3678" s="24">
        <v>0.45</v>
      </c>
      <c r="J3678" s="25">
        <v>5250</v>
      </c>
      <c r="K3678" s="26">
        <f>I3678*J3678</f>
        <v>2362.5</v>
      </c>
      <c r="L3678" s="26">
        <f>K3678*M3678</f>
        <v>1063.125</v>
      </c>
      <c r="M3678" s="27">
        <v>0.45</v>
      </c>
      <c r="O3678" s="1"/>
      <c r="P3678" s="2"/>
      <c r="Q3678" s="3"/>
      <c r="R3678" s="5"/>
    </row>
    <row r="3679" spans="1:18" x14ac:dyDescent="0.2">
      <c r="B3679" s="22" t="s">
        <v>10</v>
      </c>
      <c r="C3679" s="22">
        <v>1185732</v>
      </c>
      <c r="D3679" s="23">
        <v>44210</v>
      </c>
      <c r="E3679" s="22" t="s">
        <v>130</v>
      </c>
      <c r="F3679" s="22" t="s">
        <v>124</v>
      </c>
      <c r="G3679" s="22" t="s">
        <v>123</v>
      </c>
      <c r="H3679" s="22" t="s">
        <v>15</v>
      </c>
      <c r="I3679" s="24">
        <v>0.45</v>
      </c>
      <c r="J3679" s="25">
        <v>3250</v>
      </c>
      <c r="K3679" s="26">
        <f>I3679*J3679</f>
        <v>1462.5</v>
      </c>
      <c r="L3679" s="26">
        <f>K3679*M3679</f>
        <v>658.125</v>
      </c>
      <c r="M3679" s="27">
        <v>0.45</v>
      </c>
      <c r="O3679" s="1"/>
      <c r="P3679" s="2"/>
      <c r="Q3679" s="3"/>
      <c r="R3679" s="5"/>
    </row>
    <row r="3680" spans="1:18" x14ac:dyDescent="0.2">
      <c r="B3680" s="22" t="s">
        <v>10</v>
      </c>
      <c r="C3680" s="22">
        <v>1185732</v>
      </c>
      <c r="D3680" s="23">
        <v>44210</v>
      </c>
      <c r="E3680" s="22" t="s">
        <v>130</v>
      </c>
      <c r="F3680" s="22" t="s">
        <v>124</v>
      </c>
      <c r="G3680" s="22" t="s">
        <v>123</v>
      </c>
      <c r="H3680" s="22" t="s">
        <v>13</v>
      </c>
      <c r="I3680" s="24">
        <v>0.35000000000000003</v>
      </c>
      <c r="J3680" s="25">
        <v>3250</v>
      </c>
      <c r="K3680" s="26">
        <f t="shared" ref="K3680:K3683" si="1204">I3680*J3680</f>
        <v>1137.5</v>
      </c>
      <c r="L3680" s="26">
        <f t="shared" ref="L3680:L3689" si="1205">K3680*M3680</f>
        <v>398.125</v>
      </c>
      <c r="M3680" s="27">
        <v>0.35</v>
      </c>
      <c r="O3680" s="1"/>
      <c r="P3680" s="2"/>
      <c r="Q3680" s="3"/>
      <c r="R3680" s="5"/>
    </row>
    <row r="3681" spans="2:18" x14ac:dyDescent="0.2">
      <c r="B3681" s="22" t="s">
        <v>10</v>
      </c>
      <c r="C3681" s="22">
        <v>1185732</v>
      </c>
      <c r="D3681" s="23">
        <v>44210</v>
      </c>
      <c r="E3681" s="22" t="s">
        <v>130</v>
      </c>
      <c r="F3681" s="22" t="s">
        <v>124</v>
      </c>
      <c r="G3681" s="22" t="s">
        <v>123</v>
      </c>
      <c r="H3681" s="22" t="s">
        <v>14</v>
      </c>
      <c r="I3681" s="24">
        <v>0.39999999999999997</v>
      </c>
      <c r="J3681" s="25">
        <v>1750</v>
      </c>
      <c r="K3681" s="26">
        <f t="shared" si="1204"/>
        <v>699.99999999999989</v>
      </c>
      <c r="L3681" s="26">
        <f t="shared" si="1205"/>
        <v>244.99999999999994</v>
      </c>
      <c r="M3681" s="27">
        <v>0.35</v>
      </c>
      <c r="O3681" s="1"/>
      <c r="P3681" s="2"/>
      <c r="Q3681" s="3"/>
      <c r="R3681" s="5"/>
    </row>
    <row r="3682" spans="2:18" x14ac:dyDescent="0.2">
      <c r="B3682" s="22" t="s">
        <v>10</v>
      </c>
      <c r="C3682" s="22">
        <v>1185732</v>
      </c>
      <c r="D3682" s="23">
        <v>44210</v>
      </c>
      <c r="E3682" s="22" t="s">
        <v>130</v>
      </c>
      <c r="F3682" s="22" t="s">
        <v>124</v>
      </c>
      <c r="G3682" s="22" t="s">
        <v>123</v>
      </c>
      <c r="H3682" s="22" t="s">
        <v>16</v>
      </c>
      <c r="I3682" s="24">
        <v>0.55000000000000004</v>
      </c>
      <c r="J3682" s="25">
        <v>2250</v>
      </c>
      <c r="K3682" s="26">
        <f t="shared" si="1204"/>
        <v>1237.5</v>
      </c>
      <c r="L3682" s="26">
        <f t="shared" si="1205"/>
        <v>433.125</v>
      </c>
      <c r="M3682" s="27">
        <v>0.35</v>
      </c>
      <c r="O3682" s="1"/>
      <c r="P3682" s="2"/>
      <c r="Q3682" s="3"/>
      <c r="R3682" s="5"/>
    </row>
    <row r="3683" spans="2:18" x14ac:dyDescent="0.2">
      <c r="B3683" s="22" t="s">
        <v>10</v>
      </c>
      <c r="C3683" s="22">
        <v>1185732</v>
      </c>
      <c r="D3683" s="23">
        <v>44210</v>
      </c>
      <c r="E3683" s="22" t="s">
        <v>130</v>
      </c>
      <c r="F3683" s="22" t="s">
        <v>124</v>
      </c>
      <c r="G3683" s="22" t="s">
        <v>123</v>
      </c>
      <c r="H3683" s="22" t="s">
        <v>17</v>
      </c>
      <c r="I3683" s="24">
        <v>0.45</v>
      </c>
      <c r="J3683" s="25">
        <v>3250</v>
      </c>
      <c r="K3683" s="26">
        <f t="shared" si="1204"/>
        <v>1462.5</v>
      </c>
      <c r="L3683" s="26">
        <f t="shared" si="1205"/>
        <v>585</v>
      </c>
      <c r="M3683" s="27">
        <v>0.39999999999999997</v>
      </c>
      <c r="O3683" s="1"/>
      <c r="P3683" s="2"/>
      <c r="Q3683" s="3"/>
      <c r="R3683" s="5"/>
    </row>
    <row r="3684" spans="2:18" x14ac:dyDescent="0.2">
      <c r="B3684" s="22" t="s">
        <v>10</v>
      </c>
      <c r="C3684" s="22">
        <v>1185732</v>
      </c>
      <c r="D3684" s="23">
        <v>44239</v>
      </c>
      <c r="E3684" s="22" t="s">
        <v>130</v>
      </c>
      <c r="F3684" s="22" t="s">
        <v>124</v>
      </c>
      <c r="G3684" s="22" t="s">
        <v>123</v>
      </c>
      <c r="H3684" s="22" t="s">
        <v>12</v>
      </c>
      <c r="I3684" s="24">
        <v>0.45</v>
      </c>
      <c r="J3684" s="25">
        <v>5750</v>
      </c>
      <c r="K3684" s="26">
        <f>I3684*J3684</f>
        <v>2587.5</v>
      </c>
      <c r="L3684" s="26">
        <f>K3684*M3684</f>
        <v>1164.375</v>
      </c>
      <c r="M3684" s="27">
        <v>0.45</v>
      </c>
      <c r="O3684" s="1"/>
      <c r="P3684" s="2"/>
      <c r="Q3684" s="3"/>
      <c r="R3684" s="5"/>
    </row>
    <row r="3685" spans="2:18" x14ac:dyDescent="0.2">
      <c r="B3685" s="22" t="s">
        <v>10</v>
      </c>
      <c r="C3685" s="22">
        <v>1185732</v>
      </c>
      <c r="D3685" s="23">
        <v>44239</v>
      </c>
      <c r="E3685" s="22" t="s">
        <v>130</v>
      </c>
      <c r="F3685" s="22" t="s">
        <v>124</v>
      </c>
      <c r="G3685" s="22" t="s">
        <v>123</v>
      </c>
      <c r="H3685" s="22" t="s">
        <v>15</v>
      </c>
      <c r="I3685" s="24">
        <v>0.45</v>
      </c>
      <c r="J3685" s="25">
        <v>2250</v>
      </c>
      <c r="K3685" s="26">
        <f>I3685*J3685</f>
        <v>1012.5</v>
      </c>
      <c r="L3685" s="26">
        <f>K3685*M3685</f>
        <v>455.625</v>
      </c>
      <c r="M3685" s="27">
        <v>0.45</v>
      </c>
      <c r="O3685" s="1"/>
      <c r="P3685" s="2"/>
      <c r="Q3685" s="3"/>
      <c r="R3685" s="5"/>
    </row>
    <row r="3686" spans="2:18" x14ac:dyDescent="0.2">
      <c r="B3686" s="22" t="s">
        <v>10</v>
      </c>
      <c r="C3686" s="22">
        <v>1185732</v>
      </c>
      <c r="D3686" s="23">
        <v>44239</v>
      </c>
      <c r="E3686" s="22" t="s">
        <v>130</v>
      </c>
      <c r="F3686" s="22" t="s">
        <v>124</v>
      </c>
      <c r="G3686" s="22" t="s">
        <v>123</v>
      </c>
      <c r="H3686" s="22" t="s">
        <v>13</v>
      </c>
      <c r="I3686" s="24">
        <v>0.35000000000000003</v>
      </c>
      <c r="J3686" s="25">
        <v>2750</v>
      </c>
      <c r="K3686" s="26">
        <f t="shared" ref="K3686:K3689" si="1206">I3686*J3686</f>
        <v>962.50000000000011</v>
      </c>
      <c r="L3686" s="26">
        <f t="shared" si="1205"/>
        <v>336.875</v>
      </c>
      <c r="M3686" s="27">
        <v>0.35</v>
      </c>
      <c r="O3686" s="1"/>
      <c r="P3686" s="2"/>
      <c r="Q3686" s="3"/>
      <c r="R3686" s="5"/>
    </row>
    <row r="3687" spans="2:18" x14ac:dyDescent="0.2">
      <c r="B3687" s="22" t="s">
        <v>10</v>
      </c>
      <c r="C3687" s="22">
        <v>1185732</v>
      </c>
      <c r="D3687" s="23">
        <v>44239</v>
      </c>
      <c r="E3687" s="22" t="s">
        <v>130</v>
      </c>
      <c r="F3687" s="22" t="s">
        <v>124</v>
      </c>
      <c r="G3687" s="22" t="s">
        <v>123</v>
      </c>
      <c r="H3687" s="22" t="s">
        <v>14</v>
      </c>
      <c r="I3687" s="24">
        <v>0.39999999999999997</v>
      </c>
      <c r="J3687" s="25">
        <v>1500</v>
      </c>
      <c r="K3687" s="26">
        <f t="shared" si="1206"/>
        <v>600</v>
      </c>
      <c r="L3687" s="26">
        <f t="shared" si="1205"/>
        <v>210</v>
      </c>
      <c r="M3687" s="27">
        <v>0.35</v>
      </c>
      <c r="O3687" s="1"/>
      <c r="P3687" s="2"/>
      <c r="Q3687" s="3"/>
      <c r="R3687" s="5"/>
    </row>
    <row r="3688" spans="2:18" x14ac:dyDescent="0.2">
      <c r="B3688" s="22" t="s">
        <v>10</v>
      </c>
      <c r="C3688" s="22">
        <v>1185732</v>
      </c>
      <c r="D3688" s="23">
        <v>44239</v>
      </c>
      <c r="E3688" s="22" t="s">
        <v>130</v>
      </c>
      <c r="F3688" s="22" t="s">
        <v>124</v>
      </c>
      <c r="G3688" s="22" t="s">
        <v>123</v>
      </c>
      <c r="H3688" s="22" t="s">
        <v>16</v>
      </c>
      <c r="I3688" s="24">
        <v>0.55000000000000004</v>
      </c>
      <c r="J3688" s="25">
        <v>2250</v>
      </c>
      <c r="K3688" s="26">
        <f t="shared" si="1206"/>
        <v>1237.5</v>
      </c>
      <c r="L3688" s="26">
        <f t="shared" si="1205"/>
        <v>433.125</v>
      </c>
      <c r="M3688" s="27">
        <v>0.35</v>
      </c>
      <c r="O3688" s="1"/>
      <c r="P3688" s="2"/>
      <c r="Q3688" s="3"/>
      <c r="R3688" s="5"/>
    </row>
    <row r="3689" spans="2:18" x14ac:dyDescent="0.2">
      <c r="B3689" s="22" t="s">
        <v>10</v>
      </c>
      <c r="C3689" s="22">
        <v>1185732</v>
      </c>
      <c r="D3689" s="23">
        <v>44239</v>
      </c>
      <c r="E3689" s="22" t="s">
        <v>130</v>
      </c>
      <c r="F3689" s="22" t="s">
        <v>124</v>
      </c>
      <c r="G3689" s="22" t="s">
        <v>123</v>
      </c>
      <c r="H3689" s="22" t="s">
        <v>17</v>
      </c>
      <c r="I3689" s="24">
        <v>0.45</v>
      </c>
      <c r="J3689" s="25">
        <v>3250</v>
      </c>
      <c r="K3689" s="26">
        <f t="shared" si="1206"/>
        <v>1462.5</v>
      </c>
      <c r="L3689" s="26">
        <f t="shared" si="1205"/>
        <v>585</v>
      </c>
      <c r="M3689" s="27">
        <v>0.39999999999999997</v>
      </c>
      <c r="O3689" s="1"/>
      <c r="P3689" s="2"/>
      <c r="Q3689" s="3"/>
      <c r="R3689" s="5"/>
    </row>
    <row r="3690" spans="2:18" x14ac:dyDescent="0.2">
      <c r="B3690" s="22" t="s">
        <v>10</v>
      </c>
      <c r="C3690" s="22">
        <v>1185732</v>
      </c>
      <c r="D3690" s="23">
        <v>44265</v>
      </c>
      <c r="E3690" s="22" t="s">
        <v>130</v>
      </c>
      <c r="F3690" s="22" t="s">
        <v>124</v>
      </c>
      <c r="G3690" s="22" t="s">
        <v>123</v>
      </c>
      <c r="H3690" s="22" t="s">
        <v>12</v>
      </c>
      <c r="I3690" s="24">
        <v>0.45</v>
      </c>
      <c r="J3690" s="25">
        <v>5450</v>
      </c>
      <c r="K3690" s="26">
        <f>I3690*J3690</f>
        <v>2452.5</v>
      </c>
      <c r="L3690" s="26">
        <f>K3690*M3690</f>
        <v>1103.625</v>
      </c>
      <c r="M3690" s="27">
        <v>0.45</v>
      </c>
      <c r="O3690" s="1"/>
      <c r="P3690" s="2"/>
      <c r="Q3690" s="3"/>
      <c r="R3690" s="5"/>
    </row>
    <row r="3691" spans="2:18" x14ac:dyDescent="0.2">
      <c r="B3691" s="22" t="s">
        <v>10</v>
      </c>
      <c r="C3691" s="22">
        <v>1185732</v>
      </c>
      <c r="D3691" s="23">
        <v>44265</v>
      </c>
      <c r="E3691" s="22" t="s">
        <v>130</v>
      </c>
      <c r="F3691" s="22" t="s">
        <v>124</v>
      </c>
      <c r="G3691" s="22" t="s">
        <v>123</v>
      </c>
      <c r="H3691" s="22" t="s">
        <v>15</v>
      </c>
      <c r="I3691" s="24">
        <v>0.45</v>
      </c>
      <c r="J3691" s="25">
        <v>2500</v>
      </c>
      <c r="K3691" s="26">
        <f>I3691*J3691</f>
        <v>1125</v>
      </c>
      <c r="L3691" s="26">
        <f>K3691*M3691</f>
        <v>506.25</v>
      </c>
      <c r="M3691" s="27">
        <v>0.45</v>
      </c>
      <c r="O3691" s="1"/>
      <c r="P3691" s="2"/>
      <c r="Q3691" s="3"/>
      <c r="R3691" s="5"/>
    </row>
    <row r="3692" spans="2:18" x14ac:dyDescent="0.2">
      <c r="B3692" s="22" t="s">
        <v>10</v>
      </c>
      <c r="C3692" s="22">
        <v>1185732</v>
      </c>
      <c r="D3692" s="23">
        <v>44265</v>
      </c>
      <c r="E3692" s="22" t="s">
        <v>130</v>
      </c>
      <c r="F3692" s="22" t="s">
        <v>124</v>
      </c>
      <c r="G3692" s="22" t="s">
        <v>123</v>
      </c>
      <c r="H3692" s="22" t="s">
        <v>13</v>
      </c>
      <c r="I3692" s="24">
        <v>0.35000000000000003</v>
      </c>
      <c r="J3692" s="25">
        <v>2750</v>
      </c>
      <c r="K3692" s="26">
        <f t="shared" ref="K3692:K3695" si="1207">I3692*J3692</f>
        <v>962.50000000000011</v>
      </c>
      <c r="L3692" s="26">
        <f t="shared" ref="L3692:L3695" si="1208">K3692*M3692</f>
        <v>336.875</v>
      </c>
      <c r="M3692" s="27">
        <v>0.35</v>
      </c>
      <c r="O3692" s="1"/>
      <c r="P3692" s="2"/>
      <c r="Q3692" s="3"/>
      <c r="R3692" s="5"/>
    </row>
    <row r="3693" spans="2:18" x14ac:dyDescent="0.2">
      <c r="B3693" s="22" t="s">
        <v>10</v>
      </c>
      <c r="C3693" s="22">
        <v>1185732</v>
      </c>
      <c r="D3693" s="23">
        <v>44265</v>
      </c>
      <c r="E3693" s="22" t="s">
        <v>130</v>
      </c>
      <c r="F3693" s="22" t="s">
        <v>124</v>
      </c>
      <c r="G3693" s="22" t="s">
        <v>123</v>
      </c>
      <c r="H3693" s="22" t="s">
        <v>14</v>
      </c>
      <c r="I3693" s="24">
        <v>0.39999999999999997</v>
      </c>
      <c r="J3693" s="25">
        <v>1250</v>
      </c>
      <c r="K3693" s="26">
        <f t="shared" si="1207"/>
        <v>499.99999999999994</v>
      </c>
      <c r="L3693" s="26">
        <f t="shared" si="1208"/>
        <v>174.99999999999997</v>
      </c>
      <c r="M3693" s="27">
        <v>0.35</v>
      </c>
      <c r="O3693" s="1"/>
      <c r="P3693" s="2"/>
      <c r="Q3693" s="3"/>
      <c r="R3693" s="5"/>
    </row>
    <row r="3694" spans="2:18" x14ac:dyDescent="0.2">
      <c r="B3694" s="22" t="s">
        <v>10</v>
      </c>
      <c r="C3694" s="22">
        <v>1185732</v>
      </c>
      <c r="D3694" s="23">
        <v>44265</v>
      </c>
      <c r="E3694" s="22" t="s">
        <v>130</v>
      </c>
      <c r="F3694" s="22" t="s">
        <v>124</v>
      </c>
      <c r="G3694" s="22" t="s">
        <v>123</v>
      </c>
      <c r="H3694" s="22" t="s">
        <v>16</v>
      </c>
      <c r="I3694" s="24">
        <v>0.55000000000000004</v>
      </c>
      <c r="J3694" s="25">
        <v>1750</v>
      </c>
      <c r="K3694" s="26">
        <f t="shared" si="1207"/>
        <v>962.50000000000011</v>
      </c>
      <c r="L3694" s="26">
        <f t="shared" si="1208"/>
        <v>336.875</v>
      </c>
      <c r="M3694" s="27">
        <v>0.35</v>
      </c>
      <c r="O3694" s="1"/>
      <c r="P3694" s="2"/>
      <c r="Q3694" s="3"/>
      <c r="R3694" s="5"/>
    </row>
    <row r="3695" spans="2:18" x14ac:dyDescent="0.2">
      <c r="B3695" s="22" t="s">
        <v>10</v>
      </c>
      <c r="C3695" s="22">
        <v>1185732</v>
      </c>
      <c r="D3695" s="23">
        <v>44265</v>
      </c>
      <c r="E3695" s="22" t="s">
        <v>130</v>
      </c>
      <c r="F3695" s="22" t="s">
        <v>124</v>
      </c>
      <c r="G3695" s="22" t="s">
        <v>123</v>
      </c>
      <c r="H3695" s="22" t="s">
        <v>17</v>
      </c>
      <c r="I3695" s="24">
        <v>0.45</v>
      </c>
      <c r="J3695" s="25">
        <v>2750</v>
      </c>
      <c r="K3695" s="26">
        <f t="shared" si="1207"/>
        <v>1237.5</v>
      </c>
      <c r="L3695" s="26">
        <f t="shared" si="1208"/>
        <v>494.99999999999994</v>
      </c>
      <c r="M3695" s="27">
        <v>0.39999999999999997</v>
      </c>
      <c r="O3695" s="1"/>
      <c r="P3695" s="2"/>
      <c r="Q3695" s="3"/>
      <c r="R3695" s="5"/>
    </row>
    <row r="3696" spans="2:18" x14ac:dyDescent="0.2">
      <c r="B3696" s="22" t="s">
        <v>10</v>
      </c>
      <c r="C3696" s="22">
        <v>1185732</v>
      </c>
      <c r="D3696" s="23">
        <v>44297</v>
      </c>
      <c r="E3696" s="22" t="s">
        <v>130</v>
      </c>
      <c r="F3696" s="22" t="s">
        <v>124</v>
      </c>
      <c r="G3696" s="22" t="s">
        <v>123</v>
      </c>
      <c r="H3696" s="22" t="s">
        <v>12</v>
      </c>
      <c r="I3696" s="24">
        <v>0.45</v>
      </c>
      <c r="J3696" s="25">
        <v>5250</v>
      </c>
      <c r="K3696" s="26">
        <f>I3696*J3696</f>
        <v>2362.5</v>
      </c>
      <c r="L3696" s="26">
        <f>K3696*M3696</f>
        <v>1063.125</v>
      </c>
      <c r="M3696" s="27">
        <v>0.45</v>
      </c>
      <c r="O3696" s="1"/>
      <c r="P3696" s="2"/>
      <c r="Q3696" s="3"/>
      <c r="R3696" s="5"/>
    </row>
    <row r="3697" spans="2:18" x14ac:dyDescent="0.2">
      <c r="B3697" s="22" t="s">
        <v>10</v>
      </c>
      <c r="C3697" s="22">
        <v>1185732</v>
      </c>
      <c r="D3697" s="23">
        <v>44297</v>
      </c>
      <c r="E3697" s="22" t="s">
        <v>130</v>
      </c>
      <c r="F3697" s="22" t="s">
        <v>124</v>
      </c>
      <c r="G3697" s="22" t="s">
        <v>123</v>
      </c>
      <c r="H3697" s="22" t="s">
        <v>15</v>
      </c>
      <c r="I3697" s="24">
        <v>0.45</v>
      </c>
      <c r="J3697" s="25">
        <v>2250</v>
      </c>
      <c r="K3697" s="26">
        <f>I3697*J3697</f>
        <v>1012.5</v>
      </c>
      <c r="L3697" s="26">
        <f>K3697*M3697</f>
        <v>455.625</v>
      </c>
      <c r="M3697" s="27">
        <v>0.45</v>
      </c>
      <c r="O3697" s="1"/>
      <c r="P3697" s="2"/>
      <c r="Q3697" s="3"/>
      <c r="R3697" s="5"/>
    </row>
    <row r="3698" spans="2:18" x14ac:dyDescent="0.2">
      <c r="B3698" s="22" t="s">
        <v>10</v>
      </c>
      <c r="C3698" s="22">
        <v>1185732</v>
      </c>
      <c r="D3698" s="23">
        <v>44297</v>
      </c>
      <c r="E3698" s="22" t="s">
        <v>130</v>
      </c>
      <c r="F3698" s="22" t="s">
        <v>124</v>
      </c>
      <c r="G3698" s="22" t="s">
        <v>123</v>
      </c>
      <c r="H3698" s="22" t="s">
        <v>13</v>
      </c>
      <c r="I3698" s="24">
        <v>0.35000000000000003</v>
      </c>
      <c r="J3698" s="25">
        <v>2250</v>
      </c>
      <c r="K3698" s="26">
        <f t="shared" ref="K3698:K3701" si="1209">I3698*J3698</f>
        <v>787.50000000000011</v>
      </c>
      <c r="L3698" s="26">
        <f t="shared" ref="L3698:L3701" si="1210">K3698*M3698</f>
        <v>275.625</v>
      </c>
      <c r="M3698" s="27">
        <v>0.35</v>
      </c>
      <c r="O3698" s="1"/>
      <c r="P3698" s="2"/>
      <c r="Q3698" s="3"/>
      <c r="R3698" s="5"/>
    </row>
    <row r="3699" spans="2:18" x14ac:dyDescent="0.2">
      <c r="B3699" s="22" t="s">
        <v>10</v>
      </c>
      <c r="C3699" s="22">
        <v>1185732</v>
      </c>
      <c r="D3699" s="23">
        <v>44297</v>
      </c>
      <c r="E3699" s="22" t="s">
        <v>130</v>
      </c>
      <c r="F3699" s="22" t="s">
        <v>124</v>
      </c>
      <c r="G3699" s="22" t="s">
        <v>123</v>
      </c>
      <c r="H3699" s="22" t="s">
        <v>14</v>
      </c>
      <c r="I3699" s="24">
        <v>0.39999999999999997</v>
      </c>
      <c r="J3699" s="25">
        <v>1500</v>
      </c>
      <c r="K3699" s="26">
        <f t="shared" si="1209"/>
        <v>600</v>
      </c>
      <c r="L3699" s="26">
        <f t="shared" si="1210"/>
        <v>210</v>
      </c>
      <c r="M3699" s="27">
        <v>0.35</v>
      </c>
      <c r="O3699" s="1"/>
      <c r="P3699" s="2"/>
      <c r="Q3699" s="3"/>
      <c r="R3699" s="5"/>
    </row>
    <row r="3700" spans="2:18" x14ac:dyDescent="0.2">
      <c r="B3700" s="22" t="s">
        <v>10</v>
      </c>
      <c r="C3700" s="22">
        <v>1185732</v>
      </c>
      <c r="D3700" s="23">
        <v>44297</v>
      </c>
      <c r="E3700" s="22" t="s">
        <v>130</v>
      </c>
      <c r="F3700" s="22" t="s">
        <v>124</v>
      </c>
      <c r="G3700" s="22" t="s">
        <v>123</v>
      </c>
      <c r="H3700" s="22" t="s">
        <v>16</v>
      </c>
      <c r="I3700" s="24">
        <v>0.55000000000000004</v>
      </c>
      <c r="J3700" s="25">
        <v>1500</v>
      </c>
      <c r="K3700" s="26">
        <f t="shared" si="1209"/>
        <v>825.00000000000011</v>
      </c>
      <c r="L3700" s="26">
        <f t="shared" si="1210"/>
        <v>288.75</v>
      </c>
      <c r="M3700" s="27">
        <v>0.35</v>
      </c>
      <c r="O3700" s="1"/>
      <c r="P3700" s="2"/>
      <c r="Q3700" s="3"/>
      <c r="R3700" s="5"/>
    </row>
    <row r="3701" spans="2:18" x14ac:dyDescent="0.2">
      <c r="B3701" s="22" t="s">
        <v>10</v>
      </c>
      <c r="C3701" s="22">
        <v>1185732</v>
      </c>
      <c r="D3701" s="23">
        <v>44297</v>
      </c>
      <c r="E3701" s="22" t="s">
        <v>130</v>
      </c>
      <c r="F3701" s="22" t="s">
        <v>124</v>
      </c>
      <c r="G3701" s="22" t="s">
        <v>123</v>
      </c>
      <c r="H3701" s="22" t="s">
        <v>17</v>
      </c>
      <c r="I3701" s="24">
        <v>0.45</v>
      </c>
      <c r="J3701" s="25">
        <v>3000</v>
      </c>
      <c r="K3701" s="26">
        <f t="shared" si="1209"/>
        <v>1350</v>
      </c>
      <c r="L3701" s="26">
        <f t="shared" si="1210"/>
        <v>540</v>
      </c>
      <c r="M3701" s="27">
        <v>0.39999999999999997</v>
      </c>
      <c r="O3701" s="1"/>
      <c r="P3701" s="2"/>
      <c r="Q3701" s="3"/>
      <c r="R3701" s="5"/>
    </row>
    <row r="3702" spans="2:18" x14ac:dyDescent="0.2">
      <c r="B3702" s="22" t="s">
        <v>10</v>
      </c>
      <c r="C3702" s="22">
        <v>1185732</v>
      </c>
      <c r="D3702" s="23">
        <v>44326</v>
      </c>
      <c r="E3702" s="22" t="s">
        <v>130</v>
      </c>
      <c r="F3702" s="22" t="s">
        <v>124</v>
      </c>
      <c r="G3702" s="22" t="s">
        <v>123</v>
      </c>
      <c r="H3702" s="22" t="s">
        <v>12</v>
      </c>
      <c r="I3702" s="24">
        <v>0.6</v>
      </c>
      <c r="J3702" s="25">
        <v>5700</v>
      </c>
      <c r="K3702" s="26">
        <f>I3702*J3702</f>
        <v>3420</v>
      </c>
      <c r="L3702" s="26">
        <f>K3702*M3702</f>
        <v>1539</v>
      </c>
      <c r="M3702" s="27">
        <v>0.45</v>
      </c>
      <c r="O3702" s="1"/>
      <c r="P3702" s="2"/>
      <c r="Q3702" s="3"/>
      <c r="R3702" s="5"/>
    </row>
    <row r="3703" spans="2:18" x14ac:dyDescent="0.2">
      <c r="B3703" s="22" t="s">
        <v>10</v>
      </c>
      <c r="C3703" s="22">
        <v>1185732</v>
      </c>
      <c r="D3703" s="23">
        <v>44326</v>
      </c>
      <c r="E3703" s="22" t="s">
        <v>130</v>
      </c>
      <c r="F3703" s="22" t="s">
        <v>124</v>
      </c>
      <c r="G3703" s="22" t="s">
        <v>123</v>
      </c>
      <c r="H3703" s="22" t="s">
        <v>15</v>
      </c>
      <c r="I3703" s="24">
        <v>0.55000000000000004</v>
      </c>
      <c r="J3703" s="25">
        <v>2750</v>
      </c>
      <c r="K3703" s="26">
        <f>I3703*J3703</f>
        <v>1512.5000000000002</v>
      </c>
      <c r="L3703" s="26">
        <f>K3703*M3703</f>
        <v>680.62500000000011</v>
      </c>
      <c r="M3703" s="27">
        <v>0.45</v>
      </c>
      <c r="O3703" s="1"/>
      <c r="P3703" s="2"/>
      <c r="Q3703" s="3"/>
      <c r="R3703" s="5"/>
    </row>
    <row r="3704" spans="2:18" x14ac:dyDescent="0.2">
      <c r="B3704" s="22" t="s">
        <v>10</v>
      </c>
      <c r="C3704" s="22">
        <v>1185732</v>
      </c>
      <c r="D3704" s="23">
        <v>44326</v>
      </c>
      <c r="E3704" s="22" t="s">
        <v>130</v>
      </c>
      <c r="F3704" s="22" t="s">
        <v>124</v>
      </c>
      <c r="G3704" s="22" t="s">
        <v>123</v>
      </c>
      <c r="H3704" s="22" t="s">
        <v>13</v>
      </c>
      <c r="I3704" s="24">
        <v>0.5</v>
      </c>
      <c r="J3704" s="25">
        <v>3000</v>
      </c>
      <c r="K3704" s="26">
        <f t="shared" ref="K3704:K3707" si="1211">I3704*J3704</f>
        <v>1500</v>
      </c>
      <c r="L3704" s="26">
        <f t="shared" ref="L3704:L3707" si="1212">K3704*M3704</f>
        <v>525</v>
      </c>
      <c r="M3704" s="27">
        <v>0.35</v>
      </c>
      <c r="O3704" s="1"/>
      <c r="P3704" s="2"/>
      <c r="Q3704" s="3"/>
      <c r="R3704" s="5"/>
    </row>
    <row r="3705" spans="2:18" x14ac:dyDescent="0.2">
      <c r="B3705" s="22" t="s">
        <v>10</v>
      </c>
      <c r="C3705" s="22">
        <v>1185732</v>
      </c>
      <c r="D3705" s="23">
        <v>44326</v>
      </c>
      <c r="E3705" s="22" t="s">
        <v>130</v>
      </c>
      <c r="F3705" s="22" t="s">
        <v>124</v>
      </c>
      <c r="G3705" s="22" t="s">
        <v>123</v>
      </c>
      <c r="H3705" s="22" t="s">
        <v>14</v>
      </c>
      <c r="I3705" s="24">
        <v>0.5</v>
      </c>
      <c r="J3705" s="25">
        <v>2500</v>
      </c>
      <c r="K3705" s="26">
        <f t="shared" si="1211"/>
        <v>1250</v>
      </c>
      <c r="L3705" s="26">
        <f t="shared" si="1212"/>
        <v>437.5</v>
      </c>
      <c r="M3705" s="27">
        <v>0.35</v>
      </c>
      <c r="O3705" s="1"/>
      <c r="P3705" s="2"/>
      <c r="Q3705" s="3"/>
      <c r="R3705" s="5"/>
    </row>
    <row r="3706" spans="2:18" x14ac:dyDescent="0.2">
      <c r="B3706" s="22" t="s">
        <v>10</v>
      </c>
      <c r="C3706" s="22">
        <v>1185732</v>
      </c>
      <c r="D3706" s="23">
        <v>44326</v>
      </c>
      <c r="E3706" s="22" t="s">
        <v>130</v>
      </c>
      <c r="F3706" s="22" t="s">
        <v>124</v>
      </c>
      <c r="G3706" s="22" t="s">
        <v>123</v>
      </c>
      <c r="H3706" s="22" t="s">
        <v>16</v>
      </c>
      <c r="I3706" s="24">
        <v>0.6</v>
      </c>
      <c r="J3706" s="25">
        <v>2750</v>
      </c>
      <c r="K3706" s="26">
        <f t="shared" si="1211"/>
        <v>1650</v>
      </c>
      <c r="L3706" s="26">
        <f t="shared" si="1212"/>
        <v>577.5</v>
      </c>
      <c r="M3706" s="27">
        <v>0.35</v>
      </c>
      <c r="O3706" s="1"/>
      <c r="P3706" s="2"/>
      <c r="Q3706" s="3"/>
      <c r="R3706" s="5"/>
    </row>
    <row r="3707" spans="2:18" x14ac:dyDescent="0.2">
      <c r="B3707" s="22" t="s">
        <v>10</v>
      </c>
      <c r="C3707" s="22">
        <v>1185732</v>
      </c>
      <c r="D3707" s="23">
        <v>44326</v>
      </c>
      <c r="E3707" s="22" t="s">
        <v>130</v>
      </c>
      <c r="F3707" s="22" t="s">
        <v>124</v>
      </c>
      <c r="G3707" s="22" t="s">
        <v>123</v>
      </c>
      <c r="H3707" s="22" t="s">
        <v>17</v>
      </c>
      <c r="I3707" s="24">
        <v>0.65</v>
      </c>
      <c r="J3707" s="25">
        <v>4000</v>
      </c>
      <c r="K3707" s="26">
        <f t="shared" si="1211"/>
        <v>2600</v>
      </c>
      <c r="L3707" s="26">
        <f t="shared" si="1212"/>
        <v>1040</v>
      </c>
      <c r="M3707" s="27">
        <v>0.39999999999999997</v>
      </c>
      <c r="O3707" s="1"/>
      <c r="P3707" s="2"/>
      <c r="Q3707" s="3"/>
      <c r="R3707" s="5"/>
    </row>
    <row r="3708" spans="2:18" x14ac:dyDescent="0.2">
      <c r="B3708" s="22" t="s">
        <v>10</v>
      </c>
      <c r="C3708" s="22">
        <v>1185732</v>
      </c>
      <c r="D3708" s="23">
        <v>44359</v>
      </c>
      <c r="E3708" s="22" t="s">
        <v>130</v>
      </c>
      <c r="F3708" s="22" t="s">
        <v>124</v>
      </c>
      <c r="G3708" s="22" t="s">
        <v>123</v>
      </c>
      <c r="H3708" s="22" t="s">
        <v>12</v>
      </c>
      <c r="I3708" s="24">
        <v>0.6</v>
      </c>
      <c r="J3708" s="25">
        <v>6500</v>
      </c>
      <c r="K3708" s="26">
        <f>I3708*J3708</f>
        <v>3900</v>
      </c>
      <c r="L3708" s="26">
        <f>K3708*M3708</f>
        <v>1755</v>
      </c>
      <c r="M3708" s="27">
        <v>0.45</v>
      </c>
      <c r="O3708" s="1"/>
      <c r="P3708" s="2"/>
      <c r="Q3708" s="3"/>
      <c r="R3708" s="5"/>
    </row>
    <row r="3709" spans="2:18" x14ac:dyDescent="0.2">
      <c r="B3709" s="22" t="s">
        <v>10</v>
      </c>
      <c r="C3709" s="22">
        <v>1185732</v>
      </c>
      <c r="D3709" s="23">
        <v>44359</v>
      </c>
      <c r="E3709" s="22" t="s">
        <v>130</v>
      </c>
      <c r="F3709" s="22" t="s">
        <v>124</v>
      </c>
      <c r="G3709" s="22" t="s">
        <v>123</v>
      </c>
      <c r="H3709" s="22" t="s">
        <v>15</v>
      </c>
      <c r="I3709" s="24">
        <v>0.55000000000000004</v>
      </c>
      <c r="J3709" s="25">
        <v>4000</v>
      </c>
      <c r="K3709" s="26">
        <f>I3709*J3709</f>
        <v>2200</v>
      </c>
      <c r="L3709" s="26">
        <f>K3709*M3709</f>
        <v>990</v>
      </c>
      <c r="M3709" s="27">
        <v>0.45</v>
      </c>
      <c r="O3709" s="1"/>
      <c r="P3709" s="2"/>
      <c r="Q3709" s="3"/>
      <c r="R3709" s="5"/>
    </row>
    <row r="3710" spans="2:18" x14ac:dyDescent="0.2">
      <c r="B3710" s="22" t="s">
        <v>10</v>
      </c>
      <c r="C3710" s="22">
        <v>1185732</v>
      </c>
      <c r="D3710" s="23">
        <v>44359</v>
      </c>
      <c r="E3710" s="22" t="s">
        <v>130</v>
      </c>
      <c r="F3710" s="22" t="s">
        <v>124</v>
      </c>
      <c r="G3710" s="22" t="s">
        <v>123</v>
      </c>
      <c r="H3710" s="22" t="s">
        <v>13</v>
      </c>
      <c r="I3710" s="24">
        <v>0.5</v>
      </c>
      <c r="J3710" s="25">
        <v>3250</v>
      </c>
      <c r="K3710" s="26">
        <f t="shared" ref="K3710:K3713" si="1213">I3710*J3710</f>
        <v>1625</v>
      </c>
      <c r="L3710" s="26">
        <f t="shared" ref="L3710:L3713" si="1214">K3710*M3710</f>
        <v>568.75</v>
      </c>
      <c r="M3710" s="27">
        <v>0.35</v>
      </c>
      <c r="O3710" s="1"/>
      <c r="P3710" s="2"/>
      <c r="Q3710" s="3"/>
      <c r="R3710" s="5"/>
    </row>
    <row r="3711" spans="2:18" x14ac:dyDescent="0.2">
      <c r="B3711" s="22" t="s">
        <v>10</v>
      </c>
      <c r="C3711" s="22">
        <v>1185732</v>
      </c>
      <c r="D3711" s="23">
        <v>44359</v>
      </c>
      <c r="E3711" s="22" t="s">
        <v>130</v>
      </c>
      <c r="F3711" s="22" t="s">
        <v>124</v>
      </c>
      <c r="G3711" s="22" t="s">
        <v>123</v>
      </c>
      <c r="H3711" s="22" t="s">
        <v>14</v>
      </c>
      <c r="I3711" s="24">
        <v>0.5</v>
      </c>
      <c r="J3711" s="25">
        <v>3000</v>
      </c>
      <c r="K3711" s="26">
        <f t="shared" si="1213"/>
        <v>1500</v>
      </c>
      <c r="L3711" s="26">
        <f t="shared" si="1214"/>
        <v>525</v>
      </c>
      <c r="M3711" s="27">
        <v>0.35</v>
      </c>
      <c r="O3711" s="1"/>
      <c r="P3711" s="2"/>
      <c r="Q3711" s="3"/>
      <c r="R3711" s="5"/>
    </row>
    <row r="3712" spans="2:18" x14ac:dyDescent="0.2">
      <c r="B3712" s="22" t="s">
        <v>10</v>
      </c>
      <c r="C3712" s="22">
        <v>1185732</v>
      </c>
      <c r="D3712" s="23">
        <v>44359</v>
      </c>
      <c r="E3712" s="22" t="s">
        <v>130</v>
      </c>
      <c r="F3712" s="22" t="s">
        <v>124</v>
      </c>
      <c r="G3712" s="22" t="s">
        <v>123</v>
      </c>
      <c r="H3712" s="22" t="s">
        <v>16</v>
      </c>
      <c r="I3712" s="24">
        <v>0.6</v>
      </c>
      <c r="J3712" s="25">
        <v>3000</v>
      </c>
      <c r="K3712" s="26">
        <f t="shared" si="1213"/>
        <v>1800</v>
      </c>
      <c r="L3712" s="26">
        <f t="shared" si="1214"/>
        <v>630</v>
      </c>
      <c r="M3712" s="27">
        <v>0.35</v>
      </c>
      <c r="O3712" s="1"/>
      <c r="P3712" s="2"/>
      <c r="Q3712" s="3"/>
      <c r="R3712" s="5"/>
    </row>
    <row r="3713" spans="2:18" x14ac:dyDescent="0.2">
      <c r="B3713" s="22" t="s">
        <v>10</v>
      </c>
      <c r="C3713" s="22">
        <v>1185732</v>
      </c>
      <c r="D3713" s="23">
        <v>44359</v>
      </c>
      <c r="E3713" s="22" t="s">
        <v>130</v>
      </c>
      <c r="F3713" s="22" t="s">
        <v>124</v>
      </c>
      <c r="G3713" s="22" t="s">
        <v>123</v>
      </c>
      <c r="H3713" s="22" t="s">
        <v>17</v>
      </c>
      <c r="I3713" s="24">
        <v>0.65</v>
      </c>
      <c r="J3713" s="25">
        <v>4500</v>
      </c>
      <c r="K3713" s="26">
        <f t="shared" si="1213"/>
        <v>2925</v>
      </c>
      <c r="L3713" s="26">
        <f t="shared" si="1214"/>
        <v>1170</v>
      </c>
      <c r="M3713" s="27">
        <v>0.39999999999999997</v>
      </c>
      <c r="O3713" s="1"/>
      <c r="P3713" s="2"/>
      <c r="Q3713" s="3"/>
      <c r="R3713" s="5"/>
    </row>
    <row r="3714" spans="2:18" x14ac:dyDescent="0.2">
      <c r="B3714" s="22" t="s">
        <v>10</v>
      </c>
      <c r="C3714" s="22">
        <v>1185732</v>
      </c>
      <c r="D3714" s="23">
        <v>44387</v>
      </c>
      <c r="E3714" s="22" t="s">
        <v>130</v>
      </c>
      <c r="F3714" s="22" t="s">
        <v>124</v>
      </c>
      <c r="G3714" s="22" t="s">
        <v>123</v>
      </c>
      <c r="H3714" s="22" t="s">
        <v>12</v>
      </c>
      <c r="I3714" s="24">
        <v>0.6</v>
      </c>
      <c r="J3714" s="25">
        <v>6750</v>
      </c>
      <c r="K3714" s="26">
        <f>I3714*J3714</f>
        <v>4050</v>
      </c>
      <c r="L3714" s="26">
        <f>K3714*M3714</f>
        <v>1822.5</v>
      </c>
      <c r="M3714" s="27">
        <v>0.45</v>
      </c>
      <c r="O3714" s="1"/>
      <c r="P3714" s="2"/>
      <c r="Q3714" s="3"/>
      <c r="R3714" s="5"/>
    </row>
    <row r="3715" spans="2:18" x14ac:dyDescent="0.2">
      <c r="B3715" s="22" t="s">
        <v>10</v>
      </c>
      <c r="C3715" s="22">
        <v>1185732</v>
      </c>
      <c r="D3715" s="23">
        <v>44387</v>
      </c>
      <c r="E3715" s="22" t="s">
        <v>130</v>
      </c>
      <c r="F3715" s="22" t="s">
        <v>124</v>
      </c>
      <c r="G3715" s="22" t="s">
        <v>123</v>
      </c>
      <c r="H3715" s="22" t="s">
        <v>15</v>
      </c>
      <c r="I3715" s="24">
        <v>0.55000000000000004</v>
      </c>
      <c r="J3715" s="25">
        <v>4250</v>
      </c>
      <c r="K3715" s="26">
        <f>I3715*J3715</f>
        <v>2337.5</v>
      </c>
      <c r="L3715" s="26">
        <f>K3715*M3715</f>
        <v>1051.875</v>
      </c>
      <c r="M3715" s="27">
        <v>0.45</v>
      </c>
      <c r="O3715" s="1"/>
      <c r="P3715" s="2"/>
      <c r="Q3715" s="3"/>
      <c r="R3715" s="5"/>
    </row>
    <row r="3716" spans="2:18" x14ac:dyDescent="0.2">
      <c r="B3716" s="22" t="s">
        <v>10</v>
      </c>
      <c r="C3716" s="22">
        <v>1185732</v>
      </c>
      <c r="D3716" s="23">
        <v>44387</v>
      </c>
      <c r="E3716" s="22" t="s">
        <v>130</v>
      </c>
      <c r="F3716" s="22" t="s">
        <v>124</v>
      </c>
      <c r="G3716" s="22" t="s">
        <v>123</v>
      </c>
      <c r="H3716" s="22" t="s">
        <v>13</v>
      </c>
      <c r="I3716" s="24">
        <v>0.5</v>
      </c>
      <c r="J3716" s="25">
        <v>3500</v>
      </c>
      <c r="K3716" s="26">
        <f t="shared" ref="K3716:K3719" si="1215">I3716*J3716</f>
        <v>1750</v>
      </c>
      <c r="L3716" s="26">
        <f t="shared" ref="L3716:L3719" si="1216">K3716*M3716</f>
        <v>612.5</v>
      </c>
      <c r="M3716" s="27">
        <v>0.35</v>
      </c>
      <c r="O3716" s="1"/>
      <c r="P3716" s="2"/>
      <c r="Q3716" s="3"/>
      <c r="R3716" s="5"/>
    </row>
    <row r="3717" spans="2:18" x14ac:dyDescent="0.2">
      <c r="B3717" s="22" t="s">
        <v>10</v>
      </c>
      <c r="C3717" s="22">
        <v>1185732</v>
      </c>
      <c r="D3717" s="23">
        <v>44387</v>
      </c>
      <c r="E3717" s="22" t="s">
        <v>130</v>
      </c>
      <c r="F3717" s="22" t="s">
        <v>124</v>
      </c>
      <c r="G3717" s="22" t="s">
        <v>123</v>
      </c>
      <c r="H3717" s="22" t="s">
        <v>14</v>
      </c>
      <c r="I3717" s="24">
        <v>0.5</v>
      </c>
      <c r="J3717" s="25">
        <v>3000</v>
      </c>
      <c r="K3717" s="26">
        <f t="shared" si="1215"/>
        <v>1500</v>
      </c>
      <c r="L3717" s="26">
        <f t="shared" si="1216"/>
        <v>525</v>
      </c>
      <c r="M3717" s="27">
        <v>0.35</v>
      </c>
      <c r="O3717" s="1"/>
      <c r="P3717" s="2"/>
      <c r="Q3717" s="3"/>
      <c r="R3717" s="5"/>
    </row>
    <row r="3718" spans="2:18" x14ac:dyDescent="0.2">
      <c r="B3718" s="22" t="s">
        <v>10</v>
      </c>
      <c r="C3718" s="22">
        <v>1185732</v>
      </c>
      <c r="D3718" s="23">
        <v>44387</v>
      </c>
      <c r="E3718" s="22" t="s">
        <v>130</v>
      </c>
      <c r="F3718" s="22" t="s">
        <v>124</v>
      </c>
      <c r="G3718" s="22" t="s">
        <v>123</v>
      </c>
      <c r="H3718" s="22" t="s">
        <v>16</v>
      </c>
      <c r="I3718" s="24">
        <v>0.6</v>
      </c>
      <c r="J3718" s="25">
        <v>3250</v>
      </c>
      <c r="K3718" s="26">
        <f t="shared" si="1215"/>
        <v>1950</v>
      </c>
      <c r="L3718" s="26">
        <f t="shared" si="1216"/>
        <v>682.5</v>
      </c>
      <c r="M3718" s="27">
        <v>0.35</v>
      </c>
      <c r="O3718" s="1"/>
      <c r="P3718" s="2"/>
      <c r="Q3718" s="3"/>
      <c r="R3718" s="5"/>
    </row>
    <row r="3719" spans="2:18" x14ac:dyDescent="0.2">
      <c r="B3719" s="22" t="s">
        <v>10</v>
      </c>
      <c r="C3719" s="22">
        <v>1185732</v>
      </c>
      <c r="D3719" s="23">
        <v>44387</v>
      </c>
      <c r="E3719" s="22" t="s">
        <v>130</v>
      </c>
      <c r="F3719" s="22" t="s">
        <v>124</v>
      </c>
      <c r="G3719" s="22" t="s">
        <v>123</v>
      </c>
      <c r="H3719" s="22" t="s">
        <v>17</v>
      </c>
      <c r="I3719" s="24">
        <v>0.65</v>
      </c>
      <c r="J3719" s="25">
        <v>5000</v>
      </c>
      <c r="K3719" s="26">
        <f t="shared" si="1215"/>
        <v>3250</v>
      </c>
      <c r="L3719" s="26">
        <f t="shared" si="1216"/>
        <v>1300</v>
      </c>
      <c r="M3719" s="27">
        <v>0.39999999999999997</v>
      </c>
      <c r="O3719" s="1"/>
      <c r="P3719" s="2"/>
      <c r="Q3719" s="3"/>
      <c r="R3719" s="5"/>
    </row>
    <row r="3720" spans="2:18" x14ac:dyDescent="0.2">
      <c r="B3720" s="22" t="s">
        <v>10</v>
      </c>
      <c r="C3720" s="22">
        <v>1185732</v>
      </c>
      <c r="D3720" s="23">
        <v>44419</v>
      </c>
      <c r="E3720" s="22" t="s">
        <v>130</v>
      </c>
      <c r="F3720" s="22" t="s">
        <v>124</v>
      </c>
      <c r="G3720" s="22" t="s">
        <v>123</v>
      </c>
      <c r="H3720" s="22" t="s">
        <v>12</v>
      </c>
      <c r="I3720" s="24">
        <v>0.6</v>
      </c>
      <c r="J3720" s="25">
        <v>6500</v>
      </c>
      <c r="K3720" s="26">
        <f>I3720*J3720</f>
        <v>3900</v>
      </c>
      <c r="L3720" s="26">
        <f>K3720*M3720</f>
        <v>1755</v>
      </c>
      <c r="M3720" s="27">
        <v>0.45</v>
      </c>
      <c r="O3720" s="1"/>
      <c r="P3720" s="2"/>
      <c r="Q3720" s="3"/>
      <c r="R3720" s="5"/>
    </row>
    <row r="3721" spans="2:18" x14ac:dyDescent="0.2">
      <c r="B3721" s="22" t="s">
        <v>10</v>
      </c>
      <c r="C3721" s="22">
        <v>1185732</v>
      </c>
      <c r="D3721" s="23">
        <v>44419</v>
      </c>
      <c r="E3721" s="22" t="s">
        <v>130</v>
      </c>
      <c r="F3721" s="22" t="s">
        <v>124</v>
      </c>
      <c r="G3721" s="22" t="s">
        <v>123</v>
      </c>
      <c r="H3721" s="22" t="s">
        <v>15</v>
      </c>
      <c r="I3721" s="24">
        <v>0.55000000000000004</v>
      </c>
      <c r="J3721" s="25">
        <v>4250</v>
      </c>
      <c r="K3721" s="26">
        <f>I3721*J3721</f>
        <v>2337.5</v>
      </c>
      <c r="L3721" s="26">
        <f>K3721*M3721</f>
        <v>1051.875</v>
      </c>
      <c r="M3721" s="27">
        <v>0.45</v>
      </c>
      <c r="O3721" s="1"/>
      <c r="P3721" s="2"/>
      <c r="Q3721" s="3"/>
      <c r="R3721" s="5"/>
    </row>
    <row r="3722" spans="2:18" x14ac:dyDescent="0.2">
      <c r="B3722" s="22" t="s">
        <v>10</v>
      </c>
      <c r="C3722" s="22">
        <v>1185732</v>
      </c>
      <c r="D3722" s="23">
        <v>44419</v>
      </c>
      <c r="E3722" s="22" t="s">
        <v>130</v>
      </c>
      <c r="F3722" s="22" t="s">
        <v>124</v>
      </c>
      <c r="G3722" s="22" t="s">
        <v>123</v>
      </c>
      <c r="H3722" s="22" t="s">
        <v>13</v>
      </c>
      <c r="I3722" s="24">
        <v>0.5</v>
      </c>
      <c r="J3722" s="25">
        <v>3500</v>
      </c>
      <c r="K3722" s="26">
        <f t="shared" ref="K3722:K3725" si="1217">I3722*J3722</f>
        <v>1750</v>
      </c>
      <c r="L3722" s="26">
        <f t="shared" ref="L3722:L3725" si="1218">K3722*M3722</f>
        <v>612.5</v>
      </c>
      <c r="M3722" s="27">
        <v>0.35</v>
      </c>
      <c r="O3722" s="1"/>
      <c r="P3722" s="2"/>
      <c r="Q3722" s="3"/>
      <c r="R3722" s="5"/>
    </row>
    <row r="3723" spans="2:18" x14ac:dyDescent="0.2">
      <c r="B3723" s="22" t="s">
        <v>10</v>
      </c>
      <c r="C3723" s="22">
        <v>1185732</v>
      </c>
      <c r="D3723" s="23">
        <v>44419</v>
      </c>
      <c r="E3723" s="22" t="s">
        <v>130</v>
      </c>
      <c r="F3723" s="22" t="s">
        <v>124</v>
      </c>
      <c r="G3723" s="22" t="s">
        <v>123</v>
      </c>
      <c r="H3723" s="22" t="s">
        <v>14</v>
      </c>
      <c r="I3723" s="24">
        <v>0.5</v>
      </c>
      <c r="J3723" s="25">
        <v>2500</v>
      </c>
      <c r="K3723" s="26">
        <f t="shared" si="1217"/>
        <v>1250</v>
      </c>
      <c r="L3723" s="26">
        <f t="shared" si="1218"/>
        <v>437.5</v>
      </c>
      <c r="M3723" s="27">
        <v>0.35</v>
      </c>
      <c r="O3723" s="1"/>
      <c r="P3723" s="2"/>
      <c r="Q3723" s="3"/>
      <c r="R3723" s="5"/>
    </row>
    <row r="3724" spans="2:18" x14ac:dyDescent="0.2">
      <c r="B3724" s="22" t="s">
        <v>10</v>
      </c>
      <c r="C3724" s="22">
        <v>1185732</v>
      </c>
      <c r="D3724" s="23">
        <v>44419</v>
      </c>
      <c r="E3724" s="22" t="s">
        <v>130</v>
      </c>
      <c r="F3724" s="22" t="s">
        <v>124</v>
      </c>
      <c r="G3724" s="22" t="s">
        <v>123</v>
      </c>
      <c r="H3724" s="22" t="s">
        <v>16</v>
      </c>
      <c r="I3724" s="24">
        <v>0.6</v>
      </c>
      <c r="J3724" s="25">
        <v>2250</v>
      </c>
      <c r="K3724" s="26">
        <f t="shared" si="1217"/>
        <v>1350</v>
      </c>
      <c r="L3724" s="26">
        <f t="shared" si="1218"/>
        <v>472.49999999999994</v>
      </c>
      <c r="M3724" s="27">
        <v>0.35</v>
      </c>
      <c r="O3724" s="1"/>
      <c r="P3724" s="2"/>
      <c r="Q3724" s="3"/>
      <c r="R3724" s="5"/>
    </row>
    <row r="3725" spans="2:18" x14ac:dyDescent="0.2">
      <c r="B3725" s="22" t="s">
        <v>10</v>
      </c>
      <c r="C3725" s="22">
        <v>1185732</v>
      </c>
      <c r="D3725" s="23">
        <v>44419</v>
      </c>
      <c r="E3725" s="22" t="s">
        <v>130</v>
      </c>
      <c r="F3725" s="22" t="s">
        <v>124</v>
      </c>
      <c r="G3725" s="22" t="s">
        <v>123</v>
      </c>
      <c r="H3725" s="22" t="s">
        <v>17</v>
      </c>
      <c r="I3725" s="24">
        <v>0.65</v>
      </c>
      <c r="J3725" s="25">
        <v>4000</v>
      </c>
      <c r="K3725" s="26">
        <f t="shared" si="1217"/>
        <v>2600</v>
      </c>
      <c r="L3725" s="26">
        <f t="shared" si="1218"/>
        <v>1040</v>
      </c>
      <c r="M3725" s="27">
        <v>0.39999999999999997</v>
      </c>
      <c r="O3725" s="1"/>
      <c r="P3725" s="2"/>
      <c r="Q3725" s="3"/>
      <c r="R3725" s="5"/>
    </row>
    <row r="3726" spans="2:18" x14ac:dyDescent="0.2">
      <c r="B3726" s="22" t="s">
        <v>10</v>
      </c>
      <c r="C3726" s="22">
        <v>1185732</v>
      </c>
      <c r="D3726" s="23">
        <v>44449</v>
      </c>
      <c r="E3726" s="22" t="s">
        <v>130</v>
      </c>
      <c r="F3726" s="22" t="s">
        <v>124</v>
      </c>
      <c r="G3726" s="22" t="s">
        <v>123</v>
      </c>
      <c r="H3726" s="22" t="s">
        <v>12</v>
      </c>
      <c r="I3726" s="24">
        <v>0.6</v>
      </c>
      <c r="J3726" s="25">
        <v>5250</v>
      </c>
      <c r="K3726" s="26">
        <f>I3726*J3726</f>
        <v>3150</v>
      </c>
      <c r="L3726" s="26">
        <f>K3726*M3726</f>
        <v>1417.5</v>
      </c>
      <c r="M3726" s="27">
        <v>0.45</v>
      </c>
      <c r="O3726" s="1"/>
      <c r="P3726" s="2"/>
      <c r="Q3726" s="3"/>
      <c r="R3726" s="5"/>
    </row>
    <row r="3727" spans="2:18" x14ac:dyDescent="0.2">
      <c r="B3727" s="22" t="s">
        <v>10</v>
      </c>
      <c r="C3727" s="22">
        <v>1185732</v>
      </c>
      <c r="D3727" s="23">
        <v>44449</v>
      </c>
      <c r="E3727" s="22" t="s">
        <v>130</v>
      </c>
      <c r="F3727" s="22" t="s">
        <v>124</v>
      </c>
      <c r="G3727" s="22" t="s">
        <v>123</v>
      </c>
      <c r="H3727" s="22" t="s">
        <v>15</v>
      </c>
      <c r="I3727" s="24">
        <v>0.55000000000000004</v>
      </c>
      <c r="J3727" s="25">
        <v>3250</v>
      </c>
      <c r="K3727" s="26">
        <f>I3727*J3727</f>
        <v>1787.5000000000002</v>
      </c>
      <c r="L3727" s="26">
        <f>K3727*M3727</f>
        <v>804.37500000000011</v>
      </c>
      <c r="M3727" s="27">
        <v>0.45</v>
      </c>
      <c r="O3727" s="1"/>
      <c r="P3727" s="2"/>
      <c r="Q3727" s="3"/>
      <c r="R3727" s="5"/>
    </row>
    <row r="3728" spans="2:18" x14ac:dyDescent="0.2">
      <c r="B3728" s="22" t="s">
        <v>10</v>
      </c>
      <c r="C3728" s="22">
        <v>1185732</v>
      </c>
      <c r="D3728" s="23">
        <v>44449</v>
      </c>
      <c r="E3728" s="22" t="s">
        <v>130</v>
      </c>
      <c r="F3728" s="22" t="s">
        <v>124</v>
      </c>
      <c r="G3728" s="22" t="s">
        <v>123</v>
      </c>
      <c r="H3728" s="22" t="s">
        <v>13</v>
      </c>
      <c r="I3728" s="24">
        <v>0.5</v>
      </c>
      <c r="J3728" s="25">
        <v>2250</v>
      </c>
      <c r="K3728" s="26">
        <f t="shared" ref="K3728:K3731" si="1219">I3728*J3728</f>
        <v>1125</v>
      </c>
      <c r="L3728" s="26">
        <f t="shared" ref="L3728:L3731" si="1220">K3728*M3728</f>
        <v>393.75</v>
      </c>
      <c r="M3728" s="27">
        <v>0.35</v>
      </c>
      <c r="O3728" s="1"/>
      <c r="P3728" s="2"/>
      <c r="Q3728" s="3"/>
      <c r="R3728" s="5"/>
    </row>
    <row r="3729" spans="2:18" x14ac:dyDescent="0.2">
      <c r="B3729" s="22" t="s">
        <v>10</v>
      </c>
      <c r="C3729" s="22">
        <v>1185732</v>
      </c>
      <c r="D3729" s="23">
        <v>44449</v>
      </c>
      <c r="E3729" s="22" t="s">
        <v>130</v>
      </c>
      <c r="F3729" s="22" t="s">
        <v>124</v>
      </c>
      <c r="G3729" s="22" t="s">
        <v>123</v>
      </c>
      <c r="H3729" s="22" t="s">
        <v>14</v>
      </c>
      <c r="I3729" s="24">
        <v>0.5</v>
      </c>
      <c r="J3729" s="25">
        <v>2000</v>
      </c>
      <c r="K3729" s="26">
        <f t="shared" si="1219"/>
        <v>1000</v>
      </c>
      <c r="L3729" s="26">
        <f t="shared" si="1220"/>
        <v>350</v>
      </c>
      <c r="M3729" s="27">
        <v>0.35</v>
      </c>
      <c r="O3729" s="1"/>
      <c r="P3729" s="2"/>
      <c r="Q3729" s="3"/>
      <c r="R3729" s="5"/>
    </row>
    <row r="3730" spans="2:18" x14ac:dyDescent="0.2">
      <c r="B3730" s="22" t="s">
        <v>10</v>
      </c>
      <c r="C3730" s="22">
        <v>1185732</v>
      </c>
      <c r="D3730" s="23">
        <v>44449</v>
      </c>
      <c r="E3730" s="22" t="s">
        <v>130</v>
      </c>
      <c r="F3730" s="22" t="s">
        <v>124</v>
      </c>
      <c r="G3730" s="22" t="s">
        <v>123</v>
      </c>
      <c r="H3730" s="22" t="s">
        <v>16</v>
      </c>
      <c r="I3730" s="24">
        <v>0.6</v>
      </c>
      <c r="J3730" s="25">
        <v>2000</v>
      </c>
      <c r="K3730" s="26">
        <f t="shared" si="1219"/>
        <v>1200</v>
      </c>
      <c r="L3730" s="26">
        <f t="shared" si="1220"/>
        <v>420</v>
      </c>
      <c r="M3730" s="27">
        <v>0.35</v>
      </c>
      <c r="O3730" s="1"/>
      <c r="P3730" s="2"/>
      <c r="Q3730" s="3"/>
      <c r="R3730" s="5"/>
    </row>
    <row r="3731" spans="2:18" x14ac:dyDescent="0.2">
      <c r="B3731" s="22" t="s">
        <v>10</v>
      </c>
      <c r="C3731" s="22">
        <v>1185732</v>
      </c>
      <c r="D3731" s="23">
        <v>44449</v>
      </c>
      <c r="E3731" s="22" t="s">
        <v>130</v>
      </c>
      <c r="F3731" s="22" t="s">
        <v>124</v>
      </c>
      <c r="G3731" s="22" t="s">
        <v>123</v>
      </c>
      <c r="H3731" s="22" t="s">
        <v>17</v>
      </c>
      <c r="I3731" s="24">
        <v>0.65</v>
      </c>
      <c r="J3731" s="25">
        <v>3000</v>
      </c>
      <c r="K3731" s="26">
        <f t="shared" si="1219"/>
        <v>1950</v>
      </c>
      <c r="L3731" s="26">
        <f t="shared" si="1220"/>
        <v>779.99999999999989</v>
      </c>
      <c r="M3731" s="27">
        <v>0.39999999999999997</v>
      </c>
      <c r="O3731" s="1"/>
      <c r="P3731" s="2"/>
      <c r="Q3731" s="3"/>
      <c r="R3731" s="5"/>
    </row>
    <row r="3732" spans="2:18" x14ac:dyDescent="0.2">
      <c r="B3732" s="22" t="s">
        <v>10</v>
      </c>
      <c r="C3732" s="22">
        <v>1185732</v>
      </c>
      <c r="D3732" s="23">
        <v>44481</v>
      </c>
      <c r="E3732" s="22" t="s">
        <v>130</v>
      </c>
      <c r="F3732" s="22" t="s">
        <v>124</v>
      </c>
      <c r="G3732" s="22" t="s">
        <v>123</v>
      </c>
      <c r="H3732" s="22" t="s">
        <v>12</v>
      </c>
      <c r="I3732" s="24">
        <v>0.65</v>
      </c>
      <c r="J3732" s="25">
        <v>4750</v>
      </c>
      <c r="K3732" s="26">
        <f>I3732*J3732</f>
        <v>3087.5</v>
      </c>
      <c r="L3732" s="26">
        <f>K3732*M3732</f>
        <v>1389.375</v>
      </c>
      <c r="M3732" s="27">
        <v>0.45</v>
      </c>
      <c r="O3732" s="1"/>
      <c r="P3732" s="2"/>
      <c r="Q3732" s="3"/>
      <c r="R3732" s="5"/>
    </row>
    <row r="3733" spans="2:18" x14ac:dyDescent="0.2">
      <c r="B3733" s="22" t="s">
        <v>10</v>
      </c>
      <c r="C3733" s="22">
        <v>1185732</v>
      </c>
      <c r="D3733" s="23">
        <v>44481</v>
      </c>
      <c r="E3733" s="22" t="s">
        <v>130</v>
      </c>
      <c r="F3733" s="22" t="s">
        <v>124</v>
      </c>
      <c r="G3733" s="22" t="s">
        <v>123</v>
      </c>
      <c r="H3733" s="22" t="s">
        <v>15</v>
      </c>
      <c r="I3733" s="24">
        <v>0.60000000000000009</v>
      </c>
      <c r="J3733" s="25">
        <v>3000</v>
      </c>
      <c r="K3733" s="26">
        <f>I3733*J3733</f>
        <v>1800.0000000000002</v>
      </c>
      <c r="L3733" s="26">
        <f>K3733*M3733</f>
        <v>810.00000000000011</v>
      </c>
      <c r="M3733" s="27">
        <v>0.45</v>
      </c>
      <c r="O3733" s="1"/>
      <c r="P3733" s="2"/>
      <c r="Q3733" s="3"/>
      <c r="R3733" s="5"/>
    </row>
    <row r="3734" spans="2:18" x14ac:dyDescent="0.2">
      <c r="B3734" s="22" t="s">
        <v>10</v>
      </c>
      <c r="C3734" s="22">
        <v>1185732</v>
      </c>
      <c r="D3734" s="23">
        <v>44481</v>
      </c>
      <c r="E3734" s="22" t="s">
        <v>130</v>
      </c>
      <c r="F3734" s="22" t="s">
        <v>124</v>
      </c>
      <c r="G3734" s="22" t="s">
        <v>123</v>
      </c>
      <c r="H3734" s="22" t="s">
        <v>13</v>
      </c>
      <c r="I3734" s="24">
        <v>0.60000000000000009</v>
      </c>
      <c r="J3734" s="25">
        <v>2000</v>
      </c>
      <c r="K3734" s="26">
        <f t="shared" ref="K3734:K3737" si="1221">I3734*J3734</f>
        <v>1200.0000000000002</v>
      </c>
      <c r="L3734" s="26">
        <f t="shared" ref="L3734:L3737" si="1222">K3734*M3734</f>
        <v>420.00000000000006</v>
      </c>
      <c r="M3734" s="27">
        <v>0.35</v>
      </c>
      <c r="O3734" s="1"/>
      <c r="P3734" s="2"/>
      <c r="Q3734" s="3"/>
      <c r="R3734" s="5"/>
    </row>
    <row r="3735" spans="2:18" x14ac:dyDescent="0.2">
      <c r="B3735" s="22" t="s">
        <v>10</v>
      </c>
      <c r="C3735" s="22">
        <v>1185732</v>
      </c>
      <c r="D3735" s="23">
        <v>44481</v>
      </c>
      <c r="E3735" s="22" t="s">
        <v>130</v>
      </c>
      <c r="F3735" s="22" t="s">
        <v>124</v>
      </c>
      <c r="G3735" s="22" t="s">
        <v>123</v>
      </c>
      <c r="H3735" s="22" t="s">
        <v>14</v>
      </c>
      <c r="I3735" s="24">
        <v>0.60000000000000009</v>
      </c>
      <c r="J3735" s="25">
        <v>1750</v>
      </c>
      <c r="K3735" s="26">
        <f t="shared" si="1221"/>
        <v>1050.0000000000002</v>
      </c>
      <c r="L3735" s="26">
        <f t="shared" si="1222"/>
        <v>367.50000000000006</v>
      </c>
      <c r="M3735" s="27">
        <v>0.35</v>
      </c>
      <c r="O3735" s="1"/>
      <c r="P3735" s="2"/>
      <c r="Q3735" s="3"/>
      <c r="R3735" s="5"/>
    </row>
    <row r="3736" spans="2:18" x14ac:dyDescent="0.2">
      <c r="B3736" s="22" t="s">
        <v>10</v>
      </c>
      <c r="C3736" s="22">
        <v>1185732</v>
      </c>
      <c r="D3736" s="23">
        <v>44481</v>
      </c>
      <c r="E3736" s="22" t="s">
        <v>130</v>
      </c>
      <c r="F3736" s="22" t="s">
        <v>124</v>
      </c>
      <c r="G3736" s="22" t="s">
        <v>123</v>
      </c>
      <c r="H3736" s="22" t="s">
        <v>16</v>
      </c>
      <c r="I3736" s="24">
        <v>0.70000000000000007</v>
      </c>
      <c r="J3736" s="25">
        <v>1750</v>
      </c>
      <c r="K3736" s="26">
        <f t="shared" si="1221"/>
        <v>1225.0000000000002</v>
      </c>
      <c r="L3736" s="26">
        <f t="shared" si="1222"/>
        <v>428.75000000000006</v>
      </c>
      <c r="M3736" s="27">
        <v>0.35</v>
      </c>
      <c r="O3736" s="1"/>
      <c r="P3736" s="2"/>
      <c r="Q3736" s="3"/>
      <c r="R3736" s="5"/>
    </row>
    <row r="3737" spans="2:18" x14ac:dyDescent="0.2">
      <c r="B3737" s="22" t="s">
        <v>10</v>
      </c>
      <c r="C3737" s="22">
        <v>1185732</v>
      </c>
      <c r="D3737" s="23">
        <v>44481</v>
      </c>
      <c r="E3737" s="22" t="s">
        <v>130</v>
      </c>
      <c r="F3737" s="22" t="s">
        <v>124</v>
      </c>
      <c r="G3737" s="22" t="s">
        <v>123</v>
      </c>
      <c r="H3737" s="22" t="s">
        <v>17</v>
      </c>
      <c r="I3737" s="24">
        <v>0.75</v>
      </c>
      <c r="J3737" s="25">
        <v>3000</v>
      </c>
      <c r="K3737" s="26">
        <f t="shared" si="1221"/>
        <v>2250</v>
      </c>
      <c r="L3737" s="26">
        <f t="shared" si="1222"/>
        <v>899.99999999999989</v>
      </c>
      <c r="M3737" s="27">
        <v>0.39999999999999997</v>
      </c>
      <c r="O3737" s="1"/>
      <c r="P3737" s="2"/>
      <c r="Q3737" s="3"/>
      <c r="R3737" s="5"/>
    </row>
    <row r="3738" spans="2:18" x14ac:dyDescent="0.2">
      <c r="B3738" s="22" t="s">
        <v>10</v>
      </c>
      <c r="C3738" s="22">
        <v>1185732</v>
      </c>
      <c r="D3738" s="23">
        <v>44511</v>
      </c>
      <c r="E3738" s="22" t="s">
        <v>130</v>
      </c>
      <c r="F3738" s="22" t="s">
        <v>124</v>
      </c>
      <c r="G3738" s="22" t="s">
        <v>123</v>
      </c>
      <c r="H3738" s="22" t="s">
        <v>12</v>
      </c>
      <c r="I3738" s="24">
        <v>0.70000000000000007</v>
      </c>
      <c r="J3738" s="25">
        <v>4500</v>
      </c>
      <c r="K3738" s="26">
        <f>I3738*J3738</f>
        <v>3150.0000000000005</v>
      </c>
      <c r="L3738" s="26">
        <f>K3738*M3738</f>
        <v>1417.5000000000002</v>
      </c>
      <c r="M3738" s="27">
        <v>0.45</v>
      </c>
      <c r="O3738" s="1"/>
      <c r="P3738" s="2"/>
      <c r="Q3738" s="3"/>
      <c r="R3738" s="5"/>
    </row>
    <row r="3739" spans="2:18" x14ac:dyDescent="0.2">
      <c r="B3739" s="22" t="s">
        <v>10</v>
      </c>
      <c r="C3739" s="22">
        <v>1185732</v>
      </c>
      <c r="D3739" s="23">
        <v>44511</v>
      </c>
      <c r="E3739" s="22" t="s">
        <v>130</v>
      </c>
      <c r="F3739" s="22" t="s">
        <v>124</v>
      </c>
      <c r="G3739" s="22" t="s">
        <v>123</v>
      </c>
      <c r="H3739" s="22" t="s">
        <v>15</v>
      </c>
      <c r="I3739" s="24">
        <v>0.60000000000000009</v>
      </c>
      <c r="J3739" s="25">
        <v>3250</v>
      </c>
      <c r="K3739" s="26">
        <f>I3739*J3739</f>
        <v>1950.0000000000002</v>
      </c>
      <c r="L3739" s="26">
        <f>K3739*M3739</f>
        <v>877.50000000000011</v>
      </c>
      <c r="M3739" s="27">
        <v>0.45</v>
      </c>
      <c r="O3739" s="1"/>
      <c r="P3739" s="2"/>
      <c r="Q3739" s="3"/>
      <c r="R3739" s="5"/>
    </row>
    <row r="3740" spans="2:18" x14ac:dyDescent="0.2">
      <c r="B3740" s="22" t="s">
        <v>10</v>
      </c>
      <c r="C3740" s="22">
        <v>1185732</v>
      </c>
      <c r="D3740" s="23">
        <v>44511</v>
      </c>
      <c r="E3740" s="22" t="s">
        <v>130</v>
      </c>
      <c r="F3740" s="22" t="s">
        <v>124</v>
      </c>
      <c r="G3740" s="22" t="s">
        <v>123</v>
      </c>
      <c r="H3740" s="22" t="s">
        <v>13</v>
      </c>
      <c r="I3740" s="24">
        <v>0.60000000000000009</v>
      </c>
      <c r="J3740" s="25">
        <v>3200</v>
      </c>
      <c r="K3740" s="26">
        <f t="shared" ref="K3740:K3743" si="1223">I3740*J3740</f>
        <v>1920.0000000000002</v>
      </c>
      <c r="L3740" s="26">
        <f t="shared" ref="L3740:L3743" si="1224">K3740*M3740</f>
        <v>672</v>
      </c>
      <c r="M3740" s="27">
        <v>0.35</v>
      </c>
      <c r="O3740" s="1"/>
      <c r="P3740" s="2"/>
      <c r="Q3740" s="3"/>
      <c r="R3740" s="5"/>
    </row>
    <row r="3741" spans="2:18" x14ac:dyDescent="0.2">
      <c r="B3741" s="22" t="s">
        <v>10</v>
      </c>
      <c r="C3741" s="22">
        <v>1185732</v>
      </c>
      <c r="D3741" s="23">
        <v>44511</v>
      </c>
      <c r="E3741" s="22" t="s">
        <v>130</v>
      </c>
      <c r="F3741" s="22" t="s">
        <v>124</v>
      </c>
      <c r="G3741" s="22" t="s">
        <v>123</v>
      </c>
      <c r="H3741" s="22" t="s">
        <v>14</v>
      </c>
      <c r="I3741" s="24">
        <v>0.60000000000000009</v>
      </c>
      <c r="J3741" s="25">
        <v>3000</v>
      </c>
      <c r="K3741" s="26">
        <f t="shared" si="1223"/>
        <v>1800.0000000000002</v>
      </c>
      <c r="L3741" s="26">
        <f t="shared" si="1224"/>
        <v>630</v>
      </c>
      <c r="M3741" s="27">
        <v>0.35</v>
      </c>
      <c r="O3741" s="1"/>
      <c r="P3741" s="2"/>
      <c r="Q3741" s="3"/>
      <c r="R3741" s="5"/>
    </row>
    <row r="3742" spans="2:18" x14ac:dyDescent="0.2">
      <c r="B3742" s="22" t="s">
        <v>10</v>
      </c>
      <c r="C3742" s="22">
        <v>1185732</v>
      </c>
      <c r="D3742" s="23">
        <v>44511</v>
      </c>
      <c r="E3742" s="22" t="s">
        <v>130</v>
      </c>
      <c r="F3742" s="22" t="s">
        <v>124</v>
      </c>
      <c r="G3742" s="22" t="s">
        <v>123</v>
      </c>
      <c r="H3742" s="22" t="s">
        <v>16</v>
      </c>
      <c r="I3742" s="24">
        <v>0.70000000000000007</v>
      </c>
      <c r="J3742" s="25">
        <v>2750</v>
      </c>
      <c r="K3742" s="26">
        <f t="shared" si="1223"/>
        <v>1925.0000000000002</v>
      </c>
      <c r="L3742" s="26">
        <f t="shared" si="1224"/>
        <v>673.75</v>
      </c>
      <c r="M3742" s="27">
        <v>0.35</v>
      </c>
      <c r="O3742" s="1"/>
      <c r="P3742" s="2"/>
      <c r="Q3742" s="3"/>
      <c r="R3742" s="5"/>
    </row>
    <row r="3743" spans="2:18" x14ac:dyDescent="0.2">
      <c r="B3743" s="22" t="s">
        <v>10</v>
      </c>
      <c r="C3743" s="22">
        <v>1185732</v>
      </c>
      <c r="D3743" s="23">
        <v>44511</v>
      </c>
      <c r="E3743" s="22" t="s">
        <v>130</v>
      </c>
      <c r="F3743" s="22" t="s">
        <v>124</v>
      </c>
      <c r="G3743" s="22" t="s">
        <v>123</v>
      </c>
      <c r="H3743" s="22" t="s">
        <v>17</v>
      </c>
      <c r="I3743" s="24">
        <v>0.75</v>
      </c>
      <c r="J3743" s="25">
        <v>3750</v>
      </c>
      <c r="K3743" s="26">
        <f t="shared" si="1223"/>
        <v>2812.5</v>
      </c>
      <c r="L3743" s="26">
        <f t="shared" si="1224"/>
        <v>1125</v>
      </c>
      <c r="M3743" s="27">
        <v>0.39999999999999997</v>
      </c>
      <c r="O3743" s="1"/>
      <c r="P3743" s="2"/>
      <c r="Q3743" s="3"/>
      <c r="R3743" s="5"/>
    </row>
    <row r="3744" spans="2:18" x14ac:dyDescent="0.2">
      <c r="B3744" s="22" t="s">
        <v>10</v>
      </c>
      <c r="C3744" s="22">
        <v>1185732</v>
      </c>
      <c r="D3744" s="23">
        <v>44540</v>
      </c>
      <c r="E3744" s="22" t="s">
        <v>130</v>
      </c>
      <c r="F3744" s="22" t="s">
        <v>124</v>
      </c>
      <c r="G3744" s="22" t="s">
        <v>123</v>
      </c>
      <c r="H3744" s="22" t="s">
        <v>12</v>
      </c>
      <c r="I3744" s="24">
        <v>0.70000000000000007</v>
      </c>
      <c r="J3744" s="25">
        <v>6000</v>
      </c>
      <c r="K3744" s="26">
        <f>I3744*J3744</f>
        <v>4200</v>
      </c>
      <c r="L3744" s="26">
        <f>K3744*M3744</f>
        <v>1890</v>
      </c>
      <c r="M3744" s="27">
        <v>0.45</v>
      </c>
      <c r="O3744" s="1"/>
      <c r="P3744" s="2"/>
      <c r="Q3744" s="3"/>
      <c r="R3744" s="5"/>
    </row>
    <row r="3745" spans="1:18" x14ac:dyDescent="0.2">
      <c r="B3745" s="22" t="s">
        <v>10</v>
      </c>
      <c r="C3745" s="22">
        <v>1185732</v>
      </c>
      <c r="D3745" s="23">
        <v>44540</v>
      </c>
      <c r="E3745" s="22" t="s">
        <v>130</v>
      </c>
      <c r="F3745" s="22" t="s">
        <v>124</v>
      </c>
      <c r="G3745" s="22" t="s">
        <v>123</v>
      </c>
      <c r="H3745" s="22" t="s">
        <v>15</v>
      </c>
      <c r="I3745" s="24">
        <v>0.60000000000000009</v>
      </c>
      <c r="J3745" s="25">
        <v>4000</v>
      </c>
      <c r="K3745" s="26">
        <f>I3745*J3745</f>
        <v>2400.0000000000005</v>
      </c>
      <c r="L3745" s="26">
        <f>K3745*M3745</f>
        <v>1080.0000000000002</v>
      </c>
      <c r="M3745" s="27">
        <v>0.45</v>
      </c>
      <c r="O3745" s="1"/>
      <c r="P3745" s="2"/>
      <c r="Q3745" s="3"/>
      <c r="R3745" s="5"/>
    </row>
    <row r="3746" spans="1:18" x14ac:dyDescent="0.2">
      <c r="B3746" s="22" t="s">
        <v>10</v>
      </c>
      <c r="C3746" s="22">
        <v>1185732</v>
      </c>
      <c r="D3746" s="23">
        <v>44540</v>
      </c>
      <c r="E3746" s="22" t="s">
        <v>130</v>
      </c>
      <c r="F3746" s="22" t="s">
        <v>124</v>
      </c>
      <c r="G3746" s="22" t="s">
        <v>123</v>
      </c>
      <c r="H3746" s="22" t="s">
        <v>13</v>
      </c>
      <c r="I3746" s="24">
        <v>0.60000000000000009</v>
      </c>
      <c r="J3746" s="25">
        <v>3750</v>
      </c>
      <c r="K3746" s="26">
        <f t="shared" ref="K3746:K3749" si="1225">I3746*J3746</f>
        <v>2250.0000000000005</v>
      </c>
      <c r="L3746" s="26">
        <f t="shared" ref="L3746:L3749" si="1226">K3746*M3746</f>
        <v>787.50000000000011</v>
      </c>
      <c r="M3746" s="27">
        <v>0.35</v>
      </c>
      <c r="O3746" s="1"/>
      <c r="P3746" s="2"/>
      <c r="Q3746" s="3"/>
      <c r="R3746" s="5"/>
    </row>
    <row r="3747" spans="1:18" x14ac:dyDescent="0.2">
      <c r="B3747" s="22" t="s">
        <v>10</v>
      </c>
      <c r="C3747" s="22">
        <v>1185732</v>
      </c>
      <c r="D3747" s="23">
        <v>44540</v>
      </c>
      <c r="E3747" s="22" t="s">
        <v>130</v>
      </c>
      <c r="F3747" s="22" t="s">
        <v>124</v>
      </c>
      <c r="G3747" s="22" t="s">
        <v>123</v>
      </c>
      <c r="H3747" s="22" t="s">
        <v>14</v>
      </c>
      <c r="I3747" s="24">
        <v>0.60000000000000009</v>
      </c>
      <c r="J3747" s="25">
        <v>3250</v>
      </c>
      <c r="K3747" s="26">
        <f t="shared" si="1225"/>
        <v>1950.0000000000002</v>
      </c>
      <c r="L3747" s="26">
        <f t="shared" si="1226"/>
        <v>682.5</v>
      </c>
      <c r="M3747" s="27">
        <v>0.35</v>
      </c>
      <c r="O3747" s="1"/>
      <c r="P3747" s="2"/>
      <c r="Q3747" s="3"/>
      <c r="R3747" s="5"/>
    </row>
    <row r="3748" spans="1:18" x14ac:dyDescent="0.2">
      <c r="B3748" s="22" t="s">
        <v>10</v>
      </c>
      <c r="C3748" s="22">
        <v>1185732</v>
      </c>
      <c r="D3748" s="23">
        <v>44540</v>
      </c>
      <c r="E3748" s="22" t="s">
        <v>130</v>
      </c>
      <c r="F3748" s="22" t="s">
        <v>124</v>
      </c>
      <c r="G3748" s="22" t="s">
        <v>123</v>
      </c>
      <c r="H3748" s="22" t="s">
        <v>16</v>
      </c>
      <c r="I3748" s="24">
        <v>0.70000000000000007</v>
      </c>
      <c r="J3748" s="25">
        <v>3250</v>
      </c>
      <c r="K3748" s="26">
        <f t="shared" si="1225"/>
        <v>2275</v>
      </c>
      <c r="L3748" s="26">
        <f t="shared" si="1226"/>
        <v>796.25</v>
      </c>
      <c r="M3748" s="27">
        <v>0.35</v>
      </c>
      <c r="O3748" s="1"/>
      <c r="P3748" s="2"/>
      <c r="Q3748" s="3"/>
      <c r="R3748" s="5"/>
    </row>
    <row r="3749" spans="1:18" x14ac:dyDescent="0.2">
      <c r="B3749" s="22" t="s">
        <v>10</v>
      </c>
      <c r="C3749" s="22">
        <v>1185732</v>
      </c>
      <c r="D3749" s="23">
        <v>44540</v>
      </c>
      <c r="E3749" s="22" t="s">
        <v>130</v>
      </c>
      <c r="F3749" s="22" t="s">
        <v>124</v>
      </c>
      <c r="G3749" s="22" t="s">
        <v>123</v>
      </c>
      <c r="H3749" s="22" t="s">
        <v>17</v>
      </c>
      <c r="I3749" s="24">
        <v>0.75</v>
      </c>
      <c r="J3749" s="25">
        <v>4250</v>
      </c>
      <c r="K3749" s="26">
        <f t="shared" si="1225"/>
        <v>3187.5</v>
      </c>
      <c r="L3749" s="26">
        <f t="shared" si="1226"/>
        <v>1275</v>
      </c>
      <c r="M3749" s="27">
        <v>0.39999999999999997</v>
      </c>
      <c r="O3749" s="1"/>
      <c r="P3749" s="2"/>
      <c r="Q3749" s="3"/>
      <c r="R3749" s="5"/>
    </row>
    <row r="3750" spans="1:18" x14ac:dyDescent="0.2">
      <c r="A3750" s="8" t="s">
        <v>40</v>
      </c>
      <c r="B3750" s="22" t="s">
        <v>10</v>
      </c>
      <c r="C3750" s="22">
        <v>1185732</v>
      </c>
      <c r="D3750" s="23">
        <v>44217</v>
      </c>
      <c r="E3750" s="22" t="s">
        <v>130</v>
      </c>
      <c r="F3750" s="22" t="s">
        <v>125</v>
      </c>
      <c r="G3750" s="22" t="s">
        <v>126</v>
      </c>
      <c r="H3750" s="22" t="s">
        <v>12</v>
      </c>
      <c r="I3750" s="24">
        <v>0.5</v>
      </c>
      <c r="J3750" s="25">
        <v>5250</v>
      </c>
      <c r="K3750" s="26">
        <f>I3750*J3750</f>
        <v>2625</v>
      </c>
      <c r="L3750" s="26">
        <f>K3750*M3750</f>
        <v>1050</v>
      </c>
      <c r="M3750" s="27">
        <v>0.4</v>
      </c>
      <c r="O3750" s="1"/>
      <c r="P3750" s="2"/>
      <c r="Q3750" s="3"/>
      <c r="R3750" s="5"/>
    </row>
    <row r="3751" spans="1:18" x14ac:dyDescent="0.2">
      <c r="B3751" s="22" t="s">
        <v>10</v>
      </c>
      <c r="C3751" s="22">
        <v>1185732</v>
      </c>
      <c r="D3751" s="23">
        <v>44217</v>
      </c>
      <c r="E3751" s="22" t="s">
        <v>130</v>
      </c>
      <c r="F3751" s="22" t="s">
        <v>125</v>
      </c>
      <c r="G3751" s="22" t="s">
        <v>126</v>
      </c>
      <c r="H3751" s="22" t="s">
        <v>15</v>
      </c>
      <c r="I3751" s="24">
        <v>0.5</v>
      </c>
      <c r="J3751" s="25">
        <v>3250</v>
      </c>
      <c r="K3751" s="26">
        <f>I3751*J3751</f>
        <v>1625</v>
      </c>
      <c r="L3751" s="26">
        <f>K3751*M3751</f>
        <v>650</v>
      </c>
      <c r="M3751" s="27">
        <v>0.4</v>
      </c>
      <c r="O3751" s="1"/>
      <c r="P3751" s="2"/>
      <c r="Q3751" s="3"/>
      <c r="R3751" s="5"/>
    </row>
    <row r="3752" spans="1:18" x14ac:dyDescent="0.2">
      <c r="B3752" s="22" t="s">
        <v>10</v>
      </c>
      <c r="C3752" s="22">
        <v>1185732</v>
      </c>
      <c r="D3752" s="23">
        <v>44217</v>
      </c>
      <c r="E3752" s="22" t="s">
        <v>130</v>
      </c>
      <c r="F3752" s="22" t="s">
        <v>125</v>
      </c>
      <c r="G3752" s="22" t="s">
        <v>126</v>
      </c>
      <c r="H3752" s="22" t="s">
        <v>13</v>
      </c>
      <c r="I3752" s="24">
        <v>0.4</v>
      </c>
      <c r="J3752" s="25">
        <v>3250</v>
      </c>
      <c r="K3752" s="26">
        <f t="shared" ref="K3752:K3755" si="1227">I3752*J3752</f>
        <v>1300</v>
      </c>
      <c r="L3752" s="26">
        <f t="shared" ref="L3752:L3761" si="1228">K3752*M3752</f>
        <v>390</v>
      </c>
      <c r="M3752" s="27">
        <v>0.3</v>
      </c>
      <c r="O3752" s="1"/>
      <c r="P3752" s="2"/>
      <c r="Q3752" s="3"/>
      <c r="R3752" s="5"/>
    </row>
    <row r="3753" spans="1:18" x14ac:dyDescent="0.2">
      <c r="B3753" s="22" t="s">
        <v>10</v>
      </c>
      <c r="C3753" s="22">
        <v>1185732</v>
      </c>
      <c r="D3753" s="23">
        <v>44217</v>
      </c>
      <c r="E3753" s="22" t="s">
        <v>130</v>
      </c>
      <c r="F3753" s="22" t="s">
        <v>125</v>
      </c>
      <c r="G3753" s="22" t="s">
        <v>126</v>
      </c>
      <c r="H3753" s="22" t="s">
        <v>14</v>
      </c>
      <c r="I3753" s="24">
        <v>0.44999999999999996</v>
      </c>
      <c r="J3753" s="25">
        <v>1750</v>
      </c>
      <c r="K3753" s="26">
        <f t="shared" si="1227"/>
        <v>787.49999999999989</v>
      </c>
      <c r="L3753" s="26">
        <f t="shared" si="1228"/>
        <v>236.24999999999994</v>
      </c>
      <c r="M3753" s="27">
        <v>0.3</v>
      </c>
      <c r="O3753" s="1"/>
      <c r="P3753" s="2"/>
      <c r="Q3753" s="3"/>
      <c r="R3753" s="5"/>
    </row>
    <row r="3754" spans="1:18" x14ac:dyDescent="0.2">
      <c r="B3754" s="22" t="s">
        <v>10</v>
      </c>
      <c r="C3754" s="22">
        <v>1185732</v>
      </c>
      <c r="D3754" s="23">
        <v>44217</v>
      </c>
      <c r="E3754" s="22" t="s">
        <v>130</v>
      </c>
      <c r="F3754" s="22" t="s">
        <v>125</v>
      </c>
      <c r="G3754" s="22" t="s">
        <v>126</v>
      </c>
      <c r="H3754" s="22" t="s">
        <v>16</v>
      </c>
      <c r="I3754" s="24">
        <v>0.60000000000000009</v>
      </c>
      <c r="J3754" s="25">
        <v>2250</v>
      </c>
      <c r="K3754" s="26">
        <f t="shared" si="1227"/>
        <v>1350.0000000000002</v>
      </c>
      <c r="L3754" s="26">
        <f t="shared" si="1228"/>
        <v>405.00000000000006</v>
      </c>
      <c r="M3754" s="27">
        <v>0.3</v>
      </c>
      <c r="O3754" s="1"/>
      <c r="P3754" s="2"/>
      <c r="Q3754" s="3"/>
      <c r="R3754" s="5"/>
    </row>
    <row r="3755" spans="1:18" x14ac:dyDescent="0.2">
      <c r="B3755" s="22" t="s">
        <v>10</v>
      </c>
      <c r="C3755" s="22">
        <v>1185732</v>
      </c>
      <c r="D3755" s="23">
        <v>44217</v>
      </c>
      <c r="E3755" s="22" t="s">
        <v>130</v>
      </c>
      <c r="F3755" s="22" t="s">
        <v>125</v>
      </c>
      <c r="G3755" s="22" t="s">
        <v>126</v>
      </c>
      <c r="H3755" s="22" t="s">
        <v>17</v>
      </c>
      <c r="I3755" s="24">
        <v>0.5</v>
      </c>
      <c r="J3755" s="25">
        <v>3250</v>
      </c>
      <c r="K3755" s="26">
        <f t="shared" si="1227"/>
        <v>1625</v>
      </c>
      <c r="L3755" s="26">
        <f t="shared" si="1228"/>
        <v>568.75</v>
      </c>
      <c r="M3755" s="27">
        <v>0.35</v>
      </c>
      <c r="O3755" s="1"/>
      <c r="P3755" s="2"/>
      <c r="Q3755" s="3"/>
      <c r="R3755" s="5"/>
    </row>
    <row r="3756" spans="1:18" x14ac:dyDescent="0.2">
      <c r="B3756" s="22" t="s">
        <v>10</v>
      </c>
      <c r="C3756" s="22">
        <v>1185732</v>
      </c>
      <c r="D3756" s="23">
        <v>44246</v>
      </c>
      <c r="E3756" s="22" t="s">
        <v>130</v>
      </c>
      <c r="F3756" s="22" t="s">
        <v>125</v>
      </c>
      <c r="G3756" s="22" t="s">
        <v>126</v>
      </c>
      <c r="H3756" s="22" t="s">
        <v>12</v>
      </c>
      <c r="I3756" s="24">
        <v>0.5</v>
      </c>
      <c r="J3756" s="25">
        <v>6000</v>
      </c>
      <c r="K3756" s="26">
        <f>I3756*J3756</f>
        <v>3000</v>
      </c>
      <c r="L3756" s="26">
        <f>K3756*M3756</f>
        <v>1200</v>
      </c>
      <c r="M3756" s="27">
        <v>0.4</v>
      </c>
      <c r="O3756" s="1"/>
      <c r="P3756" s="2"/>
      <c r="Q3756" s="3"/>
      <c r="R3756" s="5"/>
    </row>
    <row r="3757" spans="1:18" x14ac:dyDescent="0.2">
      <c r="B3757" s="22" t="s">
        <v>10</v>
      </c>
      <c r="C3757" s="22">
        <v>1185732</v>
      </c>
      <c r="D3757" s="23">
        <v>44246</v>
      </c>
      <c r="E3757" s="22" t="s">
        <v>130</v>
      </c>
      <c r="F3757" s="22" t="s">
        <v>125</v>
      </c>
      <c r="G3757" s="22" t="s">
        <v>126</v>
      </c>
      <c r="H3757" s="22" t="s">
        <v>15</v>
      </c>
      <c r="I3757" s="24">
        <v>0.5</v>
      </c>
      <c r="J3757" s="25">
        <v>2500</v>
      </c>
      <c r="K3757" s="26">
        <f>I3757*J3757</f>
        <v>1250</v>
      </c>
      <c r="L3757" s="26">
        <f>K3757*M3757</f>
        <v>500</v>
      </c>
      <c r="M3757" s="27">
        <v>0.4</v>
      </c>
      <c r="O3757" s="1"/>
      <c r="P3757" s="2"/>
      <c r="Q3757" s="3"/>
      <c r="R3757" s="5"/>
    </row>
    <row r="3758" spans="1:18" x14ac:dyDescent="0.2">
      <c r="B3758" s="22" t="s">
        <v>10</v>
      </c>
      <c r="C3758" s="22">
        <v>1185732</v>
      </c>
      <c r="D3758" s="23">
        <v>44246</v>
      </c>
      <c r="E3758" s="22" t="s">
        <v>130</v>
      </c>
      <c r="F3758" s="22" t="s">
        <v>125</v>
      </c>
      <c r="G3758" s="22" t="s">
        <v>126</v>
      </c>
      <c r="H3758" s="22" t="s">
        <v>13</v>
      </c>
      <c r="I3758" s="24">
        <v>0.4</v>
      </c>
      <c r="J3758" s="25">
        <v>3000</v>
      </c>
      <c r="K3758" s="26">
        <f t="shared" ref="K3758:K3761" si="1229">I3758*J3758</f>
        <v>1200</v>
      </c>
      <c r="L3758" s="26">
        <f t="shared" si="1228"/>
        <v>360</v>
      </c>
      <c r="M3758" s="27">
        <v>0.3</v>
      </c>
      <c r="O3758" s="1"/>
      <c r="P3758" s="2"/>
      <c r="Q3758" s="3"/>
      <c r="R3758" s="5"/>
    </row>
    <row r="3759" spans="1:18" x14ac:dyDescent="0.2">
      <c r="B3759" s="22" t="s">
        <v>10</v>
      </c>
      <c r="C3759" s="22">
        <v>1185732</v>
      </c>
      <c r="D3759" s="23">
        <v>44246</v>
      </c>
      <c r="E3759" s="22" t="s">
        <v>130</v>
      </c>
      <c r="F3759" s="22" t="s">
        <v>125</v>
      </c>
      <c r="G3759" s="22" t="s">
        <v>126</v>
      </c>
      <c r="H3759" s="22" t="s">
        <v>14</v>
      </c>
      <c r="I3759" s="24">
        <v>0.44999999999999996</v>
      </c>
      <c r="J3759" s="25">
        <v>2000</v>
      </c>
      <c r="K3759" s="26">
        <f t="shared" si="1229"/>
        <v>899.99999999999989</v>
      </c>
      <c r="L3759" s="26">
        <f t="shared" si="1228"/>
        <v>269.99999999999994</v>
      </c>
      <c r="M3759" s="27">
        <v>0.3</v>
      </c>
      <c r="O3759" s="1"/>
      <c r="P3759" s="2"/>
      <c r="Q3759" s="3"/>
      <c r="R3759" s="5"/>
    </row>
    <row r="3760" spans="1:18" x14ac:dyDescent="0.2">
      <c r="B3760" s="22" t="s">
        <v>10</v>
      </c>
      <c r="C3760" s="22">
        <v>1185732</v>
      </c>
      <c r="D3760" s="23">
        <v>44246</v>
      </c>
      <c r="E3760" s="22" t="s">
        <v>130</v>
      </c>
      <c r="F3760" s="22" t="s">
        <v>125</v>
      </c>
      <c r="G3760" s="22" t="s">
        <v>126</v>
      </c>
      <c r="H3760" s="22" t="s">
        <v>16</v>
      </c>
      <c r="I3760" s="24">
        <v>0.60000000000000009</v>
      </c>
      <c r="J3760" s="25">
        <v>2750</v>
      </c>
      <c r="K3760" s="26">
        <f t="shared" si="1229"/>
        <v>1650.0000000000002</v>
      </c>
      <c r="L3760" s="26">
        <f t="shared" si="1228"/>
        <v>495.00000000000006</v>
      </c>
      <c r="M3760" s="27">
        <v>0.3</v>
      </c>
      <c r="O3760" s="1"/>
      <c r="P3760" s="2"/>
      <c r="Q3760" s="3"/>
      <c r="R3760" s="5"/>
    </row>
    <row r="3761" spans="2:18" x14ac:dyDescent="0.2">
      <c r="B3761" s="22" t="s">
        <v>10</v>
      </c>
      <c r="C3761" s="22">
        <v>1185732</v>
      </c>
      <c r="D3761" s="23">
        <v>44246</v>
      </c>
      <c r="E3761" s="22" t="s">
        <v>130</v>
      </c>
      <c r="F3761" s="22" t="s">
        <v>125</v>
      </c>
      <c r="G3761" s="22" t="s">
        <v>126</v>
      </c>
      <c r="H3761" s="22" t="s">
        <v>17</v>
      </c>
      <c r="I3761" s="24">
        <v>0.5</v>
      </c>
      <c r="J3761" s="25">
        <v>3750</v>
      </c>
      <c r="K3761" s="26">
        <f t="shared" si="1229"/>
        <v>1875</v>
      </c>
      <c r="L3761" s="26">
        <f t="shared" si="1228"/>
        <v>656.25</v>
      </c>
      <c r="M3761" s="27">
        <v>0.35</v>
      </c>
      <c r="O3761" s="1"/>
      <c r="P3761" s="2"/>
      <c r="Q3761" s="3"/>
      <c r="R3761" s="5"/>
    </row>
    <row r="3762" spans="2:18" x14ac:dyDescent="0.2">
      <c r="B3762" s="22" t="s">
        <v>10</v>
      </c>
      <c r="C3762" s="22">
        <v>1185732</v>
      </c>
      <c r="D3762" s="23">
        <v>44272</v>
      </c>
      <c r="E3762" s="22" t="s">
        <v>130</v>
      </c>
      <c r="F3762" s="22" t="s">
        <v>125</v>
      </c>
      <c r="G3762" s="22" t="s">
        <v>126</v>
      </c>
      <c r="H3762" s="22" t="s">
        <v>12</v>
      </c>
      <c r="I3762" s="24">
        <v>0.5</v>
      </c>
      <c r="J3762" s="25">
        <v>5700</v>
      </c>
      <c r="K3762" s="26">
        <f>I3762*J3762</f>
        <v>2850</v>
      </c>
      <c r="L3762" s="26">
        <f>K3762*M3762</f>
        <v>1140</v>
      </c>
      <c r="M3762" s="27">
        <v>0.4</v>
      </c>
      <c r="O3762" s="1"/>
      <c r="P3762" s="2"/>
      <c r="Q3762" s="3"/>
      <c r="R3762" s="5"/>
    </row>
    <row r="3763" spans="2:18" x14ac:dyDescent="0.2">
      <c r="B3763" s="22" t="s">
        <v>10</v>
      </c>
      <c r="C3763" s="22">
        <v>1185732</v>
      </c>
      <c r="D3763" s="23">
        <v>44272</v>
      </c>
      <c r="E3763" s="22" t="s">
        <v>130</v>
      </c>
      <c r="F3763" s="22" t="s">
        <v>125</v>
      </c>
      <c r="G3763" s="22" t="s">
        <v>126</v>
      </c>
      <c r="H3763" s="22" t="s">
        <v>15</v>
      </c>
      <c r="I3763" s="24">
        <v>0.5</v>
      </c>
      <c r="J3763" s="25">
        <v>2750</v>
      </c>
      <c r="K3763" s="26">
        <f>I3763*J3763</f>
        <v>1375</v>
      </c>
      <c r="L3763" s="26">
        <f>K3763*M3763</f>
        <v>550</v>
      </c>
      <c r="M3763" s="27">
        <v>0.4</v>
      </c>
      <c r="O3763" s="1"/>
      <c r="P3763" s="2"/>
      <c r="Q3763" s="3"/>
      <c r="R3763" s="5"/>
    </row>
    <row r="3764" spans="2:18" x14ac:dyDescent="0.2">
      <c r="B3764" s="22" t="s">
        <v>10</v>
      </c>
      <c r="C3764" s="22">
        <v>1185732</v>
      </c>
      <c r="D3764" s="23">
        <v>44272</v>
      </c>
      <c r="E3764" s="22" t="s">
        <v>130</v>
      </c>
      <c r="F3764" s="22" t="s">
        <v>125</v>
      </c>
      <c r="G3764" s="22" t="s">
        <v>126</v>
      </c>
      <c r="H3764" s="22" t="s">
        <v>13</v>
      </c>
      <c r="I3764" s="24">
        <v>0.4</v>
      </c>
      <c r="J3764" s="25">
        <v>3000</v>
      </c>
      <c r="K3764" s="26">
        <f t="shared" ref="K3764:K3767" si="1230">I3764*J3764</f>
        <v>1200</v>
      </c>
      <c r="L3764" s="26">
        <f t="shared" ref="L3764:L3767" si="1231">K3764*M3764</f>
        <v>360</v>
      </c>
      <c r="M3764" s="27">
        <v>0.3</v>
      </c>
      <c r="O3764" s="1"/>
      <c r="P3764" s="2"/>
      <c r="Q3764" s="3"/>
      <c r="R3764" s="5"/>
    </row>
    <row r="3765" spans="2:18" x14ac:dyDescent="0.2">
      <c r="B3765" s="22" t="s">
        <v>10</v>
      </c>
      <c r="C3765" s="22">
        <v>1185732</v>
      </c>
      <c r="D3765" s="23">
        <v>44272</v>
      </c>
      <c r="E3765" s="22" t="s">
        <v>130</v>
      </c>
      <c r="F3765" s="22" t="s">
        <v>125</v>
      </c>
      <c r="G3765" s="22" t="s">
        <v>126</v>
      </c>
      <c r="H3765" s="22" t="s">
        <v>14</v>
      </c>
      <c r="I3765" s="24">
        <v>0.44999999999999996</v>
      </c>
      <c r="J3765" s="25">
        <v>1500</v>
      </c>
      <c r="K3765" s="26">
        <f t="shared" si="1230"/>
        <v>674.99999999999989</v>
      </c>
      <c r="L3765" s="26">
        <f t="shared" si="1231"/>
        <v>202.49999999999997</v>
      </c>
      <c r="M3765" s="27">
        <v>0.3</v>
      </c>
      <c r="O3765" s="1"/>
      <c r="P3765" s="2"/>
      <c r="Q3765" s="3"/>
      <c r="R3765" s="5"/>
    </row>
    <row r="3766" spans="2:18" x14ac:dyDescent="0.2">
      <c r="B3766" s="22" t="s">
        <v>10</v>
      </c>
      <c r="C3766" s="22">
        <v>1185732</v>
      </c>
      <c r="D3766" s="23">
        <v>44272</v>
      </c>
      <c r="E3766" s="22" t="s">
        <v>130</v>
      </c>
      <c r="F3766" s="22" t="s">
        <v>125</v>
      </c>
      <c r="G3766" s="22" t="s">
        <v>126</v>
      </c>
      <c r="H3766" s="22" t="s">
        <v>16</v>
      </c>
      <c r="I3766" s="24">
        <v>0.60000000000000009</v>
      </c>
      <c r="J3766" s="25">
        <v>2000</v>
      </c>
      <c r="K3766" s="26">
        <f t="shared" si="1230"/>
        <v>1200.0000000000002</v>
      </c>
      <c r="L3766" s="26">
        <f t="shared" si="1231"/>
        <v>360.00000000000006</v>
      </c>
      <c r="M3766" s="27">
        <v>0.3</v>
      </c>
      <c r="O3766" s="1"/>
      <c r="P3766" s="2"/>
      <c r="Q3766" s="3"/>
      <c r="R3766" s="5"/>
    </row>
    <row r="3767" spans="2:18" x14ac:dyDescent="0.2">
      <c r="B3767" s="22" t="s">
        <v>10</v>
      </c>
      <c r="C3767" s="22">
        <v>1185732</v>
      </c>
      <c r="D3767" s="23">
        <v>44272</v>
      </c>
      <c r="E3767" s="22" t="s">
        <v>130</v>
      </c>
      <c r="F3767" s="22" t="s">
        <v>125</v>
      </c>
      <c r="G3767" s="22" t="s">
        <v>126</v>
      </c>
      <c r="H3767" s="22" t="s">
        <v>17</v>
      </c>
      <c r="I3767" s="24">
        <v>0.5</v>
      </c>
      <c r="J3767" s="25">
        <v>3000</v>
      </c>
      <c r="K3767" s="26">
        <f t="shared" si="1230"/>
        <v>1500</v>
      </c>
      <c r="L3767" s="26">
        <f t="shared" si="1231"/>
        <v>525</v>
      </c>
      <c r="M3767" s="27">
        <v>0.35</v>
      </c>
      <c r="O3767" s="1"/>
      <c r="P3767" s="2"/>
      <c r="Q3767" s="3"/>
      <c r="R3767" s="5"/>
    </row>
    <row r="3768" spans="2:18" x14ac:dyDescent="0.2">
      <c r="B3768" s="22" t="s">
        <v>10</v>
      </c>
      <c r="C3768" s="22">
        <v>1185732</v>
      </c>
      <c r="D3768" s="23">
        <v>44304</v>
      </c>
      <c r="E3768" s="22" t="s">
        <v>130</v>
      </c>
      <c r="F3768" s="22" t="s">
        <v>125</v>
      </c>
      <c r="G3768" s="22" t="s">
        <v>126</v>
      </c>
      <c r="H3768" s="22" t="s">
        <v>12</v>
      </c>
      <c r="I3768" s="24">
        <v>0.5</v>
      </c>
      <c r="J3768" s="25">
        <v>5500</v>
      </c>
      <c r="K3768" s="26">
        <f>I3768*J3768</f>
        <v>2750</v>
      </c>
      <c r="L3768" s="26">
        <f>K3768*M3768</f>
        <v>1100</v>
      </c>
      <c r="M3768" s="27">
        <v>0.4</v>
      </c>
      <c r="O3768" s="1"/>
      <c r="P3768" s="2"/>
      <c r="Q3768" s="3"/>
      <c r="R3768" s="5"/>
    </row>
    <row r="3769" spans="2:18" x14ac:dyDescent="0.2">
      <c r="B3769" s="22" t="s">
        <v>10</v>
      </c>
      <c r="C3769" s="22">
        <v>1185732</v>
      </c>
      <c r="D3769" s="23">
        <v>44304</v>
      </c>
      <c r="E3769" s="22" t="s">
        <v>130</v>
      </c>
      <c r="F3769" s="22" t="s">
        <v>125</v>
      </c>
      <c r="G3769" s="22" t="s">
        <v>126</v>
      </c>
      <c r="H3769" s="22" t="s">
        <v>15</v>
      </c>
      <c r="I3769" s="24">
        <v>0.5</v>
      </c>
      <c r="J3769" s="25">
        <v>2500</v>
      </c>
      <c r="K3769" s="26">
        <f>I3769*J3769</f>
        <v>1250</v>
      </c>
      <c r="L3769" s="26">
        <f>K3769*M3769</f>
        <v>500</v>
      </c>
      <c r="M3769" s="27">
        <v>0.4</v>
      </c>
      <c r="O3769" s="1"/>
      <c r="P3769" s="2"/>
      <c r="Q3769" s="3"/>
      <c r="R3769" s="5"/>
    </row>
    <row r="3770" spans="2:18" x14ac:dyDescent="0.2">
      <c r="B3770" s="22" t="s">
        <v>10</v>
      </c>
      <c r="C3770" s="22">
        <v>1185732</v>
      </c>
      <c r="D3770" s="23">
        <v>44304</v>
      </c>
      <c r="E3770" s="22" t="s">
        <v>130</v>
      </c>
      <c r="F3770" s="22" t="s">
        <v>125</v>
      </c>
      <c r="G3770" s="22" t="s">
        <v>126</v>
      </c>
      <c r="H3770" s="22" t="s">
        <v>13</v>
      </c>
      <c r="I3770" s="24">
        <v>0.4</v>
      </c>
      <c r="J3770" s="25">
        <v>2500</v>
      </c>
      <c r="K3770" s="26">
        <f t="shared" ref="K3770:K3773" si="1232">I3770*J3770</f>
        <v>1000</v>
      </c>
      <c r="L3770" s="26">
        <f t="shared" ref="L3770:L3773" si="1233">K3770*M3770</f>
        <v>300</v>
      </c>
      <c r="M3770" s="27">
        <v>0.3</v>
      </c>
      <c r="O3770" s="1"/>
      <c r="P3770" s="2"/>
      <c r="Q3770" s="3"/>
      <c r="R3770" s="5"/>
    </row>
    <row r="3771" spans="2:18" x14ac:dyDescent="0.2">
      <c r="B3771" s="22" t="s">
        <v>10</v>
      </c>
      <c r="C3771" s="22">
        <v>1185732</v>
      </c>
      <c r="D3771" s="23">
        <v>44304</v>
      </c>
      <c r="E3771" s="22" t="s">
        <v>130</v>
      </c>
      <c r="F3771" s="22" t="s">
        <v>125</v>
      </c>
      <c r="G3771" s="22" t="s">
        <v>126</v>
      </c>
      <c r="H3771" s="22" t="s">
        <v>14</v>
      </c>
      <c r="I3771" s="24">
        <v>0.44999999999999996</v>
      </c>
      <c r="J3771" s="25">
        <v>1750</v>
      </c>
      <c r="K3771" s="26">
        <f t="shared" si="1232"/>
        <v>787.49999999999989</v>
      </c>
      <c r="L3771" s="26">
        <f t="shared" si="1233"/>
        <v>236.24999999999994</v>
      </c>
      <c r="M3771" s="27">
        <v>0.3</v>
      </c>
      <c r="O3771" s="1"/>
      <c r="P3771" s="2"/>
      <c r="Q3771" s="3"/>
      <c r="R3771" s="5"/>
    </row>
    <row r="3772" spans="2:18" x14ac:dyDescent="0.2">
      <c r="B3772" s="22" t="s">
        <v>10</v>
      </c>
      <c r="C3772" s="22">
        <v>1185732</v>
      </c>
      <c r="D3772" s="23">
        <v>44304</v>
      </c>
      <c r="E3772" s="22" t="s">
        <v>130</v>
      </c>
      <c r="F3772" s="22" t="s">
        <v>125</v>
      </c>
      <c r="G3772" s="22" t="s">
        <v>126</v>
      </c>
      <c r="H3772" s="22" t="s">
        <v>16</v>
      </c>
      <c r="I3772" s="24">
        <v>0.60000000000000009</v>
      </c>
      <c r="J3772" s="25">
        <v>1750</v>
      </c>
      <c r="K3772" s="26">
        <f t="shared" si="1232"/>
        <v>1050.0000000000002</v>
      </c>
      <c r="L3772" s="26">
        <f t="shared" si="1233"/>
        <v>315.00000000000006</v>
      </c>
      <c r="M3772" s="27">
        <v>0.3</v>
      </c>
      <c r="O3772" s="1"/>
      <c r="P3772" s="2"/>
      <c r="Q3772" s="3"/>
      <c r="R3772" s="5"/>
    </row>
    <row r="3773" spans="2:18" x14ac:dyDescent="0.2">
      <c r="B3773" s="22" t="s">
        <v>10</v>
      </c>
      <c r="C3773" s="22">
        <v>1185732</v>
      </c>
      <c r="D3773" s="23">
        <v>44304</v>
      </c>
      <c r="E3773" s="22" t="s">
        <v>130</v>
      </c>
      <c r="F3773" s="22" t="s">
        <v>125</v>
      </c>
      <c r="G3773" s="22" t="s">
        <v>126</v>
      </c>
      <c r="H3773" s="22" t="s">
        <v>17</v>
      </c>
      <c r="I3773" s="24">
        <v>0.5</v>
      </c>
      <c r="J3773" s="25">
        <v>3250</v>
      </c>
      <c r="K3773" s="26">
        <f t="shared" si="1232"/>
        <v>1625</v>
      </c>
      <c r="L3773" s="26">
        <f t="shared" si="1233"/>
        <v>568.75</v>
      </c>
      <c r="M3773" s="27">
        <v>0.35</v>
      </c>
      <c r="O3773" s="1"/>
      <c r="P3773" s="2"/>
      <c r="Q3773" s="3"/>
      <c r="R3773" s="5"/>
    </row>
    <row r="3774" spans="2:18" x14ac:dyDescent="0.2">
      <c r="B3774" s="22" t="s">
        <v>10</v>
      </c>
      <c r="C3774" s="22">
        <v>1185732</v>
      </c>
      <c r="D3774" s="23">
        <v>44333</v>
      </c>
      <c r="E3774" s="22" t="s">
        <v>130</v>
      </c>
      <c r="F3774" s="22" t="s">
        <v>125</v>
      </c>
      <c r="G3774" s="22" t="s">
        <v>126</v>
      </c>
      <c r="H3774" s="22" t="s">
        <v>12</v>
      </c>
      <c r="I3774" s="24">
        <v>0.65</v>
      </c>
      <c r="J3774" s="25">
        <v>5950</v>
      </c>
      <c r="K3774" s="26">
        <f>I3774*J3774</f>
        <v>3867.5</v>
      </c>
      <c r="L3774" s="26">
        <f>K3774*M3774</f>
        <v>1547</v>
      </c>
      <c r="M3774" s="27">
        <v>0.4</v>
      </c>
      <c r="O3774" s="1"/>
      <c r="P3774" s="2"/>
      <c r="Q3774" s="3"/>
      <c r="R3774" s="5"/>
    </row>
    <row r="3775" spans="2:18" x14ac:dyDescent="0.2">
      <c r="B3775" s="22" t="s">
        <v>10</v>
      </c>
      <c r="C3775" s="22">
        <v>1185732</v>
      </c>
      <c r="D3775" s="23">
        <v>44333</v>
      </c>
      <c r="E3775" s="22" t="s">
        <v>130</v>
      </c>
      <c r="F3775" s="22" t="s">
        <v>125</v>
      </c>
      <c r="G3775" s="22" t="s">
        <v>126</v>
      </c>
      <c r="H3775" s="22" t="s">
        <v>15</v>
      </c>
      <c r="I3775" s="24">
        <v>0.60000000000000009</v>
      </c>
      <c r="J3775" s="25">
        <v>3000</v>
      </c>
      <c r="K3775" s="26">
        <f>I3775*J3775</f>
        <v>1800.0000000000002</v>
      </c>
      <c r="L3775" s="26">
        <f>K3775*M3775</f>
        <v>720.00000000000011</v>
      </c>
      <c r="M3775" s="27">
        <v>0.4</v>
      </c>
      <c r="O3775" s="1"/>
      <c r="P3775" s="2"/>
      <c r="Q3775" s="3"/>
      <c r="R3775" s="5"/>
    </row>
    <row r="3776" spans="2:18" x14ac:dyDescent="0.2">
      <c r="B3776" s="22" t="s">
        <v>10</v>
      </c>
      <c r="C3776" s="22">
        <v>1185732</v>
      </c>
      <c r="D3776" s="23">
        <v>44333</v>
      </c>
      <c r="E3776" s="22" t="s">
        <v>130</v>
      </c>
      <c r="F3776" s="22" t="s">
        <v>125</v>
      </c>
      <c r="G3776" s="22" t="s">
        <v>126</v>
      </c>
      <c r="H3776" s="22" t="s">
        <v>13</v>
      </c>
      <c r="I3776" s="24">
        <v>0.55000000000000004</v>
      </c>
      <c r="J3776" s="25">
        <v>3250</v>
      </c>
      <c r="K3776" s="26">
        <f t="shared" ref="K3776:K3779" si="1234">I3776*J3776</f>
        <v>1787.5000000000002</v>
      </c>
      <c r="L3776" s="26">
        <f t="shared" ref="L3776:L3779" si="1235">K3776*M3776</f>
        <v>536.25</v>
      </c>
      <c r="M3776" s="27">
        <v>0.3</v>
      </c>
      <c r="O3776" s="1"/>
      <c r="P3776" s="2"/>
      <c r="Q3776" s="3"/>
      <c r="R3776" s="5"/>
    </row>
    <row r="3777" spans="2:18" x14ac:dyDescent="0.2">
      <c r="B3777" s="22" t="s">
        <v>10</v>
      </c>
      <c r="C3777" s="22">
        <v>1185732</v>
      </c>
      <c r="D3777" s="23">
        <v>44333</v>
      </c>
      <c r="E3777" s="22" t="s">
        <v>130</v>
      </c>
      <c r="F3777" s="22" t="s">
        <v>125</v>
      </c>
      <c r="G3777" s="22" t="s">
        <v>126</v>
      </c>
      <c r="H3777" s="22" t="s">
        <v>14</v>
      </c>
      <c r="I3777" s="24">
        <v>0.55000000000000004</v>
      </c>
      <c r="J3777" s="25">
        <v>2750</v>
      </c>
      <c r="K3777" s="26">
        <f t="shared" si="1234"/>
        <v>1512.5000000000002</v>
      </c>
      <c r="L3777" s="26">
        <f t="shared" si="1235"/>
        <v>453.75000000000006</v>
      </c>
      <c r="M3777" s="27">
        <v>0.3</v>
      </c>
      <c r="O3777" s="1"/>
      <c r="P3777" s="2"/>
      <c r="Q3777" s="3"/>
      <c r="R3777" s="5"/>
    </row>
    <row r="3778" spans="2:18" x14ac:dyDescent="0.2">
      <c r="B3778" s="22" t="s">
        <v>10</v>
      </c>
      <c r="C3778" s="22">
        <v>1185732</v>
      </c>
      <c r="D3778" s="23">
        <v>44333</v>
      </c>
      <c r="E3778" s="22" t="s">
        <v>130</v>
      </c>
      <c r="F3778" s="22" t="s">
        <v>125</v>
      </c>
      <c r="G3778" s="22" t="s">
        <v>126</v>
      </c>
      <c r="H3778" s="22" t="s">
        <v>16</v>
      </c>
      <c r="I3778" s="24">
        <v>0.65</v>
      </c>
      <c r="J3778" s="25">
        <v>3000</v>
      </c>
      <c r="K3778" s="26">
        <f t="shared" si="1234"/>
        <v>1950</v>
      </c>
      <c r="L3778" s="26">
        <f t="shared" si="1235"/>
        <v>585</v>
      </c>
      <c r="M3778" s="27">
        <v>0.3</v>
      </c>
      <c r="O3778" s="1"/>
      <c r="P3778" s="2"/>
      <c r="Q3778" s="3"/>
      <c r="R3778" s="5"/>
    </row>
    <row r="3779" spans="2:18" x14ac:dyDescent="0.2">
      <c r="B3779" s="22" t="s">
        <v>10</v>
      </c>
      <c r="C3779" s="22">
        <v>1185732</v>
      </c>
      <c r="D3779" s="23">
        <v>44333</v>
      </c>
      <c r="E3779" s="22" t="s">
        <v>130</v>
      </c>
      <c r="F3779" s="22" t="s">
        <v>125</v>
      </c>
      <c r="G3779" s="22" t="s">
        <v>126</v>
      </c>
      <c r="H3779" s="22" t="s">
        <v>17</v>
      </c>
      <c r="I3779" s="24">
        <v>0.70000000000000007</v>
      </c>
      <c r="J3779" s="25">
        <v>4250</v>
      </c>
      <c r="K3779" s="26">
        <f t="shared" si="1234"/>
        <v>2975.0000000000005</v>
      </c>
      <c r="L3779" s="26">
        <f t="shared" si="1235"/>
        <v>1041.25</v>
      </c>
      <c r="M3779" s="27">
        <v>0.35</v>
      </c>
      <c r="O3779" s="1"/>
      <c r="P3779" s="2"/>
      <c r="Q3779" s="3"/>
      <c r="R3779" s="5"/>
    </row>
    <row r="3780" spans="2:18" x14ac:dyDescent="0.2">
      <c r="B3780" s="22" t="s">
        <v>10</v>
      </c>
      <c r="C3780" s="22">
        <v>1185732</v>
      </c>
      <c r="D3780" s="23">
        <v>44366</v>
      </c>
      <c r="E3780" s="22" t="s">
        <v>130</v>
      </c>
      <c r="F3780" s="22" t="s">
        <v>125</v>
      </c>
      <c r="G3780" s="22" t="s">
        <v>126</v>
      </c>
      <c r="H3780" s="22" t="s">
        <v>12</v>
      </c>
      <c r="I3780" s="24">
        <v>0.65</v>
      </c>
      <c r="J3780" s="25">
        <v>6750</v>
      </c>
      <c r="K3780" s="26">
        <f>I3780*J3780</f>
        <v>4387.5</v>
      </c>
      <c r="L3780" s="26">
        <f>K3780*M3780</f>
        <v>1755</v>
      </c>
      <c r="M3780" s="27">
        <v>0.4</v>
      </c>
      <c r="O3780" s="1"/>
      <c r="P3780" s="2"/>
      <c r="Q3780" s="3"/>
      <c r="R3780" s="5"/>
    </row>
    <row r="3781" spans="2:18" x14ac:dyDescent="0.2">
      <c r="B3781" s="22" t="s">
        <v>10</v>
      </c>
      <c r="C3781" s="22">
        <v>1185732</v>
      </c>
      <c r="D3781" s="23">
        <v>44366</v>
      </c>
      <c r="E3781" s="22" t="s">
        <v>130</v>
      </c>
      <c r="F3781" s="22" t="s">
        <v>125</v>
      </c>
      <c r="G3781" s="22" t="s">
        <v>126</v>
      </c>
      <c r="H3781" s="22" t="s">
        <v>15</v>
      </c>
      <c r="I3781" s="24">
        <v>0.60000000000000009</v>
      </c>
      <c r="J3781" s="25">
        <v>4250</v>
      </c>
      <c r="K3781" s="26">
        <f>I3781*J3781</f>
        <v>2550.0000000000005</v>
      </c>
      <c r="L3781" s="26">
        <f>K3781*M3781</f>
        <v>1020.0000000000002</v>
      </c>
      <c r="M3781" s="27">
        <v>0.4</v>
      </c>
      <c r="O3781" s="1"/>
      <c r="P3781" s="2"/>
      <c r="Q3781" s="3"/>
      <c r="R3781" s="5"/>
    </row>
    <row r="3782" spans="2:18" x14ac:dyDescent="0.2">
      <c r="B3782" s="22" t="s">
        <v>10</v>
      </c>
      <c r="C3782" s="22">
        <v>1185732</v>
      </c>
      <c r="D3782" s="23">
        <v>44366</v>
      </c>
      <c r="E3782" s="22" t="s">
        <v>130</v>
      </c>
      <c r="F3782" s="22" t="s">
        <v>125</v>
      </c>
      <c r="G3782" s="22" t="s">
        <v>126</v>
      </c>
      <c r="H3782" s="22" t="s">
        <v>13</v>
      </c>
      <c r="I3782" s="24">
        <v>0.55000000000000004</v>
      </c>
      <c r="J3782" s="25">
        <v>3500</v>
      </c>
      <c r="K3782" s="26">
        <f t="shared" ref="K3782:K3785" si="1236">I3782*J3782</f>
        <v>1925.0000000000002</v>
      </c>
      <c r="L3782" s="26">
        <f t="shared" ref="L3782:L3785" si="1237">K3782*M3782</f>
        <v>577.5</v>
      </c>
      <c r="M3782" s="27">
        <v>0.3</v>
      </c>
      <c r="O3782" s="1"/>
      <c r="P3782" s="2"/>
      <c r="Q3782" s="3"/>
      <c r="R3782" s="5"/>
    </row>
    <row r="3783" spans="2:18" x14ac:dyDescent="0.2">
      <c r="B3783" s="22" t="s">
        <v>10</v>
      </c>
      <c r="C3783" s="22">
        <v>1185732</v>
      </c>
      <c r="D3783" s="23">
        <v>44366</v>
      </c>
      <c r="E3783" s="22" t="s">
        <v>130</v>
      </c>
      <c r="F3783" s="22" t="s">
        <v>125</v>
      </c>
      <c r="G3783" s="22" t="s">
        <v>126</v>
      </c>
      <c r="H3783" s="22" t="s">
        <v>14</v>
      </c>
      <c r="I3783" s="24">
        <v>0.55000000000000004</v>
      </c>
      <c r="J3783" s="25">
        <v>3250</v>
      </c>
      <c r="K3783" s="26">
        <f t="shared" si="1236"/>
        <v>1787.5000000000002</v>
      </c>
      <c r="L3783" s="26">
        <f t="shared" si="1237"/>
        <v>536.25</v>
      </c>
      <c r="M3783" s="27">
        <v>0.3</v>
      </c>
      <c r="O3783" s="1"/>
      <c r="P3783" s="2"/>
      <c r="Q3783" s="3"/>
      <c r="R3783" s="5"/>
    </row>
    <row r="3784" spans="2:18" x14ac:dyDescent="0.2">
      <c r="B3784" s="22" t="s">
        <v>10</v>
      </c>
      <c r="C3784" s="22">
        <v>1185732</v>
      </c>
      <c r="D3784" s="23">
        <v>44366</v>
      </c>
      <c r="E3784" s="22" t="s">
        <v>130</v>
      </c>
      <c r="F3784" s="22" t="s">
        <v>125</v>
      </c>
      <c r="G3784" s="22" t="s">
        <v>126</v>
      </c>
      <c r="H3784" s="22" t="s">
        <v>16</v>
      </c>
      <c r="I3784" s="24">
        <v>0.65</v>
      </c>
      <c r="J3784" s="25">
        <v>3250</v>
      </c>
      <c r="K3784" s="26">
        <f t="shared" si="1236"/>
        <v>2112.5</v>
      </c>
      <c r="L3784" s="26">
        <f t="shared" si="1237"/>
        <v>633.75</v>
      </c>
      <c r="M3784" s="27">
        <v>0.3</v>
      </c>
      <c r="O3784" s="1"/>
      <c r="P3784" s="2"/>
      <c r="Q3784" s="3"/>
      <c r="R3784" s="5"/>
    </row>
    <row r="3785" spans="2:18" x14ac:dyDescent="0.2">
      <c r="B3785" s="22" t="s">
        <v>10</v>
      </c>
      <c r="C3785" s="22">
        <v>1185732</v>
      </c>
      <c r="D3785" s="23">
        <v>44366</v>
      </c>
      <c r="E3785" s="22" t="s">
        <v>130</v>
      </c>
      <c r="F3785" s="22" t="s">
        <v>125</v>
      </c>
      <c r="G3785" s="22" t="s">
        <v>126</v>
      </c>
      <c r="H3785" s="22" t="s">
        <v>17</v>
      </c>
      <c r="I3785" s="24">
        <v>0.70000000000000007</v>
      </c>
      <c r="J3785" s="25">
        <v>4750</v>
      </c>
      <c r="K3785" s="26">
        <f t="shared" si="1236"/>
        <v>3325.0000000000005</v>
      </c>
      <c r="L3785" s="26">
        <f t="shared" si="1237"/>
        <v>1163.75</v>
      </c>
      <c r="M3785" s="27">
        <v>0.35</v>
      </c>
      <c r="O3785" s="1"/>
      <c r="P3785" s="2"/>
      <c r="Q3785" s="3"/>
      <c r="R3785" s="5"/>
    </row>
    <row r="3786" spans="2:18" x14ac:dyDescent="0.2">
      <c r="B3786" s="22" t="s">
        <v>10</v>
      </c>
      <c r="C3786" s="22">
        <v>1185732</v>
      </c>
      <c r="D3786" s="23">
        <v>44394</v>
      </c>
      <c r="E3786" s="22" t="s">
        <v>130</v>
      </c>
      <c r="F3786" s="22" t="s">
        <v>125</v>
      </c>
      <c r="G3786" s="22" t="s">
        <v>126</v>
      </c>
      <c r="H3786" s="22" t="s">
        <v>12</v>
      </c>
      <c r="I3786" s="24">
        <v>0.65</v>
      </c>
      <c r="J3786" s="25">
        <v>7000</v>
      </c>
      <c r="K3786" s="26">
        <f>I3786*J3786</f>
        <v>4550</v>
      </c>
      <c r="L3786" s="26">
        <f>K3786*M3786</f>
        <v>1820</v>
      </c>
      <c r="M3786" s="27">
        <v>0.4</v>
      </c>
      <c r="O3786" s="1"/>
      <c r="P3786" s="2"/>
      <c r="Q3786" s="3"/>
      <c r="R3786" s="5"/>
    </row>
    <row r="3787" spans="2:18" x14ac:dyDescent="0.2">
      <c r="B3787" s="22" t="s">
        <v>10</v>
      </c>
      <c r="C3787" s="22">
        <v>1185732</v>
      </c>
      <c r="D3787" s="23">
        <v>44394</v>
      </c>
      <c r="E3787" s="22" t="s">
        <v>130</v>
      </c>
      <c r="F3787" s="22" t="s">
        <v>125</v>
      </c>
      <c r="G3787" s="22" t="s">
        <v>126</v>
      </c>
      <c r="H3787" s="22" t="s">
        <v>15</v>
      </c>
      <c r="I3787" s="24">
        <v>0.60000000000000009</v>
      </c>
      <c r="J3787" s="25">
        <v>4500</v>
      </c>
      <c r="K3787" s="26">
        <f>I3787*J3787</f>
        <v>2700.0000000000005</v>
      </c>
      <c r="L3787" s="26">
        <f>K3787*M3787</f>
        <v>1080.0000000000002</v>
      </c>
      <c r="M3787" s="27">
        <v>0.4</v>
      </c>
      <c r="O3787" s="1"/>
      <c r="P3787" s="2"/>
      <c r="Q3787" s="3"/>
      <c r="R3787" s="5"/>
    </row>
    <row r="3788" spans="2:18" x14ac:dyDescent="0.2">
      <c r="B3788" s="22" t="s">
        <v>10</v>
      </c>
      <c r="C3788" s="22">
        <v>1185732</v>
      </c>
      <c r="D3788" s="23">
        <v>44394</v>
      </c>
      <c r="E3788" s="22" t="s">
        <v>130</v>
      </c>
      <c r="F3788" s="22" t="s">
        <v>125</v>
      </c>
      <c r="G3788" s="22" t="s">
        <v>126</v>
      </c>
      <c r="H3788" s="22" t="s">
        <v>13</v>
      </c>
      <c r="I3788" s="24">
        <v>0.55000000000000004</v>
      </c>
      <c r="J3788" s="25">
        <v>3750</v>
      </c>
      <c r="K3788" s="26">
        <f t="shared" ref="K3788:K3791" si="1238">I3788*J3788</f>
        <v>2062.5</v>
      </c>
      <c r="L3788" s="26">
        <f t="shared" ref="L3788:L3791" si="1239">K3788*M3788</f>
        <v>618.75</v>
      </c>
      <c r="M3788" s="27">
        <v>0.3</v>
      </c>
      <c r="O3788" s="1"/>
      <c r="P3788" s="2"/>
      <c r="Q3788" s="3"/>
      <c r="R3788" s="5"/>
    </row>
    <row r="3789" spans="2:18" x14ac:dyDescent="0.2">
      <c r="B3789" s="22" t="s">
        <v>10</v>
      </c>
      <c r="C3789" s="22">
        <v>1185732</v>
      </c>
      <c r="D3789" s="23">
        <v>44394</v>
      </c>
      <c r="E3789" s="22" t="s">
        <v>130</v>
      </c>
      <c r="F3789" s="22" t="s">
        <v>125</v>
      </c>
      <c r="G3789" s="22" t="s">
        <v>126</v>
      </c>
      <c r="H3789" s="22" t="s">
        <v>14</v>
      </c>
      <c r="I3789" s="24">
        <v>0.55000000000000004</v>
      </c>
      <c r="J3789" s="25">
        <v>3250</v>
      </c>
      <c r="K3789" s="26">
        <f t="shared" si="1238"/>
        <v>1787.5000000000002</v>
      </c>
      <c r="L3789" s="26">
        <f t="shared" si="1239"/>
        <v>536.25</v>
      </c>
      <c r="M3789" s="27">
        <v>0.3</v>
      </c>
      <c r="O3789" s="1"/>
      <c r="P3789" s="2"/>
      <c r="Q3789" s="3"/>
      <c r="R3789" s="5"/>
    </row>
    <row r="3790" spans="2:18" x14ac:dyDescent="0.2">
      <c r="B3790" s="22" t="s">
        <v>10</v>
      </c>
      <c r="C3790" s="22">
        <v>1185732</v>
      </c>
      <c r="D3790" s="23">
        <v>44394</v>
      </c>
      <c r="E3790" s="22" t="s">
        <v>130</v>
      </c>
      <c r="F3790" s="22" t="s">
        <v>125</v>
      </c>
      <c r="G3790" s="22" t="s">
        <v>126</v>
      </c>
      <c r="H3790" s="22" t="s">
        <v>16</v>
      </c>
      <c r="I3790" s="24">
        <v>0.65</v>
      </c>
      <c r="J3790" s="25">
        <v>3500</v>
      </c>
      <c r="K3790" s="26">
        <f t="shared" si="1238"/>
        <v>2275</v>
      </c>
      <c r="L3790" s="26">
        <f t="shared" si="1239"/>
        <v>682.5</v>
      </c>
      <c r="M3790" s="27">
        <v>0.3</v>
      </c>
      <c r="O3790" s="1"/>
      <c r="P3790" s="2"/>
      <c r="Q3790" s="3"/>
      <c r="R3790" s="5"/>
    </row>
    <row r="3791" spans="2:18" x14ac:dyDescent="0.2">
      <c r="B3791" s="22" t="s">
        <v>10</v>
      </c>
      <c r="C3791" s="22">
        <v>1185732</v>
      </c>
      <c r="D3791" s="23">
        <v>44394</v>
      </c>
      <c r="E3791" s="22" t="s">
        <v>130</v>
      </c>
      <c r="F3791" s="22" t="s">
        <v>125</v>
      </c>
      <c r="G3791" s="22" t="s">
        <v>126</v>
      </c>
      <c r="H3791" s="22" t="s">
        <v>17</v>
      </c>
      <c r="I3791" s="24">
        <v>0.70000000000000007</v>
      </c>
      <c r="J3791" s="25">
        <v>5250</v>
      </c>
      <c r="K3791" s="26">
        <f t="shared" si="1238"/>
        <v>3675.0000000000005</v>
      </c>
      <c r="L3791" s="26">
        <f t="shared" si="1239"/>
        <v>1286.25</v>
      </c>
      <c r="M3791" s="27">
        <v>0.35</v>
      </c>
      <c r="O3791" s="1"/>
      <c r="P3791" s="2"/>
      <c r="Q3791" s="3"/>
      <c r="R3791" s="5"/>
    </row>
    <row r="3792" spans="2:18" x14ac:dyDescent="0.2">
      <c r="B3792" s="22" t="s">
        <v>10</v>
      </c>
      <c r="C3792" s="22">
        <v>1185732</v>
      </c>
      <c r="D3792" s="23">
        <v>44426</v>
      </c>
      <c r="E3792" s="22" t="s">
        <v>130</v>
      </c>
      <c r="F3792" s="22" t="s">
        <v>125</v>
      </c>
      <c r="G3792" s="22" t="s">
        <v>126</v>
      </c>
      <c r="H3792" s="22" t="s">
        <v>12</v>
      </c>
      <c r="I3792" s="24">
        <v>0.65</v>
      </c>
      <c r="J3792" s="25">
        <v>6750</v>
      </c>
      <c r="K3792" s="26">
        <f>I3792*J3792</f>
        <v>4387.5</v>
      </c>
      <c r="L3792" s="26">
        <f>K3792*M3792</f>
        <v>1755</v>
      </c>
      <c r="M3792" s="27">
        <v>0.4</v>
      </c>
      <c r="O3792" s="1"/>
      <c r="P3792" s="2"/>
      <c r="Q3792" s="3"/>
      <c r="R3792" s="5"/>
    </row>
    <row r="3793" spans="2:18" x14ac:dyDescent="0.2">
      <c r="B3793" s="22" t="s">
        <v>10</v>
      </c>
      <c r="C3793" s="22">
        <v>1185732</v>
      </c>
      <c r="D3793" s="23">
        <v>44426</v>
      </c>
      <c r="E3793" s="22" t="s">
        <v>130</v>
      </c>
      <c r="F3793" s="22" t="s">
        <v>125</v>
      </c>
      <c r="G3793" s="22" t="s">
        <v>126</v>
      </c>
      <c r="H3793" s="22" t="s">
        <v>15</v>
      </c>
      <c r="I3793" s="24">
        <v>0.60000000000000009</v>
      </c>
      <c r="J3793" s="25">
        <v>4500</v>
      </c>
      <c r="K3793" s="26">
        <f>I3793*J3793</f>
        <v>2700.0000000000005</v>
      </c>
      <c r="L3793" s="26">
        <f>K3793*M3793</f>
        <v>1080.0000000000002</v>
      </c>
      <c r="M3793" s="27">
        <v>0.4</v>
      </c>
      <c r="O3793" s="1"/>
      <c r="P3793" s="2"/>
      <c r="Q3793" s="3"/>
      <c r="R3793" s="5"/>
    </row>
    <row r="3794" spans="2:18" x14ac:dyDescent="0.2">
      <c r="B3794" s="22" t="s">
        <v>10</v>
      </c>
      <c r="C3794" s="22">
        <v>1185732</v>
      </c>
      <c r="D3794" s="23">
        <v>44426</v>
      </c>
      <c r="E3794" s="22" t="s">
        <v>130</v>
      </c>
      <c r="F3794" s="22" t="s">
        <v>125</v>
      </c>
      <c r="G3794" s="22" t="s">
        <v>126</v>
      </c>
      <c r="H3794" s="22" t="s">
        <v>13</v>
      </c>
      <c r="I3794" s="24">
        <v>0.55000000000000004</v>
      </c>
      <c r="J3794" s="25">
        <v>3750</v>
      </c>
      <c r="K3794" s="26">
        <f t="shared" ref="K3794:K3797" si="1240">I3794*J3794</f>
        <v>2062.5</v>
      </c>
      <c r="L3794" s="26">
        <f t="shared" ref="L3794:L3797" si="1241">K3794*M3794</f>
        <v>618.75</v>
      </c>
      <c r="M3794" s="27">
        <v>0.3</v>
      </c>
      <c r="O3794" s="1"/>
      <c r="P3794" s="2"/>
      <c r="Q3794" s="3"/>
      <c r="R3794" s="5"/>
    </row>
    <row r="3795" spans="2:18" x14ac:dyDescent="0.2">
      <c r="B3795" s="22" t="s">
        <v>10</v>
      </c>
      <c r="C3795" s="22">
        <v>1185732</v>
      </c>
      <c r="D3795" s="23">
        <v>44426</v>
      </c>
      <c r="E3795" s="22" t="s">
        <v>130</v>
      </c>
      <c r="F3795" s="22" t="s">
        <v>125</v>
      </c>
      <c r="G3795" s="22" t="s">
        <v>126</v>
      </c>
      <c r="H3795" s="22" t="s">
        <v>14</v>
      </c>
      <c r="I3795" s="24">
        <v>0.55000000000000004</v>
      </c>
      <c r="J3795" s="25">
        <v>2750</v>
      </c>
      <c r="K3795" s="26">
        <f t="shared" si="1240"/>
        <v>1512.5000000000002</v>
      </c>
      <c r="L3795" s="26">
        <f t="shared" si="1241"/>
        <v>453.75000000000006</v>
      </c>
      <c r="M3795" s="27">
        <v>0.3</v>
      </c>
      <c r="O3795" s="1"/>
      <c r="P3795" s="2"/>
      <c r="Q3795" s="3"/>
      <c r="R3795" s="5"/>
    </row>
    <row r="3796" spans="2:18" x14ac:dyDescent="0.2">
      <c r="B3796" s="22" t="s">
        <v>10</v>
      </c>
      <c r="C3796" s="22">
        <v>1185732</v>
      </c>
      <c r="D3796" s="23">
        <v>44426</v>
      </c>
      <c r="E3796" s="22" t="s">
        <v>130</v>
      </c>
      <c r="F3796" s="22" t="s">
        <v>125</v>
      </c>
      <c r="G3796" s="22" t="s">
        <v>126</v>
      </c>
      <c r="H3796" s="22" t="s">
        <v>16</v>
      </c>
      <c r="I3796" s="24">
        <v>0.65</v>
      </c>
      <c r="J3796" s="25">
        <v>2500</v>
      </c>
      <c r="K3796" s="26">
        <f t="shared" si="1240"/>
        <v>1625</v>
      </c>
      <c r="L3796" s="26">
        <f t="shared" si="1241"/>
        <v>487.5</v>
      </c>
      <c r="M3796" s="27">
        <v>0.3</v>
      </c>
      <c r="O3796" s="1"/>
      <c r="P3796" s="2"/>
      <c r="Q3796" s="3"/>
      <c r="R3796" s="5"/>
    </row>
    <row r="3797" spans="2:18" x14ac:dyDescent="0.2">
      <c r="B3797" s="22" t="s">
        <v>10</v>
      </c>
      <c r="C3797" s="22">
        <v>1185732</v>
      </c>
      <c r="D3797" s="23">
        <v>44426</v>
      </c>
      <c r="E3797" s="22" t="s">
        <v>130</v>
      </c>
      <c r="F3797" s="22" t="s">
        <v>125</v>
      </c>
      <c r="G3797" s="22" t="s">
        <v>126</v>
      </c>
      <c r="H3797" s="22" t="s">
        <v>17</v>
      </c>
      <c r="I3797" s="24">
        <v>0.70000000000000007</v>
      </c>
      <c r="J3797" s="25">
        <v>4250</v>
      </c>
      <c r="K3797" s="26">
        <f t="shared" si="1240"/>
        <v>2975.0000000000005</v>
      </c>
      <c r="L3797" s="26">
        <f t="shared" si="1241"/>
        <v>1041.25</v>
      </c>
      <c r="M3797" s="27">
        <v>0.35</v>
      </c>
      <c r="O3797" s="1"/>
      <c r="P3797" s="2"/>
      <c r="Q3797" s="3"/>
      <c r="R3797" s="5"/>
    </row>
    <row r="3798" spans="2:18" x14ac:dyDescent="0.2">
      <c r="B3798" s="22" t="s">
        <v>10</v>
      </c>
      <c r="C3798" s="22">
        <v>1185732</v>
      </c>
      <c r="D3798" s="23">
        <v>44456</v>
      </c>
      <c r="E3798" s="22" t="s">
        <v>130</v>
      </c>
      <c r="F3798" s="22" t="s">
        <v>125</v>
      </c>
      <c r="G3798" s="22" t="s">
        <v>126</v>
      </c>
      <c r="H3798" s="22" t="s">
        <v>12</v>
      </c>
      <c r="I3798" s="24">
        <v>0.65</v>
      </c>
      <c r="J3798" s="25">
        <v>5500</v>
      </c>
      <c r="K3798" s="26">
        <f>I3798*J3798</f>
        <v>3575</v>
      </c>
      <c r="L3798" s="26">
        <f>K3798*M3798</f>
        <v>1430</v>
      </c>
      <c r="M3798" s="27">
        <v>0.4</v>
      </c>
      <c r="O3798" s="1"/>
      <c r="P3798" s="2"/>
      <c r="Q3798" s="3"/>
      <c r="R3798" s="5"/>
    </row>
    <row r="3799" spans="2:18" x14ac:dyDescent="0.2">
      <c r="B3799" s="22" t="s">
        <v>10</v>
      </c>
      <c r="C3799" s="22">
        <v>1185732</v>
      </c>
      <c r="D3799" s="23">
        <v>44456</v>
      </c>
      <c r="E3799" s="22" t="s">
        <v>130</v>
      </c>
      <c r="F3799" s="22" t="s">
        <v>125</v>
      </c>
      <c r="G3799" s="22" t="s">
        <v>126</v>
      </c>
      <c r="H3799" s="22" t="s">
        <v>15</v>
      </c>
      <c r="I3799" s="24">
        <v>0.60000000000000009</v>
      </c>
      <c r="J3799" s="25">
        <v>3500</v>
      </c>
      <c r="K3799" s="26">
        <f>I3799*J3799</f>
        <v>2100.0000000000005</v>
      </c>
      <c r="L3799" s="26">
        <f>K3799*M3799</f>
        <v>840.00000000000023</v>
      </c>
      <c r="M3799" s="27">
        <v>0.4</v>
      </c>
      <c r="O3799" s="1"/>
      <c r="P3799" s="2"/>
      <c r="Q3799" s="3"/>
      <c r="R3799" s="5"/>
    </row>
    <row r="3800" spans="2:18" x14ac:dyDescent="0.2">
      <c r="B3800" s="22" t="s">
        <v>10</v>
      </c>
      <c r="C3800" s="22">
        <v>1185732</v>
      </c>
      <c r="D3800" s="23">
        <v>44456</v>
      </c>
      <c r="E3800" s="22" t="s">
        <v>130</v>
      </c>
      <c r="F3800" s="22" t="s">
        <v>125</v>
      </c>
      <c r="G3800" s="22" t="s">
        <v>126</v>
      </c>
      <c r="H3800" s="22" t="s">
        <v>13</v>
      </c>
      <c r="I3800" s="24">
        <v>0.55000000000000004</v>
      </c>
      <c r="J3800" s="25">
        <v>2500</v>
      </c>
      <c r="K3800" s="26">
        <f t="shared" ref="K3800:K3803" si="1242">I3800*J3800</f>
        <v>1375</v>
      </c>
      <c r="L3800" s="26">
        <f t="shared" ref="L3800:L3803" si="1243">K3800*M3800</f>
        <v>412.5</v>
      </c>
      <c r="M3800" s="27">
        <v>0.3</v>
      </c>
      <c r="O3800" s="1"/>
      <c r="P3800" s="2"/>
      <c r="Q3800" s="3"/>
      <c r="R3800" s="5"/>
    </row>
    <row r="3801" spans="2:18" x14ac:dyDescent="0.2">
      <c r="B3801" s="22" t="s">
        <v>10</v>
      </c>
      <c r="C3801" s="22">
        <v>1185732</v>
      </c>
      <c r="D3801" s="23">
        <v>44456</v>
      </c>
      <c r="E3801" s="22" t="s">
        <v>130</v>
      </c>
      <c r="F3801" s="22" t="s">
        <v>125</v>
      </c>
      <c r="G3801" s="22" t="s">
        <v>126</v>
      </c>
      <c r="H3801" s="22" t="s">
        <v>14</v>
      </c>
      <c r="I3801" s="24">
        <v>0.55000000000000004</v>
      </c>
      <c r="J3801" s="25">
        <v>2250</v>
      </c>
      <c r="K3801" s="26">
        <f t="shared" si="1242"/>
        <v>1237.5</v>
      </c>
      <c r="L3801" s="26">
        <f t="shared" si="1243"/>
        <v>371.25</v>
      </c>
      <c r="M3801" s="27">
        <v>0.3</v>
      </c>
      <c r="O3801" s="1"/>
      <c r="P3801" s="2"/>
      <c r="Q3801" s="3"/>
      <c r="R3801" s="5"/>
    </row>
    <row r="3802" spans="2:18" x14ac:dyDescent="0.2">
      <c r="B3802" s="22" t="s">
        <v>10</v>
      </c>
      <c r="C3802" s="22">
        <v>1185732</v>
      </c>
      <c r="D3802" s="23">
        <v>44456</v>
      </c>
      <c r="E3802" s="22" t="s">
        <v>130</v>
      </c>
      <c r="F3802" s="22" t="s">
        <v>125</v>
      </c>
      <c r="G3802" s="22" t="s">
        <v>126</v>
      </c>
      <c r="H3802" s="22" t="s">
        <v>16</v>
      </c>
      <c r="I3802" s="24">
        <v>0.65</v>
      </c>
      <c r="J3802" s="25">
        <v>2250</v>
      </c>
      <c r="K3802" s="26">
        <f t="shared" si="1242"/>
        <v>1462.5</v>
      </c>
      <c r="L3802" s="26">
        <f t="shared" si="1243"/>
        <v>438.75</v>
      </c>
      <c r="M3802" s="27">
        <v>0.3</v>
      </c>
      <c r="O3802" s="1"/>
      <c r="P3802" s="2"/>
      <c r="Q3802" s="3"/>
      <c r="R3802" s="5"/>
    </row>
    <row r="3803" spans="2:18" x14ac:dyDescent="0.2">
      <c r="B3803" s="22" t="s">
        <v>10</v>
      </c>
      <c r="C3803" s="22">
        <v>1185732</v>
      </c>
      <c r="D3803" s="23">
        <v>44456</v>
      </c>
      <c r="E3803" s="22" t="s">
        <v>130</v>
      </c>
      <c r="F3803" s="22" t="s">
        <v>125</v>
      </c>
      <c r="G3803" s="22" t="s">
        <v>126</v>
      </c>
      <c r="H3803" s="22" t="s">
        <v>17</v>
      </c>
      <c r="I3803" s="24">
        <v>0.70000000000000007</v>
      </c>
      <c r="J3803" s="25">
        <v>3250</v>
      </c>
      <c r="K3803" s="26">
        <f t="shared" si="1242"/>
        <v>2275</v>
      </c>
      <c r="L3803" s="26">
        <f t="shared" si="1243"/>
        <v>796.25</v>
      </c>
      <c r="M3803" s="27">
        <v>0.35</v>
      </c>
      <c r="O3803" s="1"/>
      <c r="P3803" s="2"/>
      <c r="Q3803" s="3"/>
      <c r="R3803" s="5"/>
    </row>
    <row r="3804" spans="2:18" x14ac:dyDescent="0.2">
      <c r="B3804" s="22" t="s">
        <v>10</v>
      </c>
      <c r="C3804" s="22">
        <v>1185732</v>
      </c>
      <c r="D3804" s="23">
        <v>44488</v>
      </c>
      <c r="E3804" s="22" t="s">
        <v>130</v>
      </c>
      <c r="F3804" s="22" t="s">
        <v>125</v>
      </c>
      <c r="G3804" s="22" t="s">
        <v>126</v>
      </c>
      <c r="H3804" s="22" t="s">
        <v>12</v>
      </c>
      <c r="I3804" s="24">
        <v>0.70000000000000007</v>
      </c>
      <c r="J3804" s="25">
        <v>4750</v>
      </c>
      <c r="K3804" s="26">
        <f>I3804*J3804</f>
        <v>3325.0000000000005</v>
      </c>
      <c r="L3804" s="26">
        <f>K3804*M3804</f>
        <v>1330.0000000000002</v>
      </c>
      <c r="M3804" s="27">
        <v>0.4</v>
      </c>
      <c r="O3804" s="1"/>
      <c r="P3804" s="2"/>
      <c r="Q3804" s="3"/>
      <c r="R3804" s="5"/>
    </row>
    <row r="3805" spans="2:18" x14ac:dyDescent="0.2">
      <c r="B3805" s="22" t="s">
        <v>10</v>
      </c>
      <c r="C3805" s="22">
        <v>1185732</v>
      </c>
      <c r="D3805" s="23">
        <v>44488</v>
      </c>
      <c r="E3805" s="22" t="s">
        <v>130</v>
      </c>
      <c r="F3805" s="22" t="s">
        <v>125</v>
      </c>
      <c r="G3805" s="22" t="s">
        <v>126</v>
      </c>
      <c r="H3805" s="22" t="s">
        <v>15</v>
      </c>
      <c r="I3805" s="24">
        <v>0.65000000000000013</v>
      </c>
      <c r="J3805" s="25">
        <v>3000</v>
      </c>
      <c r="K3805" s="26">
        <f>I3805*J3805</f>
        <v>1950.0000000000005</v>
      </c>
      <c r="L3805" s="26">
        <f>K3805*M3805</f>
        <v>780.00000000000023</v>
      </c>
      <c r="M3805" s="27">
        <v>0.4</v>
      </c>
      <c r="O3805" s="1"/>
      <c r="P3805" s="2"/>
      <c r="Q3805" s="3"/>
      <c r="R3805" s="5"/>
    </row>
    <row r="3806" spans="2:18" x14ac:dyDescent="0.2">
      <c r="B3806" s="22" t="s">
        <v>10</v>
      </c>
      <c r="C3806" s="22">
        <v>1185732</v>
      </c>
      <c r="D3806" s="23">
        <v>44488</v>
      </c>
      <c r="E3806" s="22" t="s">
        <v>130</v>
      </c>
      <c r="F3806" s="22" t="s">
        <v>125</v>
      </c>
      <c r="G3806" s="22" t="s">
        <v>126</v>
      </c>
      <c r="H3806" s="22" t="s">
        <v>13</v>
      </c>
      <c r="I3806" s="24">
        <v>0.65000000000000013</v>
      </c>
      <c r="J3806" s="25">
        <v>2000</v>
      </c>
      <c r="K3806" s="26">
        <f t="shared" ref="K3806:K3809" si="1244">I3806*J3806</f>
        <v>1300.0000000000002</v>
      </c>
      <c r="L3806" s="26">
        <f t="shared" ref="L3806:L3809" si="1245">K3806*M3806</f>
        <v>390.00000000000006</v>
      </c>
      <c r="M3806" s="27">
        <v>0.3</v>
      </c>
      <c r="O3806" s="1"/>
      <c r="P3806" s="2"/>
      <c r="Q3806" s="3"/>
      <c r="R3806" s="5"/>
    </row>
    <row r="3807" spans="2:18" x14ac:dyDescent="0.2">
      <c r="B3807" s="22" t="s">
        <v>10</v>
      </c>
      <c r="C3807" s="22">
        <v>1185732</v>
      </c>
      <c r="D3807" s="23">
        <v>44488</v>
      </c>
      <c r="E3807" s="22" t="s">
        <v>130</v>
      </c>
      <c r="F3807" s="22" t="s">
        <v>125</v>
      </c>
      <c r="G3807" s="22" t="s">
        <v>126</v>
      </c>
      <c r="H3807" s="22" t="s">
        <v>14</v>
      </c>
      <c r="I3807" s="24">
        <v>0.65000000000000013</v>
      </c>
      <c r="J3807" s="25">
        <v>1750</v>
      </c>
      <c r="K3807" s="26">
        <f t="shared" si="1244"/>
        <v>1137.5000000000002</v>
      </c>
      <c r="L3807" s="26">
        <f t="shared" si="1245"/>
        <v>341.25000000000006</v>
      </c>
      <c r="M3807" s="27">
        <v>0.3</v>
      </c>
      <c r="O3807" s="1"/>
      <c r="P3807" s="2"/>
      <c r="Q3807" s="3"/>
      <c r="R3807" s="5"/>
    </row>
    <row r="3808" spans="2:18" x14ac:dyDescent="0.2">
      <c r="B3808" s="22" t="s">
        <v>10</v>
      </c>
      <c r="C3808" s="22">
        <v>1185732</v>
      </c>
      <c r="D3808" s="23">
        <v>44488</v>
      </c>
      <c r="E3808" s="22" t="s">
        <v>130</v>
      </c>
      <c r="F3808" s="22" t="s">
        <v>125</v>
      </c>
      <c r="G3808" s="22" t="s">
        <v>126</v>
      </c>
      <c r="H3808" s="22" t="s">
        <v>16</v>
      </c>
      <c r="I3808" s="24">
        <v>0.75000000000000011</v>
      </c>
      <c r="J3808" s="25">
        <v>1750</v>
      </c>
      <c r="K3808" s="26">
        <f t="shared" si="1244"/>
        <v>1312.5000000000002</v>
      </c>
      <c r="L3808" s="26">
        <f t="shared" si="1245"/>
        <v>393.75000000000006</v>
      </c>
      <c r="M3808" s="27">
        <v>0.3</v>
      </c>
      <c r="O3808" s="1"/>
      <c r="P3808" s="2"/>
      <c r="Q3808" s="3"/>
      <c r="R3808" s="5"/>
    </row>
    <row r="3809" spans="1:18" x14ac:dyDescent="0.2">
      <c r="B3809" s="22" t="s">
        <v>10</v>
      </c>
      <c r="C3809" s="22">
        <v>1185732</v>
      </c>
      <c r="D3809" s="23">
        <v>44488</v>
      </c>
      <c r="E3809" s="22" t="s">
        <v>130</v>
      </c>
      <c r="F3809" s="22" t="s">
        <v>125</v>
      </c>
      <c r="G3809" s="22" t="s">
        <v>126</v>
      </c>
      <c r="H3809" s="22" t="s">
        <v>17</v>
      </c>
      <c r="I3809" s="24">
        <v>0.8</v>
      </c>
      <c r="J3809" s="25">
        <v>3000</v>
      </c>
      <c r="K3809" s="26">
        <f t="shared" si="1244"/>
        <v>2400</v>
      </c>
      <c r="L3809" s="26">
        <f t="shared" si="1245"/>
        <v>840</v>
      </c>
      <c r="M3809" s="27">
        <v>0.35</v>
      </c>
      <c r="O3809" s="1"/>
      <c r="P3809" s="2"/>
      <c r="Q3809" s="3"/>
      <c r="R3809" s="5"/>
    </row>
    <row r="3810" spans="1:18" x14ac:dyDescent="0.2">
      <c r="B3810" s="22" t="s">
        <v>10</v>
      </c>
      <c r="C3810" s="22">
        <v>1185732</v>
      </c>
      <c r="D3810" s="23">
        <v>44518</v>
      </c>
      <c r="E3810" s="22" t="s">
        <v>130</v>
      </c>
      <c r="F3810" s="22" t="s">
        <v>125</v>
      </c>
      <c r="G3810" s="22" t="s">
        <v>126</v>
      </c>
      <c r="H3810" s="22" t="s">
        <v>12</v>
      </c>
      <c r="I3810" s="24">
        <v>0.75000000000000011</v>
      </c>
      <c r="J3810" s="25">
        <v>4500</v>
      </c>
      <c r="K3810" s="26">
        <f>I3810*J3810</f>
        <v>3375.0000000000005</v>
      </c>
      <c r="L3810" s="26">
        <f>K3810*M3810</f>
        <v>1350.0000000000002</v>
      </c>
      <c r="M3810" s="27">
        <v>0.4</v>
      </c>
      <c r="O3810" s="1"/>
      <c r="P3810" s="2"/>
      <c r="Q3810" s="3"/>
      <c r="R3810" s="5"/>
    </row>
    <row r="3811" spans="1:18" x14ac:dyDescent="0.2">
      <c r="B3811" s="22" t="s">
        <v>10</v>
      </c>
      <c r="C3811" s="22">
        <v>1185732</v>
      </c>
      <c r="D3811" s="23">
        <v>44518</v>
      </c>
      <c r="E3811" s="22" t="s">
        <v>130</v>
      </c>
      <c r="F3811" s="22" t="s">
        <v>125</v>
      </c>
      <c r="G3811" s="22" t="s">
        <v>126</v>
      </c>
      <c r="H3811" s="22" t="s">
        <v>15</v>
      </c>
      <c r="I3811" s="24">
        <v>0.65000000000000013</v>
      </c>
      <c r="J3811" s="25">
        <v>3250</v>
      </c>
      <c r="K3811" s="26">
        <f>I3811*J3811</f>
        <v>2112.5000000000005</v>
      </c>
      <c r="L3811" s="26">
        <f>K3811*M3811</f>
        <v>845.00000000000023</v>
      </c>
      <c r="M3811" s="27">
        <v>0.4</v>
      </c>
      <c r="O3811" s="1"/>
      <c r="P3811" s="2"/>
      <c r="Q3811" s="3"/>
      <c r="R3811" s="5"/>
    </row>
    <row r="3812" spans="1:18" x14ac:dyDescent="0.2">
      <c r="B3812" s="22" t="s">
        <v>10</v>
      </c>
      <c r="C3812" s="22">
        <v>1185732</v>
      </c>
      <c r="D3812" s="23">
        <v>44518</v>
      </c>
      <c r="E3812" s="22" t="s">
        <v>130</v>
      </c>
      <c r="F3812" s="22" t="s">
        <v>125</v>
      </c>
      <c r="G3812" s="22" t="s">
        <v>126</v>
      </c>
      <c r="H3812" s="22" t="s">
        <v>13</v>
      </c>
      <c r="I3812" s="24">
        <v>0.65000000000000013</v>
      </c>
      <c r="J3812" s="25">
        <v>3450</v>
      </c>
      <c r="K3812" s="26">
        <f t="shared" ref="K3812:K3815" si="1246">I3812*J3812</f>
        <v>2242.5000000000005</v>
      </c>
      <c r="L3812" s="26">
        <f t="shared" ref="L3812:L3815" si="1247">K3812*M3812</f>
        <v>672.75000000000011</v>
      </c>
      <c r="M3812" s="27">
        <v>0.3</v>
      </c>
      <c r="O3812" s="1"/>
      <c r="P3812" s="2"/>
      <c r="Q3812" s="3"/>
      <c r="R3812" s="5"/>
    </row>
    <row r="3813" spans="1:18" x14ac:dyDescent="0.2">
      <c r="B3813" s="22" t="s">
        <v>10</v>
      </c>
      <c r="C3813" s="22">
        <v>1185732</v>
      </c>
      <c r="D3813" s="23">
        <v>44518</v>
      </c>
      <c r="E3813" s="22" t="s">
        <v>130</v>
      </c>
      <c r="F3813" s="22" t="s">
        <v>125</v>
      </c>
      <c r="G3813" s="22" t="s">
        <v>126</v>
      </c>
      <c r="H3813" s="22" t="s">
        <v>14</v>
      </c>
      <c r="I3813" s="24">
        <v>0.65000000000000013</v>
      </c>
      <c r="J3813" s="25">
        <v>3250</v>
      </c>
      <c r="K3813" s="26">
        <f t="shared" si="1246"/>
        <v>2112.5000000000005</v>
      </c>
      <c r="L3813" s="26">
        <f t="shared" si="1247"/>
        <v>633.75000000000011</v>
      </c>
      <c r="M3813" s="27">
        <v>0.3</v>
      </c>
      <c r="O3813" s="1"/>
      <c r="P3813" s="2"/>
      <c r="Q3813" s="3"/>
      <c r="R3813" s="5"/>
    </row>
    <row r="3814" spans="1:18" x14ac:dyDescent="0.2">
      <c r="B3814" s="22" t="s">
        <v>10</v>
      </c>
      <c r="C3814" s="22">
        <v>1185732</v>
      </c>
      <c r="D3814" s="23">
        <v>44518</v>
      </c>
      <c r="E3814" s="22" t="s">
        <v>130</v>
      </c>
      <c r="F3814" s="22" t="s">
        <v>125</v>
      </c>
      <c r="G3814" s="22" t="s">
        <v>126</v>
      </c>
      <c r="H3814" s="22" t="s">
        <v>16</v>
      </c>
      <c r="I3814" s="24">
        <v>0.75000000000000011</v>
      </c>
      <c r="J3814" s="25">
        <v>3000</v>
      </c>
      <c r="K3814" s="26">
        <f t="shared" si="1246"/>
        <v>2250.0000000000005</v>
      </c>
      <c r="L3814" s="26">
        <f t="shared" si="1247"/>
        <v>675.00000000000011</v>
      </c>
      <c r="M3814" s="27">
        <v>0.3</v>
      </c>
      <c r="O3814" s="1"/>
      <c r="P3814" s="2"/>
      <c r="Q3814" s="3"/>
      <c r="R3814" s="5"/>
    </row>
    <row r="3815" spans="1:18" x14ac:dyDescent="0.2">
      <c r="B3815" s="22" t="s">
        <v>10</v>
      </c>
      <c r="C3815" s="22">
        <v>1185732</v>
      </c>
      <c r="D3815" s="23">
        <v>44518</v>
      </c>
      <c r="E3815" s="22" t="s">
        <v>130</v>
      </c>
      <c r="F3815" s="22" t="s">
        <v>125</v>
      </c>
      <c r="G3815" s="22" t="s">
        <v>126</v>
      </c>
      <c r="H3815" s="22" t="s">
        <v>17</v>
      </c>
      <c r="I3815" s="24">
        <v>0.8</v>
      </c>
      <c r="J3815" s="25">
        <v>4000</v>
      </c>
      <c r="K3815" s="26">
        <f t="shared" si="1246"/>
        <v>3200</v>
      </c>
      <c r="L3815" s="26">
        <f t="shared" si="1247"/>
        <v>1120</v>
      </c>
      <c r="M3815" s="27">
        <v>0.35</v>
      </c>
      <c r="O3815" s="1"/>
      <c r="P3815" s="2"/>
      <c r="Q3815" s="3"/>
      <c r="R3815" s="5"/>
    </row>
    <row r="3816" spans="1:18" x14ac:dyDescent="0.2">
      <c r="B3816" s="22" t="s">
        <v>10</v>
      </c>
      <c r="C3816" s="22">
        <v>1185732</v>
      </c>
      <c r="D3816" s="23">
        <v>44547</v>
      </c>
      <c r="E3816" s="22" t="s">
        <v>130</v>
      </c>
      <c r="F3816" s="22" t="s">
        <v>125</v>
      </c>
      <c r="G3816" s="22" t="s">
        <v>126</v>
      </c>
      <c r="H3816" s="22" t="s">
        <v>12</v>
      </c>
      <c r="I3816" s="24">
        <v>0.75000000000000011</v>
      </c>
      <c r="J3816" s="25">
        <v>6250</v>
      </c>
      <c r="K3816" s="26">
        <f>I3816*J3816</f>
        <v>4687.5000000000009</v>
      </c>
      <c r="L3816" s="26">
        <f>K3816*M3816</f>
        <v>1875.0000000000005</v>
      </c>
      <c r="M3816" s="27">
        <v>0.4</v>
      </c>
      <c r="O3816" s="1"/>
      <c r="P3816" s="2"/>
      <c r="Q3816" s="3"/>
      <c r="R3816" s="5"/>
    </row>
    <row r="3817" spans="1:18" x14ac:dyDescent="0.2">
      <c r="B3817" s="22" t="s">
        <v>10</v>
      </c>
      <c r="C3817" s="22">
        <v>1185732</v>
      </c>
      <c r="D3817" s="23">
        <v>44547</v>
      </c>
      <c r="E3817" s="22" t="s">
        <v>130</v>
      </c>
      <c r="F3817" s="22" t="s">
        <v>125</v>
      </c>
      <c r="G3817" s="22" t="s">
        <v>126</v>
      </c>
      <c r="H3817" s="22" t="s">
        <v>15</v>
      </c>
      <c r="I3817" s="24">
        <v>0.65000000000000013</v>
      </c>
      <c r="J3817" s="25">
        <v>4250</v>
      </c>
      <c r="K3817" s="26">
        <f>I3817*J3817</f>
        <v>2762.5000000000005</v>
      </c>
      <c r="L3817" s="26">
        <f>K3817*M3817</f>
        <v>1105.0000000000002</v>
      </c>
      <c r="M3817" s="27">
        <v>0.4</v>
      </c>
      <c r="O3817" s="1"/>
      <c r="P3817" s="2"/>
      <c r="Q3817" s="3"/>
      <c r="R3817" s="5"/>
    </row>
    <row r="3818" spans="1:18" x14ac:dyDescent="0.2">
      <c r="B3818" s="22" t="s">
        <v>10</v>
      </c>
      <c r="C3818" s="22">
        <v>1185732</v>
      </c>
      <c r="D3818" s="23">
        <v>44547</v>
      </c>
      <c r="E3818" s="22" t="s">
        <v>130</v>
      </c>
      <c r="F3818" s="22" t="s">
        <v>125</v>
      </c>
      <c r="G3818" s="22" t="s">
        <v>126</v>
      </c>
      <c r="H3818" s="22" t="s">
        <v>13</v>
      </c>
      <c r="I3818" s="24">
        <v>0.65000000000000013</v>
      </c>
      <c r="J3818" s="25">
        <v>4000</v>
      </c>
      <c r="K3818" s="26">
        <f t="shared" ref="K3818:K3821" si="1248">I3818*J3818</f>
        <v>2600.0000000000005</v>
      </c>
      <c r="L3818" s="26">
        <f t="shared" ref="L3818:L3821" si="1249">K3818*M3818</f>
        <v>780.00000000000011</v>
      </c>
      <c r="M3818" s="27">
        <v>0.3</v>
      </c>
      <c r="O3818" s="1"/>
      <c r="P3818" s="2"/>
      <c r="Q3818" s="3"/>
      <c r="R3818" s="5"/>
    </row>
    <row r="3819" spans="1:18" x14ac:dyDescent="0.2">
      <c r="B3819" s="22" t="s">
        <v>10</v>
      </c>
      <c r="C3819" s="22">
        <v>1185732</v>
      </c>
      <c r="D3819" s="23">
        <v>44547</v>
      </c>
      <c r="E3819" s="22" t="s">
        <v>130</v>
      </c>
      <c r="F3819" s="22" t="s">
        <v>125</v>
      </c>
      <c r="G3819" s="22" t="s">
        <v>126</v>
      </c>
      <c r="H3819" s="22" t="s">
        <v>14</v>
      </c>
      <c r="I3819" s="24">
        <v>0.65000000000000013</v>
      </c>
      <c r="J3819" s="25">
        <v>3500</v>
      </c>
      <c r="K3819" s="26">
        <f t="shared" si="1248"/>
        <v>2275.0000000000005</v>
      </c>
      <c r="L3819" s="26">
        <f t="shared" si="1249"/>
        <v>682.50000000000011</v>
      </c>
      <c r="M3819" s="27">
        <v>0.3</v>
      </c>
      <c r="O3819" s="1"/>
      <c r="P3819" s="2"/>
      <c r="Q3819" s="3"/>
      <c r="R3819" s="5"/>
    </row>
    <row r="3820" spans="1:18" x14ac:dyDescent="0.2">
      <c r="B3820" s="22" t="s">
        <v>10</v>
      </c>
      <c r="C3820" s="22">
        <v>1185732</v>
      </c>
      <c r="D3820" s="23">
        <v>44547</v>
      </c>
      <c r="E3820" s="22" t="s">
        <v>130</v>
      </c>
      <c r="F3820" s="22" t="s">
        <v>125</v>
      </c>
      <c r="G3820" s="22" t="s">
        <v>126</v>
      </c>
      <c r="H3820" s="22" t="s">
        <v>16</v>
      </c>
      <c r="I3820" s="24">
        <v>0.75000000000000011</v>
      </c>
      <c r="J3820" s="25">
        <v>3500</v>
      </c>
      <c r="K3820" s="26">
        <f t="shared" si="1248"/>
        <v>2625.0000000000005</v>
      </c>
      <c r="L3820" s="26">
        <f t="shared" si="1249"/>
        <v>787.50000000000011</v>
      </c>
      <c r="M3820" s="27">
        <v>0.3</v>
      </c>
      <c r="O3820" s="1"/>
      <c r="P3820" s="2"/>
      <c r="Q3820" s="3"/>
      <c r="R3820" s="5"/>
    </row>
    <row r="3821" spans="1:18" x14ac:dyDescent="0.2">
      <c r="B3821" s="22" t="s">
        <v>10</v>
      </c>
      <c r="C3821" s="22">
        <v>1185732</v>
      </c>
      <c r="D3821" s="23">
        <v>44547</v>
      </c>
      <c r="E3821" s="22" t="s">
        <v>130</v>
      </c>
      <c r="F3821" s="22" t="s">
        <v>125</v>
      </c>
      <c r="G3821" s="22" t="s">
        <v>126</v>
      </c>
      <c r="H3821" s="22" t="s">
        <v>17</v>
      </c>
      <c r="I3821" s="24">
        <v>0.8</v>
      </c>
      <c r="J3821" s="25">
        <v>4500</v>
      </c>
      <c r="K3821" s="26">
        <f t="shared" si="1248"/>
        <v>3600</v>
      </c>
      <c r="L3821" s="26">
        <f t="shared" si="1249"/>
        <v>1260</v>
      </c>
      <c r="M3821" s="27">
        <v>0.35</v>
      </c>
      <c r="O3821" s="1"/>
      <c r="P3821" s="2"/>
      <c r="Q3821" s="3"/>
      <c r="R3821" s="5"/>
    </row>
    <row r="3822" spans="1:18" x14ac:dyDescent="0.2">
      <c r="A3822" s="8" t="s">
        <v>40</v>
      </c>
      <c r="B3822" s="22" t="s">
        <v>10</v>
      </c>
      <c r="C3822" s="22">
        <v>1185732</v>
      </c>
      <c r="D3822" s="23">
        <v>44220</v>
      </c>
      <c r="E3822" s="22" t="s">
        <v>130</v>
      </c>
      <c r="F3822" s="22" t="s">
        <v>127</v>
      </c>
      <c r="G3822" s="22" t="s">
        <v>128</v>
      </c>
      <c r="H3822" s="22" t="s">
        <v>12</v>
      </c>
      <c r="I3822" s="24">
        <v>0.55000000000000004</v>
      </c>
      <c r="J3822" s="25">
        <v>5000</v>
      </c>
      <c r="K3822" s="26">
        <f>I3822*J3822</f>
        <v>2750</v>
      </c>
      <c r="L3822" s="26">
        <f>K3822*M3822</f>
        <v>962.50000000000011</v>
      </c>
      <c r="M3822" s="27">
        <v>0.35000000000000003</v>
      </c>
      <c r="O3822" s="1"/>
      <c r="P3822" s="2">
        <f>Table1[[#This Row],[Price per Unit]]+0.05</f>
        <v>0.60000000000000009</v>
      </c>
      <c r="Q3822" s="3">
        <f>Table1[[#This Row],[Units Sold]]-250</f>
        <v>4750</v>
      </c>
      <c r="R3822" s="5">
        <f>Table1[[#This Row],[Operating Margin]]-5%</f>
        <v>0.30000000000000004</v>
      </c>
    </row>
    <row r="3823" spans="1:18" x14ac:dyDescent="0.2">
      <c r="B3823" s="22" t="s">
        <v>10</v>
      </c>
      <c r="C3823" s="22">
        <v>1185732</v>
      </c>
      <c r="D3823" s="23">
        <v>44220</v>
      </c>
      <c r="E3823" s="22" t="s">
        <v>130</v>
      </c>
      <c r="F3823" s="22" t="s">
        <v>127</v>
      </c>
      <c r="G3823" s="22" t="s">
        <v>128</v>
      </c>
      <c r="H3823" s="22" t="s">
        <v>15</v>
      </c>
      <c r="I3823" s="24">
        <v>0.55000000000000004</v>
      </c>
      <c r="J3823" s="25">
        <v>3000</v>
      </c>
      <c r="K3823" s="26">
        <f>I3823*J3823</f>
        <v>1650.0000000000002</v>
      </c>
      <c r="L3823" s="26">
        <f>K3823*M3823</f>
        <v>577.50000000000011</v>
      </c>
      <c r="M3823" s="27">
        <v>0.35000000000000003</v>
      </c>
      <c r="O3823" s="1"/>
      <c r="P3823" s="2">
        <f>Table1[[#This Row],[Price per Unit]]+0.05</f>
        <v>0.60000000000000009</v>
      </c>
      <c r="Q3823" s="3">
        <f>Table1[[#This Row],[Units Sold]]-250</f>
        <v>2750</v>
      </c>
      <c r="R3823" s="5">
        <f>Table1[[#This Row],[Operating Margin]]-5%</f>
        <v>0.30000000000000004</v>
      </c>
    </row>
    <row r="3824" spans="1:18" x14ac:dyDescent="0.2">
      <c r="B3824" s="22" t="s">
        <v>10</v>
      </c>
      <c r="C3824" s="22">
        <v>1185732</v>
      </c>
      <c r="D3824" s="23">
        <v>44220</v>
      </c>
      <c r="E3824" s="22" t="s">
        <v>130</v>
      </c>
      <c r="F3824" s="22" t="s">
        <v>127</v>
      </c>
      <c r="G3824" s="22" t="s">
        <v>128</v>
      </c>
      <c r="H3824" s="22" t="s">
        <v>13</v>
      </c>
      <c r="I3824" s="24">
        <v>0.45</v>
      </c>
      <c r="J3824" s="25">
        <v>3000</v>
      </c>
      <c r="K3824" s="26">
        <f t="shared" ref="K3824:K3827" si="1250">I3824*J3824</f>
        <v>1350</v>
      </c>
      <c r="L3824" s="26">
        <f t="shared" ref="L3824:L3833" si="1251">K3824*M3824</f>
        <v>337.5</v>
      </c>
      <c r="M3824" s="27">
        <v>0.25</v>
      </c>
      <c r="O3824" s="1"/>
      <c r="P3824" s="2">
        <f>Table1[[#This Row],[Price per Unit]]+0.05</f>
        <v>0.5</v>
      </c>
      <c r="Q3824" s="3">
        <f>Table1[[#This Row],[Units Sold]]-250</f>
        <v>2750</v>
      </c>
      <c r="R3824" s="5">
        <f>Table1[[#This Row],[Operating Margin]]-5%</f>
        <v>0.2</v>
      </c>
    </row>
    <row r="3825" spans="2:18" x14ac:dyDescent="0.2">
      <c r="B3825" s="22" t="s">
        <v>10</v>
      </c>
      <c r="C3825" s="22">
        <v>1185732</v>
      </c>
      <c r="D3825" s="23">
        <v>44220</v>
      </c>
      <c r="E3825" s="22" t="s">
        <v>130</v>
      </c>
      <c r="F3825" s="22" t="s">
        <v>127</v>
      </c>
      <c r="G3825" s="22" t="s">
        <v>128</v>
      </c>
      <c r="H3825" s="22" t="s">
        <v>14</v>
      </c>
      <c r="I3825" s="24">
        <v>0.49999999999999994</v>
      </c>
      <c r="J3825" s="25">
        <v>1500</v>
      </c>
      <c r="K3825" s="26">
        <f t="shared" si="1250"/>
        <v>749.99999999999989</v>
      </c>
      <c r="L3825" s="26">
        <f t="shared" si="1251"/>
        <v>187.49999999999997</v>
      </c>
      <c r="M3825" s="27">
        <v>0.25</v>
      </c>
      <c r="O3825" s="1"/>
      <c r="P3825" s="2">
        <f>Table1[[#This Row],[Price per Unit]]+0.05</f>
        <v>0.54999999999999993</v>
      </c>
      <c r="Q3825" s="3">
        <f>Table1[[#This Row],[Units Sold]]-250</f>
        <v>1250</v>
      </c>
      <c r="R3825" s="5">
        <f>Table1[[#This Row],[Operating Margin]]-5%</f>
        <v>0.2</v>
      </c>
    </row>
    <row r="3826" spans="2:18" x14ac:dyDescent="0.2">
      <c r="B3826" s="22" t="s">
        <v>10</v>
      </c>
      <c r="C3826" s="22">
        <v>1185732</v>
      </c>
      <c r="D3826" s="23">
        <v>44220</v>
      </c>
      <c r="E3826" s="22" t="s">
        <v>130</v>
      </c>
      <c r="F3826" s="22" t="s">
        <v>127</v>
      </c>
      <c r="G3826" s="22" t="s">
        <v>128</v>
      </c>
      <c r="H3826" s="22" t="s">
        <v>16</v>
      </c>
      <c r="I3826" s="24">
        <v>0.65000000000000013</v>
      </c>
      <c r="J3826" s="25">
        <v>2000</v>
      </c>
      <c r="K3826" s="26">
        <f t="shared" si="1250"/>
        <v>1300.0000000000002</v>
      </c>
      <c r="L3826" s="26">
        <f t="shared" si="1251"/>
        <v>325.00000000000006</v>
      </c>
      <c r="M3826" s="27">
        <v>0.25</v>
      </c>
      <c r="O3826" s="1"/>
      <c r="P3826" s="2">
        <f>Table1[[#This Row],[Price per Unit]]+0.05</f>
        <v>0.70000000000000018</v>
      </c>
      <c r="Q3826" s="3">
        <f>Table1[[#This Row],[Units Sold]]-250</f>
        <v>1750</v>
      </c>
      <c r="R3826" s="5">
        <f>Table1[[#This Row],[Operating Margin]]-5%</f>
        <v>0.2</v>
      </c>
    </row>
    <row r="3827" spans="2:18" x14ac:dyDescent="0.2">
      <c r="B3827" s="22" t="s">
        <v>10</v>
      </c>
      <c r="C3827" s="22">
        <v>1185732</v>
      </c>
      <c r="D3827" s="23">
        <v>44220</v>
      </c>
      <c r="E3827" s="22" t="s">
        <v>130</v>
      </c>
      <c r="F3827" s="22" t="s">
        <v>127</v>
      </c>
      <c r="G3827" s="22" t="s">
        <v>128</v>
      </c>
      <c r="H3827" s="22" t="s">
        <v>17</v>
      </c>
      <c r="I3827" s="24">
        <v>0.55000000000000004</v>
      </c>
      <c r="J3827" s="25">
        <v>3000</v>
      </c>
      <c r="K3827" s="26">
        <f t="shared" si="1250"/>
        <v>1650.0000000000002</v>
      </c>
      <c r="L3827" s="26">
        <f t="shared" si="1251"/>
        <v>495.00000000000006</v>
      </c>
      <c r="M3827" s="27">
        <v>0.3</v>
      </c>
      <c r="O3827" s="1"/>
      <c r="P3827" s="2">
        <f>Table1[[#This Row],[Price per Unit]]+0.05</f>
        <v>0.60000000000000009</v>
      </c>
      <c r="Q3827" s="3">
        <f>Table1[[#This Row],[Units Sold]]-250</f>
        <v>2750</v>
      </c>
      <c r="R3827" s="5">
        <f>Table1[[#This Row],[Operating Margin]]-5%</f>
        <v>0.25</v>
      </c>
    </row>
    <row r="3828" spans="2:18" x14ac:dyDescent="0.2">
      <c r="B3828" s="22" t="s">
        <v>10</v>
      </c>
      <c r="C3828" s="22">
        <v>1185732</v>
      </c>
      <c r="D3828" s="23">
        <v>44249</v>
      </c>
      <c r="E3828" s="22" t="s">
        <v>130</v>
      </c>
      <c r="F3828" s="22" t="s">
        <v>127</v>
      </c>
      <c r="G3828" s="22" t="s">
        <v>128</v>
      </c>
      <c r="H3828" s="22" t="s">
        <v>12</v>
      </c>
      <c r="I3828" s="24">
        <v>0.55000000000000004</v>
      </c>
      <c r="J3828" s="25">
        <v>5750</v>
      </c>
      <c r="K3828" s="26">
        <f>I3828*J3828</f>
        <v>3162.5000000000005</v>
      </c>
      <c r="L3828" s="26">
        <f>K3828*M3828</f>
        <v>1106.8750000000002</v>
      </c>
      <c r="M3828" s="27">
        <v>0.35000000000000003</v>
      </c>
      <c r="O3828" s="1"/>
      <c r="P3828" s="2">
        <f>Table1[[#This Row],[Price per Unit]]+0.05</f>
        <v>0.60000000000000009</v>
      </c>
      <c r="Q3828" s="3">
        <f>Table1[[#This Row],[Units Sold]]-250</f>
        <v>5500</v>
      </c>
      <c r="R3828" s="5">
        <f>Table1[[#This Row],[Operating Margin]]-5%</f>
        <v>0.30000000000000004</v>
      </c>
    </row>
    <row r="3829" spans="2:18" x14ac:dyDescent="0.2">
      <c r="B3829" s="22" t="s">
        <v>10</v>
      </c>
      <c r="C3829" s="22">
        <v>1185732</v>
      </c>
      <c r="D3829" s="23">
        <v>44249</v>
      </c>
      <c r="E3829" s="22" t="s">
        <v>130</v>
      </c>
      <c r="F3829" s="22" t="s">
        <v>127</v>
      </c>
      <c r="G3829" s="22" t="s">
        <v>128</v>
      </c>
      <c r="H3829" s="22" t="s">
        <v>15</v>
      </c>
      <c r="I3829" s="24">
        <v>0.55000000000000004</v>
      </c>
      <c r="J3829" s="25">
        <v>2250</v>
      </c>
      <c r="K3829" s="26">
        <f>I3829*J3829</f>
        <v>1237.5</v>
      </c>
      <c r="L3829" s="26">
        <f>K3829*M3829</f>
        <v>433.12500000000006</v>
      </c>
      <c r="M3829" s="27">
        <v>0.35000000000000003</v>
      </c>
      <c r="O3829" s="1"/>
      <c r="P3829" s="2">
        <f>Table1[[#This Row],[Price per Unit]]+0.05</f>
        <v>0.60000000000000009</v>
      </c>
      <c r="Q3829" s="3">
        <f>Table1[[#This Row],[Units Sold]]-250</f>
        <v>2000</v>
      </c>
      <c r="R3829" s="5">
        <f>Table1[[#This Row],[Operating Margin]]-5%</f>
        <v>0.30000000000000004</v>
      </c>
    </row>
    <row r="3830" spans="2:18" x14ac:dyDescent="0.2">
      <c r="B3830" s="22" t="s">
        <v>10</v>
      </c>
      <c r="C3830" s="22">
        <v>1185732</v>
      </c>
      <c r="D3830" s="23">
        <v>44249</v>
      </c>
      <c r="E3830" s="22" t="s">
        <v>130</v>
      </c>
      <c r="F3830" s="22" t="s">
        <v>127</v>
      </c>
      <c r="G3830" s="22" t="s">
        <v>128</v>
      </c>
      <c r="H3830" s="22" t="s">
        <v>13</v>
      </c>
      <c r="I3830" s="24">
        <v>0.45</v>
      </c>
      <c r="J3830" s="25">
        <v>2750</v>
      </c>
      <c r="K3830" s="26">
        <f t="shared" ref="K3830:K3833" si="1252">I3830*J3830</f>
        <v>1237.5</v>
      </c>
      <c r="L3830" s="26">
        <f t="shared" si="1251"/>
        <v>309.375</v>
      </c>
      <c r="M3830" s="27">
        <v>0.25</v>
      </c>
      <c r="O3830" s="1"/>
      <c r="P3830" s="2">
        <f>Table1[[#This Row],[Price per Unit]]+0.05</f>
        <v>0.5</v>
      </c>
      <c r="Q3830" s="3">
        <f>Table1[[#This Row],[Units Sold]]-250</f>
        <v>2500</v>
      </c>
      <c r="R3830" s="5">
        <f>Table1[[#This Row],[Operating Margin]]-5%</f>
        <v>0.2</v>
      </c>
    </row>
    <row r="3831" spans="2:18" x14ac:dyDescent="0.2">
      <c r="B3831" s="22" t="s">
        <v>10</v>
      </c>
      <c r="C3831" s="22">
        <v>1185732</v>
      </c>
      <c r="D3831" s="23">
        <v>44249</v>
      </c>
      <c r="E3831" s="22" t="s">
        <v>130</v>
      </c>
      <c r="F3831" s="22" t="s">
        <v>127</v>
      </c>
      <c r="G3831" s="22" t="s">
        <v>128</v>
      </c>
      <c r="H3831" s="22" t="s">
        <v>14</v>
      </c>
      <c r="I3831" s="24">
        <v>0.49999999999999994</v>
      </c>
      <c r="J3831" s="25">
        <v>1750</v>
      </c>
      <c r="K3831" s="26">
        <f t="shared" si="1252"/>
        <v>874.99999999999989</v>
      </c>
      <c r="L3831" s="26">
        <f t="shared" si="1251"/>
        <v>218.74999999999997</v>
      </c>
      <c r="M3831" s="27">
        <v>0.25</v>
      </c>
      <c r="O3831" s="1"/>
      <c r="P3831" s="2">
        <f>Table1[[#This Row],[Price per Unit]]+0.05</f>
        <v>0.54999999999999993</v>
      </c>
      <c r="Q3831" s="3">
        <f>Table1[[#This Row],[Units Sold]]-250</f>
        <v>1500</v>
      </c>
      <c r="R3831" s="5">
        <f>Table1[[#This Row],[Operating Margin]]-5%</f>
        <v>0.2</v>
      </c>
    </row>
    <row r="3832" spans="2:18" x14ac:dyDescent="0.2">
      <c r="B3832" s="22" t="s">
        <v>10</v>
      </c>
      <c r="C3832" s="22">
        <v>1185732</v>
      </c>
      <c r="D3832" s="23">
        <v>44249</v>
      </c>
      <c r="E3832" s="22" t="s">
        <v>130</v>
      </c>
      <c r="F3832" s="22" t="s">
        <v>127</v>
      </c>
      <c r="G3832" s="22" t="s">
        <v>128</v>
      </c>
      <c r="H3832" s="22" t="s">
        <v>16</v>
      </c>
      <c r="I3832" s="24">
        <v>0.65000000000000013</v>
      </c>
      <c r="J3832" s="25">
        <v>2500</v>
      </c>
      <c r="K3832" s="26">
        <f t="shared" si="1252"/>
        <v>1625.0000000000002</v>
      </c>
      <c r="L3832" s="26">
        <f t="shared" si="1251"/>
        <v>406.25000000000006</v>
      </c>
      <c r="M3832" s="27">
        <v>0.25</v>
      </c>
      <c r="O3832" s="1"/>
      <c r="P3832" s="2">
        <f>Table1[[#This Row],[Price per Unit]]+0.05</f>
        <v>0.70000000000000018</v>
      </c>
      <c r="Q3832" s="3">
        <f>Table1[[#This Row],[Units Sold]]-250</f>
        <v>2250</v>
      </c>
      <c r="R3832" s="5">
        <f>Table1[[#This Row],[Operating Margin]]-5%</f>
        <v>0.2</v>
      </c>
    </row>
    <row r="3833" spans="2:18" x14ac:dyDescent="0.2">
      <c r="B3833" s="22" t="s">
        <v>10</v>
      </c>
      <c r="C3833" s="22">
        <v>1185732</v>
      </c>
      <c r="D3833" s="23">
        <v>44249</v>
      </c>
      <c r="E3833" s="22" t="s">
        <v>130</v>
      </c>
      <c r="F3833" s="22" t="s">
        <v>127</v>
      </c>
      <c r="G3833" s="22" t="s">
        <v>128</v>
      </c>
      <c r="H3833" s="22" t="s">
        <v>17</v>
      </c>
      <c r="I3833" s="24">
        <v>0.55000000000000004</v>
      </c>
      <c r="J3833" s="25">
        <v>3500</v>
      </c>
      <c r="K3833" s="26">
        <f t="shared" si="1252"/>
        <v>1925.0000000000002</v>
      </c>
      <c r="L3833" s="26">
        <f t="shared" si="1251"/>
        <v>577.5</v>
      </c>
      <c r="M3833" s="27">
        <v>0.3</v>
      </c>
      <c r="O3833" s="1"/>
      <c r="P3833" s="2">
        <f>Table1[[#This Row],[Price per Unit]]+0.05</f>
        <v>0.60000000000000009</v>
      </c>
      <c r="Q3833" s="3">
        <f>Table1[[#This Row],[Units Sold]]-250</f>
        <v>3250</v>
      </c>
      <c r="R3833" s="5">
        <f>Table1[[#This Row],[Operating Margin]]-5%</f>
        <v>0.25</v>
      </c>
    </row>
    <row r="3834" spans="2:18" x14ac:dyDescent="0.2">
      <c r="B3834" s="22" t="s">
        <v>10</v>
      </c>
      <c r="C3834" s="22">
        <v>1185732</v>
      </c>
      <c r="D3834" s="23">
        <v>44275</v>
      </c>
      <c r="E3834" s="22" t="s">
        <v>130</v>
      </c>
      <c r="F3834" s="22" t="s">
        <v>127</v>
      </c>
      <c r="G3834" s="22" t="s">
        <v>128</v>
      </c>
      <c r="H3834" s="22" t="s">
        <v>12</v>
      </c>
      <c r="I3834" s="24">
        <v>0.55000000000000004</v>
      </c>
      <c r="J3834" s="25">
        <v>5450</v>
      </c>
      <c r="K3834" s="26">
        <f>I3834*J3834</f>
        <v>2997.5000000000005</v>
      </c>
      <c r="L3834" s="26">
        <f>K3834*M3834</f>
        <v>1049.1250000000002</v>
      </c>
      <c r="M3834" s="27">
        <v>0.35000000000000003</v>
      </c>
      <c r="O3834" s="1"/>
      <c r="P3834" s="2">
        <f>Table1[[#This Row],[Price per Unit]]+0.05</f>
        <v>0.60000000000000009</v>
      </c>
      <c r="Q3834" s="3">
        <f>Table1[[#This Row],[Units Sold]]-250</f>
        <v>5200</v>
      </c>
      <c r="R3834" s="5">
        <f>Table1[[#This Row],[Operating Margin]]-5%</f>
        <v>0.30000000000000004</v>
      </c>
    </row>
    <row r="3835" spans="2:18" x14ac:dyDescent="0.2">
      <c r="B3835" s="22" t="s">
        <v>10</v>
      </c>
      <c r="C3835" s="22">
        <v>1185732</v>
      </c>
      <c r="D3835" s="23">
        <v>44275</v>
      </c>
      <c r="E3835" s="22" t="s">
        <v>130</v>
      </c>
      <c r="F3835" s="22" t="s">
        <v>127</v>
      </c>
      <c r="G3835" s="22" t="s">
        <v>128</v>
      </c>
      <c r="H3835" s="22" t="s">
        <v>15</v>
      </c>
      <c r="I3835" s="24">
        <v>0.55000000000000004</v>
      </c>
      <c r="J3835" s="25">
        <v>2500</v>
      </c>
      <c r="K3835" s="26">
        <f>I3835*J3835</f>
        <v>1375</v>
      </c>
      <c r="L3835" s="26">
        <f>K3835*M3835</f>
        <v>481.25000000000006</v>
      </c>
      <c r="M3835" s="27">
        <v>0.35000000000000003</v>
      </c>
      <c r="O3835" s="1"/>
      <c r="P3835" s="2">
        <f>Table1[[#This Row],[Price per Unit]]+0.05</f>
        <v>0.60000000000000009</v>
      </c>
      <c r="Q3835" s="3">
        <f>Table1[[#This Row],[Units Sold]]-250</f>
        <v>2250</v>
      </c>
      <c r="R3835" s="5">
        <f>Table1[[#This Row],[Operating Margin]]-5%</f>
        <v>0.30000000000000004</v>
      </c>
    </row>
    <row r="3836" spans="2:18" x14ac:dyDescent="0.2">
      <c r="B3836" s="22" t="s">
        <v>10</v>
      </c>
      <c r="C3836" s="22">
        <v>1185732</v>
      </c>
      <c r="D3836" s="23">
        <v>44275</v>
      </c>
      <c r="E3836" s="22" t="s">
        <v>130</v>
      </c>
      <c r="F3836" s="22" t="s">
        <v>127</v>
      </c>
      <c r="G3836" s="22" t="s">
        <v>128</v>
      </c>
      <c r="H3836" s="22" t="s">
        <v>13</v>
      </c>
      <c r="I3836" s="24">
        <v>0.45</v>
      </c>
      <c r="J3836" s="25">
        <v>2750</v>
      </c>
      <c r="K3836" s="26">
        <f t="shared" ref="K3836:K3839" si="1253">I3836*J3836</f>
        <v>1237.5</v>
      </c>
      <c r="L3836" s="26">
        <f t="shared" ref="L3836:L3839" si="1254">K3836*M3836</f>
        <v>309.375</v>
      </c>
      <c r="M3836" s="27">
        <v>0.25</v>
      </c>
      <c r="O3836" s="1"/>
      <c r="P3836" s="2">
        <f>Table1[[#This Row],[Price per Unit]]+0.05</f>
        <v>0.5</v>
      </c>
      <c r="Q3836" s="3">
        <f>Table1[[#This Row],[Units Sold]]-250</f>
        <v>2500</v>
      </c>
      <c r="R3836" s="5">
        <f>Table1[[#This Row],[Operating Margin]]-5%</f>
        <v>0.2</v>
      </c>
    </row>
    <row r="3837" spans="2:18" x14ac:dyDescent="0.2">
      <c r="B3837" s="22" t="s">
        <v>10</v>
      </c>
      <c r="C3837" s="22">
        <v>1185732</v>
      </c>
      <c r="D3837" s="23">
        <v>44275</v>
      </c>
      <c r="E3837" s="22" t="s">
        <v>130</v>
      </c>
      <c r="F3837" s="22" t="s">
        <v>127</v>
      </c>
      <c r="G3837" s="22" t="s">
        <v>128</v>
      </c>
      <c r="H3837" s="22" t="s">
        <v>14</v>
      </c>
      <c r="I3837" s="24">
        <v>0.49999999999999994</v>
      </c>
      <c r="J3837" s="25">
        <v>1250</v>
      </c>
      <c r="K3837" s="26">
        <f t="shared" si="1253"/>
        <v>624.99999999999989</v>
      </c>
      <c r="L3837" s="26">
        <f t="shared" si="1254"/>
        <v>156.24999999999997</v>
      </c>
      <c r="M3837" s="27">
        <v>0.25</v>
      </c>
      <c r="O3837" s="1"/>
      <c r="P3837" s="2">
        <f>Table1[[#This Row],[Price per Unit]]+0.05</f>
        <v>0.54999999999999993</v>
      </c>
      <c r="Q3837" s="3">
        <f>Table1[[#This Row],[Units Sold]]-250</f>
        <v>1000</v>
      </c>
      <c r="R3837" s="5">
        <f>Table1[[#This Row],[Operating Margin]]-5%</f>
        <v>0.2</v>
      </c>
    </row>
    <row r="3838" spans="2:18" x14ac:dyDescent="0.2">
      <c r="B3838" s="22" t="s">
        <v>10</v>
      </c>
      <c r="C3838" s="22">
        <v>1185732</v>
      </c>
      <c r="D3838" s="23">
        <v>44275</v>
      </c>
      <c r="E3838" s="22" t="s">
        <v>130</v>
      </c>
      <c r="F3838" s="22" t="s">
        <v>127</v>
      </c>
      <c r="G3838" s="22" t="s">
        <v>128</v>
      </c>
      <c r="H3838" s="22" t="s">
        <v>16</v>
      </c>
      <c r="I3838" s="24">
        <v>0.65000000000000013</v>
      </c>
      <c r="J3838" s="25">
        <v>1750</v>
      </c>
      <c r="K3838" s="26">
        <f t="shared" si="1253"/>
        <v>1137.5000000000002</v>
      </c>
      <c r="L3838" s="26">
        <f t="shared" si="1254"/>
        <v>284.37500000000006</v>
      </c>
      <c r="M3838" s="27">
        <v>0.25</v>
      </c>
      <c r="O3838" s="1"/>
      <c r="P3838" s="2">
        <f>Table1[[#This Row],[Price per Unit]]+0.05</f>
        <v>0.70000000000000018</v>
      </c>
      <c r="Q3838" s="3">
        <f>Table1[[#This Row],[Units Sold]]-250</f>
        <v>1500</v>
      </c>
      <c r="R3838" s="5">
        <f>Table1[[#This Row],[Operating Margin]]-5%</f>
        <v>0.2</v>
      </c>
    </row>
    <row r="3839" spans="2:18" x14ac:dyDescent="0.2">
      <c r="B3839" s="22" t="s">
        <v>10</v>
      </c>
      <c r="C3839" s="22">
        <v>1185732</v>
      </c>
      <c r="D3839" s="23">
        <v>44275</v>
      </c>
      <c r="E3839" s="22" t="s">
        <v>130</v>
      </c>
      <c r="F3839" s="22" t="s">
        <v>127</v>
      </c>
      <c r="G3839" s="22" t="s">
        <v>128</v>
      </c>
      <c r="H3839" s="22" t="s">
        <v>17</v>
      </c>
      <c r="I3839" s="24">
        <v>0.55000000000000004</v>
      </c>
      <c r="J3839" s="25">
        <v>2750</v>
      </c>
      <c r="K3839" s="26">
        <f t="shared" si="1253"/>
        <v>1512.5000000000002</v>
      </c>
      <c r="L3839" s="26">
        <f t="shared" si="1254"/>
        <v>453.75000000000006</v>
      </c>
      <c r="M3839" s="27">
        <v>0.3</v>
      </c>
      <c r="O3839" s="1"/>
      <c r="P3839" s="2">
        <f>Table1[[#This Row],[Price per Unit]]+0.05</f>
        <v>0.60000000000000009</v>
      </c>
      <c r="Q3839" s="3">
        <f>Table1[[#This Row],[Units Sold]]-250</f>
        <v>2500</v>
      </c>
      <c r="R3839" s="5">
        <f>Table1[[#This Row],[Operating Margin]]-5%</f>
        <v>0.25</v>
      </c>
    </row>
    <row r="3840" spans="2:18" x14ac:dyDescent="0.2">
      <c r="B3840" s="22" t="s">
        <v>10</v>
      </c>
      <c r="C3840" s="22">
        <v>1185732</v>
      </c>
      <c r="D3840" s="23">
        <v>44307</v>
      </c>
      <c r="E3840" s="22" t="s">
        <v>130</v>
      </c>
      <c r="F3840" s="22" t="s">
        <v>127</v>
      </c>
      <c r="G3840" s="22" t="s">
        <v>128</v>
      </c>
      <c r="H3840" s="22" t="s">
        <v>12</v>
      </c>
      <c r="I3840" s="24">
        <v>0.55000000000000004</v>
      </c>
      <c r="J3840" s="25">
        <v>5250</v>
      </c>
      <c r="K3840" s="26">
        <f>I3840*J3840</f>
        <v>2887.5000000000005</v>
      </c>
      <c r="L3840" s="26">
        <f>K3840*M3840</f>
        <v>1010.6250000000002</v>
      </c>
      <c r="M3840" s="27">
        <v>0.35000000000000003</v>
      </c>
      <c r="O3840" s="1"/>
      <c r="P3840" s="2">
        <f>Table1[[#This Row],[Price per Unit]]+0.05</f>
        <v>0.60000000000000009</v>
      </c>
      <c r="Q3840" s="3">
        <f>Table1[[#This Row],[Units Sold]]-250</f>
        <v>5000</v>
      </c>
      <c r="R3840" s="5">
        <f>Table1[[#This Row],[Operating Margin]]-5%</f>
        <v>0.30000000000000004</v>
      </c>
    </row>
    <row r="3841" spans="2:18" x14ac:dyDescent="0.2">
      <c r="B3841" s="22" t="s">
        <v>10</v>
      </c>
      <c r="C3841" s="22">
        <v>1185732</v>
      </c>
      <c r="D3841" s="23">
        <v>44307</v>
      </c>
      <c r="E3841" s="22" t="s">
        <v>130</v>
      </c>
      <c r="F3841" s="22" t="s">
        <v>127</v>
      </c>
      <c r="G3841" s="22" t="s">
        <v>128</v>
      </c>
      <c r="H3841" s="22" t="s">
        <v>15</v>
      </c>
      <c r="I3841" s="24">
        <v>0.55000000000000004</v>
      </c>
      <c r="J3841" s="25">
        <v>2250</v>
      </c>
      <c r="K3841" s="26">
        <f>I3841*J3841</f>
        <v>1237.5</v>
      </c>
      <c r="L3841" s="26">
        <f>K3841*M3841</f>
        <v>433.12500000000006</v>
      </c>
      <c r="M3841" s="27">
        <v>0.35000000000000003</v>
      </c>
      <c r="O3841" s="1"/>
      <c r="P3841" s="2">
        <f>Table1[[#This Row],[Price per Unit]]+0.05</f>
        <v>0.60000000000000009</v>
      </c>
      <c r="Q3841" s="3">
        <f>Table1[[#This Row],[Units Sold]]-250</f>
        <v>2000</v>
      </c>
      <c r="R3841" s="5">
        <f>Table1[[#This Row],[Operating Margin]]-5%</f>
        <v>0.30000000000000004</v>
      </c>
    </row>
    <row r="3842" spans="2:18" x14ac:dyDescent="0.2">
      <c r="B3842" s="22" t="s">
        <v>10</v>
      </c>
      <c r="C3842" s="22">
        <v>1185732</v>
      </c>
      <c r="D3842" s="23">
        <v>44307</v>
      </c>
      <c r="E3842" s="22" t="s">
        <v>130</v>
      </c>
      <c r="F3842" s="22" t="s">
        <v>127</v>
      </c>
      <c r="G3842" s="22" t="s">
        <v>128</v>
      </c>
      <c r="H3842" s="22" t="s">
        <v>13</v>
      </c>
      <c r="I3842" s="24">
        <v>0.45</v>
      </c>
      <c r="J3842" s="25">
        <v>2250</v>
      </c>
      <c r="K3842" s="26">
        <f t="shared" ref="K3842:K3845" si="1255">I3842*J3842</f>
        <v>1012.5</v>
      </c>
      <c r="L3842" s="26">
        <f t="shared" ref="L3842:L3845" si="1256">K3842*M3842</f>
        <v>253.125</v>
      </c>
      <c r="M3842" s="27">
        <v>0.25</v>
      </c>
      <c r="O3842" s="1"/>
      <c r="P3842" s="2">
        <f>Table1[[#This Row],[Price per Unit]]+0.05</f>
        <v>0.5</v>
      </c>
      <c r="Q3842" s="3">
        <f>Table1[[#This Row],[Units Sold]]-250</f>
        <v>2000</v>
      </c>
      <c r="R3842" s="5">
        <f>Table1[[#This Row],[Operating Margin]]-5%</f>
        <v>0.2</v>
      </c>
    </row>
    <row r="3843" spans="2:18" x14ac:dyDescent="0.2">
      <c r="B3843" s="22" t="s">
        <v>10</v>
      </c>
      <c r="C3843" s="22">
        <v>1185732</v>
      </c>
      <c r="D3843" s="23">
        <v>44307</v>
      </c>
      <c r="E3843" s="22" t="s">
        <v>130</v>
      </c>
      <c r="F3843" s="22" t="s">
        <v>127</v>
      </c>
      <c r="G3843" s="22" t="s">
        <v>128</v>
      </c>
      <c r="H3843" s="22" t="s">
        <v>14</v>
      </c>
      <c r="I3843" s="24">
        <v>0.49999999999999994</v>
      </c>
      <c r="J3843" s="25">
        <v>1500</v>
      </c>
      <c r="K3843" s="26">
        <f t="shared" si="1255"/>
        <v>749.99999999999989</v>
      </c>
      <c r="L3843" s="26">
        <f t="shared" si="1256"/>
        <v>187.49999999999997</v>
      </c>
      <c r="M3843" s="27">
        <v>0.25</v>
      </c>
      <c r="O3843" s="1"/>
      <c r="P3843" s="2">
        <f>Table1[[#This Row],[Price per Unit]]+0.05</f>
        <v>0.54999999999999993</v>
      </c>
      <c r="Q3843" s="3">
        <f>Table1[[#This Row],[Units Sold]]-250</f>
        <v>1250</v>
      </c>
      <c r="R3843" s="5">
        <f>Table1[[#This Row],[Operating Margin]]-5%</f>
        <v>0.2</v>
      </c>
    </row>
    <row r="3844" spans="2:18" x14ac:dyDescent="0.2">
      <c r="B3844" s="22" t="s">
        <v>10</v>
      </c>
      <c r="C3844" s="22">
        <v>1185732</v>
      </c>
      <c r="D3844" s="23">
        <v>44307</v>
      </c>
      <c r="E3844" s="22" t="s">
        <v>130</v>
      </c>
      <c r="F3844" s="22" t="s">
        <v>127</v>
      </c>
      <c r="G3844" s="22" t="s">
        <v>128</v>
      </c>
      <c r="H3844" s="22" t="s">
        <v>16</v>
      </c>
      <c r="I3844" s="24">
        <v>0.60000000000000009</v>
      </c>
      <c r="J3844" s="25">
        <v>1500</v>
      </c>
      <c r="K3844" s="26">
        <f t="shared" si="1255"/>
        <v>900.00000000000011</v>
      </c>
      <c r="L3844" s="26">
        <f t="shared" si="1256"/>
        <v>225.00000000000003</v>
      </c>
      <c r="M3844" s="27">
        <v>0.25</v>
      </c>
      <c r="O3844" s="1"/>
      <c r="P3844" s="2">
        <f>Table1[[#This Row],[Price per Unit]]+0</f>
        <v>0.60000000000000009</v>
      </c>
      <c r="Q3844" s="3">
        <f>Table1[[#This Row],[Units Sold]]-250</f>
        <v>1250</v>
      </c>
      <c r="R3844" s="5">
        <f>Table1[[#This Row],[Operating Margin]]-5%</f>
        <v>0.2</v>
      </c>
    </row>
    <row r="3845" spans="2:18" x14ac:dyDescent="0.2">
      <c r="B3845" s="22" t="s">
        <v>10</v>
      </c>
      <c r="C3845" s="22">
        <v>1185732</v>
      </c>
      <c r="D3845" s="23">
        <v>44307</v>
      </c>
      <c r="E3845" s="22" t="s">
        <v>130</v>
      </c>
      <c r="F3845" s="22" t="s">
        <v>127</v>
      </c>
      <c r="G3845" s="22" t="s">
        <v>128</v>
      </c>
      <c r="H3845" s="22" t="s">
        <v>17</v>
      </c>
      <c r="I3845" s="24">
        <v>0.5</v>
      </c>
      <c r="J3845" s="25">
        <v>3000</v>
      </c>
      <c r="K3845" s="26">
        <f t="shared" si="1255"/>
        <v>1500</v>
      </c>
      <c r="L3845" s="26">
        <f t="shared" si="1256"/>
        <v>450</v>
      </c>
      <c r="M3845" s="27">
        <v>0.3</v>
      </c>
      <c r="O3845" s="1"/>
      <c r="P3845" s="2">
        <f>Table1[[#This Row],[Price per Unit]]+0</f>
        <v>0.5</v>
      </c>
      <c r="Q3845" s="3">
        <f>Table1[[#This Row],[Units Sold]]-250</f>
        <v>2750</v>
      </c>
      <c r="R3845" s="5">
        <f>Table1[[#This Row],[Operating Margin]]-5%</f>
        <v>0.25</v>
      </c>
    </row>
    <row r="3846" spans="2:18" x14ac:dyDescent="0.2">
      <c r="B3846" s="22" t="s">
        <v>10</v>
      </c>
      <c r="C3846" s="22">
        <v>1185732</v>
      </c>
      <c r="D3846" s="23">
        <v>44336</v>
      </c>
      <c r="E3846" s="22" t="s">
        <v>130</v>
      </c>
      <c r="F3846" s="22" t="s">
        <v>127</v>
      </c>
      <c r="G3846" s="22" t="s">
        <v>128</v>
      </c>
      <c r="H3846" s="22" t="s">
        <v>12</v>
      </c>
      <c r="I3846" s="24">
        <v>0.65</v>
      </c>
      <c r="J3846" s="25">
        <v>5700</v>
      </c>
      <c r="K3846" s="26">
        <f>I3846*J3846</f>
        <v>3705</v>
      </c>
      <c r="L3846" s="26">
        <f>K3846*M3846</f>
        <v>1296.7500000000002</v>
      </c>
      <c r="M3846" s="27">
        <v>0.35000000000000003</v>
      </c>
      <c r="O3846" s="1"/>
      <c r="P3846" s="2">
        <f>Table1[[#This Row],[Price per Unit]]+0</f>
        <v>0.65</v>
      </c>
      <c r="Q3846" s="3">
        <f>Table1[[#This Row],[Units Sold]]-250</f>
        <v>5450</v>
      </c>
      <c r="R3846" s="5">
        <f>Table1[[#This Row],[Operating Margin]]-5%</f>
        <v>0.30000000000000004</v>
      </c>
    </row>
    <row r="3847" spans="2:18" x14ac:dyDescent="0.2">
      <c r="B3847" s="22" t="s">
        <v>10</v>
      </c>
      <c r="C3847" s="22">
        <v>1185732</v>
      </c>
      <c r="D3847" s="23">
        <v>44336</v>
      </c>
      <c r="E3847" s="22" t="s">
        <v>130</v>
      </c>
      <c r="F3847" s="22" t="s">
        <v>127</v>
      </c>
      <c r="G3847" s="22" t="s">
        <v>128</v>
      </c>
      <c r="H3847" s="22" t="s">
        <v>15</v>
      </c>
      <c r="I3847" s="24">
        <v>0.60000000000000009</v>
      </c>
      <c r="J3847" s="25">
        <v>2750</v>
      </c>
      <c r="K3847" s="26">
        <f>I3847*J3847</f>
        <v>1650.0000000000002</v>
      </c>
      <c r="L3847" s="26">
        <f>K3847*M3847</f>
        <v>577.50000000000011</v>
      </c>
      <c r="M3847" s="27">
        <v>0.35000000000000003</v>
      </c>
      <c r="O3847" s="1"/>
      <c r="P3847" s="2">
        <f>Table1[[#This Row],[Price per Unit]]+0</f>
        <v>0.60000000000000009</v>
      </c>
      <c r="Q3847" s="3">
        <f>Table1[[#This Row],[Units Sold]]-250</f>
        <v>2500</v>
      </c>
      <c r="R3847" s="5">
        <f>Table1[[#This Row],[Operating Margin]]-5%</f>
        <v>0.30000000000000004</v>
      </c>
    </row>
    <row r="3848" spans="2:18" x14ac:dyDescent="0.2">
      <c r="B3848" s="22" t="s">
        <v>10</v>
      </c>
      <c r="C3848" s="22">
        <v>1185732</v>
      </c>
      <c r="D3848" s="23">
        <v>44336</v>
      </c>
      <c r="E3848" s="22" t="s">
        <v>130</v>
      </c>
      <c r="F3848" s="22" t="s">
        <v>127</v>
      </c>
      <c r="G3848" s="22" t="s">
        <v>128</v>
      </c>
      <c r="H3848" s="22" t="s">
        <v>13</v>
      </c>
      <c r="I3848" s="24">
        <v>0.55000000000000004</v>
      </c>
      <c r="J3848" s="25">
        <v>3000</v>
      </c>
      <c r="K3848" s="26">
        <f t="shared" ref="K3848:K3851" si="1257">I3848*J3848</f>
        <v>1650.0000000000002</v>
      </c>
      <c r="L3848" s="26">
        <f t="shared" ref="L3848:L3851" si="1258">K3848*M3848</f>
        <v>412.50000000000006</v>
      </c>
      <c r="M3848" s="27">
        <v>0.25</v>
      </c>
      <c r="O3848" s="1"/>
      <c r="P3848" s="2">
        <f>Table1[[#This Row],[Price per Unit]]+0</f>
        <v>0.55000000000000004</v>
      </c>
      <c r="Q3848" s="3">
        <f>Table1[[#This Row],[Units Sold]]-250</f>
        <v>2750</v>
      </c>
      <c r="R3848" s="5">
        <f>Table1[[#This Row],[Operating Margin]]-5%</f>
        <v>0.2</v>
      </c>
    </row>
    <row r="3849" spans="2:18" x14ac:dyDescent="0.2">
      <c r="B3849" s="22" t="s">
        <v>10</v>
      </c>
      <c r="C3849" s="22">
        <v>1185732</v>
      </c>
      <c r="D3849" s="23">
        <v>44336</v>
      </c>
      <c r="E3849" s="22" t="s">
        <v>130</v>
      </c>
      <c r="F3849" s="22" t="s">
        <v>127</v>
      </c>
      <c r="G3849" s="22" t="s">
        <v>128</v>
      </c>
      <c r="H3849" s="22" t="s">
        <v>14</v>
      </c>
      <c r="I3849" s="24">
        <v>0.55000000000000004</v>
      </c>
      <c r="J3849" s="25">
        <v>2500</v>
      </c>
      <c r="K3849" s="26">
        <f t="shared" si="1257"/>
        <v>1375</v>
      </c>
      <c r="L3849" s="26">
        <f t="shared" si="1258"/>
        <v>343.75</v>
      </c>
      <c r="M3849" s="27">
        <v>0.25</v>
      </c>
      <c r="O3849" s="1"/>
      <c r="P3849" s="2">
        <f>Table1[[#This Row],[Price per Unit]]+0</f>
        <v>0.55000000000000004</v>
      </c>
      <c r="Q3849" s="3">
        <f>Table1[[#This Row],[Units Sold]]-250</f>
        <v>2250</v>
      </c>
      <c r="R3849" s="5">
        <f>Table1[[#This Row],[Operating Margin]]-5%</f>
        <v>0.2</v>
      </c>
    </row>
    <row r="3850" spans="2:18" x14ac:dyDescent="0.2">
      <c r="B3850" s="22" t="s">
        <v>10</v>
      </c>
      <c r="C3850" s="22">
        <v>1185732</v>
      </c>
      <c r="D3850" s="23">
        <v>44336</v>
      </c>
      <c r="E3850" s="22" t="s">
        <v>130</v>
      </c>
      <c r="F3850" s="22" t="s">
        <v>127</v>
      </c>
      <c r="G3850" s="22" t="s">
        <v>128</v>
      </c>
      <c r="H3850" s="22" t="s">
        <v>16</v>
      </c>
      <c r="I3850" s="24">
        <v>0.65</v>
      </c>
      <c r="J3850" s="25">
        <v>2750</v>
      </c>
      <c r="K3850" s="26">
        <f t="shared" si="1257"/>
        <v>1787.5</v>
      </c>
      <c r="L3850" s="26">
        <f t="shared" si="1258"/>
        <v>446.875</v>
      </c>
      <c r="M3850" s="27">
        <v>0.25</v>
      </c>
      <c r="O3850" s="1"/>
      <c r="P3850" s="2">
        <f>Table1[[#This Row],[Price per Unit]]+0</f>
        <v>0.65</v>
      </c>
      <c r="Q3850" s="3">
        <f>Table1[[#This Row],[Units Sold]]-250</f>
        <v>2500</v>
      </c>
      <c r="R3850" s="5">
        <f>Table1[[#This Row],[Operating Margin]]-5%</f>
        <v>0.2</v>
      </c>
    </row>
    <row r="3851" spans="2:18" x14ac:dyDescent="0.2">
      <c r="B3851" s="22" t="s">
        <v>10</v>
      </c>
      <c r="C3851" s="22">
        <v>1185732</v>
      </c>
      <c r="D3851" s="23">
        <v>44336</v>
      </c>
      <c r="E3851" s="22" t="s">
        <v>130</v>
      </c>
      <c r="F3851" s="22" t="s">
        <v>127</v>
      </c>
      <c r="G3851" s="22" t="s">
        <v>128</v>
      </c>
      <c r="H3851" s="22" t="s">
        <v>17</v>
      </c>
      <c r="I3851" s="24">
        <v>0.70000000000000007</v>
      </c>
      <c r="J3851" s="25">
        <v>4000</v>
      </c>
      <c r="K3851" s="26">
        <f t="shared" si="1257"/>
        <v>2800.0000000000005</v>
      </c>
      <c r="L3851" s="26">
        <f t="shared" si="1258"/>
        <v>840.00000000000011</v>
      </c>
      <c r="M3851" s="27">
        <v>0.3</v>
      </c>
      <c r="O3851" s="1"/>
      <c r="P3851" s="2">
        <f>Table1[[#This Row],[Price per Unit]]+0</f>
        <v>0.70000000000000007</v>
      </c>
      <c r="Q3851" s="3">
        <f>Table1[[#This Row],[Units Sold]]-250</f>
        <v>3750</v>
      </c>
      <c r="R3851" s="5">
        <f>Table1[[#This Row],[Operating Margin]]-5%</f>
        <v>0.25</v>
      </c>
    </row>
    <row r="3852" spans="2:18" x14ac:dyDescent="0.2">
      <c r="B3852" s="22" t="s">
        <v>10</v>
      </c>
      <c r="C3852" s="22">
        <v>1185732</v>
      </c>
      <c r="D3852" s="23">
        <v>44369</v>
      </c>
      <c r="E3852" s="22" t="s">
        <v>130</v>
      </c>
      <c r="F3852" s="22" t="s">
        <v>127</v>
      </c>
      <c r="G3852" s="22" t="s">
        <v>128</v>
      </c>
      <c r="H3852" s="22" t="s">
        <v>12</v>
      </c>
      <c r="I3852" s="24">
        <v>0.65</v>
      </c>
      <c r="J3852" s="25">
        <v>6500</v>
      </c>
      <c r="K3852" s="26">
        <f>I3852*J3852</f>
        <v>4225</v>
      </c>
      <c r="L3852" s="26">
        <f>K3852*M3852</f>
        <v>1478.7500000000002</v>
      </c>
      <c r="M3852" s="27">
        <v>0.35000000000000003</v>
      </c>
      <c r="O3852" s="1"/>
      <c r="P3852" s="2">
        <f>Table1[[#This Row],[Price per Unit]]+0</f>
        <v>0.65</v>
      </c>
      <c r="Q3852" s="3">
        <f>Table1[[#This Row],[Units Sold]]-250</f>
        <v>6250</v>
      </c>
      <c r="R3852" s="5">
        <f>Table1[[#This Row],[Operating Margin]]-5%</f>
        <v>0.30000000000000004</v>
      </c>
    </row>
    <row r="3853" spans="2:18" x14ac:dyDescent="0.2">
      <c r="B3853" s="22" t="s">
        <v>10</v>
      </c>
      <c r="C3853" s="22">
        <v>1185732</v>
      </c>
      <c r="D3853" s="23">
        <v>44369</v>
      </c>
      <c r="E3853" s="22" t="s">
        <v>130</v>
      </c>
      <c r="F3853" s="22" t="s">
        <v>127</v>
      </c>
      <c r="G3853" s="22" t="s">
        <v>128</v>
      </c>
      <c r="H3853" s="22" t="s">
        <v>15</v>
      </c>
      <c r="I3853" s="24">
        <v>0.60000000000000009</v>
      </c>
      <c r="J3853" s="25">
        <v>4000</v>
      </c>
      <c r="K3853" s="26">
        <f>I3853*J3853</f>
        <v>2400.0000000000005</v>
      </c>
      <c r="L3853" s="26">
        <f>K3853*M3853</f>
        <v>840.00000000000023</v>
      </c>
      <c r="M3853" s="27">
        <v>0.35000000000000003</v>
      </c>
      <c r="O3853" s="1"/>
      <c r="P3853" s="2">
        <f>Table1[[#This Row],[Price per Unit]]+0</f>
        <v>0.60000000000000009</v>
      </c>
      <c r="Q3853" s="3">
        <f>Table1[[#This Row],[Units Sold]]-250</f>
        <v>3750</v>
      </c>
      <c r="R3853" s="5">
        <f>Table1[[#This Row],[Operating Margin]]-5%</f>
        <v>0.30000000000000004</v>
      </c>
    </row>
    <row r="3854" spans="2:18" x14ac:dyDescent="0.2">
      <c r="B3854" s="22" t="s">
        <v>10</v>
      </c>
      <c r="C3854" s="22">
        <v>1185732</v>
      </c>
      <c r="D3854" s="23">
        <v>44369</v>
      </c>
      <c r="E3854" s="22" t="s">
        <v>130</v>
      </c>
      <c r="F3854" s="22" t="s">
        <v>127</v>
      </c>
      <c r="G3854" s="22" t="s">
        <v>128</v>
      </c>
      <c r="H3854" s="22" t="s">
        <v>13</v>
      </c>
      <c r="I3854" s="24">
        <v>0.55000000000000004</v>
      </c>
      <c r="J3854" s="25">
        <v>3250</v>
      </c>
      <c r="K3854" s="26">
        <f t="shared" ref="K3854:K3857" si="1259">I3854*J3854</f>
        <v>1787.5000000000002</v>
      </c>
      <c r="L3854" s="26">
        <f t="shared" ref="L3854:L3857" si="1260">K3854*M3854</f>
        <v>446.87500000000006</v>
      </c>
      <c r="M3854" s="27">
        <v>0.25</v>
      </c>
      <c r="O3854" s="1"/>
      <c r="P3854" s="2">
        <f>Table1[[#This Row],[Price per Unit]]+0</f>
        <v>0.55000000000000004</v>
      </c>
      <c r="Q3854" s="3">
        <f>Table1[[#This Row],[Units Sold]]-250</f>
        <v>3000</v>
      </c>
      <c r="R3854" s="5">
        <f>Table1[[#This Row],[Operating Margin]]-5%</f>
        <v>0.2</v>
      </c>
    </row>
    <row r="3855" spans="2:18" x14ac:dyDescent="0.2">
      <c r="B3855" s="22" t="s">
        <v>10</v>
      </c>
      <c r="C3855" s="22">
        <v>1185732</v>
      </c>
      <c r="D3855" s="23">
        <v>44369</v>
      </c>
      <c r="E3855" s="22" t="s">
        <v>130</v>
      </c>
      <c r="F3855" s="22" t="s">
        <v>127</v>
      </c>
      <c r="G3855" s="22" t="s">
        <v>128</v>
      </c>
      <c r="H3855" s="22" t="s">
        <v>14</v>
      </c>
      <c r="I3855" s="24">
        <v>0.55000000000000004</v>
      </c>
      <c r="J3855" s="25">
        <v>3000</v>
      </c>
      <c r="K3855" s="26">
        <f t="shared" si="1259"/>
        <v>1650.0000000000002</v>
      </c>
      <c r="L3855" s="26">
        <f t="shared" si="1260"/>
        <v>412.50000000000006</v>
      </c>
      <c r="M3855" s="27">
        <v>0.25</v>
      </c>
      <c r="O3855" s="1"/>
      <c r="P3855" s="2">
        <f>Table1[[#This Row],[Price per Unit]]+0</f>
        <v>0.55000000000000004</v>
      </c>
      <c r="Q3855" s="3">
        <f>Table1[[#This Row],[Units Sold]]-250</f>
        <v>2750</v>
      </c>
      <c r="R3855" s="5">
        <f>Table1[[#This Row],[Operating Margin]]-5%</f>
        <v>0.2</v>
      </c>
    </row>
    <row r="3856" spans="2:18" x14ac:dyDescent="0.2">
      <c r="B3856" s="22" t="s">
        <v>10</v>
      </c>
      <c r="C3856" s="22">
        <v>1185732</v>
      </c>
      <c r="D3856" s="23">
        <v>44369</v>
      </c>
      <c r="E3856" s="22" t="s">
        <v>130</v>
      </c>
      <c r="F3856" s="22" t="s">
        <v>127</v>
      </c>
      <c r="G3856" s="22" t="s">
        <v>128</v>
      </c>
      <c r="H3856" s="22" t="s">
        <v>16</v>
      </c>
      <c r="I3856" s="24">
        <v>0.65</v>
      </c>
      <c r="J3856" s="25">
        <v>3000</v>
      </c>
      <c r="K3856" s="26">
        <f t="shared" si="1259"/>
        <v>1950</v>
      </c>
      <c r="L3856" s="26">
        <f t="shared" si="1260"/>
        <v>487.5</v>
      </c>
      <c r="M3856" s="27">
        <v>0.25</v>
      </c>
      <c r="O3856" s="1"/>
      <c r="P3856" s="2">
        <f>Table1[[#This Row],[Price per Unit]]+0</f>
        <v>0.65</v>
      </c>
      <c r="Q3856" s="3">
        <f>Table1[[#This Row],[Units Sold]]-250</f>
        <v>2750</v>
      </c>
      <c r="R3856" s="5">
        <f>Table1[[#This Row],[Operating Margin]]-5%</f>
        <v>0.2</v>
      </c>
    </row>
    <row r="3857" spans="2:18" x14ac:dyDescent="0.2">
      <c r="B3857" s="22" t="s">
        <v>10</v>
      </c>
      <c r="C3857" s="22">
        <v>1185732</v>
      </c>
      <c r="D3857" s="23">
        <v>44369</v>
      </c>
      <c r="E3857" s="22" t="s">
        <v>130</v>
      </c>
      <c r="F3857" s="22" t="s">
        <v>127</v>
      </c>
      <c r="G3857" s="22" t="s">
        <v>128</v>
      </c>
      <c r="H3857" s="22" t="s">
        <v>17</v>
      </c>
      <c r="I3857" s="24">
        <v>0.70000000000000007</v>
      </c>
      <c r="J3857" s="25">
        <v>4500</v>
      </c>
      <c r="K3857" s="26">
        <f t="shared" si="1259"/>
        <v>3150.0000000000005</v>
      </c>
      <c r="L3857" s="26">
        <f t="shared" si="1260"/>
        <v>945.00000000000011</v>
      </c>
      <c r="M3857" s="27">
        <v>0.3</v>
      </c>
      <c r="O3857" s="1"/>
      <c r="P3857" s="2">
        <f>Table1[[#This Row],[Price per Unit]]+0</f>
        <v>0.70000000000000007</v>
      </c>
      <c r="Q3857" s="3">
        <f>Table1[[#This Row],[Units Sold]]-250</f>
        <v>4250</v>
      </c>
      <c r="R3857" s="5">
        <f>Table1[[#This Row],[Operating Margin]]-5%</f>
        <v>0.25</v>
      </c>
    </row>
    <row r="3858" spans="2:18" x14ac:dyDescent="0.2">
      <c r="B3858" s="22" t="s">
        <v>10</v>
      </c>
      <c r="C3858" s="22">
        <v>1185732</v>
      </c>
      <c r="D3858" s="23">
        <v>44397</v>
      </c>
      <c r="E3858" s="22" t="s">
        <v>130</v>
      </c>
      <c r="F3858" s="22" t="s">
        <v>127</v>
      </c>
      <c r="G3858" s="22" t="s">
        <v>128</v>
      </c>
      <c r="H3858" s="22" t="s">
        <v>12</v>
      </c>
      <c r="I3858" s="24">
        <v>0.65</v>
      </c>
      <c r="J3858" s="25">
        <v>6750</v>
      </c>
      <c r="K3858" s="26">
        <f>I3858*J3858</f>
        <v>4387.5</v>
      </c>
      <c r="L3858" s="26">
        <f>K3858*M3858</f>
        <v>1535.6250000000002</v>
      </c>
      <c r="M3858" s="27">
        <v>0.35000000000000003</v>
      </c>
      <c r="O3858" s="1"/>
      <c r="P3858" s="2">
        <f>Table1[[#This Row],[Price per Unit]]+0</f>
        <v>0.65</v>
      </c>
      <c r="Q3858" s="3">
        <f>Table1[[#This Row],[Units Sold]]-250</f>
        <v>6500</v>
      </c>
      <c r="R3858" s="5">
        <f>Table1[[#This Row],[Operating Margin]]-5%</f>
        <v>0.30000000000000004</v>
      </c>
    </row>
    <row r="3859" spans="2:18" x14ac:dyDescent="0.2">
      <c r="B3859" s="22" t="s">
        <v>10</v>
      </c>
      <c r="C3859" s="22">
        <v>1185732</v>
      </c>
      <c r="D3859" s="23">
        <v>44397</v>
      </c>
      <c r="E3859" s="22" t="s">
        <v>130</v>
      </c>
      <c r="F3859" s="22" t="s">
        <v>127</v>
      </c>
      <c r="G3859" s="22" t="s">
        <v>128</v>
      </c>
      <c r="H3859" s="22" t="s">
        <v>15</v>
      </c>
      <c r="I3859" s="24">
        <v>0.60000000000000009</v>
      </c>
      <c r="J3859" s="25">
        <v>4250</v>
      </c>
      <c r="K3859" s="26">
        <f>I3859*J3859</f>
        <v>2550.0000000000005</v>
      </c>
      <c r="L3859" s="26">
        <f>K3859*M3859</f>
        <v>892.50000000000023</v>
      </c>
      <c r="M3859" s="27">
        <v>0.35000000000000003</v>
      </c>
      <c r="O3859" s="1"/>
      <c r="P3859" s="2">
        <f>Table1[[#This Row],[Price per Unit]]+0</f>
        <v>0.60000000000000009</v>
      </c>
      <c r="Q3859" s="3">
        <f>Table1[[#This Row],[Units Sold]]-250</f>
        <v>4000</v>
      </c>
      <c r="R3859" s="5">
        <f>Table1[[#This Row],[Operating Margin]]-5%</f>
        <v>0.30000000000000004</v>
      </c>
    </row>
    <row r="3860" spans="2:18" x14ac:dyDescent="0.2">
      <c r="B3860" s="22" t="s">
        <v>10</v>
      </c>
      <c r="C3860" s="22">
        <v>1185732</v>
      </c>
      <c r="D3860" s="23">
        <v>44397</v>
      </c>
      <c r="E3860" s="22" t="s">
        <v>130</v>
      </c>
      <c r="F3860" s="22" t="s">
        <v>127</v>
      </c>
      <c r="G3860" s="22" t="s">
        <v>128</v>
      </c>
      <c r="H3860" s="22" t="s">
        <v>13</v>
      </c>
      <c r="I3860" s="24">
        <v>0.55000000000000004</v>
      </c>
      <c r="J3860" s="25">
        <v>3500</v>
      </c>
      <c r="K3860" s="26">
        <f t="shared" ref="K3860:K3863" si="1261">I3860*J3860</f>
        <v>1925.0000000000002</v>
      </c>
      <c r="L3860" s="26">
        <f t="shared" ref="L3860:L3863" si="1262">K3860*M3860</f>
        <v>481.25000000000006</v>
      </c>
      <c r="M3860" s="27">
        <v>0.25</v>
      </c>
      <c r="O3860" s="1"/>
      <c r="P3860" s="2">
        <f>Table1[[#This Row],[Price per Unit]]+0</f>
        <v>0.55000000000000004</v>
      </c>
      <c r="Q3860" s="3">
        <f>Table1[[#This Row],[Units Sold]]-250</f>
        <v>3250</v>
      </c>
      <c r="R3860" s="5">
        <f>Table1[[#This Row],[Operating Margin]]-5%</f>
        <v>0.2</v>
      </c>
    </row>
    <row r="3861" spans="2:18" x14ac:dyDescent="0.2">
      <c r="B3861" s="22" t="s">
        <v>10</v>
      </c>
      <c r="C3861" s="22">
        <v>1185732</v>
      </c>
      <c r="D3861" s="23">
        <v>44397</v>
      </c>
      <c r="E3861" s="22" t="s">
        <v>130</v>
      </c>
      <c r="F3861" s="22" t="s">
        <v>127</v>
      </c>
      <c r="G3861" s="22" t="s">
        <v>128</v>
      </c>
      <c r="H3861" s="22" t="s">
        <v>14</v>
      </c>
      <c r="I3861" s="24">
        <v>0.55000000000000004</v>
      </c>
      <c r="J3861" s="25">
        <v>3000</v>
      </c>
      <c r="K3861" s="26">
        <f t="shared" si="1261"/>
        <v>1650.0000000000002</v>
      </c>
      <c r="L3861" s="26">
        <f t="shared" si="1262"/>
        <v>412.50000000000006</v>
      </c>
      <c r="M3861" s="27">
        <v>0.25</v>
      </c>
      <c r="O3861" s="1"/>
      <c r="P3861" s="2">
        <f>Table1[[#This Row],[Price per Unit]]+0</f>
        <v>0.55000000000000004</v>
      </c>
      <c r="Q3861" s="3">
        <f>Table1[[#This Row],[Units Sold]]-250</f>
        <v>2750</v>
      </c>
      <c r="R3861" s="5">
        <f>Table1[[#This Row],[Operating Margin]]-5%</f>
        <v>0.2</v>
      </c>
    </row>
    <row r="3862" spans="2:18" x14ac:dyDescent="0.2">
      <c r="B3862" s="22" t="s">
        <v>10</v>
      </c>
      <c r="C3862" s="22">
        <v>1185732</v>
      </c>
      <c r="D3862" s="23">
        <v>44397</v>
      </c>
      <c r="E3862" s="22" t="s">
        <v>130</v>
      </c>
      <c r="F3862" s="22" t="s">
        <v>127</v>
      </c>
      <c r="G3862" s="22" t="s">
        <v>128</v>
      </c>
      <c r="H3862" s="22" t="s">
        <v>16</v>
      </c>
      <c r="I3862" s="24">
        <v>0.65</v>
      </c>
      <c r="J3862" s="25">
        <v>3250</v>
      </c>
      <c r="K3862" s="26">
        <f t="shared" si="1261"/>
        <v>2112.5</v>
      </c>
      <c r="L3862" s="26">
        <f t="shared" si="1262"/>
        <v>528.125</v>
      </c>
      <c r="M3862" s="27">
        <v>0.25</v>
      </c>
      <c r="O3862" s="1"/>
      <c r="P3862" s="2">
        <f>Table1[[#This Row],[Price per Unit]]+0</f>
        <v>0.65</v>
      </c>
      <c r="Q3862" s="3">
        <f>Table1[[#This Row],[Units Sold]]-250</f>
        <v>3000</v>
      </c>
      <c r="R3862" s="5">
        <f>Table1[[#This Row],[Operating Margin]]-5%</f>
        <v>0.2</v>
      </c>
    </row>
    <row r="3863" spans="2:18" x14ac:dyDescent="0.2">
      <c r="B3863" s="22" t="s">
        <v>10</v>
      </c>
      <c r="C3863" s="22">
        <v>1185732</v>
      </c>
      <c r="D3863" s="23">
        <v>44397</v>
      </c>
      <c r="E3863" s="22" t="s">
        <v>130</v>
      </c>
      <c r="F3863" s="22" t="s">
        <v>127</v>
      </c>
      <c r="G3863" s="22" t="s">
        <v>128</v>
      </c>
      <c r="H3863" s="22" t="s">
        <v>17</v>
      </c>
      <c r="I3863" s="24">
        <v>0.70000000000000007</v>
      </c>
      <c r="J3863" s="25">
        <v>5000</v>
      </c>
      <c r="K3863" s="26">
        <f t="shared" si="1261"/>
        <v>3500.0000000000005</v>
      </c>
      <c r="L3863" s="26">
        <f t="shared" si="1262"/>
        <v>1050</v>
      </c>
      <c r="M3863" s="27">
        <v>0.3</v>
      </c>
      <c r="O3863" s="1"/>
      <c r="P3863" s="2">
        <f>Table1[[#This Row],[Price per Unit]]+0</f>
        <v>0.70000000000000007</v>
      </c>
      <c r="Q3863" s="3">
        <f>Table1[[#This Row],[Units Sold]]-250</f>
        <v>4750</v>
      </c>
      <c r="R3863" s="5">
        <f>Table1[[#This Row],[Operating Margin]]-5%</f>
        <v>0.25</v>
      </c>
    </row>
    <row r="3864" spans="2:18" x14ac:dyDescent="0.2">
      <c r="B3864" s="22" t="s">
        <v>10</v>
      </c>
      <c r="C3864" s="22">
        <v>1185732</v>
      </c>
      <c r="D3864" s="23">
        <v>44429</v>
      </c>
      <c r="E3864" s="22" t="s">
        <v>130</v>
      </c>
      <c r="F3864" s="22" t="s">
        <v>127</v>
      </c>
      <c r="G3864" s="22" t="s">
        <v>128</v>
      </c>
      <c r="H3864" s="22" t="s">
        <v>12</v>
      </c>
      <c r="I3864" s="24">
        <v>0.65</v>
      </c>
      <c r="J3864" s="25">
        <v>6500</v>
      </c>
      <c r="K3864" s="26">
        <f>I3864*J3864</f>
        <v>4225</v>
      </c>
      <c r="L3864" s="26">
        <f>K3864*M3864</f>
        <v>1478.7500000000002</v>
      </c>
      <c r="M3864" s="27">
        <v>0.35000000000000003</v>
      </c>
      <c r="O3864" s="1"/>
      <c r="P3864" s="2">
        <f>Table1[[#This Row],[Price per Unit]]+0</f>
        <v>0.65</v>
      </c>
      <c r="Q3864" s="3">
        <f>Table1[[#This Row],[Units Sold]]-250</f>
        <v>6250</v>
      </c>
      <c r="R3864" s="5">
        <f>Table1[[#This Row],[Operating Margin]]-5%</f>
        <v>0.30000000000000004</v>
      </c>
    </row>
    <row r="3865" spans="2:18" x14ac:dyDescent="0.2">
      <c r="B3865" s="22" t="s">
        <v>10</v>
      </c>
      <c r="C3865" s="22">
        <v>1185732</v>
      </c>
      <c r="D3865" s="23">
        <v>44429</v>
      </c>
      <c r="E3865" s="22" t="s">
        <v>130</v>
      </c>
      <c r="F3865" s="22" t="s">
        <v>127</v>
      </c>
      <c r="G3865" s="22" t="s">
        <v>128</v>
      </c>
      <c r="H3865" s="22" t="s">
        <v>15</v>
      </c>
      <c r="I3865" s="24">
        <v>0.60000000000000009</v>
      </c>
      <c r="J3865" s="25">
        <v>4250</v>
      </c>
      <c r="K3865" s="26">
        <f>I3865*J3865</f>
        <v>2550.0000000000005</v>
      </c>
      <c r="L3865" s="26">
        <f>K3865*M3865</f>
        <v>892.50000000000023</v>
      </c>
      <c r="M3865" s="27">
        <v>0.35000000000000003</v>
      </c>
      <c r="O3865" s="1"/>
      <c r="P3865" s="2">
        <f>Table1[[#This Row],[Price per Unit]]+0</f>
        <v>0.60000000000000009</v>
      </c>
      <c r="Q3865" s="3">
        <f>Table1[[#This Row],[Units Sold]]-250</f>
        <v>4000</v>
      </c>
      <c r="R3865" s="5">
        <f>Table1[[#This Row],[Operating Margin]]-5%</f>
        <v>0.30000000000000004</v>
      </c>
    </row>
    <row r="3866" spans="2:18" x14ac:dyDescent="0.2">
      <c r="B3866" s="22" t="s">
        <v>10</v>
      </c>
      <c r="C3866" s="22">
        <v>1185732</v>
      </c>
      <c r="D3866" s="23">
        <v>44429</v>
      </c>
      <c r="E3866" s="22" t="s">
        <v>130</v>
      </c>
      <c r="F3866" s="22" t="s">
        <v>127</v>
      </c>
      <c r="G3866" s="22" t="s">
        <v>128</v>
      </c>
      <c r="H3866" s="22" t="s">
        <v>13</v>
      </c>
      <c r="I3866" s="24">
        <v>0.55000000000000004</v>
      </c>
      <c r="J3866" s="25">
        <v>3500</v>
      </c>
      <c r="K3866" s="26">
        <f t="shared" ref="K3866:K3869" si="1263">I3866*J3866</f>
        <v>1925.0000000000002</v>
      </c>
      <c r="L3866" s="26">
        <f t="shared" ref="L3866:L3869" si="1264">K3866*M3866</f>
        <v>481.25000000000006</v>
      </c>
      <c r="M3866" s="27">
        <v>0.25</v>
      </c>
      <c r="O3866" s="1"/>
      <c r="P3866" s="2">
        <f>Table1[[#This Row],[Price per Unit]]+0</f>
        <v>0.55000000000000004</v>
      </c>
      <c r="Q3866" s="3">
        <f>Table1[[#This Row],[Units Sold]]-250</f>
        <v>3250</v>
      </c>
      <c r="R3866" s="5">
        <f>Table1[[#This Row],[Operating Margin]]-5%</f>
        <v>0.2</v>
      </c>
    </row>
    <row r="3867" spans="2:18" x14ac:dyDescent="0.2">
      <c r="B3867" s="22" t="s">
        <v>10</v>
      </c>
      <c r="C3867" s="22">
        <v>1185732</v>
      </c>
      <c r="D3867" s="23">
        <v>44429</v>
      </c>
      <c r="E3867" s="22" t="s">
        <v>130</v>
      </c>
      <c r="F3867" s="22" t="s">
        <v>127</v>
      </c>
      <c r="G3867" s="22" t="s">
        <v>128</v>
      </c>
      <c r="H3867" s="22" t="s">
        <v>14</v>
      </c>
      <c r="I3867" s="24">
        <v>0.55000000000000004</v>
      </c>
      <c r="J3867" s="25">
        <v>2500</v>
      </c>
      <c r="K3867" s="26">
        <f t="shared" si="1263"/>
        <v>1375</v>
      </c>
      <c r="L3867" s="26">
        <f t="shared" si="1264"/>
        <v>343.75</v>
      </c>
      <c r="M3867" s="27">
        <v>0.25</v>
      </c>
      <c r="O3867" s="1"/>
      <c r="P3867" s="2">
        <f>Table1[[#This Row],[Price per Unit]]+0</f>
        <v>0.55000000000000004</v>
      </c>
      <c r="Q3867" s="3">
        <f>Table1[[#This Row],[Units Sold]]-250</f>
        <v>2250</v>
      </c>
      <c r="R3867" s="5">
        <f>Table1[[#This Row],[Operating Margin]]-5%</f>
        <v>0.2</v>
      </c>
    </row>
    <row r="3868" spans="2:18" x14ac:dyDescent="0.2">
      <c r="B3868" s="22" t="s">
        <v>10</v>
      </c>
      <c r="C3868" s="22">
        <v>1185732</v>
      </c>
      <c r="D3868" s="23">
        <v>44429</v>
      </c>
      <c r="E3868" s="22" t="s">
        <v>130</v>
      </c>
      <c r="F3868" s="22" t="s">
        <v>127</v>
      </c>
      <c r="G3868" s="22" t="s">
        <v>128</v>
      </c>
      <c r="H3868" s="22" t="s">
        <v>16</v>
      </c>
      <c r="I3868" s="24">
        <v>0.65</v>
      </c>
      <c r="J3868" s="25">
        <v>2250</v>
      </c>
      <c r="K3868" s="26">
        <f t="shared" si="1263"/>
        <v>1462.5</v>
      </c>
      <c r="L3868" s="26">
        <f t="shared" si="1264"/>
        <v>365.625</v>
      </c>
      <c r="M3868" s="27">
        <v>0.25</v>
      </c>
      <c r="O3868" s="1"/>
      <c r="P3868" s="2">
        <f>Table1[[#This Row],[Price per Unit]]+0</f>
        <v>0.65</v>
      </c>
      <c r="Q3868" s="3">
        <f>Table1[[#This Row],[Units Sold]]-250</f>
        <v>2000</v>
      </c>
      <c r="R3868" s="5">
        <f>Table1[[#This Row],[Operating Margin]]-5%</f>
        <v>0.2</v>
      </c>
    </row>
    <row r="3869" spans="2:18" x14ac:dyDescent="0.2">
      <c r="B3869" s="22" t="s">
        <v>10</v>
      </c>
      <c r="C3869" s="22">
        <v>1185732</v>
      </c>
      <c r="D3869" s="23">
        <v>44429</v>
      </c>
      <c r="E3869" s="22" t="s">
        <v>130</v>
      </c>
      <c r="F3869" s="22" t="s">
        <v>127</v>
      </c>
      <c r="G3869" s="22" t="s">
        <v>128</v>
      </c>
      <c r="H3869" s="22" t="s">
        <v>17</v>
      </c>
      <c r="I3869" s="24">
        <v>0.70000000000000007</v>
      </c>
      <c r="J3869" s="25">
        <v>4000</v>
      </c>
      <c r="K3869" s="26">
        <f t="shared" si="1263"/>
        <v>2800.0000000000005</v>
      </c>
      <c r="L3869" s="26">
        <f t="shared" si="1264"/>
        <v>840.00000000000011</v>
      </c>
      <c r="M3869" s="27">
        <v>0.3</v>
      </c>
      <c r="O3869" s="1"/>
      <c r="P3869" s="2">
        <f>Table1[[#This Row],[Price per Unit]]+0</f>
        <v>0.70000000000000007</v>
      </c>
      <c r="Q3869" s="3">
        <f>Table1[[#This Row],[Units Sold]]-250</f>
        <v>3750</v>
      </c>
      <c r="R3869" s="5">
        <f>Table1[[#This Row],[Operating Margin]]-5%</f>
        <v>0.25</v>
      </c>
    </row>
    <row r="3870" spans="2:18" x14ac:dyDescent="0.2">
      <c r="B3870" s="22" t="s">
        <v>10</v>
      </c>
      <c r="C3870" s="22">
        <v>1185732</v>
      </c>
      <c r="D3870" s="23">
        <v>44459</v>
      </c>
      <c r="E3870" s="22" t="s">
        <v>130</v>
      </c>
      <c r="F3870" s="22" t="s">
        <v>127</v>
      </c>
      <c r="G3870" s="22" t="s">
        <v>128</v>
      </c>
      <c r="H3870" s="22" t="s">
        <v>12</v>
      </c>
      <c r="I3870" s="24">
        <v>0.65</v>
      </c>
      <c r="J3870" s="25">
        <v>5250</v>
      </c>
      <c r="K3870" s="26">
        <f>I3870*J3870</f>
        <v>3412.5</v>
      </c>
      <c r="L3870" s="26">
        <f>K3870*M3870</f>
        <v>1194.375</v>
      </c>
      <c r="M3870" s="27">
        <v>0.35000000000000003</v>
      </c>
      <c r="O3870" s="1"/>
      <c r="P3870" s="2">
        <f>Table1[[#This Row],[Price per Unit]]+0</f>
        <v>0.65</v>
      </c>
      <c r="Q3870" s="3">
        <f>Table1[[#This Row],[Units Sold]]-250</f>
        <v>5000</v>
      </c>
      <c r="R3870" s="5">
        <f>Table1[[#This Row],[Operating Margin]]-5%</f>
        <v>0.30000000000000004</v>
      </c>
    </row>
    <row r="3871" spans="2:18" x14ac:dyDescent="0.2">
      <c r="B3871" s="22" t="s">
        <v>10</v>
      </c>
      <c r="C3871" s="22">
        <v>1185732</v>
      </c>
      <c r="D3871" s="23">
        <v>44459</v>
      </c>
      <c r="E3871" s="22" t="s">
        <v>130</v>
      </c>
      <c r="F3871" s="22" t="s">
        <v>127</v>
      </c>
      <c r="G3871" s="22" t="s">
        <v>128</v>
      </c>
      <c r="H3871" s="22" t="s">
        <v>15</v>
      </c>
      <c r="I3871" s="24">
        <v>0.60000000000000009</v>
      </c>
      <c r="J3871" s="25">
        <v>3250</v>
      </c>
      <c r="K3871" s="26">
        <f>I3871*J3871</f>
        <v>1950.0000000000002</v>
      </c>
      <c r="L3871" s="26">
        <f>K3871*M3871</f>
        <v>682.50000000000011</v>
      </c>
      <c r="M3871" s="27">
        <v>0.35000000000000003</v>
      </c>
      <c r="O3871" s="1"/>
      <c r="P3871" s="2">
        <f>Table1[[#This Row],[Price per Unit]]+0</f>
        <v>0.60000000000000009</v>
      </c>
      <c r="Q3871" s="3">
        <f>Table1[[#This Row],[Units Sold]]-250</f>
        <v>3000</v>
      </c>
      <c r="R3871" s="5">
        <f>Table1[[#This Row],[Operating Margin]]-5%</f>
        <v>0.30000000000000004</v>
      </c>
    </row>
    <row r="3872" spans="2:18" x14ac:dyDescent="0.2">
      <c r="B3872" s="22" t="s">
        <v>10</v>
      </c>
      <c r="C3872" s="22">
        <v>1185732</v>
      </c>
      <c r="D3872" s="23">
        <v>44459</v>
      </c>
      <c r="E3872" s="22" t="s">
        <v>130</v>
      </c>
      <c r="F3872" s="22" t="s">
        <v>127</v>
      </c>
      <c r="G3872" s="22" t="s">
        <v>128</v>
      </c>
      <c r="H3872" s="22" t="s">
        <v>13</v>
      </c>
      <c r="I3872" s="24">
        <v>0.55000000000000004</v>
      </c>
      <c r="J3872" s="25">
        <v>2250</v>
      </c>
      <c r="K3872" s="26">
        <f t="shared" ref="K3872:K3875" si="1265">I3872*J3872</f>
        <v>1237.5</v>
      </c>
      <c r="L3872" s="26">
        <f t="shared" ref="L3872:L3875" si="1266">K3872*M3872</f>
        <v>309.375</v>
      </c>
      <c r="M3872" s="27">
        <v>0.25</v>
      </c>
      <c r="O3872" s="1"/>
      <c r="P3872" s="2">
        <f>Table1[[#This Row],[Price per Unit]]+0</f>
        <v>0.55000000000000004</v>
      </c>
      <c r="Q3872" s="3">
        <f>Table1[[#This Row],[Units Sold]]-250</f>
        <v>2000</v>
      </c>
      <c r="R3872" s="5">
        <f>Table1[[#This Row],[Operating Margin]]-5%</f>
        <v>0.2</v>
      </c>
    </row>
    <row r="3873" spans="2:18" x14ac:dyDescent="0.2">
      <c r="B3873" s="22" t="s">
        <v>10</v>
      </c>
      <c r="C3873" s="22">
        <v>1185732</v>
      </c>
      <c r="D3873" s="23">
        <v>44459</v>
      </c>
      <c r="E3873" s="22" t="s">
        <v>130</v>
      </c>
      <c r="F3873" s="22" t="s">
        <v>127</v>
      </c>
      <c r="G3873" s="22" t="s">
        <v>128</v>
      </c>
      <c r="H3873" s="22" t="s">
        <v>14</v>
      </c>
      <c r="I3873" s="24">
        <v>0.55000000000000004</v>
      </c>
      <c r="J3873" s="25">
        <v>2000</v>
      </c>
      <c r="K3873" s="26">
        <f t="shared" si="1265"/>
        <v>1100</v>
      </c>
      <c r="L3873" s="26">
        <f t="shared" si="1266"/>
        <v>275</v>
      </c>
      <c r="M3873" s="27">
        <v>0.25</v>
      </c>
      <c r="O3873" s="1"/>
      <c r="P3873" s="2">
        <f>Table1[[#This Row],[Price per Unit]]+0</f>
        <v>0.55000000000000004</v>
      </c>
      <c r="Q3873" s="3">
        <f>Table1[[#This Row],[Units Sold]]-250</f>
        <v>1750</v>
      </c>
      <c r="R3873" s="5">
        <f>Table1[[#This Row],[Operating Margin]]-5%</f>
        <v>0.2</v>
      </c>
    </row>
    <row r="3874" spans="2:18" x14ac:dyDescent="0.2">
      <c r="B3874" s="22" t="s">
        <v>10</v>
      </c>
      <c r="C3874" s="22">
        <v>1185732</v>
      </c>
      <c r="D3874" s="23">
        <v>44459</v>
      </c>
      <c r="E3874" s="22" t="s">
        <v>130</v>
      </c>
      <c r="F3874" s="22" t="s">
        <v>127</v>
      </c>
      <c r="G3874" s="22" t="s">
        <v>128</v>
      </c>
      <c r="H3874" s="22" t="s">
        <v>16</v>
      </c>
      <c r="I3874" s="24">
        <v>0.65</v>
      </c>
      <c r="J3874" s="25">
        <v>2000</v>
      </c>
      <c r="K3874" s="26">
        <f t="shared" si="1265"/>
        <v>1300</v>
      </c>
      <c r="L3874" s="26">
        <f t="shared" si="1266"/>
        <v>325</v>
      </c>
      <c r="M3874" s="27">
        <v>0.25</v>
      </c>
      <c r="O3874" s="1"/>
      <c r="P3874" s="2">
        <f>Table1[[#This Row],[Price per Unit]]+0</f>
        <v>0.65</v>
      </c>
      <c r="Q3874" s="3">
        <f>Table1[[#This Row],[Units Sold]]-250</f>
        <v>1750</v>
      </c>
      <c r="R3874" s="5">
        <f>Table1[[#This Row],[Operating Margin]]-5%</f>
        <v>0.2</v>
      </c>
    </row>
    <row r="3875" spans="2:18" x14ac:dyDescent="0.2">
      <c r="B3875" s="22" t="s">
        <v>10</v>
      </c>
      <c r="C3875" s="22">
        <v>1185732</v>
      </c>
      <c r="D3875" s="23">
        <v>44459</v>
      </c>
      <c r="E3875" s="22" t="s">
        <v>130</v>
      </c>
      <c r="F3875" s="22" t="s">
        <v>127</v>
      </c>
      <c r="G3875" s="22" t="s">
        <v>128</v>
      </c>
      <c r="H3875" s="22" t="s">
        <v>17</v>
      </c>
      <c r="I3875" s="24">
        <v>0.70000000000000007</v>
      </c>
      <c r="J3875" s="25">
        <v>3000</v>
      </c>
      <c r="K3875" s="26">
        <f t="shared" si="1265"/>
        <v>2100</v>
      </c>
      <c r="L3875" s="26">
        <f t="shared" si="1266"/>
        <v>630</v>
      </c>
      <c r="M3875" s="27">
        <v>0.3</v>
      </c>
      <c r="O3875" s="1"/>
      <c r="P3875" s="2">
        <f>Table1[[#This Row],[Price per Unit]]+0</f>
        <v>0.70000000000000007</v>
      </c>
      <c r="Q3875" s="3">
        <f>Table1[[#This Row],[Units Sold]]-250</f>
        <v>2750</v>
      </c>
      <c r="R3875" s="5">
        <f>Table1[[#This Row],[Operating Margin]]-5%</f>
        <v>0.25</v>
      </c>
    </row>
    <row r="3876" spans="2:18" x14ac:dyDescent="0.2">
      <c r="B3876" s="22" t="s">
        <v>10</v>
      </c>
      <c r="C3876" s="22">
        <v>1185732</v>
      </c>
      <c r="D3876" s="23">
        <v>44491</v>
      </c>
      <c r="E3876" s="22" t="s">
        <v>130</v>
      </c>
      <c r="F3876" s="22" t="s">
        <v>127</v>
      </c>
      <c r="G3876" s="22" t="s">
        <v>128</v>
      </c>
      <c r="H3876" s="22" t="s">
        <v>12</v>
      </c>
      <c r="I3876" s="24">
        <v>0.70000000000000007</v>
      </c>
      <c r="J3876" s="25">
        <v>4500</v>
      </c>
      <c r="K3876" s="26">
        <f>I3876*J3876</f>
        <v>3150.0000000000005</v>
      </c>
      <c r="L3876" s="26">
        <f>K3876*M3876</f>
        <v>1102.5000000000002</v>
      </c>
      <c r="M3876" s="27">
        <v>0.35000000000000003</v>
      </c>
      <c r="O3876" s="1"/>
      <c r="P3876" s="2">
        <f>Table1[[#This Row],[Price per Unit]]+0</f>
        <v>0.70000000000000007</v>
      </c>
      <c r="Q3876" s="3">
        <f>Table1[[#This Row],[Units Sold]]-250</f>
        <v>4250</v>
      </c>
      <c r="R3876" s="5">
        <f>Table1[[#This Row],[Operating Margin]]-5%</f>
        <v>0.30000000000000004</v>
      </c>
    </row>
    <row r="3877" spans="2:18" x14ac:dyDescent="0.2">
      <c r="B3877" s="22" t="s">
        <v>10</v>
      </c>
      <c r="C3877" s="22">
        <v>1185732</v>
      </c>
      <c r="D3877" s="23">
        <v>44491</v>
      </c>
      <c r="E3877" s="22" t="s">
        <v>130</v>
      </c>
      <c r="F3877" s="22" t="s">
        <v>127</v>
      </c>
      <c r="G3877" s="22" t="s">
        <v>128</v>
      </c>
      <c r="H3877" s="22" t="s">
        <v>15</v>
      </c>
      <c r="I3877" s="24">
        <v>0.65000000000000013</v>
      </c>
      <c r="J3877" s="25">
        <v>2750</v>
      </c>
      <c r="K3877" s="26">
        <f>I3877*J3877</f>
        <v>1787.5000000000005</v>
      </c>
      <c r="L3877" s="26">
        <f>K3877*M3877</f>
        <v>625.62500000000023</v>
      </c>
      <c r="M3877" s="27">
        <v>0.35000000000000003</v>
      </c>
      <c r="O3877" s="1"/>
      <c r="P3877" s="2">
        <f>Table1[[#This Row],[Price per Unit]]+0</f>
        <v>0.65000000000000013</v>
      </c>
      <c r="Q3877" s="3">
        <f>Table1[[#This Row],[Units Sold]]-250</f>
        <v>2500</v>
      </c>
      <c r="R3877" s="5">
        <f>Table1[[#This Row],[Operating Margin]]-5%</f>
        <v>0.30000000000000004</v>
      </c>
    </row>
    <row r="3878" spans="2:18" x14ac:dyDescent="0.2">
      <c r="B3878" s="22" t="s">
        <v>10</v>
      </c>
      <c r="C3878" s="22">
        <v>1185732</v>
      </c>
      <c r="D3878" s="23">
        <v>44491</v>
      </c>
      <c r="E3878" s="22" t="s">
        <v>130</v>
      </c>
      <c r="F3878" s="22" t="s">
        <v>127</v>
      </c>
      <c r="G3878" s="22" t="s">
        <v>128</v>
      </c>
      <c r="H3878" s="22" t="s">
        <v>13</v>
      </c>
      <c r="I3878" s="24">
        <v>0.65000000000000013</v>
      </c>
      <c r="J3878" s="25">
        <v>1750</v>
      </c>
      <c r="K3878" s="26">
        <f t="shared" ref="K3878:K3881" si="1267">I3878*J3878</f>
        <v>1137.5000000000002</v>
      </c>
      <c r="L3878" s="26">
        <f t="shared" ref="L3878:L3881" si="1268">K3878*M3878</f>
        <v>284.37500000000006</v>
      </c>
      <c r="M3878" s="27">
        <v>0.25</v>
      </c>
      <c r="O3878" s="1"/>
      <c r="P3878" s="2">
        <f>Table1[[#This Row],[Price per Unit]]+0</f>
        <v>0.65000000000000013</v>
      </c>
      <c r="Q3878" s="3">
        <f>Table1[[#This Row],[Units Sold]]-250</f>
        <v>1500</v>
      </c>
      <c r="R3878" s="5">
        <f>Table1[[#This Row],[Operating Margin]]-5%</f>
        <v>0.2</v>
      </c>
    </row>
    <row r="3879" spans="2:18" x14ac:dyDescent="0.2">
      <c r="B3879" s="22" t="s">
        <v>10</v>
      </c>
      <c r="C3879" s="22">
        <v>1185732</v>
      </c>
      <c r="D3879" s="23">
        <v>44491</v>
      </c>
      <c r="E3879" s="22" t="s">
        <v>130</v>
      </c>
      <c r="F3879" s="22" t="s">
        <v>127</v>
      </c>
      <c r="G3879" s="22" t="s">
        <v>128</v>
      </c>
      <c r="H3879" s="22" t="s">
        <v>14</v>
      </c>
      <c r="I3879" s="24">
        <v>0.65000000000000013</v>
      </c>
      <c r="J3879" s="25">
        <v>1500</v>
      </c>
      <c r="K3879" s="26">
        <f t="shared" si="1267"/>
        <v>975.00000000000023</v>
      </c>
      <c r="L3879" s="26">
        <f t="shared" si="1268"/>
        <v>243.75000000000006</v>
      </c>
      <c r="M3879" s="27">
        <v>0.25</v>
      </c>
      <c r="O3879" s="1"/>
      <c r="P3879" s="2">
        <f>Table1[[#This Row],[Price per Unit]]+0</f>
        <v>0.65000000000000013</v>
      </c>
      <c r="Q3879" s="3">
        <f>Table1[[#This Row],[Units Sold]]-250</f>
        <v>1250</v>
      </c>
      <c r="R3879" s="5">
        <f>Table1[[#This Row],[Operating Margin]]-5%</f>
        <v>0.2</v>
      </c>
    </row>
    <row r="3880" spans="2:18" x14ac:dyDescent="0.2">
      <c r="B3880" s="22" t="s">
        <v>10</v>
      </c>
      <c r="C3880" s="22">
        <v>1185732</v>
      </c>
      <c r="D3880" s="23">
        <v>44491</v>
      </c>
      <c r="E3880" s="22" t="s">
        <v>130</v>
      </c>
      <c r="F3880" s="22" t="s">
        <v>127</v>
      </c>
      <c r="G3880" s="22" t="s">
        <v>128</v>
      </c>
      <c r="H3880" s="22" t="s">
        <v>16</v>
      </c>
      <c r="I3880" s="24">
        <v>0.75000000000000011</v>
      </c>
      <c r="J3880" s="25">
        <v>1500</v>
      </c>
      <c r="K3880" s="26">
        <f t="shared" si="1267"/>
        <v>1125.0000000000002</v>
      </c>
      <c r="L3880" s="26">
        <f t="shared" si="1268"/>
        <v>281.25000000000006</v>
      </c>
      <c r="M3880" s="27">
        <v>0.25</v>
      </c>
      <c r="O3880" s="1"/>
      <c r="P3880" s="2">
        <f>Table1[[#This Row],[Price per Unit]]+0</f>
        <v>0.75000000000000011</v>
      </c>
      <c r="Q3880" s="3">
        <f>Table1[[#This Row],[Units Sold]]-250</f>
        <v>1250</v>
      </c>
      <c r="R3880" s="5">
        <f>Table1[[#This Row],[Operating Margin]]-5%</f>
        <v>0.2</v>
      </c>
    </row>
    <row r="3881" spans="2:18" x14ac:dyDescent="0.2">
      <c r="B3881" s="22" t="s">
        <v>10</v>
      </c>
      <c r="C3881" s="22">
        <v>1185732</v>
      </c>
      <c r="D3881" s="23">
        <v>44491</v>
      </c>
      <c r="E3881" s="22" t="s">
        <v>130</v>
      </c>
      <c r="F3881" s="22" t="s">
        <v>127</v>
      </c>
      <c r="G3881" s="22" t="s">
        <v>128</v>
      </c>
      <c r="H3881" s="22" t="s">
        <v>17</v>
      </c>
      <c r="I3881" s="24">
        <v>0.8</v>
      </c>
      <c r="J3881" s="25">
        <v>2750</v>
      </c>
      <c r="K3881" s="26">
        <f t="shared" si="1267"/>
        <v>2200</v>
      </c>
      <c r="L3881" s="26">
        <f t="shared" si="1268"/>
        <v>660</v>
      </c>
      <c r="M3881" s="27">
        <v>0.3</v>
      </c>
      <c r="O3881" s="1"/>
      <c r="P3881" s="2">
        <f>Table1[[#This Row],[Price per Unit]]+0</f>
        <v>0.8</v>
      </c>
      <c r="Q3881" s="3">
        <f>Table1[[#This Row],[Units Sold]]-250</f>
        <v>2500</v>
      </c>
      <c r="R3881" s="5">
        <f>Table1[[#This Row],[Operating Margin]]-5%</f>
        <v>0.25</v>
      </c>
    </row>
    <row r="3882" spans="2:18" x14ac:dyDescent="0.2">
      <c r="B3882" s="22" t="s">
        <v>10</v>
      </c>
      <c r="C3882" s="22">
        <v>1185732</v>
      </c>
      <c r="D3882" s="23">
        <v>44521</v>
      </c>
      <c r="E3882" s="22" t="s">
        <v>130</v>
      </c>
      <c r="F3882" s="22" t="s">
        <v>127</v>
      </c>
      <c r="G3882" s="22" t="s">
        <v>128</v>
      </c>
      <c r="H3882" s="22" t="s">
        <v>12</v>
      </c>
      <c r="I3882" s="24">
        <v>0.75000000000000011</v>
      </c>
      <c r="J3882" s="25">
        <v>4250</v>
      </c>
      <c r="K3882" s="26">
        <f>I3882*J3882</f>
        <v>3187.5000000000005</v>
      </c>
      <c r="L3882" s="26">
        <f>K3882*M3882</f>
        <v>1115.6250000000002</v>
      </c>
      <c r="M3882" s="27">
        <v>0.35000000000000003</v>
      </c>
      <c r="O3882" s="1"/>
      <c r="P3882" s="2">
        <f>Table1[[#This Row],[Price per Unit]]+0</f>
        <v>0.75000000000000011</v>
      </c>
      <c r="Q3882" s="3">
        <f>Table1[[#This Row],[Units Sold]]-250</f>
        <v>4000</v>
      </c>
      <c r="R3882" s="5">
        <f>Table1[[#This Row],[Operating Margin]]-5%</f>
        <v>0.30000000000000004</v>
      </c>
    </row>
    <row r="3883" spans="2:18" x14ac:dyDescent="0.2">
      <c r="B3883" s="22" t="s">
        <v>10</v>
      </c>
      <c r="C3883" s="22">
        <v>1185732</v>
      </c>
      <c r="D3883" s="23">
        <v>44521</v>
      </c>
      <c r="E3883" s="22" t="s">
        <v>130</v>
      </c>
      <c r="F3883" s="22" t="s">
        <v>127</v>
      </c>
      <c r="G3883" s="22" t="s">
        <v>128</v>
      </c>
      <c r="H3883" s="22" t="s">
        <v>15</v>
      </c>
      <c r="I3883" s="24">
        <v>0.65000000000000013</v>
      </c>
      <c r="J3883" s="25">
        <v>3000</v>
      </c>
      <c r="K3883" s="26">
        <f>I3883*J3883</f>
        <v>1950.0000000000005</v>
      </c>
      <c r="L3883" s="26">
        <f>K3883*M3883</f>
        <v>682.50000000000023</v>
      </c>
      <c r="M3883" s="27">
        <v>0.35000000000000003</v>
      </c>
      <c r="O3883" s="1"/>
      <c r="P3883" s="2">
        <f>Table1[[#This Row],[Price per Unit]]+0</f>
        <v>0.65000000000000013</v>
      </c>
      <c r="Q3883" s="3">
        <f>Table1[[#This Row],[Units Sold]]-250</f>
        <v>2750</v>
      </c>
      <c r="R3883" s="5">
        <f>Table1[[#This Row],[Operating Margin]]-5%</f>
        <v>0.30000000000000004</v>
      </c>
    </row>
    <row r="3884" spans="2:18" x14ac:dyDescent="0.2">
      <c r="B3884" s="22" t="s">
        <v>10</v>
      </c>
      <c r="C3884" s="22">
        <v>1185732</v>
      </c>
      <c r="D3884" s="23">
        <v>44521</v>
      </c>
      <c r="E3884" s="22" t="s">
        <v>130</v>
      </c>
      <c r="F3884" s="22" t="s">
        <v>127</v>
      </c>
      <c r="G3884" s="22" t="s">
        <v>128</v>
      </c>
      <c r="H3884" s="22" t="s">
        <v>13</v>
      </c>
      <c r="I3884" s="24">
        <v>0.65000000000000013</v>
      </c>
      <c r="J3884" s="25">
        <v>3200</v>
      </c>
      <c r="K3884" s="26">
        <f t="shared" ref="K3884:K3887" si="1269">I3884*J3884</f>
        <v>2080.0000000000005</v>
      </c>
      <c r="L3884" s="26">
        <f t="shared" ref="L3884:L3887" si="1270">K3884*M3884</f>
        <v>520.00000000000011</v>
      </c>
      <c r="M3884" s="27">
        <v>0.25</v>
      </c>
      <c r="O3884" s="1"/>
      <c r="P3884" s="2">
        <f>Table1[[#This Row],[Price per Unit]]+0</f>
        <v>0.65000000000000013</v>
      </c>
      <c r="Q3884" s="3">
        <f>Table1[[#This Row],[Units Sold]]-250</f>
        <v>2950</v>
      </c>
      <c r="R3884" s="5">
        <f>Table1[[#This Row],[Operating Margin]]-5%</f>
        <v>0.2</v>
      </c>
    </row>
    <row r="3885" spans="2:18" x14ac:dyDescent="0.2">
      <c r="B3885" s="22" t="s">
        <v>10</v>
      </c>
      <c r="C3885" s="22">
        <v>1185732</v>
      </c>
      <c r="D3885" s="23">
        <v>44521</v>
      </c>
      <c r="E3885" s="22" t="s">
        <v>130</v>
      </c>
      <c r="F3885" s="22" t="s">
        <v>127</v>
      </c>
      <c r="G3885" s="22" t="s">
        <v>128</v>
      </c>
      <c r="H3885" s="22" t="s">
        <v>14</v>
      </c>
      <c r="I3885" s="24">
        <v>0.65000000000000013</v>
      </c>
      <c r="J3885" s="25">
        <v>3000</v>
      </c>
      <c r="K3885" s="26">
        <f t="shared" si="1269"/>
        <v>1950.0000000000005</v>
      </c>
      <c r="L3885" s="26">
        <f t="shared" si="1270"/>
        <v>487.50000000000011</v>
      </c>
      <c r="M3885" s="27">
        <v>0.25</v>
      </c>
      <c r="O3885" s="1"/>
      <c r="P3885" s="2">
        <f>Table1[[#This Row],[Price per Unit]]+0</f>
        <v>0.65000000000000013</v>
      </c>
      <c r="Q3885" s="3">
        <f>Table1[[#This Row],[Units Sold]]-250</f>
        <v>2750</v>
      </c>
      <c r="R3885" s="5">
        <f>Table1[[#This Row],[Operating Margin]]-5%</f>
        <v>0.2</v>
      </c>
    </row>
    <row r="3886" spans="2:18" x14ac:dyDescent="0.2">
      <c r="B3886" s="22" t="s">
        <v>10</v>
      </c>
      <c r="C3886" s="22">
        <v>1185732</v>
      </c>
      <c r="D3886" s="23">
        <v>44521</v>
      </c>
      <c r="E3886" s="22" t="s">
        <v>130</v>
      </c>
      <c r="F3886" s="22" t="s">
        <v>127</v>
      </c>
      <c r="G3886" s="22" t="s">
        <v>128</v>
      </c>
      <c r="H3886" s="22" t="s">
        <v>16</v>
      </c>
      <c r="I3886" s="24">
        <v>0.75000000000000011</v>
      </c>
      <c r="J3886" s="25">
        <v>2750</v>
      </c>
      <c r="K3886" s="26">
        <f t="shared" si="1269"/>
        <v>2062.5000000000005</v>
      </c>
      <c r="L3886" s="26">
        <f t="shared" si="1270"/>
        <v>515.62500000000011</v>
      </c>
      <c r="M3886" s="27">
        <v>0.25</v>
      </c>
      <c r="O3886" s="1"/>
      <c r="P3886" s="2">
        <f>Table1[[#This Row],[Price per Unit]]+0</f>
        <v>0.75000000000000011</v>
      </c>
      <c r="Q3886" s="3">
        <f>Table1[[#This Row],[Units Sold]]-250</f>
        <v>2500</v>
      </c>
      <c r="R3886" s="5">
        <f>Table1[[#This Row],[Operating Margin]]-5%</f>
        <v>0.2</v>
      </c>
    </row>
    <row r="3887" spans="2:18" x14ac:dyDescent="0.2">
      <c r="B3887" s="22" t="s">
        <v>10</v>
      </c>
      <c r="C3887" s="22">
        <v>1185732</v>
      </c>
      <c r="D3887" s="23">
        <v>44521</v>
      </c>
      <c r="E3887" s="22" t="s">
        <v>130</v>
      </c>
      <c r="F3887" s="22" t="s">
        <v>127</v>
      </c>
      <c r="G3887" s="22" t="s">
        <v>128</v>
      </c>
      <c r="H3887" s="22" t="s">
        <v>17</v>
      </c>
      <c r="I3887" s="24">
        <v>0.8</v>
      </c>
      <c r="J3887" s="25">
        <v>3750</v>
      </c>
      <c r="K3887" s="26">
        <f t="shared" si="1269"/>
        <v>3000</v>
      </c>
      <c r="L3887" s="26">
        <f t="shared" si="1270"/>
        <v>900</v>
      </c>
      <c r="M3887" s="27">
        <v>0.3</v>
      </c>
      <c r="O3887" s="1"/>
      <c r="P3887" s="2">
        <f>Table1[[#This Row],[Price per Unit]]+0</f>
        <v>0.8</v>
      </c>
      <c r="Q3887" s="3">
        <f>Table1[[#This Row],[Units Sold]]-250</f>
        <v>3500</v>
      </c>
      <c r="R3887" s="5">
        <f>Table1[[#This Row],[Operating Margin]]-5%</f>
        <v>0.25</v>
      </c>
    </row>
    <row r="3888" spans="2:18" x14ac:dyDescent="0.2">
      <c r="B3888" s="22" t="s">
        <v>10</v>
      </c>
      <c r="C3888" s="22">
        <v>1185732</v>
      </c>
      <c r="D3888" s="23">
        <v>44550</v>
      </c>
      <c r="E3888" s="22" t="s">
        <v>130</v>
      </c>
      <c r="F3888" s="22" t="s">
        <v>127</v>
      </c>
      <c r="G3888" s="22" t="s">
        <v>128</v>
      </c>
      <c r="H3888" s="22" t="s">
        <v>12</v>
      </c>
      <c r="I3888" s="24">
        <v>0.75000000000000011</v>
      </c>
      <c r="J3888" s="25">
        <v>6000</v>
      </c>
      <c r="K3888" s="26">
        <f>I3888*J3888</f>
        <v>4500.0000000000009</v>
      </c>
      <c r="L3888" s="26">
        <f>K3888*M3888</f>
        <v>1575.0000000000005</v>
      </c>
      <c r="M3888" s="27">
        <v>0.35000000000000003</v>
      </c>
      <c r="O3888" s="1"/>
      <c r="P3888" s="2">
        <f>Table1[[#This Row],[Price per Unit]]+0</f>
        <v>0.75000000000000011</v>
      </c>
      <c r="Q3888" s="3">
        <f>Table1[[#This Row],[Units Sold]]-250</f>
        <v>5750</v>
      </c>
      <c r="R3888" s="5">
        <f>Table1[[#This Row],[Operating Margin]]-5%</f>
        <v>0.30000000000000004</v>
      </c>
    </row>
    <row r="3889" spans="2:18" x14ac:dyDescent="0.2">
      <c r="B3889" s="22" t="s">
        <v>10</v>
      </c>
      <c r="C3889" s="22">
        <v>1185732</v>
      </c>
      <c r="D3889" s="23">
        <v>44550</v>
      </c>
      <c r="E3889" s="22" t="s">
        <v>130</v>
      </c>
      <c r="F3889" s="22" t="s">
        <v>127</v>
      </c>
      <c r="G3889" s="22" t="s">
        <v>128</v>
      </c>
      <c r="H3889" s="22" t="s">
        <v>15</v>
      </c>
      <c r="I3889" s="24">
        <v>0.65000000000000013</v>
      </c>
      <c r="J3889" s="25">
        <v>4000</v>
      </c>
      <c r="K3889" s="26">
        <f>I3889*J3889</f>
        <v>2600.0000000000005</v>
      </c>
      <c r="L3889" s="26">
        <f>K3889*M3889</f>
        <v>910.00000000000023</v>
      </c>
      <c r="M3889" s="27">
        <v>0.35000000000000003</v>
      </c>
      <c r="O3889" s="1"/>
      <c r="P3889" s="2">
        <f>Table1[[#This Row],[Price per Unit]]+0</f>
        <v>0.65000000000000013</v>
      </c>
      <c r="Q3889" s="3">
        <f>Table1[[#This Row],[Units Sold]]-250</f>
        <v>3750</v>
      </c>
      <c r="R3889" s="5">
        <f>Table1[[#This Row],[Operating Margin]]-5%</f>
        <v>0.30000000000000004</v>
      </c>
    </row>
    <row r="3890" spans="2:18" x14ac:dyDescent="0.2">
      <c r="B3890" s="22" t="s">
        <v>10</v>
      </c>
      <c r="C3890" s="22">
        <v>1185732</v>
      </c>
      <c r="D3890" s="23">
        <v>44550</v>
      </c>
      <c r="E3890" s="22" t="s">
        <v>130</v>
      </c>
      <c r="F3890" s="22" t="s">
        <v>127</v>
      </c>
      <c r="G3890" s="22" t="s">
        <v>128</v>
      </c>
      <c r="H3890" s="22" t="s">
        <v>13</v>
      </c>
      <c r="I3890" s="24">
        <v>0.65000000000000013</v>
      </c>
      <c r="J3890" s="25">
        <v>3750</v>
      </c>
      <c r="K3890" s="26">
        <f t="shared" ref="K3890:K3893" si="1271">I3890*J3890</f>
        <v>2437.5000000000005</v>
      </c>
      <c r="L3890" s="26">
        <f t="shared" ref="L3890:L3893" si="1272">K3890*M3890</f>
        <v>609.37500000000011</v>
      </c>
      <c r="M3890" s="27">
        <v>0.25</v>
      </c>
      <c r="O3890" s="1"/>
      <c r="P3890" s="2">
        <f>Table1[[#This Row],[Price per Unit]]+0</f>
        <v>0.65000000000000013</v>
      </c>
      <c r="Q3890" s="3">
        <f>Table1[[#This Row],[Units Sold]]-250</f>
        <v>3500</v>
      </c>
      <c r="R3890" s="5">
        <f>Table1[[#This Row],[Operating Margin]]-5%</f>
        <v>0.2</v>
      </c>
    </row>
    <row r="3891" spans="2:18" x14ac:dyDescent="0.2">
      <c r="B3891" s="22" t="s">
        <v>10</v>
      </c>
      <c r="C3891" s="22">
        <v>1185732</v>
      </c>
      <c r="D3891" s="23">
        <v>44550</v>
      </c>
      <c r="E3891" s="22" t="s">
        <v>130</v>
      </c>
      <c r="F3891" s="22" t="s">
        <v>127</v>
      </c>
      <c r="G3891" s="22" t="s">
        <v>128</v>
      </c>
      <c r="H3891" s="22" t="s">
        <v>14</v>
      </c>
      <c r="I3891" s="24">
        <v>0.65000000000000013</v>
      </c>
      <c r="J3891" s="25">
        <v>3250</v>
      </c>
      <c r="K3891" s="26">
        <f t="shared" si="1271"/>
        <v>2112.5000000000005</v>
      </c>
      <c r="L3891" s="26">
        <f t="shared" si="1272"/>
        <v>528.12500000000011</v>
      </c>
      <c r="M3891" s="27">
        <v>0.25</v>
      </c>
      <c r="O3891" s="1"/>
      <c r="P3891" s="2">
        <f>Table1[[#This Row],[Price per Unit]]+0</f>
        <v>0.65000000000000013</v>
      </c>
      <c r="Q3891" s="3">
        <f>Table1[[#This Row],[Units Sold]]-250</f>
        <v>3000</v>
      </c>
      <c r="R3891" s="5">
        <f>Table1[[#This Row],[Operating Margin]]-5%</f>
        <v>0.2</v>
      </c>
    </row>
    <row r="3892" spans="2:18" x14ac:dyDescent="0.2">
      <c r="B3892" s="22" t="s">
        <v>10</v>
      </c>
      <c r="C3892" s="22">
        <v>1185732</v>
      </c>
      <c r="D3892" s="23">
        <v>44550</v>
      </c>
      <c r="E3892" s="22" t="s">
        <v>130</v>
      </c>
      <c r="F3892" s="22" t="s">
        <v>127</v>
      </c>
      <c r="G3892" s="22" t="s">
        <v>128</v>
      </c>
      <c r="H3892" s="22" t="s">
        <v>16</v>
      </c>
      <c r="I3892" s="24">
        <v>0.75000000000000011</v>
      </c>
      <c r="J3892" s="25">
        <v>3250</v>
      </c>
      <c r="K3892" s="26">
        <f t="shared" si="1271"/>
        <v>2437.5000000000005</v>
      </c>
      <c r="L3892" s="26">
        <f t="shared" si="1272"/>
        <v>609.37500000000011</v>
      </c>
      <c r="M3892" s="27">
        <v>0.25</v>
      </c>
      <c r="O3892" s="1"/>
      <c r="P3892" s="2">
        <f>Table1[[#This Row],[Price per Unit]]+0</f>
        <v>0.75000000000000011</v>
      </c>
      <c r="Q3892" s="3">
        <f>Table1[[#This Row],[Units Sold]]-250</f>
        <v>3000</v>
      </c>
      <c r="R3892" s="5">
        <f>Table1[[#This Row],[Operating Margin]]-5%</f>
        <v>0.2</v>
      </c>
    </row>
    <row r="3893" spans="2:18" x14ac:dyDescent="0.2">
      <c r="B3893" s="22" t="s">
        <v>10</v>
      </c>
      <c r="C3893" s="22">
        <v>1185732</v>
      </c>
      <c r="D3893" s="23">
        <v>44550</v>
      </c>
      <c r="E3893" s="22" t="s">
        <v>130</v>
      </c>
      <c r="F3893" s="22" t="s">
        <v>127</v>
      </c>
      <c r="G3893" s="22" t="s">
        <v>128</v>
      </c>
      <c r="H3893" s="22" t="s">
        <v>17</v>
      </c>
      <c r="I3893" s="24">
        <v>0.8</v>
      </c>
      <c r="J3893" s="25">
        <v>4250</v>
      </c>
      <c r="K3893" s="26">
        <f t="shared" si="1271"/>
        <v>3400</v>
      </c>
      <c r="L3893" s="26">
        <f t="shared" si="1272"/>
        <v>1020</v>
      </c>
      <c r="M3893" s="27">
        <v>0.3</v>
      </c>
      <c r="O3893" s="1"/>
      <c r="P3893" s="2">
        <f>Table1[[#This Row],[Price per Unit]]+0</f>
        <v>0.8</v>
      </c>
      <c r="Q3893" s="3">
        <f>Table1[[#This Row],[Units Sold]]-250</f>
        <v>4000</v>
      </c>
      <c r="R3893" s="5">
        <f>Table1[[#This Row],[Operating Margin]]-5%</f>
        <v>0.25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E0965-A34B-4881-90F4-D70CDEFFD783}">
  <dimension ref="C1:AI8"/>
  <sheetViews>
    <sheetView showGridLines="0" tabSelected="1" zoomScale="90" zoomScaleNormal="90" workbookViewId="0">
      <selection activeCell="T40" sqref="T40"/>
    </sheetView>
  </sheetViews>
  <sheetFormatPr baseColWidth="10" defaultColWidth="8.6640625" defaultRowHeight="15" x14ac:dyDescent="0.2"/>
  <cols>
    <col min="1" max="2" width="8.6640625" style="28"/>
    <col min="3" max="3" width="12" style="28" customWidth="1"/>
    <col min="4" max="4" width="4.5" style="28" customWidth="1"/>
    <col min="5" max="10" width="8.6640625" style="28"/>
    <col min="11" max="11" width="18" style="28" customWidth="1"/>
    <col min="12" max="12" width="3.33203125" style="28" customWidth="1"/>
    <col min="13" max="13" width="8.6640625" style="28"/>
    <col min="14" max="14" width="11.33203125" style="28" customWidth="1"/>
    <col min="15" max="15" width="3.33203125" style="28" customWidth="1"/>
    <col min="16" max="16" width="8.6640625" style="28"/>
    <col min="17" max="17" width="18.83203125" style="28" customWidth="1"/>
    <col min="18" max="18" width="3.33203125" style="28" customWidth="1"/>
    <col min="19" max="19" width="11.83203125" style="28" customWidth="1"/>
    <col min="20" max="20" width="24.83203125" style="28" customWidth="1"/>
    <col min="21" max="21" width="3.33203125" style="28" customWidth="1"/>
    <col min="22" max="22" width="12.83203125" style="28" customWidth="1"/>
    <col min="23" max="23" width="28" style="28" customWidth="1"/>
    <col min="24" max="16384" width="8.6640625" style="28"/>
  </cols>
  <sheetData>
    <row r="1" spans="3:35" s="10" customFormat="1" ht="7.75" customHeight="1" x14ac:dyDescent="0.2"/>
    <row r="2" spans="3:35" s="10" customFormat="1" ht="33" customHeight="1" x14ac:dyDescent="0.35">
      <c r="D2" s="31" t="s">
        <v>129</v>
      </c>
      <c r="E2" s="31"/>
      <c r="F2" s="31"/>
      <c r="G2" s="31"/>
      <c r="H2" s="31"/>
      <c r="I2" s="31"/>
      <c r="J2" s="31"/>
      <c r="K2" s="31"/>
      <c r="L2" s="21"/>
      <c r="M2" s="39" t="s">
        <v>9</v>
      </c>
      <c r="N2" s="39"/>
      <c r="O2" s="13"/>
      <c r="P2" s="40" t="s">
        <v>136</v>
      </c>
      <c r="Q2" s="40"/>
      <c r="R2" s="12"/>
      <c r="S2" s="40" t="s">
        <v>137</v>
      </c>
      <c r="T2" s="40"/>
      <c r="U2" s="11"/>
      <c r="V2" s="40" t="s">
        <v>138</v>
      </c>
      <c r="W2" s="40"/>
      <c r="X2" s="12"/>
      <c r="Y2" s="12"/>
      <c r="Z2" s="12"/>
      <c r="AA2" s="12"/>
      <c r="AB2" s="11"/>
      <c r="AD2" s="12"/>
      <c r="AE2" s="12"/>
      <c r="AF2" s="12"/>
      <c r="AG2" s="12"/>
      <c r="AH2" s="12"/>
      <c r="AI2" s="12"/>
    </row>
    <row r="3" spans="3:35" s="14" customFormat="1" ht="33" customHeight="1" x14ac:dyDescent="0.2">
      <c r="C3" s="21"/>
      <c r="D3" s="31"/>
      <c r="E3" s="31"/>
      <c r="F3" s="31"/>
      <c r="G3" s="31"/>
      <c r="H3" s="31"/>
      <c r="I3" s="31"/>
      <c r="J3" s="31"/>
      <c r="K3" s="31"/>
      <c r="L3" s="21"/>
      <c r="M3" s="32">
        <f>GETPIVOTDATA("Sum of Total Sales",Charts!$A$3)</f>
        <v>8684027.5</v>
      </c>
      <c r="N3" s="32"/>
      <c r="O3" s="15"/>
      <c r="P3" s="33">
        <f>GETPIVOTDATA("Sum of Units Sold",Charts!$A$3)</f>
        <v>17148250</v>
      </c>
      <c r="Q3" s="33"/>
      <c r="R3" s="16"/>
      <c r="S3" s="34">
        <f>GETPIVOTDATA("Sum of Operating Profit",Charts!$A$3)</f>
        <v>3173631.875</v>
      </c>
      <c r="T3" s="34"/>
      <c r="V3" s="30">
        <f>GETPIVOTDATA("Average of Operating Margin",Charts!$A$3)</f>
        <v>0.36310442386830921</v>
      </c>
      <c r="W3" s="30"/>
      <c r="X3" s="16"/>
      <c r="Y3" s="16"/>
      <c r="Z3" s="16"/>
      <c r="AA3" s="16"/>
      <c r="AD3" s="17"/>
      <c r="AE3" s="17"/>
      <c r="AF3" s="17"/>
      <c r="AG3" s="17"/>
      <c r="AH3" s="17"/>
      <c r="AI3" s="17"/>
    </row>
    <row r="4" spans="3:35" s="9" customFormat="1" ht="7.75" customHeight="1" x14ac:dyDescent="0.2"/>
    <row r="5" spans="3:35" ht="7.25" customHeight="1" x14ac:dyDescent="0.2"/>
    <row r="8" spans="3:35" x14ac:dyDescent="0.2">
      <c r="Q8" s="38"/>
    </row>
  </sheetData>
  <mergeCells count="9">
    <mergeCell ref="V3:W3"/>
    <mergeCell ref="V2:W2"/>
    <mergeCell ref="D2:K3"/>
    <mergeCell ref="M2:N2"/>
    <mergeCell ref="M3:N3"/>
    <mergeCell ref="P2:Q2"/>
    <mergeCell ref="P3:Q3"/>
    <mergeCell ref="S2:T2"/>
    <mergeCell ref="S3:T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Destiny Hynson</cp:lastModifiedBy>
  <dcterms:created xsi:type="dcterms:W3CDTF">2022-04-21T14:05:43Z</dcterms:created>
  <dcterms:modified xsi:type="dcterms:W3CDTF">2022-06-28T16:13:23Z</dcterms:modified>
</cp:coreProperties>
</file>