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ropbox\UNIPI\Research\paper\2019\microservices-survey\"/>
    </mc:Choice>
  </mc:AlternateContent>
  <xr:revisionPtr revIDLastSave="0" documentId="13_ncr:1_{03027BCA-647C-459B-ADD2-BE04C5E7DF32}" xr6:coauthVersionLast="40" xr6:coauthVersionMax="40" xr10:uidLastSave="{00000000-0000-0000-0000-000000000000}"/>
  <bookViews>
    <workbookView xWindow="-96" yWindow="-96" windowWidth="19392" windowHeight="10392" activeTab="1" xr2:uid="{164FB32B-D507-4C64-AE57-F04EA40FC413}"/>
  </bookViews>
  <sheets>
    <sheet name="SOTA" sheetId="2" r:id="rId1"/>
    <sheet name="Coverage" sheetId="1" r:id="rId2"/>
    <sheet name="Analysis" sheetId="3" r:id="rId3"/>
    <sheet name="Antipatterns-Bubble" sheetId="4" r:id="rId4"/>
    <sheet name="DirectServiceInteraction-Pie" sheetId="5" r:id="rId5"/>
    <sheet name="CascadingFailures-Pie" sheetId="6" r:id="rId6"/>
    <sheet name="Timeout-Pie" sheetId="7" r:id="rId7"/>
    <sheet name="SharedPersistency-Pie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4" i="1" l="1"/>
  <c r="Z28" i="1"/>
  <c r="Z30" i="1"/>
  <c r="Z31" i="1"/>
  <c r="Z18" i="1"/>
  <c r="Z21" i="1"/>
  <c r="Z22" i="1"/>
  <c r="Z11" i="1"/>
  <c r="Z13" i="1"/>
  <c r="Z14" i="1"/>
  <c r="Z4" i="1"/>
  <c r="Z6" i="1"/>
  <c r="Z7" i="1"/>
  <c r="M28" i="1"/>
  <c r="AM26" i="1"/>
  <c r="L4" i="3"/>
  <c r="AM27" i="1"/>
  <c r="L5" i="3"/>
  <c r="AM25" i="1"/>
  <c r="L3" i="3"/>
  <c r="AM20" i="1"/>
  <c r="L11" i="3"/>
  <c r="AM19" i="1"/>
  <c r="L10" i="3"/>
  <c r="AM16" i="1"/>
  <c r="I11" i="3"/>
  <c r="AM17" i="1"/>
  <c r="I12" i="3"/>
  <c r="AM15" i="1"/>
  <c r="I10" i="3"/>
  <c r="AM9" i="1"/>
  <c r="I4" i="3"/>
  <c r="AM10" i="1"/>
  <c r="I5" i="3"/>
  <c r="AM8" i="1"/>
  <c r="I3" i="3"/>
  <c r="AM30" i="1"/>
  <c r="F11" i="3"/>
  <c r="AM28" i="1"/>
  <c r="F10" i="3"/>
  <c r="AM24" i="1"/>
  <c r="F9" i="3"/>
  <c r="E21" i="1"/>
  <c r="AM21" i="1"/>
  <c r="F8" i="3"/>
  <c r="U18" i="1"/>
  <c r="AM18" i="1"/>
  <c r="F7" i="3"/>
  <c r="AM13" i="1"/>
  <c r="F6" i="3"/>
  <c r="AM11" i="1"/>
  <c r="F5" i="3"/>
  <c r="AM6" i="1"/>
  <c r="F4" i="3"/>
  <c r="T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U4" i="1"/>
  <c r="V4" i="1"/>
  <c r="W4" i="1"/>
  <c r="X4" i="1"/>
  <c r="Y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F3" i="3"/>
  <c r="AF24" i="1"/>
  <c r="AF28" i="1"/>
  <c r="AF30" i="1"/>
  <c r="AF31" i="1"/>
  <c r="AE24" i="1"/>
  <c r="AE28" i="1"/>
  <c r="AE30" i="1"/>
  <c r="AE31" i="1"/>
  <c r="AD24" i="1"/>
  <c r="AD28" i="1"/>
  <c r="AD30" i="1"/>
  <c r="AD31" i="1"/>
  <c r="AC24" i="1"/>
  <c r="AC28" i="1"/>
  <c r="AC30" i="1"/>
  <c r="AC31" i="1"/>
  <c r="AB24" i="1"/>
  <c r="AB28" i="1"/>
  <c r="AB30" i="1"/>
  <c r="AB31" i="1"/>
  <c r="AA24" i="1"/>
  <c r="AA28" i="1"/>
  <c r="AA30" i="1"/>
  <c r="AA31" i="1"/>
  <c r="Y24" i="1"/>
  <c r="Y28" i="1"/>
  <c r="Y30" i="1"/>
  <c r="Y31" i="1"/>
  <c r="X24" i="1"/>
  <c r="X28" i="1"/>
  <c r="X30" i="1"/>
  <c r="X31" i="1"/>
  <c r="W24" i="1"/>
  <c r="W28" i="1"/>
  <c r="W30" i="1"/>
  <c r="W31" i="1"/>
  <c r="V24" i="1"/>
  <c r="V28" i="1"/>
  <c r="V30" i="1"/>
  <c r="V31" i="1"/>
  <c r="U24" i="1"/>
  <c r="U28" i="1"/>
  <c r="U30" i="1"/>
  <c r="U31" i="1"/>
  <c r="T24" i="1"/>
  <c r="T28" i="1"/>
  <c r="T30" i="1"/>
  <c r="T31" i="1"/>
  <c r="AF18" i="1"/>
  <c r="AF21" i="1"/>
  <c r="AF22" i="1"/>
  <c r="AE18" i="1"/>
  <c r="AE21" i="1"/>
  <c r="AE22" i="1"/>
  <c r="AD18" i="1"/>
  <c r="AD21" i="1"/>
  <c r="AD22" i="1"/>
  <c r="AC18" i="1"/>
  <c r="AC21" i="1"/>
  <c r="AC22" i="1"/>
  <c r="AB18" i="1"/>
  <c r="AB21" i="1"/>
  <c r="AB22" i="1"/>
  <c r="AA18" i="1"/>
  <c r="AA21" i="1"/>
  <c r="AA22" i="1"/>
  <c r="Y18" i="1"/>
  <c r="Y21" i="1"/>
  <c r="Y22" i="1"/>
  <c r="X18" i="1"/>
  <c r="X21" i="1"/>
  <c r="X22" i="1"/>
  <c r="W18" i="1"/>
  <c r="W21" i="1"/>
  <c r="W22" i="1"/>
  <c r="V18" i="1"/>
  <c r="V21" i="1"/>
  <c r="V22" i="1"/>
  <c r="U21" i="1"/>
  <c r="U22" i="1"/>
  <c r="T18" i="1"/>
  <c r="T21" i="1"/>
  <c r="T22" i="1"/>
  <c r="AG18" i="1"/>
  <c r="AF11" i="1"/>
  <c r="AF13" i="1"/>
  <c r="AF14" i="1"/>
  <c r="AE11" i="1"/>
  <c r="AE13" i="1"/>
  <c r="AE14" i="1"/>
  <c r="AD11" i="1"/>
  <c r="AD13" i="1"/>
  <c r="AD14" i="1"/>
  <c r="AC11" i="1"/>
  <c r="AC13" i="1"/>
  <c r="AC14" i="1"/>
  <c r="AB11" i="1"/>
  <c r="AB13" i="1"/>
  <c r="AB14" i="1"/>
  <c r="AA11" i="1"/>
  <c r="AA13" i="1"/>
  <c r="AA14" i="1"/>
  <c r="Y11" i="1"/>
  <c r="Y13" i="1"/>
  <c r="Y14" i="1"/>
  <c r="X11" i="1"/>
  <c r="X13" i="1"/>
  <c r="X14" i="1"/>
  <c r="W11" i="1"/>
  <c r="W13" i="1"/>
  <c r="W14" i="1"/>
  <c r="V11" i="1"/>
  <c r="V13" i="1"/>
  <c r="V14" i="1"/>
  <c r="U11" i="1"/>
  <c r="U13" i="1"/>
  <c r="U14" i="1"/>
  <c r="T11" i="1"/>
  <c r="T13" i="1"/>
  <c r="T14" i="1"/>
  <c r="AG11" i="1"/>
  <c r="AG6" i="1"/>
  <c r="AG7" i="1"/>
  <c r="AF6" i="1"/>
  <c r="AF7" i="1"/>
  <c r="AE6" i="1"/>
  <c r="AE7" i="1"/>
  <c r="AD6" i="1"/>
  <c r="AD7" i="1"/>
  <c r="AC6" i="1"/>
  <c r="AC7" i="1"/>
  <c r="AB6" i="1"/>
  <c r="AB7" i="1"/>
  <c r="AA6" i="1"/>
  <c r="AA7" i="1"/>
  <c r="Y6" i="1"/>
  <c r="Y7" i="1"/>
  <c r="X6" i="1"/>
  <c r="X7" i="1"/>
  <c r="W6" i="1"/>
  <c r="W7" i="1"/>
  <c r="V6" i="1"/>
  <c r="V7" i="1"/>
  <c r="U6" i="1"/>
  <c r="U7" i="1"/>
  <c r="T6" i="1"/>
  <c r="S6" i="1"/>
  <c r="R6" i="1"/>
  <c r="Q6" i="1"/>
  <c r="P6" i="1"/>
  <c r="O6" i="1"/>
  <c r="T7" i="1"/>
  <c r="O7" i="1"/>
  <c r="P7" i="1"/>
  <c r="Q7" i="1"/>
  <c r="R7" i="1"/>
  <c r="S7" i="1"/>
  <c r="D6" i="1"/>
  <c r="D7" i="1"/>
  <c r="E6" i="1"/>
  <c r="E7" i="1"/>
  <c r="F6" i="1"/>
  <c r="F7" i="1"/>
  <c r="G6" i="1"/>
  <c r="G7" i="1"/>
  <c r="H6" i="1"/>
  <c r="H7" i="1"/>
  <c r="I6" i="1"/>
  <c r="I7" i="1"/>
  <c r="J6" i="1"/>
  <c r="J7" i="1"/>
  <c r="K6" i="1"/>
  <c r="K7" i="1"/>
  <c r="L6" i="1"/>
  <c r="L7" i="1"/>
  <c r="M6" i="1"/>
  <c r="M7" i="1"/>
  <c r="N6" i="1"/>
  <c r="N7" i="1"/>
  <c r="AH6" i="1"/>
  <c r="AH7" i="1"/>
  <c r="AI6" i="1"/>
  <c r="AI7" i="1"/>
  <c r="AJ6" i="1"/>
  <c r="AJ7" i="1"/>
  <c r="AK6" i="1"/>
  <c r="AK7" i="1"/>
  <c r="AL6" i="1"/>
  <c r="AL7" i="1"/>
  <c r="AM7" i="1"/>
  <c r="AG13" i="1"/>
  <c r="AG14" i="1"/>
  <c r="D11" i="1"/>
  <c r="D13" i="1"/>
  <c r="D14" i="1"/>
  <c r="E11" i="1"/>
  <c r="E13" i="1"/>
  <c r="E14" i="1"/>
  <c r="F11" i="1"/>
  <c r="F13" i="1"/>
  <c r="F14" i="1"/>
  <c r="G11" i="1"/>
  <c r="G13" i="1"/>
  <c r="G14" i="1"/>
  <c r="H11" i="1"/>
  <c r="H13" i="1"/>
  <c r="H14" i="1"/>
  <c r="I11" i="1"/>
  <c r="I13" i="1"/>
  <c r="I14" i="1"/>
  <c r="J11" i="1"/>
  <c r="J13" i="1"/>
  <c r="J14" i="1"/>
  <c r="K11" i="1"/>
  <c r="K13" i="1"/>
  <c r="K14" i="1"/>
  <c r="L11" i="1"/>
  <c r="L13" i="1"/>
  <c r="L14" i="1"/>
  <c r="M11" i="1"/>
  <c r="M13" i="1"/>
  <c r="M14" i="1"/>
  <c r="N11" i="1"/>
  <c r="N13" i="1"/>
  <c r="N14" i="1"/>
  <c r="O11" i="1"/>
  <c r="O13" i="1"/>
  <c r="O14" i="1"/>
  <c r="P11" i="1"/>
  <c r="P13" i="1"/>
  <c r="P14" i="1"/>
  <c r="Q11" i="1"/>
  <c r="Q13" i="1"/>
  <c r="Q14" i="1"/>
  <c r="R11" i="1"/>
  <c r="R13" i="1"/>
  <c r="R14" i="1"/>
  <c r="S11" i="1"/>
  <c r="S13" i="1"/>
  <c r="S14" i="1"/>
  <c r="AH11" i="1"/>
  <c r="AH13" i="1"/>
  <c r="AH14" i="1"/>
  <c r="AI11" i="1"/>
  <c r="AI13" i="1"/>
  <c r="AI14" i="1"/>
  <c r="AJ11" i="1"/>
  <c r="AJ13" i="1"/>
  <c r="AJ14" i="1"/>
  <c r="AK11" i="1"/>
  <c r="AK13" i="1"/>
  <c r="AK14" i="1"/>
  <c r="AL11" i="1"/>
  <c r="AL13" i="1"/>
  <c r="AL14" i="1"/>
  <c r="AM14" i="1"/>
  <c r="AG21" i="1"/>
  <c r="AG22" i="1"/>
  <c r="D18" i="1"/>
  <c r="D21" i="1"/>
  <c r="D22" i="1"/>
  <c r="E18" i="1"/>
  <c r="E22" i="1"/>
  <c r="F18" i="1"/>
  <c r="F21" i="1"/>
  <c r="F22" i="1"/>
  <c r="G18" i="1"/>
  <c r="G21" i="1"/>
  <c r="G22" i="1"/>
  <c r="H18" i="1"/>
  <c r="H21" i="1"/>
  <c r="H22" i="1"/>
  <c r="I18" i="1"/>
  <c r="I21" i="1"/>
  <c r="I22" i="1"/>
  <c r="J18" i="1"/>
  <c r="J21" i="1"/>
  <c r="J22" i="1"/>
  <c r="K18" i="1"/>
  <c r="K21" i="1"/>
  <c r="K22" i="1"/>
  <c r="L18" i="1"/>
  <c r="L21" i="1"/>
  <c r="L22" i="1"/>
  <c r="M18" i="1"/>
  <c r="M21" i="1"/>
  <c r="M22" i="1"/>
  <c r="N18" i="1"/>
  <c r="N21" i="1"/>
  <c r="N22" i="1"/>
  <c r="O18" i="1"/>
  <c r="O21" i="1"/>
  <c r="O22" i="1"/>
  <c r="P18" i="1"/>
  <c r="P21" i="1"/>
  <c r="P22" i="1"/>
  <c r="Q18" i="1"/>
  <c r="Q21" i="1"/>
  <c r="Q22" i="1"/>
  <c r="R18" i="1"/>
  <c r="R21" i="1"/>
  <c r="R22" i="1"/>
  <c r="S18" i="1"/>
  <c r="S21" i="1"/>
  <c r="S22" i="1"/>
  <c r="AH18" i="1"/>
  <c r="AH21" i="1"/>
  <c r="AH22" i="1"/>
  <c r="AI18" i="1"/>
  <c r="AI21" i="1"/>
  <c r="AI22" i="1"/>
  <c r="AJ18" i="1"/>
  <c r="AJ21" i="1"/>
  <c r="AJ22" i="1"/>
  <c r="AK18" i="1"/>
  <c r="AK21" i="1"/>
  <c r="AK22" i="1"/>
  <c r="AL18" i="1"/>
  <c r="AL21" i="1"/>
  <c r="AL22" i="1"/>
  <c r="AM22" i="1"/>
  <c r="AG24" i="1"/>
  <c r="AG28" i="1"/>
  <c r="AG30" i="1"/>
  <c r="AG31" i="1"/>
  <c r="D24" i="1"/>
  <c r="D28" i="1"/>
  <c r="D30" i="1"/>
  <c r="D31" i="1"/>
  <c r="E24" i="1"/>
  <c r="E28" i="1"/>
  <c r="E30" i="1"/>
  <c r="E31" i="1"/>
  <c r="F24" i="1"/>
  <c r="F28" i="1"/>
  <c r="F30" i="1"/>
  <c r="F31" i="1"/>
  <c r="G24" i="1"/>
  <c r="G28" i="1"/>
  <c r="G30" i="1"/>
  <c r="G31" i="1"/>
  <c r="H24" i="1"/>
  <c r="H28" i="1"/>
  <c r="H30" i="1"/>
  <c r="H31" i="1"/>
  <c r="I24" i="1"/>
  <c r="I28" i="1"/>
  <c r="I30" i="1"/>
  <c r="I31" i="1"/>
  <c r="J24" i="1"/>
  <c r="J28" i="1"/>
  <c r="J30" i="1"/>
  <c r="J31" i="1"/>
  <c r="K24" i="1"/>
  <c r="K28" i="1"/>
  <c r="K30" i="1"/>
  <c r="K31" i="1"/>
  <c r="L24" i="1"/>
  <c r="L28" i="1"/>
  <c r="L30" i="1"/>
  <c r="L31" i="1"/>
  <c r="M24" i="1"/>
  <c r="M30" i="1"/>
  <c r="M31" i="1"/>
  <c r="N24" i="1"/>
  <c r="N28" i="1"/>
  <c r="N30" i="1"/>
  <c r="N31" i="1"/>
  <c r="O24" i="1"/>
  <c r="O28" i="1"/>
  <c r="O30" i="1"/>
  <c r="O31" i="1"/>
  <c r="P24" i="1"/>
  <c r="P28" i="1"/>
  <c r="P30" i="1"/>
  <c r="P31" i="1"/>
  <c r="Q24" i="1"/>
  <c r="Q28" i="1"/>
  <c r="Q30" i="1"/>
  <c r="Q31" i="1"/>
  <c r="R24" i="1"/>
  <c r="R28" i="1"/>
  <c r="R30" i="1"/>
  <c r="R31" i="1"/>
  <c r="S24" i="1"/>
  <c r="S28" i="1"/>
  <c r="S30" i="1"/>
  <c r="S31" i="1"/>
  <c r="AH24" i="1"/>
  <c r="AH28" i="1"/>
  <c r="AH30" i="1"/>
  <c r="AH31" i="1"/>
  <c r="AI24" i="1"/>
  <c r="AI28" i="1"/>
  <c r="AI30" i="1"/>
  <c r="AI31" i="1"/>
  <c r="AJ24" i="1"/>
  <c r="AJ28" i="1"/>
  <c r="AJ30" i="1"/>
  <c r="AJ31" i="1"/>
  <c r="AK24" i="1"/>
  <c r="AK28" i="1"/>
  <c r="AK30" i="1"/>
  <c r="AK31" i="1"/>
  <c r="AL24" i="1"/>
  <c r="AL28" i="1"/>
  <c r="AL30" i="1"/>
  <c r="AL31" i="1"/>
  <c r="AM31" i="1"/>
  <c r="AM29" i="1"/>
  <c r="AM23" i="1"/>
  <c r="AM12" i="1"/>
  <c r="AM5" i="1"/>
  <c r="AM3" i="1"/>
  <c r="AM2" i="1"/>
</calcChain>
</file>

<file path=xl/sharedStrings.xml><?xml version="1.0" encoding="utf-8"?>
<sst xmlns="http://schemas.openxmlformats.org/spreadsheetml/2006/main" count="357" uniqueCount="164">
  <si>
    <t>Tot.</t>
  </si>
  <si>
    <t>x</t>
  </si>
  <si>
    <t>Isolation</t>
  </si>
  <si>
    <t>Independent</t>
  </si>
  <si>
    <t>deployability</t>
  </si>
  <si>
    <t>Remove interaction</t>
  </si>
  <si>
    <t>Promote interaction</t>
  </si>
  <si>
    <t>1-container-per services</t>
  </si>
  <si>
    <t>Serv. same cont.</t>
  </si>
  <si>
    <t>Horizontal</t>
  </si>
  <si>
    <t>scalability</t>
  </si>
  <si>
    <t>Dep-time inter.</t>
  </si>
  <si>
    <t xml:space="preserve">Direct serv. inter. </t>
  </si>
  <si>
    <t>Add message broker</t>
  </si>
  <si>
    <t>Add message router</t>
  </si>
  <si>
    <t>Add service discovery</t>
  </si>
  <si>
    <t>No API gateway</t>
  </si>
  <si>
    <t>Add API gateway</t>
  </si>
  <si>
    <t>of failures</t>
  </si>
  <si>
    <t>Cascading failures</t>
  </si>
  <si>
    <t>Timeout</t>
  </si>
  <si>
    <t>Add circuit breaker</t>
  </si>
  <si>
    <t>Add bulkhead</t>
  </si>
  <si>
    <t>Decentralis.</t>
  </si>
  <si>
    <t>ESB-based inter.</t>
  </si>
  <si>
    <t>Shared persistency</t>
  </si>
  <si>
    <t>Merge services</t>
  </si>
  <si>
    <t>Split database</t>
  </si>
  <si>
    <t>Add data manager</t>
  </si>
  <si>
    <t>Single-layer teams</t>
  </si>
  <si>
    <t>Split teams by service</t>
  </si>
  <si>
    <t>#art</t>
  </si>
  <si>
    <t>B1</t>
  </si>
  <si>
    <t>M3</t>
  </si>
  <si>
    <t>M5</t>
  </si>
  <si>
    <t>M6</t>
  </si>
  <si>
    <t>M7</t>
  </si>
  <si>
    <t>M8</t>
  </si>
  <si>
    <t>M9</t>
  </si>
  <si>
    <t>M11</t>
  </si>
  <si>
    <t>M13</t>
  </si>
  <si>
    <t>M14</t>
  </si>
  <si>
    <t>M16</t>
  </si>
  <si>
    <t>M17</t>
  </si>
  <si>
    <t>M19</t>
  </si>
  <si>
    <t>M23</t>
  </si>
  <si>
    <t>M24</t>
  </si>
  <si>
    <t>M25</t>
  </si>
  <si>
    <t>M26</t>
  </si>
  <si>
    <t>M27</t>
  </si>
  <si>
    <t>B3</t>
  </si>
  <si>
    <t>B4</t>
  </si>
  <si>
    <t>B5</t>
  </si>
  <si>
    <t>B6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</si>
  <si>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</si>
  <si>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</si>
  <si>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</si>
  <si>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</si>
  <si>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</si>
  <si>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</si>
  <si>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</si>
  <si>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</si>
  <si>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</si>
  <si>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</si>
  <si>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</si>
  <si>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</si>
  <si>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id</t>
  </si>
  <si>
    <t>Title</t>
  </si>
  <si>
    <t>Author(s)</t>
  </si>
  <si>
    <t>Taibi, Lenarduzzi, Pahl</t>
  </si>
  <si>
    <t>On the definition of microservices bad smells</t>
  </si>
  <si>
    <t>Taibi, Lenarduzzi</t>
  </si>
  <si>
    <t>Microservices Tenets</t>
  </si>
  <si>
    <t>Zimmermann</t>
  </si>
  <si>
    <t>Microservices: The journey so far and challenges ahead</t>
  </si>
  <si>
    <t>Architectural patterns for microservices: A systematic mapping study</t>
  </si>
  <si>
    <t>Migrating enterprise legacy source code to microservices</t>
  </si>
  <si>
    <t>Microservices: Yesterday, today and tomorrow</t>
  </si>
  <si>
    <t>Dragoni et al</t>
  </si>
  <si>
    <t>Jamshidi et al</t>
  </si>
  <si>
    <t>Furda et al</t>
  </si>
  <si>
    <t>Using microservices for legacy software modernization</t>
  </si>
  <si>
    <t>Knoche, Hasselbring</t>
  </si>
  <si>
    <t>Migrating towards microservices: Migration and architecture smells</t>
  </si>
  <si>
    <t>Carrasco, van Bladel, Demeyer</t>
  </si>
  <si>
    <t>Microservices validation: Mjolnirr platform case study</t>
  </si>
  <si>
    <t>Savchenko, Radchenko, Taipale</t>
  </si>
  <si>
    <t>Processes, motivations, and issues for migrating to microservices architecture: An empirical investigation</t>
  </si>
  <si>
    <t>Research on architecting microservices: Trends, focus and potential for industrial adoption</t>
  </si>
  <si>
    <t>Di Francesco, Lago, Malavolta</t>
  </si>
  <si>
    <t>A systematic mapping study in microservice architecture</t>
  </si>
  <si>
    <t>Alshuqayran, Ali, Evans</t>
  </si>
  <si>
    <t>Microservices Architecture enables DevOps</t>
  </si>
  <si>
    <t>Balalaie, Heydarnoori, Jamshidi</t>
  </si>
  <si>
    <t>Architecting with microservices: A systematic mapping study</t>
  </si>
  <si>
    <t>Microservices migration patterns</t>
  </si>
  <si>
    <t>Balalaie et al</t>
  </si>
  <si>
    <t>Challenges when moving from monolith to microservice architecture</t>
  </si>
  <si>
    <t>Kalske, Makitalo, Mikkonen</t>
  </si>
  <si>
    <t>The pains and gains of microservices: A systematic grey literature review</t>
  </si>
  <si>
    <t>Soldani, Tamburri, van Den Heuvel</t>
  </si>
  <si>
    <t>Building microservices</t>
  </si>
  <si>
    <t>Newman</t>
  </si>
  <si>
    <t>Microservices antipatterns and pitfalls</t>
  </si>
  <si>
    <t>Richards</t>
  </si>
  <si>
    <t>Microservices architecture: Aligning principles, practises and culture</t>
  </si>
  <si>
    <t>Nadareishvili et al</t>
  </si>
  <si>
    <t>Microservices from day one</t>
  </si>
  <si>
    <t>Carneiro, Schmelmer</t>
  </si>
  <si>
    <t>Microservices for the enterprise: Designing, developing, deploying</t>
  </si>
  <si>
    <t>Indrasiri et al</t>
  </si>
  <si>
    <t>Microservices: Decomposing Applications for Deployability and Scalability</t>
  </si>
  <si>
    <t>Richardson</t>
  </si>
  <si>
    <t>Fowler, Lewis</t>
  </si>
  <si>
    <t>Microservices: A definition of this new architectural term</t>
  </si>
  <si>
    <t>Microservices patterns</t>
  </si>
  <si>
    <t>Seven microservices anti-patterns</t>
  </si>
  <si>
    <t>Alagarasan</t>
  </si>
  <si>
    <t xml:space="preserve">Microservices antipatterns </t>
  </si>
  <si>
    <t>Want to develop great microservices? Reorganize your team</t>
  </si>
  <si>
    <t>Saleh</t>
  </si>
  <si>
    <t>Gehani</t>
  </si>
  <si>
    <t>Performance patterns in microservice-based integrations</t>
  </si>
  <si>
    <t>Microservices in practice: From architecture to deployment</t>
  </si>
  <si>
    <t>The power, patterns and pains of microservices</t>
  </si>
  <si>
    <t>Design patterns for microservices</t>
  </si>
  <si>
    <t>Creating a microservice; design first, code later</t>
  </si>
  <si>
    <t>7 container design patterns you need to know</t>
  </si>
  <si>
    <t>Melendez</t>
  </si>
  <si>
    <t>Golden</t>
  </si>
  <si>
    <t>Bhojwani</t>
  </si>
  <si>
    <t>Indrasiri</t>
  </si>
  <si>
    <t>Long</t>
  </si>
  <si>
    <t>Dhall</t>
  </si>
  <si>
    <t>Principle</t>
  </si>
  <si>
    <t>Antipattern</t>
  </si>
  <si>
    <t>Coverage</t>
  </si>
  <si>
    <t>Independent deployability</t>
  </si>
  <si>
    <t>Horizontal scalability</t>
  </si>
  <si>
    <t>Isolation of failures</t>
  </si>
  <si>
    <t>Decentralisation</t>
  </si>
  <si>
    <t>Deployment-time interaction</t>
  </si>
  <si>
    <t>Services in the same virtual host</t>
  </si>
  <si>
    <t>Direct service interaction</t>
  </si>
  <si>
    <t>ESB-based interaction</t>
  </si>
  <si>
    <t>Pcode</t>
  </si>
  <si>
    <t>Acode</t>
  </si>
  <si>
    <t>Antipatterns - Bubble plot</t>
  </si>
  <si>
    <t>Refactoring</t>
  </si>
  <si>
    <t>Direct service interaction - Pie</t>
  </si>
  <si>
    <t>Cascading failures - Pie</t>
  </si>
  <si>
    <t>Timeout - Pie</t>
  </si>
  <si>
    <t>Shared persistency - Pie</t>
  </si>
  <si>
    <t>add message broker</t>
  </si>
  <si>
    <t>add message router</t>
  </si>
  <si>
    <t>add service discovery</t>
  </si>
  <si>
    <t>add bulkhead</t>
  </si>
  <si>
    <t>add circuit breaker</t>
  </si>
  <si>
    <t>add data manager</t>
  </si>
  <si>
    <t>merge services</t>
  </si>
  <si>
    <t>split database</t>
  </si>
  <si>
    <t>B7</t>
  </si>
  <si>
    <t>Release it! Design and deploy production-ready software</t>
  </si>
  <si>
    <t>Nygard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</si>
</sst>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3" fillId="3" borderId="6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13" xfId="0" applyFont="1" applyFill="1" applyBorder="1"/>
    <xf numFmtId="0" fontId="3" fillId="3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3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22" xfId="0" applyFont="1" applyFill="1" applyBorder="1"/>
    <xf numFmtId="0" fontId="2" fillId="4" borderId="21" xfId="0" applyFont="1" applyFill="1" applyBorder="1" applyAlignment="1">
      <alignment horizontal="center"/>
    </xf>
    <xf numFmtId="0" fontId="2" fillId="4" borderId="23" xfId="0" applyFont="1" applyFill="1" applyBorder="1"/>
    <xf numFmtId="0" fontId="2" fillId="2" borderId="24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26" xfId="0" applyFont="1" applyFill="1" applyBorder="1"/>
    <xf numFmtId="0" fontId="3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4" borderId="0" xfId="0" applyFill="1"/>
    <xf numFmtId="0" fontId="2" fillId="4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3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3" borderId="6" xfId="0" applyFont="1" applyFill="1" applyBorder="1"/>
    <xf numFmtId="0" fontId="6" fillId="3" borderId="6" xfId="0" applyFont="1" applyFill="1" applyBorder="1"/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76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86914013968531E-4"/>
          <c:y val="2.0929517788854126E-2"/>
          <c:w val="0.99978226171972062"/>
          <c:h val="0.8297513507366942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Analysis!$C$3:$C$11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Analysis!$E$3:$E$11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</c:numCache>
            </c:numRef>
          </c:yVal>
          <c:bubbleSize>
            <c:numRef>
              <c:f>Analysis!$F$3:$F$11</c:f>
              <c:numCache>
                <c:formatCode>General</c:formatCode>
                <c:ptCount val="9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13</c:v>
                </c:pt>
                <c:pt idx="6">
                  <c:v>5</c:v>
                </c:pt>
                <c:pt idx="7">
                  <c:v>17</c:v>
                </c:pt>
                <c:pt idx="8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B6-4B20-8BEF-0F3755B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7384544"/>
        <c:axId val="327384872"/>
      </c:bubbleChart>
      <c:valAx>
        <c:axId val="327384544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in"/>
        <c:tickLblPos val="none"/>
        <c:spPr>
          <a:solidFill>
            <a:schemeClr val="tx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384872"/>
        <c:crosses val="autoZero"/>
        <c:crossBetween val="midCat"/>
        <c:majorUnit val="10"/>
        <c:minorUnit val="1"/>
      </c:valAx>
      <c:valAx>
        <c:axId val="327384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3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D-4BAE-BB38-281F0B33DC2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D-4BAE-BB38-281F0B33DC2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D-4BAE-BB38-281F0B33DC2F}"/>
              </c:ext>
            </c:extLst>
          </c:dPt>
          <c:dLbls>
            <c:dLbl>
              <c:idx val="0"/>
              <c:layout>
                <c:manualLayout>
                  <c:x val="-1.893136125343366E-2"/>
                  <c:y val="-6.0003819269042521E-3"/>
                </c:manualLayout>
              </c:layout>
              <c:tx>
                <c:rich>
                  <a:bodyPr/>
                  <a:lstStyle/>
                  <a:p>
                    <a:fld id="{4E85BE33-967E-415A-BBD8-B10132976710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EA6D0699-9431-46C4-B130-C68142304BD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2F0F37F8-6691-41F0-AA7E-A213A4CB6976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1756328743373"/>
                      <c:h val="0.1939919926446296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2D-4BAE-BB38-281F0B33DC2F}"/>
                </c:ext>
              </c:extLst>
            </c:dLbl>
            <c:dLbl>
              <c:idx val="1"/>
              <c:layout>
                <c:manualLayout>
                  <c:x val="-1.2300123001230012E-2"/>
                  <c:y val="1.9498716908297326E-2"/>
                </c:manualLayout>
              </c:layout>
              <c:tx>
                <c:rich>
                  <a:bodyPr/>
                  <a:lstStyle/>
                  <a:p>
                    <a:fld id="{8E2C7A4C-2791-4CA3-ADA7-89EDA60654E8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C096403C-DF76-4582-A13B-DC26E61D985E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6297E7F-9E1B-4690-B240-F9751F72D0D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030750307503074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92D-4BAE-BB38-281F0B33DC2F}"/>
                </c:ext>
              </c:extLst>
            </c:dLbl>
            <c:dLbl>
              <c:idx val="2"/>
              <c:layout>
                <c:manualLayout>
                  <c:x val="-2.7404286641291617E-2"/>
                  <c:y val="-7.373127453775799E-2"/>
                </c:manualLayout>
              </c:layout>
              <c:tx>
                <c:rich>
                  <a:bodyPr/>
                  <a:lstStyle/>
                  <a:p>
                    <a:fld id="{B1999432-E532-498E-A500-BEB94D7D0190}" type="CATEGORYNAME">
                      <a:rPr lang="en-US"/>
                      <a:pPr/>
                      <a:t>[NOME CATEGORIA]</a:t>
                    </a:fld>
                    <a:endParaRPr lang="en-US"/>
                  </a:p>
                  <a:p>
                    <a:r>
                      <a:rPr lang="en-US"/>
                      <a:t>(w:</a:t>
                    </a:r>
                    <a:fld id="{4C1F9F19-7308-4CF7-A66E-00FEF6DAB11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42CB716-B86F-4412-904D-8C1FA0FEAD79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149441651896833"/>
                      <c:h val="0.285835764262057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2D-4BAE-BB38-281F0B33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Analysis!$H$3:$H$5</c:f>
              <c:strCache>
                <c:ptCount val="3"/>
                <c:pt idx="0">
                  <c:v>add message broker</c:v>
                </c:pt>
                <c:pt idx="1">
                  <c:v>add message router</c:v>
                </c:pt>
                <c:pt idx="2">
                  <c:v>add service discovery</c:v>
                </c:pt>
              </c:strCache>
            </c:strRef>
          </c:cat>
          <c:val>
            <c:numRef>
              <c:f>Analysis!$I$3:$I$5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D-4BAE-BB38-281F0B33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6-4736-BF35-FBF238D8DEC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6-4736-BF35-FBF238D8DEC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6-4736-BF35-FBF238D8DECD}"/>
              </c:ext>
            </c:extLst>
          </c:dPt>
          <c:dLbls>
            <c:dLbl>
              <c:idx val="0"/>
              <c:layout>
                <c:manualLayout>
                  <c:x val="-3.9692335399621234E-2"/>
                  <c:y val="3.0132754198695034E-2"/>
                </c:manualLayout>
              </c:layout>
              <c:tx>
                <c:rich>
                  <a:bodyPr/>
                  <a:lstStyle/>
                  <a:p>
                    <a:fld id="{26D15B74-D2C4-4239-A447-5FE509FA31F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34D56C1B-27DE-442C-9573-4477C2FFC7D5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36BC4D7-E05D-45D4-80FB-DA78C6529DE3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78798268297644"/>
                      <c:h val="0.22198517316254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76-4736-BF35-FBF238D8DECD}"/>
                </c:ext>
              </c:extLst>
            </c:dLbl>
            <c:dLbl>
              <c:idx val="1"/>
              <c:layout>
                <c:manualLayout>
                  <c:x val="-1.4760147601476105E-2"/>
                  <c:y val="5.5711403066260176E-3"/>
                </c:manualLayout>
              </c:layout>
              <c:tx>
                <c:rich>
                  <a:bodyPr/>
                  <a:lstStyle/>
                  <a:p>
                    <a:fld id="{19C05A70-CF00-4606-8E87-9EC4B1D27B9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0BAD3C7-40A3-47E4-AD13-B6C783AE8668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706A5E66-26CD-4C5B-BA38-041E9189F35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09700632439397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76-4736-BF35-FBF238D8DECD}"/>
                </c:ext>
              </c:extLst>
            </c:dLbl>
            <c:dLbl>
              <c:idx val="2"/>
              <c:layout>
                <c:manualLayout>
                  <c:x val="-3.6152676487394824E-3"/>
                  <c:y val="-0.17607253306428619"/>
                </c:manualLayout>
              </c:layout>
              <c:tx>
                <c:rich>
                  <a:bodyPr/>
                  <a:lstStyle/>
                  <a:p>
                    <a:fld id="{FD04DE9F-72D2-4040-BE70-07AB7D625A8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7638E8B-8C85-4EEB-9275-FC52A1794716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62250A2-BD0B-49FB-96EB-9242111AC7F8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3783498464906"/>
                      <c:h val="0.258196872326892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76-4736-BF35-FBF238D8D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Analysis!$H$10:$H$12</c:f>
              <c:strCache>
                <c:ptCount val="3"/>
                <c:pt idx="0">
                  <c:v>add bulkhead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Analysis!$I$10:$I$12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6-4736-BF35-FBF238D8D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60C-B283-74FD14E8266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60C-B283-74FD14E8266D}"/>
              </c:ext>
            </c:extLst>
          </c:dPt>
          <c:dLbls>
            <c:dLbl>
              <c:idx val="0"/>
              <c:layout>
                <c:manualLayout>
                  <c:x val="-3.0446693466525981E-2"/>
                  <c:y val="2.6161897236067658E-2"/>
                </c:manualLayout>
              </c:layout>
              <c:tx>
                <c:rich>
                  <a:bodyPr/>
                  <a:lstStyle/>
                  <a:p>
                    <a:fld id="{AE18E2AB-80F0-4AA6-A5E2-C42DCDB1978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AC228E-4735-4BEE-903A-92379C6085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16772ED-EC6D-4A8C-BA4F-F3283610E53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20085115360391"/>
                      <c:h val="0.2339396850849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E3-460C-B283-74FD14E8266D}"/>
                </c:ext>
              </c:extLst>
            </c:dLbl>
            <c:dLbl>
              <c:idx val="1"/>
              <c:layout>
                <c:manualLayout>
                  <c:x val="-1.1028852020803673E-2"/>
                  <c:y val="-7.55012830917027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600" b="0" i="0" u="none" strike="noStrike" kern="1200" baseline="0">
                        <a:solidFill>
                          <a:schemeClr val="tx1"/>
                        </a:solidFill>
                        <a:latin typeface="Bahnschrift" panose="020B0502040204020203" pitchFamily="34" charset="0"/>
                        <a:ea typeface="+mn-ea"/>
                        <a:cs typeface="+mn-cs"/>
                      </a:defRPr>
                    </a:pPr>
                    <a:fld id="{6D9DD625-5AC1-4A66-9290-4360907A56EC}" type="CATEGORYNAM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[NOME CATEGORIA]</a:t>
                    </a:fld>
                    <a:endParaRPr lang="en-US" baseline="0"/>
                  </a:p>
                  <a:p>
                    <a:pPr>
                      <a:defRPr sz="2600">
                        <a:solidFill>
                          <a:schemeClr val="tx1"/>
                        </a:solidFill>
                        <a:latin typeface="Bahnschrift" panose="020B0502040204020203" pitchFamily="34" charset="0"/>
                      </a:defRPr>
                    </a:pPr>
                    <a:r>
                      <a:rPr lang="en-US"/>
                      <a:t>(w:</a:t>
                    </a:r>
                    <a:fld id="{7361BF86-583D-48D2-823C-1328DEA61FAD}" type="PERCENTAG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[PERCENTUALE]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 o:</a:t>
                    </a:r>
                    <a:fld id="{F6529BFC-DECF-4113-A8D9-A2350C4959E0}" type="VALU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6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62184385623382"/>
                      <c:h val="0.2114274121027350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E3-460C-B283-74FD14E82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Analysis!$K$10:$K$11</c:f>
              <c:strCache>
                <c:ptCount val="2"/>
                <c:pt idx="0">
                  <c:v>add message broker</c:v>
                </c:pt>
                <c:pt idx="1">
                  <c:v>add circuit breaker</c:v>
                </c:pt>
              </c:strCache>
            </c:strRef>
          </c:cat>
          <c:val>
            <c:numRef>
              <c:f>Analysis!$L$10:$L$11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3-460C-B283-74FD14E8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4C55-A56B-C4E0C181F7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4C55-A56B-C4E0C181F75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4C55-A56B-C4E0C181F75C}"/>
              </c:ext>
            </c:extLst>
          </c:dPt>
          <c:dLbls>
            <c:dLbl>
              <c:idx val="0"/>
              <c:layout>
                <c:manualLayout>
                  <c:x val="-2.3691973927613203E-2"/>
                  <c:y val="-3.039984208102121E-2"/>
                </c:manualLayout>
              </c:layout>
              <c:tx>
                <c:rich>
                  <a:bodyPr/>
                  <a:lstStyle/>
                  <a:p>
                    <a:fld id="{C2DBB804-5972-4FEE-8741-7FBFECBFFA39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2913555-3B35-4896-8B5F-81F07C11C0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EB37A58-63AA-4AC3-BFDB-4E35616C17B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79863633282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03-4C55-A56B-C4E0C181F75C}"/>
                </c:ext>
              </c:extLst>
            </c:dLbl>
            <c:dLbl>
              <c:idx val="1"/>
              <c:layout>
                <c:manualLayout>
                  <c:x val="-1.4760099175794997E-2"/>
                  <c:y val="-1.0966595759560926E-7"/>
                </c:manualLayout>
              </c:layout>
              <c:tx>
                <c:rich>
                  <a:bodyPr/>
                  <a:lstStyle/>
                  <a:p>
                    <a:fld id="{129062AC-3E6D-478F-AB78-482F4421F0BB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2123F5-D45E-48F7-A03A-A4DF4BDF9F94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8E43CEBE-0C99-4D2D-8C29-33C6ED4C6725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08610086100856"/>
                      <c:h val="0.1933566556269602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03-4C55-A56B-C4E0C181F75C}"/>
                </c:ext>
              </c:extLst>
            </c:dLbl>
            <c:dLbl>
              <c:idx val="2"/>
              <c:layout>
                <c:manualLayout>
                  <c:x val="3.8421225944542912E-2"/>
                  <c:y val="-4.5791678547145449E-2"/>
                </c:manualLayout>
              </c:layout>
              <c:tx>
                <c:rich>
                  <a:bodyPr/>
                  <a:lstStyle/>
                  <a:p>
                    <a:fld id="{817962AD-E433-4D8A-BF59-CCC6E9708343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B4CD744-33DB-4F94-967A-0D859481F3A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F8F88DF8-A3FF-4D25-ACA5-4A02FF425F3C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50105083728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03-4C55-A56B-C4E0C181F7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Analysis!$K$3:$K$5</c:f>
              <c:strCache>
                <c:ptCount val="3"/>
                <c:pt idx="0">
                  <c:v>add data manager</c:v>
                </c:pt>
                <c:pt idx="1">
                  <c:v>merge services</c:v>
                </c:pt>
                <c:pt idx="2">
                  <c:v>split database</c:v>
                </c:pt>
              </c:strCache>
            </c:strRef>
          </c:cat>
          <c:val>
            <c:numRef>
              <c:f>Analysis!$L$3:$L$5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3-4C55-A56B-C4E0C181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ABCE92-A77A-4DA3-9456-0375219D3702}">
  <sheetPr/>
  <sheetViews>
    <sheetView zoomScale="90" workbookViewId="0"/>
  </sheetViews>
  <pageMargins left="0.19685039370078741" right="0.19685039370078741" top="0.19685039370078741" bottom="0.19685039370078741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FBEA0-A0FC-4F8B-87E3-5A0820C711A4}">
  <sheetPr/>
  <sheetViews>
    <sheetView zoomScale="15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2BE8D1-3507-4AE9-99F7-D0CB76C987FB}">
  <sheetPr/>
  <sheetViews>
    <sheetView zoomScale="15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F026BE-F6CC-4853-B579-196DFC75099B}">
  <sheetPr/>
  <sheetViews>
    <sheetView zoomScale="16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903272-626F-41A4-8039-7140A50501B1}">
  <sheetPr/>
  <sheetViews>
    <sheetView zoomScale="15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080250" cy="484716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31A002-37B1-4565-8832-0EC5C653C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0.00063</cdr:x>
      <cdr:y>0.84765</cdr:y>
    </cdr:from>
    <cdr:to>
      <cdr:x>0.25032</cdr:x>
      <cdr:y>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58F6BC0-D9C1-4A99-B72B-D6DAAD09E810}"/>
            </a:ext>
          </a:extLst>
        </cdr:cNvPr>
        <cdr:cNvSpPr txBox="1"/>
      </cdr:nvSpPr>
      <cdr:spPr>
        <a:xfrm xmlns:a="http://schemas.openxmlformats.org/drawingml/2006/main">
          <a:off x="4483" y="4114800"/>
          <a:ext cx="1770530" cy="739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independent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deployability</a:t>
          </a:r>
        </a:p>
      </cdr:txBody>
    </cdr:sp>
  </cdr:relSizeAnchor>
  <cdr:relSizeAnchor xmlns:cdr="http://schemas.openxmlformats.org/drawingml/2006/chartDrawing">
    <cdr:from>
      <cdr:x>0.24905</cdr:x>
      <cdr:y>0.85042</cdr:y>
    </cdr:from>
    <cdr:to>
      <cdr:x>0.49937</cdr:x>
      <cdr:y>1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A4196FC0-0A03-41A0-8A05-5D57D9D3498C}"/>
            </a:ext>
          </a:extLst>
        </cdr:cNvPr>
        <cdr:cNvSpPr txBox="1"/>
      </cdr:nvSpPr>
      <cdr:spPr>
        <a:xfrm xmlns:a="http://schemas.openxmlformats.org/drawingml/2006/main">
          <a:off x="1766047" y="4128246"/>
          <a:ext cx="1775011" cy="726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horizontal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scalability</a:t>
          </a:r>
        </a:p>
      </cdr:txBody>
    </cdr:sp>
  </cdr:relSizeAnchor>
  <cdr:relSizeAnchor xmlns:cdr="http://schemas.openxmlformats.org/drawingml/2006/chartDrawing">
    <cdr:from>
      <cdr:x>0.49937</cdr:x>
      <cdr:y>0.84949</cdr:y>
    </cdr:from>
    <cdr:to>
      <cdr:x>0.75032</cdr:x>
      <cdr:y>1</cdr:y>
    </cdr:to>
    <cdr:sp macro="" textlink="">
      <cdr:nvSpPr>
        <cdr:cNvPr id="5" name="CasellaDiTesto 4">
          <a:extLst xmlns:a="http://schemas.openxmlformats.org/drawingml/2006/main">
            <a:ext uri="{FF2B5EF4-FFF2-40B4-BE49-F238E27FC236}">
              <a16:creationId xmlns:a16="http://schemas.microsoft.com/office/drawing/2014/main" id="{E6777C6C-B13A-49C4-9CAC-74AD63F77BBB}"/>
            </a:ext>
          </a:extLst>
        </cdr:cNvPr>
        <cdr:cNvSpPr txBox="1"/>
      </cdr:nvSpPr>
      <cdr:spPr>
        <a:xfrm xmlns:a="http://schemas.openxmlformats.org/drawingml/2006/main">
          <a:off x="3541059" y="4123764"/>
          <a:ext cx="1779494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isolation of 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0.74968</cdr:x>
      <cdr:y>0.84949</cdr:y>
    </cdr:from>
    <cdr:to>
      <cdr:x>1</cdr:x>
      <cdr:y>1</cdr:y>
    </cdr:to>
    <cdr:sp macro="" textlink="">
      <cdr:nvSpPr>
        <cdr:cNvPr id="6" name="CasellaDiTesto 5">
          <a:extLst xmlns:a="http://schemas.openxmlformats.org/drawingml/2006/main">
            <a:ext uri="{FF2B5EF4-FFF2-40B4-BE49-F238E27FC236}">
              <a16:creationId xmlns:a16="http://schemas.microsoft.com/office/drawing/2014/main" id="{DCFC008F-2D73-4401-A9B6-A68CA20F42AE}"/>
            </a:ext>
          </a:extLst>
        </cdr:cNvPr>
        <cdr:cNvSpPr txBox="1"/>
      </cdr:nvSpPr>
      <cdr:spPr>
        <a:xfrm xmlns:a="http://schemas.openxmlformats.org/drawingml/2006/main">
          <a:off x="5316070" y="4123764"/>
          <a:ext cx="1775012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decentralisation</a:t>
          </a:r>
        </a:p>
      </cdr:txBody>
    </cdr:sp>
  </cdr:relSizeAnchor>
  <cdr:relSizeAnchor xmlns:cdr="http://schemas.openxmlformats.org/drawingml/2006/chartDrawing">
    <cdr:from>
      <cdr:x>0.06764</cdr:x>
      <cdr:y>0.33149</cdr:y>
    </cdr:from>
    <cdr:to>
      <cdr:x>0.19659</cdr:x>
      <cdr:y>0.59649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49FD5511-A0A3-4936-8B56-971A1F854F2B}"/>
            </a:ext>
          </a:extLst>
        </cdr:cNvPr>
        <cdr:cNvSpPr txBox="1"/>
      </cdr:nvSpPr>
      <cdr:spPr>
        <a:xfrm xmlns:a="http://schemas.openxmlformats.org/drawingml/2006/main">
          <a:off x="479641" y="1609165"/>
          <a:ext cx="914395" cy="128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microservices</a:t>
          </a:r>
          <a:r>
            <a:rPr lang="it-IT" sz="1800" b="0" baseline="0">
              <a:latin typeface="Bahnschrift" panose="020B0502040204020203" pitchFamily="34" charset="0"/>
            </a:rPr>
            <a:t>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in the same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container</a:t>
          </a:r>
        </a:p>
      </cdr:txBody>
    </cdr:sp>
  </cdr:relSizeAnchor>
  <cdr:relSizeAnchor xmlns:cdr="http://schemas.openxmlformats.org/drawingml/2006/chartDrawing">
    <cdr:from>
      <cdr:x>0.30973</cdr:x>
      <cdr:y>0.15605</cdr:y>
    </cdr:from>
    <cdr:to>
      <cdr:x>0.43869</cdr:x>
      <cdr:y>0.34811</cdr:y>
    </cdr:to>
    <cdr:sp macro="" textlink="">
      <cdr:nvSpPr>
        <cdr:cNvPr id="8" name="CasellaDiTesto 7">
          <a:extLst xmlns:a="http://schemas.openxmlformats.org/drawingml/2006/main">
            <a:ext uri="{FF2B5EF4-FFF2-40B4-BE49-F238E27FC236}">
              <a16:creationId xmlns:a16="http://schemas.microsoft.com/office/drawing/2014/main" id="{019EADFC-841E-4BE2-8D8C-35AE3FE1E8B4}"/>
            </a:ext>
          </a:extLst>
        </cdr:cNvPr>
        <cdr:cNvSpPr txBox="1"/>
      </cdr:nvSpPr>
      <cdr:spPr>
        <a:xfrm xmlns:a="http://schemas.openxmlformats.org/drawingml/2006/main">
          <a:off x="2196321" y="757518"/>
          <a:ext cx="914466" cy="932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API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gateway</a:t>
          </a:r>
        </a:p>
      </cdr:txBody>
    </cdr:sp>
  </cdr:relSizeAnchor>
  <cdr:relSizeAnchor xmlns:cdr="http://schemas.openxmlformats.org/drawingml/2006/chartDrawing">
    <cdr:from>
      <cdr:x>0.31353</cdr:x>
      <cdr:y>0.6916</cdr:y>
    </cdr:from>
    <cdr:to>
      <cdr:x>0.44248</cdr:x>
      <cdr:y>0.87719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45C62DDB-1977-40C5-BB67-28EF5004678B}"/>
            </a:ext>
          </a:extLst>
        </cdr:cNvPr>
        <cdr:cNvSpPr txBox="1"/>
      </cdr:nvSpPr>
      <cdr:spPr>
        <a:xfrm xmlns:a="http://schemas.openxmlformats.org/drawingml/2006/main">
          <a:off x="2223247" y="3357282"/>
          <a:ext cx="914400" cy="900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direct service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interaction</a:t>
          </a:r>
        </a:p>
      </cdr:txBody>
    </cdr:sp>
  </cdr:relSizeAnchor>
  <cdr:relSizeAnchor xmlns:cdr="http://schemas.openxmlformats.org/drawingml/2006/chartDrawing">
    <cdr:from>
      <cdr:x>0.55626</cdr:x>
      <cdr:y>0.22068</cdr:y>
    </cdr:from>
    <cdr:to>
      <cdr:x>0.69027</cdr:x>
      <cdr:y>0.40259</cdr:y>
    </cdr:to>
    <cdr:sp macro="" textlink="">
      <cdr:nvSpPr>
        <cdr:cNvPr id="10" name="CasellaDiTesto 9">
          <a:extLst xmlns:a="http://schemas.openxmlformats.org/drawingml/2006/main">
            <a:ext uri="{FF2B5EF4-FFF2-40B4-BE49-F238E27FC236}">
              <a16:creationId xmlns:a16="http://schemas.microsoft.com/office/drawing/2014/main" id="{B11EC03B-6EE3-44FB-8153-AEDB65C6BDEB}"/>
            </a:ext>
          </a:extLst>
        </cdr:cNvPr>
        <cdr:cNvSpPr txBox="1"/>
      </cdr:nvSpPr>
      <cdr:spPr>
        <a:xfrm xmlns:a="http://schemas.openxmlformats.org/drawingml/2006/main">
          <a:off x="3944472" y="1071282"/>
          <a:ext cx="950290" cy="883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timeout</a:t>
          </a:r>
        </a:p>
      </cdr:txBody>
    </cdr:sp>
  </cdr:relSizeAnchor>
  <cdr:relSizeAnchor xmlns:cdr="http://schemas.openxmlformats.org/drawingml/2006/chartDrawing">
    <cdr:from>
      <cdr:x>0.56764</cdr:x>
      <cdr:y>0.70268</cdr:y>
    </cdr:from>
    <cdr:to>
      <cdr:x>0.69659</cdr:x>
      <cdr:y>0.88366</cdr:y>
    </cdr:to>
    <cdr:sp macro="" textlink="">
      <cdr:nvSpPr>
        <cdr:cNvPr id="11" name="CasellaDiTesto 10">
          <a:extLst xmlns:a="http://schemas.openxmlformats.org/drawingml/2006/main">
            <a:ext uri="{FF2B5EF4-FFF2-40B4-BE49-F238E27FC236}">
              <a16:creationId xmlns:a16="http://schemas.microsoft.com/office/drawing/2014/main" id="{1189B91B-B5EE-479C-A3D9-A4E88B837A91}"/>
            </a:ext>
          </a:extLst>
        </cdr:cNvPr>
        <cdr:cNvSpPr txBox="1"/>
      </cdr:nvSpPr>
      <cdr:spPr>
        <a:xfrm xmlns:a="http://schemas.openxmlformats.org/drawingml/2006/main">
          <a:off x="4025152" y="3411071"/>
          <a:ext cx="914400" cy="87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cascading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0.71365</cdr:x>
      <cdr:y>0</cdr:y>
    </cdr:from>
    <cdr:to>
      <cdr:x>1</cdr:x>
      <cdr:y>0.20037</cdr:y>
    </cdr:to>
    <cdr:sp macro="" textlink="">
      <cdr:nvSpPr>
        <cdr:cNvPr id="12" name="CasellaDiTesto 11">
          <a:extLst xmlns:a="http://schemas.openxmlformats.org/drawingml/2006/main">
            <a:ext uri="{FF2B5EF4-FFF2-40B4-BE49-F238E27FC236}">
              <a16:creationId xmlns:a16="http://schemas.microsoft.com/office/drawing/2014/main" id="{70FD57C0-DBDA-4C57-A8E7-595DE780FCFD}"/>
            </a:ext>
          </a:extLst>
        </cdr:cNvPr>
        <cdr:cNvSpPr txBox="1"/>
      </cdr:nvSpPr>
      <cdr:spPr>
        <a:xfrm xmlns:a="http://schemas.openxmlformats.org/drawingml/2006/main">
          <a:off x="5060576" y="0"/>
          <a:ext cx="2030506" cy="972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single-layer</a:t>
          </a:r>
          <a:r>
            <a:rPr lang="it-IT" sz="1800" baseline="0">
              <a:latin typeface="Bahnschrift" panose="020B0502040204020203" pitchFamily="34" charset="0"/>
            </a:rPr>
            <a:t> teams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0.7048</cdr:x>
      <cdr:y>0.20591</cdr:y>
    </cdr:from>
    <cdr:to>
      <cdr:x>0.98357</cdr:x>
      <cdr:y>0.44414</cdr:y>
    </cdr:to>
    <cdr:sp macro="" textlink="">
      <cdr:nvSpPr>
        <cdr:cNvPr id="13" name="CasellaDiTesto 12">
          <a:extLst xmlns:a="http://schemas.openxmlformats.org/drawingml/2006/main">
            <a:ext uri="{FF2B5EF4-FFF2-40B4-BE49-F238E27FC236}">
              <a16:creationId xmlns:a16="http://schemas.microsoft.com/office/drawing/2014/main" id="{33D7C810-3205-4203-9596-FDE85D976216}"/>
            </a:ext>
          </a:extLst>
        </cdr:cNvPr>
        <cdr:cNvSpPr txBox="1"/>
      </cdr:nvSpPr>
      <cdr:spPr>
        <a:xfrm xmlns:a="http://schemas.openxmlformats.org/drawingml/2006/main">
          <a:off x="4997825" y="999565"/>
          <a:ext cx="1976752" cy="1156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shared</a:t>
          </a:r>
          <a:r>
            <a:rPr lang="it-IT" sz="1800" baseline="0">
              <a:latin typeface="Bahnschrift" panose="020B0502040204020203" pitchFamily="34" charset="0"/>
            </a:rPr>
            <a:t> persistency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0.80088</cdr:x>
      <cdr:y>0.66297</cdr:y>
    </cdr:from>
    <cdr:to>
      <cdr:x>0.95575</cdr:x>
      <cdr:y>0.84857</cdr:y>
    </cdr:to>
    <cdr:sp macro="" textlink="">
      <cdr:nvSpPr>
        <cdr:cNvPr id="14" name="CasellaDiTesto 13">
          <a:extLst xmlns:a="http://schemas.openxmlformats.org/drawingml/2006/main">
            <a:ext uri="{FF2B5EF4-FFF2-40B4-BE49-F238E27FC236}">
              <a16:creationId xmlns:a16="http://schemas.microsoft.com/office/drawing/2014/main" id="{3AD33FC6-E137-44D8-AFCD-4523D863959C}"/>
            </a:ext>
          </a:extLst>
        </cdr:cNvPr>
        <cdr:cNvSpPr txBox="1"/>
      </cdr:nvSpPr>
      <cdr:spPr>
        <a:xfrm xmlns:a="http://schemas.openxmlformats.org/drawingml/2006/main">
          <a:off x="5679106" y="3218328"/>
          <a:ext cx="1098196" cy="900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ESB-based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interaction</a:t>
          </a:r>
          <a:endParaRPr lang="it-IT" sz="1800"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333726" cy="456481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5F5EC6-E57E-404A-8AE8-D182135BB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333726" cy="456481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FF990E-2DD9-406F-B364-D8E2CFAC0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28672" cy="45660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C9303-D931-4100-8FF8-14A373EF6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333726" cy="456481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5053B9-E1AC-4099-A18E-ECD6C98466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68EC-52E1-41A6-AEFE-3F496309AA55}">
  <dimension ref="A1:C36"/>
  <sheetViews>
    <sheetView workbookViewId="0">
      <selection activeCell="B3" sqref="B3"/>
    </sheetView>
  </sheetViews>
  <sheetFormatPr defaultColWidth="8.83984375" defaultRowHeight="12.9" x14ac:dyDescent="0.5"/>
  <cols>
    <col min="1" max="1" width="4.41796875" style="41" bestFit="1" customWidth="1"/>
    <col min="2" max="2" width="84.83984375" style="46" bestFit="1" customWidth="1"/>
    <col min="3" max="3" width="28.83984375" style="1" bestFit="1" customWidth="1"/>
    <col min="4" max="16384" width="8.83984375" style="1"/>
  </cols>
  <sheetData>
    <row r="1" spans="1:3" x14ac:dyDescent="0.5">
      <c r="A1" s="42" t="s">
        <v>66</v>
      </c>
      <c r="B1" s="43" t="s">
        <v>67</v>
      </c>
      <c r="C1" s="43" t="s">
        <v>68</v>
      </c>
    </row>
    <row r="2" spans="1:3" x14ac:dyDescent="0.5">
      <c r="A2" s="42" t="s">
        <v>33</v>
      </c>
      <c r="B2" s="45" t="s">
        <v>75</v>
      </c>
      <c r="C2" s="44" t="s">
        <v>69</v>
      </c>
    </row>
    <row r="3" spans="1:3" x14ac:dyDescent="0.5">
      <c r="A3" s="42" t="s">
        <v>34</v>
      </c>
      <c r="B3" s="45" t="s">
        <v>70</v>
      </c>
      <c r="C3" s="44" t="s">
        <v>71</v>
      </c>
    </row>
    <row r="4" spans="1:3" x14ac:dyDescent="0.5">
      <c r="A4" s="42" t="s">
        <v>35</v>
      </c>
      <c r="B4" s="45" t="s">
        <v>72</v>
      </c>
      <c r="C4" s="44" t="s">
        <v>73</v>
      </c>
    </row>
    <row r="5" spans="1:3" x14ac:dyDescent="0.5">
      <c r="A5" s="42" t="s">
        <v>36</v>
      </c>
      <c r="B5" s="45" t="s">
        <v>74</v>
      </c>
      <c r="C5" s="44" t="s">
        <v>79</v>
      </c>
    </row>
    <row r="6" spans="1:3" x14ac:dyDescent="0.5">
      <c r="A6" s="42" t="s">
        <v>37</v>
      </c>
      <c r="B6" s="45" t="s">
        <v>76</v>
      </c>
      <c r="C6" s="44" t="s">
        <v>80</v>
      </c>
    </row>
    <row r="7" spans="1:3" x14ac:dyDescent="0.5">
      <c r="A7" s="42" t="s">
        <v>38</v>
      </c>
      <c r="B7" s="45" t="s">
        <v>77</v>
      </c>
      <c r="C7" s="44" t="s">
        <v>78</v>
      </c>
    </row>
    <row r="8" spans="1:3" x14ac:dyDescent="0.5">
      <c r="A8" s="42" t="s">
        <v>39</v>
      </c>
      <c r="B8" s="45" t="s">
        <v>81</v>
      </c>
      <c r="C8" s="44" t="s">
        <v>82</v>
      </c>
    </row>
    <row r="9" spans="1:3" x14ac:dyDescent="0.5">
      <c r="A9" s="42" t="s">
        <v>40</v>
      </c>
      <c r="B9" s="45" t="s">
        <v>83</v>
      </c>
      <c r="C9" s="44" t="s">
        <v>84</v>
      </c>
    </row>
    <row r="10" spans="1:3" x14ac:dyDescent="0.5">
      <c r="A10" s="42" t="s">
        <v>41</v>
      </c>
      <c r="B10" s="45" t="s">
        <v>85</v>
      </c>
      <c r="C10" s="44" t="s">
        <v>86</v>
      </c>
    </row>
    <row r="11" spans="1:3" x14ac:dyDescent="0.5">
      <c r="A11" s="42" t="s">
        <v>42</v>
      </c>
      <c r="B11" s="45" t="s">
        <v>87</v>
      </c>
      <c r="C11" s="44" t="s">
        <v>69</v>
      </c>
    </row>
    <row r="12" spans="1:3" x14ac:dyDescent="0.5">
      <c r="A12" s="42" t="s">
        <v>43</v>
      </c>
      <c r="B12" s="45" t="s">
        <v>88</v>
      </c>
      <c r="C12" s="44" t="s">
        <v>89</v>
      </c>
    </row>
    <row r="13" spans="1:3" x14ac:dyDescent="0.5">
      <c r="A13" s="42" t="s">
        <v>44</v>
      </c>
      <c r="B13" s="45" t="s">
        <v>90</v>
      </c>
      <c r="C13" s="44" t="s">
        <v>91</v>
      </c>
    </row>
    <row r="14" spans="1:3" x14ac:dyDescent="0.5">
      <c r="A14" s="42" t="s">
        <v>45</v>
      </c>
      <c r="B14" s="45" t="s">
        <v>92</v>
      </c>
      <c r="C14" s="44" t="s">
        <v>93</v>
      </c>
    </row>
    <row r="15" spans="1:3" x14ac:dyDescent="0.5">
      <c r="A15" s="42" t="s">
        <v>46</v>
      </c>
      <c r="B15" s="45" t="s">
        <v>94</v>
      </c>
      <c r="C15" s="44" t="s">
        <v>89</v>
      </c>
    </row>
    <row r="16" spans="1:3" x14ac:dyDescent="0.5">
      <c r="A16" s="42" t="s">
        <v>47</v>
      </c>
      <c r="B16" s="45" t="s">
        <v>95</v>
      </c>
      <c r="C16" s="44" t="s">
        <v>96</v>
      </c>
    </row>
    <row r="17" spans="1:3" x14ac:dyDescent="0.5">
      <c r="A17" s="42" t="s">
        <v>48</v>
      </c>
      <c r="B17" s="45" t="s">
        <v>99</v>
      </c>
      <c r="C17" s="44" t="s">
        <v>100</v>
      </c>
    </row>
    <row r="18" spans="1:3" x14ac:dyDescent="0.5">
      <c r="A18" s="42" t="s">
        <v>49</v>
      </c>
      <c r="B18" s="45" t="s">
        <v>97</v>
      </c>
      <c r="C18" s="44" t="s">
        <v>98</v>
      </c>
    </row>
    <row r="19" spans="1:3" x14ac:dyDescent="0.5">
      <c r="A19" s="42" t="s">
        <v>32</v>
      </c>
      <c r="B19" s="45" t="s">
        <v>101</v>
      </c>
      <c r="C19" s="44" t="s">
        <v>102</v>
      </c>
    </row>
    <row r="20" spans="1:3" x14ac:dyDescent="0.5">
      <c r="A20" s="42" t="s">
        <v>50</v>
      </c>
      <c r="B20" s="45" t="s">
        <v>103</v>
      </c>
      <c r="C20" s="44" t="s">
        <v>104</v>
      </c>
    </row>
    <row r="21" spans="1:3" x14ac:dyDescent="0.5">
      <c r="A21" s="42" t="s">
        <v>51</v>
      </c>
      <c r="B21" s="45" t="s">
        <v>105</v>
      </c>
      <c r="C21" s="44" t="s">
        <v>106</v>
      </c>
    </row>
    <row r="22" spans="1:3" x14ac:dyDescent="0.5">
      <c r="A22" s="42" t="s">
        <v>52</v>
      </c>
      <c r="B22" s="45" t="s">
        <v>107</v>
      </c>
      <c r="C22" s="44" t="s">
        <v>108</v>
      </c>
    </row>
    <row r="23" spans="1:3" x14ac:dyDescent="0.5">
      <c r="A23" s="42" t="s">
        <v>53</v>
      </c>
      <c r="B23" s="45" t="s">
        <v>109</v>
      </c>
      <c r="C23" s="44" t="s">
        <v>110</v>
      </c>
    </row>
    <row r="24" spans="1:3" x14ac:dyDescent="0.5">
      <c r="A24" s="42" t="s">
        <v>161</v>
      </c>
      <c r="B24" s="45" t="s">
        <v>162</v>
      </c>
      <c r="C24" s="44" t="s">
        <v>163</v>
      </c>
    </row>
    <row r="25" spans="1:3" x14ac:dyDescent="0.5">
      <c r="A25" s="42" t="s">
        <v>54</v>
      </c>
      <c r="B25" s="45" t="s">
        <v>111</v>
      </c>
      <c r="C25" s="44" t="s">
        <v>112</v>
      </c>
    </row>
    <row r="26" spans="1:3" x14ac:dyDescent="0.5">
      <c r="A26" s="42" t="s">
        <v>55</v>
      </c>
      <c r="B26" s="45" t="s">
        <v>114</v>
      </c>
      <c r="C26" s="44" t="s">
        <v>113</v>
      </c>
    </row>
    <row r="27" spans="1:3" x14ac:dyDescent="0.5">
      <c r="A27" s="42" t="s">
        <v>56</v>
      </c>
      <c r="B27" s="45" t="s">
        <v>115</v>
      </c>
      <c r="C27" s="44" t="s">
        <v>112</v>
      </c>
    </row>
    <row r="28" spans="1:3" x14ac:dyDescent="0.5">
      <c r="A28" s="42" t="s">
        <v>57</v>
      </c>
      <c r="B28" s="45" t="s">
        <v>116</v>
      </c>
      <c r="C28" s="44" t="s">
        <v>117</v>
      </c>
    </row>
    <row r="29" spans="1:3" x14ac:dyDescent="0.5">
      <c r="A29" s="42" t="s">
        <v>58</v>
      </c>
      <c r="B29" s="45" t="s">
        <v>118</v>
      </c>
      <c r="C29" s="44" t="s">
        <v>120</v>
      </c>
    </row>
    <row r="30" spans="1:3" x14ac:dyDescent="0.5">
      <c r="A30" s="42" t="s">
        <v>59</v>
      </c>
      <c r="B30" s="45" t="s">
        <v>119</v>
      </c>
      <c r="C30" s="44" t="s">
        <v>121</v>
      </c>
    </row>
    <row r="31" spans="1:3" x14ac:dyDescent="0.5">
      <c r="A31" s="42" t="s">
        <v>60</v>
      </c>
      <c r="B31" s="45" t="s">
        <v>122</v>
      </c>
      <c r="C31" s="44" t="s">
        <v>133</v>
      </c>
    </row>
    <row r="32" spans="1:3" x14ac:dyDescent="0.5">
      <c r="A32" s="42" t="s">
        <v>61</v>
      </c>
      <c r="B32" s="45" t="s">
        <v>123</v>
      </c>
      <c r="C32" s="44" t="s">
        <v>131</v>
      </c>
    </row>
    <row r="33" spans="1:3" x14ac:dyDescent="0.5">
      <c r="A33" s="42" t="s">
        <v>62</v>
      </c>
      <c r="B33" s="45" t="s">
        <v>124</v>
      </c>
      <c r="C33" s="44" t="s">
        <v>132</v>
      </c>
    </row>
    <row r="34" spans="1:3" x14ac:dyDescent="0.5">
      <c r="A34" s="42" t="s">
        <v>63</v>
      </c>
      <c r="B34" s="45" t="s">
        <v>125</v>
      </c>
      <c r="C34" s="44" t="s">
        <v>130</v>
      </c>
    </row>
    <row r="35" spans="1:3" x14ac:dyDescent="0.5">
      <c r="A35" s="42" t="s">
        <v>64</v>
      </c>
      <c r="B35" s="45" t="s">
        <v>126</v>
      </c>
      <c r="C35" s="44" t="s">
        <v>129</v>
      </c>
    </row>
    <row r="36" spans="1:3" x14ac:dyDescent="0.5">
      <c r="A36" s="42" t="s">
        <v>65</v>
      </c>
      <c r="B36" s="45" t="s">
        <v>127</v>
      </c>
      <c r="C36" s="4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1B79-A567-474A-9625-3FD0B1AF0E0C}">
  <dimension ref="A1:AP32"/>
  <sheetViews>
    <sheetView tabSelected="1" zoomScale="90" zoomScaleNormal="90" workbookViewId="0">
      <selection activeCell="E20" sqref="E20"/>
    </sheetView>
  </sheetViews>
  <sheetFormatPr defaultRowHeight="14.4" x14ac:dyDescent="0.55000000000000004"/>
  <cols>
    <col min="1" max="1" width="11.83984375" bestFit="1" customWidth="1"/>
    <col min="2" max="2" width="14.41796875" bestFit="1" customWidth="1"/>
    <col min="3" max="3" width="24.26171875" bestFit="1" customWidth="1"/>
    <col min="4" max="38" width="3.578125" customWidth="1"/>
    <col min="39" max="39" width="4.68359375" customWidth="1"/>
    <col min="41" max="41" width="3.83984375" bestFit="1" customWidth="1"/>
    <col min="42" max="42" width="3.26171875" bestFit="1" customWidth="1"/>
  </cols>
  <sheetData>
    <row r="1" spans="1:42" ht="15" thickTop="1" thickBot="1" x14ac:dyDescent="0.6">
      <c r="A1" s="1"/>
      <c r="B1" s="1"/>
      <c r="C1" s="1"/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  <c r="I1" s="34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4" t="s">
        <v>46</v>
      </c>
      <c r="R1" s="34" t="s">
        <v>47</v>
      </c>
      <c r="S1" s="34" t="s">
        <v>48</v>
      </c>
      <c r="T1" s="34" t="s">
        <v>49</v>
      </c>
      <c r="U1" s="34" t="s">
        <v>32</v>
      </c>
      <c r="V1" s="34" t="s">
        <v>50</v>
      </c>
      <c r="W1" s="34" t="s">
        <v>51</v>
      </c>
      <c r="X1" s="34" t="s">
        <v>52</v>
      </c>
      <c r="Y1" s="34" t="s">
        <v>53</v>
      </c>
      <c r="Z1" s="34" t="s">
        <v>161</v>
      </c>
      <c r="AA1" s="34" t="s">
        <v>54</v>
      </c>
      <c r="AB1" s="34" t="s">
        <v>55</v>
      </c>
      <c r="AC1" s="34" t="s">
        <v>56</v>
      </c>
      <c r="AD1" s="34" t="s">
        <v>57</v>
      </c>
      <c r="AE1" s="34" t="s">
        <v>58</v>
      </c>
      <c r="AF1" s="34" t="s">
        <v>59</v>
      </c>
      <c r="AG1" s="34" t="s">
        <v>60</v>
      </c>
      <c r="AH1" s="34" t="s">
        <v>61</v>
      </c>
      <c r="AI1" s="34" t="s">
        <v>62</v>
      </c>
      <c r="AJ1" s="34" t="s">
        <v>63</v>
      </c>
      <c r="AK1" s="34" t="s">
        <v>64</v>
      </c>
      <c r="AL1" s="34" t="s">
        <v>65</v>
      </c>
      <c r="AM1" s="32" t="s">
        <v>0</v>
      </c>
    </row>
    <row r="2" spans="1:42" ht="14.7" thickTop="1" x14ac:dyDescent="0.55000000000000004">
      <c r="A2" s="16" t="s">
        <v>3</v>
      </c>
      <c r="B2" s="17" t="s">
        <v>11</v>
      </c>
      <c r="C2" s="18" t="s">
        <v>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40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0">
        <f>COUNTIF(D2:AL2,"x")</f>
        <v>0</v>
      </c>
    </row>
    <row r="3" spans="1:42" x14ac:dyDescent="0.55000000000000004">
      <c r="A3" s="21" t="s">
        <v>4</v>
      </c>
      <c r="B3" s="7"/>
      <c r="C3" s="4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22">
        <f>COUNTIF(D3:AL3,"x")</f>
        <v>0</v>
      </c>
    </row>
    <row r="4" spans="1:42" x14ac:dyDescent="0.55000000000000004">
      <c r="A4" s="21"/>
      <c r="B4" s="7"/>
      <c r="C4" s="8"/>
      <c r="D4" s="9">
        <f t="shared" ref="D4:T4" si="0">COUNTIF(D2:D3,"x")</f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ref="U4:AF4" si="1">COUNTIF(U2:U3,"x")</f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si="1"/>
        <v>0</v>
      </c>
      <c r="Z4" s="9">
        <f t="shared" ref="Z4" si="2">COUNTIF(Z2:Z3,"x")</f>
        <v>0</v>
      </c>
      <c r="AA4" s="9">
        <f t="shared" si="1"/>
        <v>0</v>
      </c>
      <c r="AB4" s="9">
        <f t="shared" ref="AB4" si="3">COUNTIF(AB2:AB3,"x")</f>
        <v>0</v>
      </c>
      <c r="AC4" s="9">
        <f t="shared" ref="AC4" si="4">COUNTIF(AC2:AC3,"x")</f>
        <v>0</v>
      </c>
      <c r="AD4" s="9">
        <f t="shared" ref="AD4" si="5">COUNTIF(AD2:AD3,"x")</f>
        <v>0</v>
      </c>
      <c r="AE4" s="9">
        <f t="shared" si="1"/>
        <v>0</v>
      </c>
      <c r="AF4" s="9">
        <f t="shared" si="1"/>
        <v>0</v>
      </c>
      <c r="AG4" s="9">
        <f t="shared" ref="AG4:AL4" si="6">COUNTIF(AG2:AG3,"x")</f>
        <v>0</v>
      </c>
      <c r="AH4" s="9">
        <f t="shared" si="6"/>
        <v>0</v>
      </c>
      <c r="AI4" s="9">
        <f t="shared" si="6"/>
        <v>0</v>
      </c>
      <c r="AJ4" s="9">
        <f t="shared" si="6"/>
        <v>0</v>
      </c>
      <c r="AK4" s="9">
        <f t="shared" si="6"/>
        <v>0</v>
      </c>
      <c r="AL4" s="9">
        <f t="shared" si="6"/>
        <v>0</v>
      </c>
      <c r="AM4" s="23">
        <f>$AP$4-COUNTIF(D4:AL4,0)</f>
        <v>0</v>
      </c>
      <c r="AO4" s="33" t="s">
        <v>31</v>
      </c>
      <c r="AP4" s="33">
        <v>35</v>
      </c>
    </row>
    <row r="5" spans="1:42" x14ac:dyDescent="0.55000000000000004">
      <c r="A5" s="21"/>
      <c r="B5" s="10" t="s">
        <v>8</v>
      </c>
      <c r="C5" s="4" t="s">
        <v>7</v>
      </c>
      <c r="D5" s="5" t="s">
        <v>1</v>
      </c>
      <c r="E5" s="5"/>
      <c r="F5" s="5" t="s">
        <v>1</v>
      </c>
      <c r="G5" s="5" t="s">
        <v>1</v>
      </c>
      <c r="H5" s="5"/>
      <c r="I5" s="5" t="s">
        <v>1</v>
      </c>
      <c r="J5" s="5"/>
      <c r="K5" s="5" t="s">
        <v>1</v>
      </c>
      <c r="L5" s="5" t="s">
        <v>1</v>
      </c>
      <c r="M5" s="5"/>
      <c r="N5" s="5"/>
      <c r="O5" s="5"/>
      <c r="P5" s="5" t="s">
        <v>1</v>
      </c>
      <c r="Q5" s="5"/>
      <c r="R5" s="5" t="s">
        <v>1</v>
      </c>
      <c r="S5" s="5" t="s">
        <v>1</v>
      </c>
      <c r="T5" s="5"/>
      <c r="U5" s="5" t="s">
        <v>1</v>
      </c>
      <c r="V5" s="5"/>
      <c r="W5" s="39"/>
      <c r="X5" s="5"/>
      <c r="Y5" s="5" t="s">
        <v>1</v>
      </c>
      <c r="Z5" s="5" t="s">
        <v>1</v>
      </c>
      <c r="AA5" s="5"/>
      <c r="AB5" s="5"/>
      <c r="AC5" s="5"/>
      <c r="AD5" s="5"/>
      <c r="AE5" s="5"/>
      <c r="AF5" s="5"/>
      <c r="AG5" s="5"/>
      <c r="AH5" s="5" t="s">
        <v>1</v>
      </c>
      <c r="AI5" s="5"/>
      <c r="AJ5" s="5"/>
      <c r="AK5" s="5"/>
      <c r="AL5" s="5" t="s">
        <v>1</v>
      </c>
      <c r="AM5" s="22">
        <f>COUNTIF(D5:AL5,"x")</f>
        <v>14</v>
      </c>
    </row>
    <row r="6" spans="1:42" x14ac:dyDescent="0.55000000000000004">
      <c r="A6" s="21"/>
      <c r="B6" s="11"/>
      <c r="C6" s="8"/>
      <c r="D6" s="9">
        <f t="shared" ref="D6:N6" si="7">COUNTIF(D5:D5,"x")</f>
        <v>1</v>
      </c>
      <c r="E6" s="9">
        <f t="shared" si="7"/>
        <v>0</v>
      </c>
      <c r="F6" s="9">
        <f t="shared" si="7"/>
        <v>1</v>
      </c>
      <c r="G6" s="9">
        <f t="shared" si="7"/>
        <v>1</v>
      </c>
      <c r="H6" s="9">
        <f t="shared" si="7"/>
        <v>0</v>
      </c>
      <c r="I6" s="9">
        <f t="shared" si="7"/>
        <v>1</v>
      </c>
      <c r="J6" s="9">
        <f t="shared" si="7"/>
        <v>0</v>
      </c>
      <c r="K6" s="9">
        <f t="shared" si="7"/>
        <v>1</v>
      </c>
      <c r="L6" s="9">
        <f t="shared" si="7"/>
        <v>1</v>
      </c>
      <c r="M6" s="9">
        <f t="shared" si="7"/>
        <v>0</v>
      </c>
      <c r="N6" s="9">
        <f t="shared" si="7"/>
        <v>0</v>
      </c>
      <c r="O6" s="9">
        <f t="shared" ref="O6:AG6" si="8">COUNTIF(O5:O5,"x")</f>
        <v>0</v>
      </c>
      <c r="P6" s="9">
        <f t="shared" si="8"/>
        <v>1</v>
      </c>
      <c r="Q6" s="9">
        <f t="shared" si="8"/>
        <v>0</v>
      </c>
      <c r="R6" s="9">
        <f t="shared" si="8"/>
        <v>1</v>
      </c>
      <c r="S6" s="9">
        <f t="shared" si="8"/>
        <v>1</v>
      </c>
      <c r="T6" s="9">
        <f t="shared" si="8"/>
        <v>0</v>
      </c>
      <c r="U6" s="9">
        <f t="shared" si="8"/>
        <v>1</v>
      </c>
      <c r="V6" s="9">
        <f t="shared" si="8"/>
        <v>0</v>
      </c>
      <c r="W6" s="9">
        <f t="shared" si="8"/>
        <v>0</v>
      </c>
      <c r="X6" s="9">
        <f t="shared" si="8"/>
        <v>0</v>
      </c>
      <c r="Y6" s="9">
        <f t="shared" si="8"/>
        <v>1</v>
      </c>
      <c r="Z6" s="9">
        <f t="shared" ref="Z6" si="9">COUNTIF(Z5:Z5,"x")</f>
        <v>1</v>
      </c>
      <c r="AA6" s="9">
        <f t="shared" si="8"/>
        <v>0</v>
      </c>
      <c r="AB6" s="9">
        <f t="shared" si="8"/>
        <v>0</v>
      </c>
      <c r="AC6" s="9">
        <f t="shared" si="8"/>
        <v>0</v>
      </c>
      <c r="AD6" s="9">
        <f t="shared" si="8"/>
        <v>0</v>
      </c>
      <c r="AE6" s="9">
        <f t="shared" si="8"/>
        <v>0</v>
      </c>
      <c r="AF6" s="9">
        <f t="shared" si="8"/>
        <v>0</v>
      </c>
      <c r="AG6" s="9">
        <f t="shared" si="8"/>
        <v>0</v>
      </c>
      <c r="AH6" s="9">
        <f>COUNTIF(AH5:AH5,"x")</f>
        <v>1</v>
      </c>
      <c r="AI6" s="9">
        <f>COUNTIF(AI5:AI5,"x")</f>
        <v>0</v>
      </c>
      <c r="AJ6" s="9">
        <f>COUNTIF(AJ5:AJ5,"x")</f>
        <v>0</v>
      </c>
      <c r="AK6" s="9">
        <f>COUNTIF(AK5:AK5,"x")</f>
        <v>0</v>
      </c>
      <c r="AL6" s="9">
        <f>COUNTIF(AL5:AL5,"x")</f>
        <v>1</v>
      </c>
      <c r="AM6" s="23">
        <f>$AP$4-COUNTIF(D6:AL6,0)</f>
        <v>14</v>
      </c>
    </row>
    <row r="7" spans="1:42" ht="14.7" thickBot="1" x14ac:dyDescent="0.6">
      <c r="A7" s="24"/>
      <c r="B7" s="12"/>
      <c r="C7" s="12"/>
      <c r="D7" s="13">
        <f t="shared" ref="D7:AL7" si="10">D4+D6</f>
        <v>1</v>
      </c>
      <c r="E7" s="13">
        <f t="shared" si="10"/>
        <v>0</v>
      </c>
      <c r="F7" s="13">
        <f t="shared" si="10"/>
        <v>1</v>
      </c>
      <c r="G7" s="13">
        <f t="shared" si="10"/>
        <v>1</v>
      </c>
      <c r="H7" s="13">
        <f t="shared" si="10"/>
        <v>0</v>
      </c>
      <c r="I7" s="13">
        <f t="shared" si="10"/>
        <v>1</v>
      </c>
      <c r="J7" s="13">
        <f t="shared" si="10"/>
        <v>0</v>
      </c>
      <c r="K7" s="13">
        <f t="shared" si="10"/>
        <v>1</v>
      </c>
      <c r="L7" s="13">
        <f t="shared" si="10"/>
        <v>1</v>
      </c>
      <c r="M7" s="13">
        <f t="shared" si="10"/>
        <v>0</v>
      </c>
      <c r="N7" s="13">
        <f t="shared" si="10"/>
        <v>0</v>
      </c>
      <c r="O7" s="13">
        <f t="shared" si="10"/>
        <v>0</v>
      </c>
      <c r="P7" s="13">
        <f t="shared" si="10"/>
        <v>1</v>
      </c>
      <c r="Q7" s="13">
        <f t="shared" si="10"/>
        <v>0</v>
      </c>
      <c r="R7" s="13">
        <f t="shared" si="10"/>
        <v>1</v>
      </c>
      <c r="S7" s="13">
        <f t="shared" si="10"/>
        <v>1</v>
      </c>
      <c r="T7" s="13">
        <f t="shared" si="10"/>
        <v>0</v>
      </c>
      <c r="U7" s="13">
        <f t="shared" ref="U7" si="11">U4+U6</f>
        <v>1</v>
      </c>
      <c r="V7" s="13">
        <f t="shared" ref="V7" si="12">V4+V6</f>
        <v>0</v>
      </c>
      <c r="W7" s="13">
        <f t="shared" ref="W7" si="13">W4+W6</f>
        <v>0</v>
      </c>
      <c r="X7" s="13">
        <f t="shared" ref="X7" si="14">X4+X6</f>
        <v>0</v>
      </c>
      <c r="Y7" s="13">
        <f t="shared" ref="Y7:Z7" si="15">Y4+Y6</f>
        <v>1</v>
      </c>
      <c r="Z7" s="13">
        <f t="shared" si="15"/>
        <v>1</v>
      </c>
      <c r="AA7" s="13">
        <f t="shared" ref="AA7" si="16">AA4+AA6</f>
        <v>0</v>
      </c>
      <c r="AB7" s="13">
        <f t="shared" ref="AB7" si="17">AB4+AB6</f>
        <v>0</v>
      </c>
      <c r="AC7" s="13">
        <f t="shared" ref="AC7" si="18">AC4+AC6</f>
        <v>0</v>
      </c>
      <c r="AD7" s="13">
        <f t="shared" ref="AD7" si="19">AD4+AD6</f>
        <v>0</v>
      </c>
      <c r="AE7" s="13">
        <f t="shared" ref="AE7" si="20">AE4+AE6</f>
        <v>0</v>
      </c>
      <c r="AF7" s="13">
        <f t="shared" ref="AF7" si="21">AF4+AF6</f>
        <v>0</v>
      </c>
      <c r="AG7" s="13">
        <f t="shared" ref="AG7" si="22">AG4+AG6</f>
        <v>0</v>
      </c>
      <c r="AH7" s="13">
        <f t="shared" si="10"/>
        <v>1</v>
      </c>
      <c r="AI7" s="13">
        <f t="shared" si="10"/>
        <v>0</v>
      </c>
      <c r="AJ7" s="13">
        <f t="shared" si="10"/>
        <v>0</v>
      </c>
      <c r="AK7" s="13">
        <f t="shared" si="10"/>
        <v>0</v>
      </c>
      <c r="AL7" s="13">
        <f t="shared" si="10"/>
        <v>1</v>
      </c>
      <c r="AM7" s="25">
        <f>$AP$4-COUNTIF(D7:AL7,0)</f>
        <v>14</v>
      </c>
    </row>
    <row r="8" spans="1:42" x14ac:dyDescent="0.55000000000000004">
      <c r="A8" s="26" t="s">
        <v>9</v>
      </c>
      <c r="B8" s="6" t="s">
        <v>12</v>
      </c>
      <c r="C8" s="2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1</v>
      </c>
      <c r="V8" s="3"/>
      <c r="W8" s="3"/>
      <c r="X8" s="3"/>
      <c r="Y8" s="3"/>
      <c r="Z8" s="3"/>
      <c r="AA8" s="3" t="s">
        <v>1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7">
        <f>COUNTIF(D8:AL8,"x")</f>
        <v>2</v>
      </c>
    </row>
    <row r="9" spans="1:42" x14ac:dyDescent="0.55000000000000004">
      <c r="A9" s="21" t="s">
        <v>10</v>
      </c>
      <c r="B9" s="7"/>
      <c r="C9" s="4" t="s">
        <v>14</v>
      </c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1</v>
      </c>
      <c r="O9" s="5"/>
      <c r="P9" s="5" t="s">
        <v>1</v>
      </c>
      <c r="Q9" s="5" t="s">
        <v>1</v>
      </c>
      <c r="R9" s="5" t="s">
        <v>1</v>
      </c>
      <c r="S9" s="5"/>
      <c r="T9" s="5"/>
      <c r="U9" s="5" t="s">
        <v>1</v>
      </c>
      <c r="V9" s="5"/>
      <c r="W9" s="5"/>
      <c r="X9" s="5"/>
      <c r="Y9" s="5"/>
      <c r="Z9" s="5"/>
      <c r="AA9" s="5" t="s">
        <v>1</v>
      </c>
      <c r="AB9" s="5" t="s">
        <v>1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22">
        <f>COUNTIF(D9:AL9,"x")</f>
        <v>7</v>
      </c>
    </row>
    <row r="10" spans="1:42" x14ac:dyDescent="0.55000000000000004">
      <c r="A10" s="21"/>
      <c r="B10" s="7"/>
      <c r="C10" s="4" t="s">
        <v>15</v>
      </c>
      <c r="D10" s="5"/>
      <c r="E10" s="5" t="s">
        <v>1</v>
      </c>
      <c r="F10" s="5"/>
      <c r="G10" s="5"/>
      <c r="H10" s="5"/>
      <c r="I10" s="5"/>
      <c r="J10" s="5"/>
      <c r="K10" s="5"/>
      <c r="L10" s="5"/>
      <c r="M10" s="5"/>
      <c r="N10" s="5"/>
      <c r="O10" s="5" t="s">
        <v>1</v>
      </c>
      <c r="P10" s="5" t="s">
        <v>1</v>
      </c>
      <c r="Q10" s="5" t="s">
        <v>1</v>
      </c>
      <c r="R10" s="5" t="s">
        <v>1</v>
      </c>
      <c r="S10" s="5"/>
      <c r="T10" s="5"/>
      <c r="U10" s="5" t="s">
        <v>1</v>
      </c>
      <c r="V10" s="5"/>
      <c r="W10" s="5" t="s">
        <v>1</v>
      </c>
      <c r="X10" s="5"/>
      <c r="Y10" s="5"/>
      <c r="Z10" s="5" t="s">
        <v>1</v>
      </c>
      <c r="AA10" s="5" t="s">
        <v>1</v>
      </c>
      <c r="AB10" s="5"/>
      <c r="AC10" s="5"/>
      <c r="AD10" s="5"/>
      <c r="AE10" s="5" t="s">
        <v>1</v>
      </c>
      <c r="AF10" s="5"/>
      <c r="AG10" s="5"/>
      <c r="AH10" s="5" t="s">
        <v>1</v>
      </c>
      <c r="AI10" s="5"/>
      <c r="AJ10" s="5" t="s">
        <v>1</v>
      </c>
      <c r="AK10" s="5"/>
      <c r="AL10" s="5"/>
      <c r="AM10" s="22">
        <f>COUNTIF(D10:AL10,"x")</f>
        <v>12</v>
      </c>
    </row>
    <row r="11" spans="1:42" x14ac:dyDescent="0.55000000000000004">
      <c r="A11" s="21"/>
      <c r="B11" s="11"/>
      <c r="C11" s="8"/>
      <c r="D11" s="9">
        <f t="shared" ref="D11:AL11" si="23">COUNTIF(D8:D10,"x")</f>
        <v>0</v>
      </c>
      <c r="E11" s="9">
        <f t="shared" si="23"/>
        <v>1</v>
      </c>
      <c r="F11" s="9">
        <f t="shared" si="23"/>
        <v>0</v>
      </c>
      <c r="G11" s="9">
        <f t="shared" si="23"/>
        <v>0</v>
      </c>
      <c r="H11" s="9">
        <f t="shared" si="23"/>
        <v>0</v>
      </c>
      <c r="I11" s="9">
        <f t="shared" si="23"/>
        <v>0</v>
      </c>
      <c r="J11" s="9">
        <f t="shared" si="23"/>
        <v>0</v>
      </c>
      <c r="K11" s="9">
        <f t="shared" si="23"/>
        <v>0</v>
      </c>
      <c r="L11" s="9">
        <f t="shared" si="23"/>
        <v>0</v>
      </c>
      <c r="M11" s="9">
        <f t="shared" si="23"/>
        <v>0</v>
      </c>
      <c r="N11" s="9">
        <f t="shared" si="23"/>
        <v>1</v>
      </c>
      <c r="O11" s="9">
        <f t="shared" si="23"/>
        <v>1</v>
      </c>
      <c r="P11" s="9">
        <f t="shared" si="23"/>
        <v>2</v>
      </c>
      <c r="Q11" s="9">
        <f t="shared" si="23"/>
        <v>2</v>
      </c>
      <c r="R11" s="9">
        <f t="shared" si="23"/>
        <v>2</v>
      </c>
      <c r="S11" s="9">
        <f t="shared" si="23"/>
        <v>0</v>
      </c>
      <c r="T11" s="9">
        <f t="shared" si="23"/>
        <v>0</v>
      </c>
      <c r="U11" s="9">
        <f t="shared" si="23"/>
        <v>3</v>
      </c>
      <c r="V11" s="9">
        <f t="shared" si="23"/>
        <v>0</v>
      </c>
      <c r="W11" s="9">
        <f t="shared" si="23"/>
        <v>1</v>
      </c>
      <c r="X11" s="9">
        <f t="shared" si="23"/>
        <v>0</v>
      </c>
      <c r="Y11" s="9">
        <f t="shared" si="23"/>
        <v>0</v>
      </c>
      <c r="Z11" s="9">
        <f t="shared" ref="Z11" si="24">COUNTIF(Z8:Z10,"x")</f>
        <v>1</v>
      </c>
      <c r="AA11" s="9">
        <f t="shared" si="23"/>
        <v>3</v>
      </c>
      <c r="AB11" s="9">
        <f t="shared" si="23"/>
        <v>1</v>
      </c>
      <c r="AC11" s="9">
        <f t="shared" si="23"/>
        <v>0</v>
      </c>
      <c r="AD11" s="9">
        <f t="shared" si="23"/>
        <v>0</v>
      </c>
      <c r="AE11" s="9">
        <f t="shared" si="23"/>
        <v>1</v>
      </c>
      <c r="AF11" s="9">
        <f t="shared" si="23"/>
        <v>0</v>
      </c>
      <c r="AG11" s="9">
        <f t="shared" si="23"/>
        <v>0</v>
      </c>
      <c r="AH11" s="9">
        <f t="shared" si="23"/>
        <v>1</v>
      </c>
      <c r="AI11" s="9">
        <f t="shared" si="23"/>
        <v>0</v>
      </c>
      <c r="AJ11" s="9">
        <f t="shared" si="23"/>
        <v>1</v>
      </c>
      <c r="AK11" s="9">
        <f t="shared" si="23"/>
        <v>0</v>
      </c>
      <c r="AL11" s="9">
        <f t="shared" si="23"/>
        <v>0</v>
      </c>
      <c r="AM11" s="23">
        <f>$AP$4-COUNTIF(D11:AL11,0)</f>
        <v>14</v>
      </c>
    </row>
    <row r="12" spans="1:42" x14ac:dyDescent="0.55000000000000004">
      <c r="A12" s="21"/>
      <c r="B12" s="10" t="s">
        <v>16</v>
      </c>
      <c r="C12" s="4" t="s">
        <v>17</v>
      </c>
      <c r="D12" s="5"/>
      <c r="E12" s="5" t="s">
        <v>1</v>
      </c>
      <c r="F12" s="5"/>
      <c r="G12" s="5"/>
      <c r="H12" s="5"/>
      <c r="I12" s="5"/>
      <c r="J12" s="5"/>
      <c r="K12" s="5"/>
      <c r="L12" s="5"/>
      <c r="M12" s="5"/>
      <c r="N12" s="5" t="s">
        <v>1</v>
      </c>
      <c r="O12" s="5"/>
      <c r="P12" s="5"/>
      <c r="Q12" s="5" t="s">
        <v>1</v>
      </c>
      <c r="R12" s="5" t="s">
        <v>1</v>
      </c>
      <c r="S12" s="5" t="s">
        <v>1</v>
      </c>
      <c r="T12" s="5"/>
      <c r="U12" s="5"/>
      <c r="V12" s="5"/>
      <c r="W12" s="5" t="s">
        <v>1</v>
      </c>
      <c r="X12" s="5"/>
      <c r="Y12" s="5" t="s">
        <v>1</v>
      </c>
      <c r="Z12" s="5" t="s">
        <v>1</v>
      </c>
      <c r="AA12" s="5" t="s">
        <v>1</v>
      </c>
      <c r="AB12" s="5"/>
      <c r="AC12" s="5" t="s">
        <v>1</v>
      </c>
      <c r="AD12" s="5" t="s">
        <v>1</v>
      </c>
      <c r="AE12" s="5"/>
      <c r="AF12" s="5"/>
      <c r="AG12" s="5"/>
      <c r="AH12" s="5"/>
      <c r="AI12" s="5" t="s">
        <v>1</v>
      </c>
      <c r="AJ12" s="5" t="s">
        <v>1</v>
      </c>
      <c r="AK12" s="5"/>
      <c r="AL12" s="5"/>
      <c r="AM12" s="22">
        <f>COUNTIF(D12:AL12,"x")</f>
        <v>13</v>
      </c>
    </row>
    <row r="13" spans="1:42" x14ac:dyDescent="0.55000000000000004">
      <c r="A13" s="21"/>
      <c r="B13" s="11"/>
      <c r="C13" s="8"/>
      <c r="D13" s="9">
        <f t="shared" ref="D13:S13" si="25">COUNTIF(D12:D12,"x")</f>
        <v>0</v>
      </c>
      <c r="E13" s="9">
        <f t="shared" si="25"/>
        <v>1</v>
      </c>
      <c r="F13" s="9">
        <f t="shared" si="25"/>
        <v>0</v>
      </c>
      <c r="G13" s="9">
        <f t="shared" si="25"/>
        <v>0</v>
      </c>
      <c r="H13" s="9">
        <f t="shared" si="25"/>
        <v>0</v>
      </c>
      <c r="I13" s="9">
        <f t="shared" si="25"/>
        <v>0</v>
      </c>
      <c r="J13" s="9">
        <f t="shared" si="25"/>
        <v>0</v>
      </c>
      <c r="K13" s="9">
        <f t="shared" si="25"/>
        <v>0</v>
      </c>
      <c r="L13" s="9">
        <f t="shared" si="25"/>
        <v>0</v>
      </c>
      <c r="M13" s="9">
        <f t="shared" si="25"/>
        <v>0</v>
      </c>
      <c r="N13" s="9">
        <f t="shared" si="25"/>
        <v>1</v>
      </c>
      <c r="O13" s="9">
        <f t="shared" si="25"/>
        <v>0</v>
      </c>
      <c r="P13" s="9">
        <f t="shared" si="25"/>
        <v>0</v>
      </c>
      <c r="Q13" s="9">
        <f t="shared" si="25"/>
        <v>1</v>
      </c>
      <c r="R13" s="9">
        <f t="shared" si="25"/>
        <v>1</v>
      </c>
      <c r="S13" s="9">
        <f t="shared" si="25"/>
        <v>1</v>
      </c>
      <c r="T13" s="9">
        <f t="shared" ref="T13:AF13" si="26">COUNTIF(T12:T12,"x")</f>
        <v>0</v>
      </c>
      <c r="U13" s="9">
        <f t="shared" si="26"/>
        <v>0</v>
      </c>
      <c r="V13" s="9">
        <f t="shared" si="26"/>
        <v>0</v>
      </c>
      <c r="W13" s="9">
        <f t="shared" si="26"/>
        <v>1</v>
      </c>
      <c r="X13" s="9">
        <f t="shared" si="26"/>
        <v>0</v>
      </c>
      <c r="Y13" s="9">
        <f t="shared" si="26"/>
        <v>1</v>
      </c>
      <c r="Z13" s="9">
        <f t="shared" ref="Z13" si="27">COUNTIF(Z12:Z12,"x")</f>
        <v>1</v>
      </c>
      <c r="AA13" s="9">
        <f t="shared" si="26"/>
        <v>1</v>
      </c>
      <c r="AB13" s="9">
        <f t="shared" si="26"/>
        <v>0</v>
      </c>
      <c r="AC13" s="9">
        <f t="shared" si="26"/>
        <v>1</v>
      </c>
      <c r="AD13" s="9">
        <f t="shared" si="26"/>
        <v>1</v>
      </c>
      <c r="AE13" s="9">
        <f t="shared" si="26"/>
        <v>0</v>
      </c>
      <c r="AF13" s="9">
        <f t="shared" si="26"/>
        <v>0</v>
      </c>
      <c r="AG13" s="9">
        <f t="shared" ref="AG13:AL13" si="28">COUNTIF(AG12:AG12,"x")</f>
        <v>0</v>
      </c>
      <c r="AH13" s="9">
        <f t="shared" si="28"/>
        <v>0</v>
      </c>
      <c r="AI13" s="9">
        <f t="shared" si="28"/>
        <v>1</v>
      </c>
      <c r="AJ13" s="9">
        <f t="shared" si="28"/>
        <v>1</v>
      </c>
      <c r="AK13" s="9">
        <f t="shared" si="28"/>
        <v>0</v>
      </c>
      <c r="AL13" s="9">
        <f t="shared" si="28"/>
        <v>0</v>
      </c>
      <c r="AM13" s="23">
        <f>$AP$4-COUNTIF(D13:AL13,0)</f>
        <v>13</v>
      </c>
    </row>
    <row r="14" spans="1:42" ht="14.7" thickBot="1" x14ac:dyDescent="0.6">
      <c r="A14" s="24"/>
      <c r="B14" s="14"/>
      <c r="C14" s="14"/>
      <c r="D14" s="13">
        <f t="shared" ref="D14:AL14" si="29">D11+D13</f>
        <v>0</v>
      </c>
      <c r="E14" s="13">
        <f t="shared" si="29"/>
        <v>2</v>
      </c>
      <c r="F14" s="13">
        <f t="shared" si="29"/>
        <v>0</v>
      </c>
      <c r="G14" s="13">
        <f t="shared" si="29"/>
        <v>0</v>
      </c>
      <c r="H14" s="13">
        <f t="shared" si="29"/>
        <v>0</v>
      </c>
      <c r="I14" s="13">
        <f t="shared" si="29"/>
        <v>0</v>
      </c>
      <c r="J14" s="13">
        <f t="shared" si="29"/>
        <v>0</v>
      </c>
      <c r="K14" s="13">
        <f t="shared" si="29"/>
        <v>0</v>
      </c>
      <c r="L14" s="13">
        <f t="shared" si="29"/>
        <v>0</v>
      </c>
      <c r="M14" s="13">
        <f t="shared" si="29"/>
        <v>0</v>
      </c>
      <c r="N14" s="13">
        <f t="shared" si="29"/>
        <v>2</v>
      </c>
      <c r="O14" s="13">
        <f t="shared" si="29"/>
        <v>1</v>
      </c>
      <c r="P14" s="13">
        <f t="shared" si="29"/>
        <v>2</v>
      </c>
      <c r="Q14" s="13">
        <f t="shared" si="29"/>
        <v>3</v>
      </c>
      <c r="R14" s="13">
        <f t="shared" si="29"/>
        <v>3</v>
      </c>
      <c r="S14" s="13">
        <f t="shared" si="29"/>
        <v>1</v>
      </c>
      <c r="T14" s="13">
        <f t="shared" ref="T14" si="30">T11+T13</f>
        <v>0</v>
      </c>
      <c r="U14" s="13">
        <f t="shared" ref="U14" si="31">U11+U13</f>
        <v>3</v>
      </c>
      <c r="V14" s="13">
        <f t="shared" ref="V14" si="32">V11+V13</f>
        <v>0</v>
      </c>
      <c r="W14" s="13">
        <f t="shared" ref="W14" si="33">W11+W13</f>
        <v>2</v>
      </c>
      <c r="X14" s="13">
        <f t="shared" ref="X14" si="34">X11+X13</f>
        <v>0</v>
      </c>
      <c r="Y14" s="13">
        <f t="shared" ref="Y14:Z14" si="35">Y11+Y13</f>
        <v>1</v>
      </c>
      <c r="Z14" s="13">
        <f t="shared" si="35"/>
        <v>2</v>
      </c>
      <c r="AA14" s="13">
        <f t="shared" ref="AA14" si="36">AA11+AA13</f>
        <v>4</v>
      </c>
      <c r="AB14" s="13">
        <f t="shared" ref="AB14" si="37">AB11+AB13</f>
        <v>1</v>
      </c>
      <c r="AC14" s="13">
        <f t="shared" ref="AC14" si="38">AC11+AC13</f>
        <v>1</v>
      </c>
      <c r="AD14" s="13">
        <f t="shared" ref="AD14" si="39">AD11+AD13</f>
        <v>1</v>
      </c>
      <c r="AE14" s="13">
        <f t="shared" ref="AE14" si="40">AE11+AE13</f>
        <v>1</v>
      </c>
      <c r="AF14" s="13">
        <f t="shared" ref="AF14" si="41">AF11+AF13</f>
        <v>0</v>
      </c>
      <c r="AG14" s="13">
        <f t="shared" si="29"/>
        <v>0</v>
      </c>
      <c r="AH14" s="13">
        <f t="shared" si="29"/>
        <v>1</v>
      </c>
      <c r="AI14" s="13">
        <f t="shared" si="29"/>
        <v>1</v>
      </c>
      <c r="AJ14" s="13">
        <f t="shared" si="29"/>
        <v>2</v>
      </c>
      <c r="AK14" s="13">
        <f t="shared" si="29"/>
        <v>0</v>
      </c>
      <c r="AL14" s="13">
        <f t="shared" si="29"/>
        <v>0</v>
      </c>
      <c r="AM14" s="25">
        <f>$AP$4-COUNTIF(D14:AL14,0)</f>
        <v>19</v>
      </c>
    </row>
    <row r="15" spans="1:42" x14ac:dyDescent="0.55000000000000004">
      <c r="A15" s="26" t="s">
        <v>2</v>
      </c>
      <c r="B15" s="6" t="s">
        <v>19</v>
      </c>
      <c r="C15" s="2" t="s">
        <v>22</v>
      </c>
      <c r="D15" s="3"/>
      <c r="E15" s="3"/>
      <c r="F15" s="3"/>
      <c r="G15" s="3" t="s">
        <v>1</v>
      </c>
      <c r="H15" s="3"/>
      <c r="I15" s="3"/>
      <c r="J15" s="3"/>
      <c r="K15" s="3"/>
      <c r="L15" s="3"/>
      <c r="M15" s="3"/>
      <c r="N15" s="3"/>
      <c r="O15" s="3"/>
      <c r="P15" s="3"/>
      <c r="Q15" s="3" t="s">
        <v>1</v>
      </c>
      <c r="R15" s="3"/>
      <c r="S15" s="3"/>
      <c r="T15" s="3"/>
      <c r="U15" s="3" t="s">
        <v>1</v>
      </c>
      <c r="V15" s="3"/>
      <c r="W15" s="3"/>
      <c r="X15" s="3"/>
      <c r="Y15" s="3"/>
      <c r="Z15" s="3" t="s">
        <v>1</v>
      </c>
      <c r="AA15" s="3"/>
      <c r="AB15" s="3" t="s">
        <v>1</v>
      </c>
      <c r="AC15" s="3"/>
      <c r="AD15" s="3"/>
      <c r="AE15" s="3"/>
      <c r="AF15" s="3"/>
      <c r="AG15" s="3" t="s">
        <v>1</v>
      </c>
      <c r="AH15" s="3" t="s">
        <v>1</v>
      </c>
      <c r="AI15" s="3"/>
      <c r="AJ15" s="3"/>
      <c r="AK15" s="3"/>
      <c r="AL15" s="3"/>
      <c r="AM15" s="27">
        <f>COUNTIF(D15:AL15,"x")</f>
        <v>7</v>
      </c>
    </row>
    <row r="16" spans="1:42" x14ac:dyDescent="0.55000000000000004">
      <c r="A16" s="21" t="s">
        <v>18</v>
      </c>
      <c r="B16" s="7"/>
      <c r="C16" s="4" t="s">
        <v>13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 t="s">
        <v>1</v>
      </c>
      <c r="O16" s="38"/>
      <c r="P16" s="38"/>
      <c r="Q16" s="38"/>
      <c r="R16" s="35"/>
      <c r="S16" s="35"/>
      <c r="T16" s="35"/>
      <c r="U16" s="35"/>
      <c r="V16" s="35"/>
      <c r="W16" s="35"/>
      <c r="X16" s="35"/>
      <c r="Y16" s="35"/>
      <c r="Z16" s="35" t="s">
        <v>1</v>
      </c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22">
        <f>COUNTIF(D16:AL16,"x")</f>
        <v>2</v>
      </c>
    </row>
    <row r="17" spans="1:39" x14ac:dyDescent="0.55000000000000004">
      <c r="A17" s="21"/>
      <c r="B17" s="7"/>
      <c r="C17" s="4" t="s">
        <v>21</v>
      </c>
      <c r="D17" s="5"/>
      <c r="E17" s="5"/>
      <c r="F17" s="5"/>
      <c r="G17" s="5" t="s">
        <v>1</v>
      </c>
      <c r="H17" s="5"/>
      <c r="I17" s="5"/>
      <c r="J17" s="5" t="s">
        <v>1</v>
      </c>
      <c r="K17" s="5"/>
      <c r="L17" s="5"/>
      <c r="M17" s="5"/>
      <c r="N17" s="5" t="s">
        <v>1</v>
      </c>
      <c r="O17" s="5"/>
      <c r="P17" s="5" t="s">
        <v>1</v>
      </c>
      <c r="Q17" s="5" t="s">
        <v>1</v>
      </c>
      <c r="R17" s="5" t="s">
        <v>1</v>
      </c>
      <c r="S17" s="5" t="s">
        <v>1</v>
      </c>
      <c r="T17" s="5"/>
      <c r="U17" s="5" t="s">
        <v>1</v>
      </c>
      <c r="V17" s="5"/>
      <c r="W17" s="5" t="s">
        <v>1</v>
      </c>
      <c r="X17" s="5"/>
      <c r="Y17" s="5"/>
      <c r="Z17" s="5" t="s">
        <v>1</v>
      </c>
      <c r="AA17" s="5"/>
      <c r="AB17" s="5" t="s">
        <v>1</v>
      </c>
      <c r="AC17" s="5" t="s">
        <v>1</v>
      </c>
      <c r="AD17" s="5"/>
      <c r="AE17" s="5" t="s">
        <v>1</v>
      </c>
      <c r="AF17" s="5"/>
      <c r="AG17" s="5"/>
      <c r="AH17" s="5"/>
      <c r="AI17" s="5" t="s">
        <v>1</v>
      </c>
      <c r="AJ17" s="5"/>
      <c r="AK17" s="5"/>
      <c r="AL17" s="5"/>
      <c r="AM17" s="22">
        <f>COUNTIF(D17:AL17,"x")</f>
        <v>14</v>
      </c>
    </row>
    <row r="18" spans="1:39" x14ac:dyDescent="0.55000000000000004">
      <c r="A18" s="21"/>
      <c r="B18" s="11"/>
      <c r="C18" s="8"/>
      <c r="D18" s="9">
        <f t="shared" ref="D18:S18" si="42">COUNTIF(D15:D17,"x")</f>
        <v>0</v>
      </c>
      <c r="E18" s="9">
        <f t="shared" si="42"/>
        <v>0</v>
      </c>
      <c r="F18" s="9">
        <f t="shared" si="42"/>
        <v>0</v>
      </c>
      <c r="G18" s="9">
        <f t="shared" si="42"/>
        <v>2</v>
      </c>
      <c r="H18" s="9">
        <f t="shared" si="42"/>
        <v>0</v>
      </c>
      <c r="I18" s="9">
        <f t="shared" si="42"/>
        <v>0</v>
      </c>
      <c r="J18" s="9">
        <f t="shared" si="42"/>
        <v>1</v>
      </c>
      <c r="K18" s="9">
        <f t="shared" si="42"/>
        <v>0</v>
      </c>
      <c r="L18" s="9">
        <f t="shared" si="42"/>
        <v>0</v>
      </c>
      <c r="M18" s="9">
        <f t="shared" si="42"/>
        <v>0</v>
      </c>
      <c r="N18" s="9">
        <f t="shared" si="42"/>
        <v>2</v>
      </c>
      <c r="O18" s="9">
        <f t="shared" si="42"/>
        <v>0</v>
      </c>
      <c r="P18" s="9">
        <f t="shared" si="42"/>
        <v>1</v>
      </c>
      <c r="Q18" s="9">
        <f t="shared" si="42"/>
        <v>2</v>
      </c>
      <c r="R18" s="9">
        <f t="shared" si="42"/>
        <v>1</v>
      </c>
      <c r="S18" s="9">
        <f t="shared" si="42"/>
        <v>1</v>
      </c>
      <c r="T18" s="9">
        <f t="shared" ref="T18:AF18" si="43">COUNTIF(T15:T17,"x")</f>
        <v>0</v>
      </c>
      <c r="U18" s="9">
        <f t="shared" si="43"/>
        <v>2</v>
      </c>
      <c r="V18" s="9">
        <f t="shared" si="43"/>
        <v>0</v>
      </c>
      <c r="W18" s="9">
        <f t="shared" si="43"/>
        <v>1</v>
      </c>
      <c r="X18" s="9">
        <f t="shared" si="43"/>
        <v>0</v>
      </c>
      <c r="Y18" s="9">
        <f t="shared" si="43"/>
        <v>0</v>
      </c>
      <c r="Z18" s="9">
        <f t="shared" ref="Z18" si="44">COUNTIF(Z15:Z17,"x")</f>
        <v>3</v>
      </c>
      <c r="AA18" s="9">
        <f t="shared" si="43"/>
        <v>0</v>
      </c>
      <c r="AB18" s="9">
        <f t="shared" si="43"/>
        <v>2</v>
      </c>
      <c r="AC18" s="9">
        <f t="shared" si="43"/>
        <v>1</v>
      </c>
      <c r="AD18" s="9">
        <f t="shared" si="43"/>
        <v>0</v>
      </c>
      <c r="AE18" s="9">
        <f t="shared" si="43"/>
        <v>1</v>
      </c>
      <c r="AF18" s="9">
        <f t="shared" si="43"/>
        <v>0</v>
      </c>
      <c r="AG18" s="9">
        <f t="shared" ref="AG18:AL18" si="45">COUNTIF(AG15:AG17,"x")</f>
        <v>1</v>
      </c>
      <c r="AH18" s="9">
        <f t="shared" si="45"/>
        <v>1</v>
      </c>
      <c r="AI18" s="9">
        <f t="shared" si="45"/>
        <v>1</v>
      </c>
      <c r="AJ18" s="9">
        <f t="shared" si="45"/>
        <v>0</v>
      </c>
      <c r="AK18" s="9">
        <f t="shared" si="45"/>
        <v>0</v>
      </c>
      <c r="AL18" s="9">
        <f t="shared" si="45"/>
        <v>0</v>
      </c>
      <c r="AM18" s="23">
        <f>$AP$4-COUNTIF(D18:AL18,0)</f>
        <v>16</v>
      </c>
    </row>
    <row r="19" spans="1:39" x14ac:dyDescent="0.55000000000000004">
      <c r="A19" s="21"/>
      <c r="B19" s="10" t="s">
        <v>20</v>
      </c>
      <c r="C19" s="4" t="s">
        <v>13</v>
      </c>
      <c r="D19" s="5"/>
      <c r="E19" s="5" t="s"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1</v>
      </c>
      <c r="U19" s="5"/>
      <c r="V19" s="5"/>
      <c r="W19" s="5"/>
      <c r="X19" s="5"/>
      <c r="Y19" s="5"/>
      <c r="Z19" s="5" t="s">
        <v>1</v>
      </c>
      <c r="AA19" s="5"/>
      <c r="AB19" s="5"/>
      <c r="AC19" s="5"/>
      <c r="AD19" s="5"/>
      <c r="AE19" s="5"/>
      <c r="AF19" s="5"/>
      <c r="AG19" s="5" t="s">
        <v>1</v>
      </c>
      <c r="AH19" s="5" t="s">
        <v>1</v>
      </c>
      <c r="AI19" s="5"/>
      <c r="AJ19" s="5"/>
      <c r="AK19" s="5"/>
      <c r="AL19" s="5"/>
      <c r="AM19" s="22">
        <f>COUNTIF(D19:AL19,"x")</f>
        <v>5</v>
      </c>
    </row>
    <row r="20" spans="1:39" x14ac:dyDescent="0.55000000000000004">
      <c r="A20" s="21"/>
      <c r="B20" s="7"/>
      <c r="C20" s="4" t="s">
        <v>21</v>
      </c>
      <c r="D20" s="5"/>
      <c r="E20" s="5"/>
      <c r="F20" s="5"/>
      <c r="G20" s="5" t="s">
        <v>1</v>
      </c>
      <c r="H20" s="5"/>
      <c r="I20" s="5"/>
      <c r="J20" s="5"/>
      <c r="K20" s="5"/>
      <c r="L20" s="5"/>
      <c r="M20" s="5"/>
      <c r="N20" s="5"/>
      <c r="O20" s="5" t="s">
        <v>1</v>
      </c>
      <c r="P20" s="5"/>
      <c r="Q20" s="5"/>
      <c r="R20" s="5"/>
      <c r="S20" s="5"/>
      <c r="T20" s="5" t="s">
        <v>1</v>
      </c>
      <c r="U20" s="5" t="s">
        <v>1</v>
      </c>
      <c r="V20" s="5" t="s">
        <v>1</v>
      </c>
      <c r="W20" s="5"/>
      <c r="X20" s="5"/>
      <c r="Y20" s="5" t="s">
        <v>1</v>
      </c>
      <c r="Z20" s="5" t="s">
        <v>1</v>
      </c>
      <c r="AA20" s="5"/>
      <c r="AB20" s="5" t="s">
        <v>1</v>
      </c>
      <c r="AC20" s="5"/>
      <c r="AD20" s="5"/>
      <c r="AE20" s="5" t="s">
        <v>1</v>
      </c>
      <c r="AF20" s="5"/>
      <c r="AG20" s="5" t="s">
        <v>1</v>
      </c>
      <c r="AH20" s="5" t="s">
        <v>1</v>
      </c>
      <c r="AI20" s="5"/>
      <c r="AJ20" s="5" t="s">
        <v>1</v>
      </c>
      <c r="AK20" s="5"/>
      <c r="AL20" s="5"/>
      <c r="AM20" s="22">
        <f>COUNTIF(D20:AL20,"x")</f>
        <v>12</v>
      </c>
    </row>
    <row r="21" spans="1:39" x14ac:dyDescent="0.55000000000000004">
      <c r="A21" s="21"/>
      <c r="B21" s="11"/>
      <c r="C21" s="8"/>
      <c r="D21" s="9">
        <f t="shared" ref="D21:S21" si="46">COUNTIF(D19:D20,"x")</f>
        <v>0</v>
      </c>
      <c r="E21" s="9">
        <f t="shared" si="46"/>
        <v>1</v>
      </c>
      <c r="F21" s="9">
        <f t="shared" si="46"/>
        <v>0</v>
      </c>
      <c r="G21" s="9">
        <f t="shared" si="46"/>
        <v>1</v>
      </c>
      <c r="H21" s="9">
        <f t="shared" si="46"/>
        <v>0</v>
      </c>
      <c r="I21" s="9">
        <f t="shared" si="46"/>
        <v>0</v>
      </c>
      <c r="J21" s="9">
        <f t="shared" si="46"/>
        <v>0</v>
      </c>
      <c r="K21" s="9">
        <f t="shared" si="46"/>
        <v>0</v>
      </c>
      <c r="L21" s="9">
        <f t="shared" si="46"/>
        <v>0</v>
      </c>
      <c r="M21" s="9">
        <f t="shared" si="46"/>
        <v>0</v>
      </c>
      <c r="N21" s="9">
        <f t="shared" si="46"/>
        <v>0</v>
      </c>
      <c r="O21" s="9">
        <f t="shared" si="46"/>
        <v>1</v>
      </c>
      <c r="P21" s="9">
        <f t="shared" si="46"/>
        <v>0</v>
      </c>
      <c r="Q21" s="9">
        <f t="shared" si="46"/>
        <v>0</v>
      </c>
      <c r="R21" s="9">
        <f t="shared" si="46"/>
        <v>0</v>
      </c>
      <c r="S21" s="9">
        <f t="shared" si="46"/>
        <v>0</v>
      </c>
      <c r="T21" s="9">
        <f t="shared" ref="T21:AF21" si="47">COUNTIF(T19:T20,"x")</f>
        <v>2</v>
      </c>
      <c r="U21" s="9">
        <f t="shared" si="47"/>
        <v>1</v>
      </c>
      <c r="V21" s="9">
        <f t="shared" si="47"/>
        <v>1</v>
      </c>
      <c r="W21" s="9">
        <f t="shared" si="47"/>
        <v>0</v>
      </c>
      <c r="X21" s="9">
        <f t="shared" si="47"/>
        <v>0</v>
      </c>
      <c r="Y21" s="9">
        <f t="shared" si="47"/>
        <v>1</v>
      </c>
      <c r="Z21" s="9">
        <f t="shared" ref="Z21" si="48">COUNTIF(Z19:Z20,"x")</f>
        <v>2</v>
      </c>
      <c r="AA21" s="9">
        <f t="shared" si="47"/>
        <v>0</v>
      </c>
      <c r="AB21" s="9">
        <f t="shared" si="47"/>
        <v>1</v>
      </c>
      <c r="AC21" s="9">
        <f t="shared" si="47"/>
        <v>0</v>
      </c>
      <c r="AD21" s="9">
        <f t="shared" si="47"/>
        <v>0</v>
      </c>
      <c r="AE21" s="9">
        <f t="shared" si="47"/>
        <v>1</v>
      </c>
      <c r="AF21" s="9">
        <f t="shared" si="47"/>
        <v>0</v>
      </c>
      <c r="AG21" s="9">
        <f t="shared" ref="AG21:AL21" si="49">COUNTIF(AG19:AG20,"x")</f>
        <v>2</v>
      </c>
      <c r="AH21" s="9">
        <f t="shared" si="49"/>
        <v>2</v>
      </c>
      <c r="AI21" s="9">
        <f t="shared" si="49"/>
        <v>0</v>
      </c>
      <c r="AJ21" s="9">
        <f t="shared" si="49"/>
        <v>1</v>
      </c>
      <c r="AK21" s="9">
        <f t="shared" si="49"/>
        <v>0</v>
      </c>
      <c r="AL21" s="9">
        <f t="shared" si="49"/>
        <v>0</v>
      </c>
      <c r="AM21" s="23">
        <f>$AP$4-COUNTIF(D21:AL21,0)</f>
        <v>13</v>
      </c>
    </row>
    <row r="22" spans="1:39" ht="14.7" thickBot="1" x14ac:dyDescent="0.6">
      <c r="A22" s="24"/>
      <c r="B22" s="14"/>
      <c r="C22" s="14"/>
      <c r="D22" s="13">
        <f t="shared" ref="D22:S22" si="50">D18+D21</f>
        <v>0</v>
      </c>
      <c r="E22" s="13">
        <f t="shared" si="50"/>
        <v>1</v>
      </c>
      <c r="F22" s="13">
        <f t="shared" si="50"/>
        <v>0</v>
      </c>
      <c r="G22" s="13">
        <f t="shared" si="50"/>
        <v>3</v>
      </c>
      <c r="H22" s="13">
        <f t="shared" si="50"/>
        <v>0</v>
      </c>
      <c r="I22" s="13">
        <f t="shared" si="50"/>
        <v>0</v>
      </c>
      <c r="J22" s="13">
        <f t="shared" si="50"/>
        <v>1</v>
      </c>
      <c r="K22" s="13">
        <f t="shared" si="50"/>
        <v>0</v>
      </c>
      <c r="L22" s="13">
        <f t="shared" si="50"/>
        <v>0</v>
      </c>
      <c r="M22" s="13">
        <f t="shared" si="50"/>
        <v>0</v>
      </c>
      <c r="N22" s="13">
        <f t="shared" si="50"/>
        <v>2</v>
      </c>
      <c r="O22" s="13">
        <f t="shared" si="50"/>
        <v>1</v>
      </c>
      <c r="P22" s="13">
        <f t="shared" si="50"/>
        <v>1</v>
      </c>
      <c r="Q22" s="13">
        <f t="shared" si="50"/>
        <v>2</v>
      </c>
      <c r="R22" s="13">
        <f t="shared" si="50"/>
        <v>1</v>
      </c>
      <c r="S22" s="13">
        <f t="shared" si="50"/>
        <v>1</v>
      </c>
      <c r="T22" s="13">
        <f t="shared" ref="T22:AF22" si="51">T18+T21</f>
        <v>2</v>
      </c>
      <c r="U22" s="13">
        <f t="shared" si="51"/>
        <v>3</v>
      </c>
      <c r="V22" s="13">
        <f t="shared" si="51"/>
        <v>1</v>
      </c>
      <c r="W22" s="13">
        <f t="shared" si="51"/>
        <v>1</v>
      </c>
      <c r="X22" s="13">
        <f t="shared" si="51"/>
        <v>0</v>
      </c>
      <c r="Y22" s="13">
        <f t="shared" si="51"/>
        <v>1</v>
      </c>
      <c r="Z22" s="13">
        <f t="shared" ref="Z22" si="52">Z18+Z21</f>
        <v>5</v>
      </c>
      <c r="AA22" s="13">
        <f t="shared" si="51"/>
        <v>0</v>
      </c>
      <c r="AB22" s="13">
        <f t="shared" si="51"/>
        <v>3</v>
      </c>
      <c r="AC22" s="13">
        <f t="shared" si="51"/>
        <v>1</v>
      </c>
      <c r="AD22" s="13">
        <f t="shared" si="51"/>
        <v>0</v>
      </c>
      <c r="AE22" s="13">
        <f t="shared" si="51"/>
        <v>2</v>
      </c>
      <c r="AF22" s="13">
        <f t="shared" si="51"/>
        <v>0</v>
      </c>
      <c r="AG22" s="13">
        <f t="shared" ref="AG22:AL22" si="53">AG18+AG21</f>
        <v>3</v>
      </c>
      <c r="AH22" s="13">
        <f t="shared" si="53"/>
        <v>3</v>
      </c>
      <c r="AI22" s="13">
        <f t="shared" si="53"/>
        <v>1</v>
      </c>
      <c r="AJ22" s="13">
        <f t="shared" si="53"/>
        <v>1</v>
      </c>
      <c r="AK22" s="13">
        <f t="shared" si="53"/>
        <v>0</v>
      </c>
      <c r="AL22" s="13">
        <f t="shared" si="53"/>
        <v>0</v>
      </c>
      <c r="AM22" s="25">
        <f>$AP$4-COUNTIF(D22:AL22,0)</f>
        <v>22</v>
      </c>
    </row>
    <row r="23" spans="1:39" x14ac:dyDescent="0.55000000000000004">
      <c r="A23" s="26" t="s">
        <v>23</v>
      </c>
      <c r="B23" s="6" t="s">
        <v>24</v>
      </c>
      <c r="C23" s="2" t="s">
        <v>13</v>
      </c>
      <c r="D23" s="3"/>
      <c r="E23" s="3" t="s">
        <v>1</v>
      </c>
      <c r="F23" s="3" t="s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1</v>
      </c>
      <c r="Z23" s="3"/>
      <c r="AA23" s="3"/>
      <c r="AB23" s="3" t="s">
        <v>1</v>
      </c>
      <c r="AC23" s="3"/>
      <c r="AD23" s="3"/>
      <c r="AE23" s="3"/>
      <c r="AF23" s="3"/>
      <c r="AG23" s="3"/>
      <c r="AH23" s="3" t="s">
        <v>1</v>
      </c>
      <c r="AI23" s="3"/>
      <c r="AJ23" s="3"/>
      <c r="AK23" s="3"/>
      <c r="AL23" s="3"/>
      <c r="AM23" s="27">
        <f>COUNTIF(D23:AL23,"x")</f>
        <v>5</v>
      </c>
    </row>
    <row r="24" spans="1:39" x14ac:dyDescent="0.55000000000000004">
      <c r="A24" s="21"/>
      <c r="B24" s="11"/>
      <c r="C24" s="8"/>
      <c r="D24" s="9">
        <f t="shared" ref="D24:S24" si="54">COUNTIF(D23:D23,"x")</f>
        <v>0</v>
      </c>
      <c r="E24" s="9">
        <f t="shared" si="54"/>
        <v>1</v>
      </c>
      <c r="F24" s="9">
        <f t="shared" si="54"/>
        <v>1</v>
      </c>
      <c r="G24" s="9">
        <f t="shared" si="54"/>
        <v>0</v>
      </c>
      <c r="H24" s="9">
        <f t="shared" si="54"/>
        <v>0</v>
      </c>
      <c r="I24" s="9">
        <f t="shared" si="54"/>
        <v>0</v>
      </c>
      <c r="J24" s="9">
        <f t="shared" si="54"/>
        <v>0</v>
      </c>
      <c r="K24" s="9">
        <f t="shared" si="54"/>
        <v>0</v>
      </c>
      <c r="L24" s="9">
        <f t="shared" si="54"/>
        <v>0</v>
      </c>
      <c r="M24" s="9">
        <f t="shared" si="54"/>
        <v>0</v>
      </c>
      <c r="N24" s="9">
        <f t="shared" si="54"/>
        <v>0</v>
      </c>
      <c r="O24" s="9">
        <f t="shared" si="54"/>
        <v>0</v>
      </c>
      <c r="P24" s="9">
        <f t="shared" si="54"/>
        <v>0</v>
      </c>
      <c r="Q24" s="9">
        <f t="shared" si="54"/>
        <v>0</v>
      </c>
      <c r="R24" s="9">
        <f t="shared" si="54"/>
        <v>0</v>
      </c>
      <c r="S24" s="9">
        <f t="shared" si="54"/>
        <v>0</v>
      </c>
      <c r="T24" s="9">
        <f t="shared" ref="T24:AF24" si="55">COUNTIF(T23:T23,"x")</f>
        <v>0</v>
      </c>
      <c r="U24" s="9">
        <f t="shared" si="55"/>
        <v>0</v>
      </c>
      <c r="V24" s="9">
        <f t="shared" si="55"/>
        <v>0</v>
      </c>
      <c r="W24" s="9">
        <f t="shared" si="55"/>
        <v>0</v>
      </c>
      <c r="X24" s="9">
        <f t="shared" si="55"/>
        <v>0</v>
      </c>
      <c r="Y24" s="9">
        <f t="shared" si="55"/>
        <v>1</v>
      </c>
      <c r="Z24" s="9">
        <f t="shared" ref="Z24" si="56">COUNTIF(Z23:Z23,"x")</f>
        <v>0</v>
      </c>
      <c r="AA24" s="9">
        <f t="shared" si="55"/>
        <v>0</v>
      </c>
      <c r="AB24" s="9">
        <f t="shared" si="55"/>
        <v>1</v>
      </c>
      <c r="AC24" s="9">
        <f t="shared" si="55"/>
        <v>0</v>
      </c>
      <c r="AD24" s="9">
        <f t="shared" si="55"/>
        <v>0</v>
      </c>
      <c r="AE24" s="9">
        <f t="shared" si="55"/>
        <v>0</v>
      </c>
      <c r="AF24" s="9">
        <f t="shared" si="55"/>
        <v>0</v>
      </c>
      <c r="AG24" s="9">
        <f t="shared" ref="AG24:AL24" si="57">COUNTIF(AG23:AG23,"x")</f>
        <v>0</v>
      </c>
      <c r="AH24" s="9">
        <f t="shared" si="57"/>
        <v>1</v>
      </c>
      <c r="AI24" s="9">
        <f t="shared" si="57"/>
        <v>0</v>
      </c>
      <c r="AJ24" s="9">
        <f t="shared" si="57"/>
        <v>0</v>
      </c>
      <c r="AK24" s="9">
        <f t="shared" si="57"/>
        <v>0</v>
      </c>
      <c r="AL24" s="9">
        <f t="shared" si="57"/>
        <v>0</v>
      </c>
      <c r="AM24" s="23">
        <f>$AP$4-COUNTIF(D24:AL24,0)</f>
        <v>5</v>
      </c>
    </row>
    <row r="25" spans="1:39" x14ac:dyDescent="0.55000000000000004">
      <c r="A25" s="21"/>
      <c r="B25" s="10" t="s">
        <v>25</v>
      </c>
      <c r="C25" s="4" t="s">
        <v>28</v>
      </c>
      <c r="D25" s="5"/>
      <c r="E25" s="5"/>
      <c r="F25" s="5"/>
      <c r="G25" s="5"/>
      <c r="H25" s="5" t="s">
        <v>1</v>
      </c>
      <c r="I25" s="5"/>
      <c r="J25" s="5" t="s">
        <v>1</v>
      </c>
      <c r="K25" s="5"/>
      <c r="L25" s="5"/>
      <c r="M25" s="5" t="s">
        <v>1</v>
      </c>
      <c r="N25" s="5"/>
      <c r="O25" s="5"/>
      <c r="P25" s="5"/>
      <c r="Q25" s="5"/>
      <c r="R25" s="5"/>
      <c r="S25" s="5"/>
      <c r="T25" s="5" t="s">
        <v>1</v>
      </c>
      <c r="U25" s="5"/>
      <c r="V25" s="5"/>
      <c r="W25" s="5" t="s">
        <v>1</v>
      </c>
      <c r="X25" s="5" t="s">
        <v>1</v>
      </c>
      <c r="Y25" s="5" t="s">
        <v>1</v>
      </c>
      <c r="Z25" s="5"/>
      <c r="AA25" s="5" t="s">
        <v>1</v>
      </c>
      <c r="AB25" s="5"/>
      <c r="AC25" s="5" t="s">
        <v>1</v>
      </c>
      <c r="AD25" s="5"/>
      <c r="AE25" s="5" t="s">
        <v>1</v>
      </c>
      <c r="AF25" s="5"/>
      <c r="AG25" s="5"/>
      <c r="AH25" s="5"/>
      <c r="AI25" s="5"/>
      <c r="AJ25" s="5" t="s">
        <v>1</v>
      </c>
      <c r="AK25" s="5" t="s">
        <v>1</v>
      </c>
      <c r="AL25" s="5"/>
      <c r="AM25" s="22">
        <f>COUNTIF(D25:AL25,"x")</f>
        <v>12</v>
      </c>
    </row>
    <row r="26" spans="1:39" x14ac:dyDescent="0.55000000000000004">
      <c r="A26" s="21"/>
      <c r="B26" s="7"/>
      <c r="C26" s="4" t="s">
        <v>26</v>
      </c>
      <c r="D26" s="5"/>
      <c r="E26" s="5" t="s">
        <v>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 t="s">
        <v>1</v>
      </c>
      <c r="U26" s="5"/>
      <c r="V26" s="5" t="s">
        <v>1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22">
        <f>COUNTIF(D26:AL26,"x")</f>
        <v>3</v>
      </c>
    </row>
    <row r="27" spans="1:39" x14ac:dyDescent="0.55000000000000004">
      <c r="A27" s="21"/>
      <c r="B27" s="7"/>
      <c r="C27" s="4" t="s">
        <v>27</v>
      </c>
      <c r="D27" s="5" t="s">
        <v>1</v>
      </c>
      <c r="E27" s="5" t="s">
        <v>1</v>
      </c>
      <c r="F27" s="5"/>
      <c r="G27" s="5"/>
      <c r="H27" s="5" t="s">
        <v>1</v>
      </c>
      <c r="I27" s="5"/>
      <c r="J27" s="5" t="s">
        <v>1</v>
      </c>
      <c r="K27" s="5"/>
      <c r="L27" s="5"/>
      <c r="M27" s="5" t="s">
        <v>1</v>
      </c>
      <c r="N27" s="5"/>
      <c r="O27" s="5"/>
      <c r="P27" s="5"/>
      <c r="Q27" s="5"/>
      <c r="R27" s="5"/>
      <c r="S27" s="5" t="s">
        <v>1</v>
      </c>
      <c r="T27" s="5" t="s">
        <v>1</v>
      </c>
      <c r="U27" s="5"/>
      <c r="V27" s="5" t="s">
        <v>1</v>
      </c>
      <c r="W27" s="5" t="s">
        <v>1</v>
      </c>
      <c r="X27" s="5" t="s">
        <v>1</v>
      </c>
      <c r="Y27" s="5" t="s">
        <v>1</v>
      </c>
      <c r="Z27" s="5"/>
      <c r="AA27" s="5" t="s">
        <v>1</v>
      </c>
      <c r="AB27" s="5"/>
      <c r="AC27" s="5" t="s">
        <v>1</v>
      </c>
      <c r="AD27" s="5"/>
      <c r="AE27" s="5"/>
      <c r="AF27" s="5"/>
      <c r="AG27" s="5"/>
      <c r="AH27" s="5" t="s">
        <v>1</v>
      </c>
      <c r="AI27" s="5"/>
      <c r="AJ27" s="5" t="s">
        <v>1</v>
      </c>
      <c r="AK27" s="5" t="s">
        <v>1</v>
      </c>
      <c r="AL27" s="5"/>
      <c r="AM27" s="22">
        <f>COUNTIF(D27:AL27,"x")</f>
        <v>16</v>
      </c>
    </row>
    <row r="28" spans="1:39" x14ac:dyDescent="0.55000000000000004">
      <c r="A28" s="21"/>
      <c r="B28" s="7"/>
      <c r="C28" s="36"/>
      <c r="D28" s="15">
        <f t="shared" ref="D28:S28" si="58">COUNTIF(D25:D27,"x")</f>
        <v>1</v>
      </c>
      <c r="E28" s="15">
        <f t="shared" si="58"/>
        <v>2</v>
      </c>
      <c r="F28" s="15">
        <f t="shared" si="58"/>
        <v>0</v>
      </c>
      <c r="G28" s="15">
        <f t="shared" si="58"/>
        <v>0</v>
      </c>
      <c r="H28" s="15">
        <f t="shared" si="58"/>
        <v>2</v>
      </c>
      <c r="I28" s="15">
        <f t="shared" si="58"/>
        <v>0</v>
      </c>
      <c r="J28" s="15">
        <f t="shared" si="58"/>
        <v>2</v>
      </c>
      <c r="K28" s="15">
        <f t="shared" si="58"/>
        <v>0</v>
      </c>
      <c r="L28" s="15">
        <f t="shared" si="58"/>
        <v>0</v>
      </c>
      <c r="M28" s="15">
        <f t="shared" si="58"/>
        <v>2</v>
      </c>
      <c r="N28" s="15">
        <f t="shared" si="58"/>
        <v>0</v>
      </c>
      <c r="O28" s="15">
        <f t="shared" si="58"/>
        <v>0</v>
      </c>
      <c r="P28" s="15">
        <f t="shared" si="58"/>
        <v>0</v>
      </c>
      <c r="Q28" s="15">
        <f t="shared" si="58"/>
        <v>0</v>
      </c>
      <c r="R28" s="15">
        <f t="shared" si="58"/>
        <v>0</v>
      </c>
      <c r="S28" s="15">
        <f t="shared" si="58"/>
        <v>1</v>
      </c>
      <c r="T28" s="15">
        <f t="shared" ref="T28:AF28" si="59">COUNTIF(T25:T27,"x")</f>
        <v>3</v>
      </c>
      <c r="U28" s="15">
        <f t="shared" si="59"/>
        <v>0</v>
      </c>
      <c r="V28" s="15">
        <f t="shared" si="59"/>
        <v>2</v>
      </c>
      <c r="W28" s="15">
        <f t="shared" si="59"/>
        <v>2</v>
      </c>
      <c r="X28" s="15">
        <f t="shared" si="59"/>
        <v>2</v>
      </c>
      <c r="Y28" s="15">
        <f t="shared" si="59"/>
        <v>2</v>
      </c>
      <c r="Z28" s="15">
        <f t="shared" ref="Z28" si="60">COUNTIF(Z25:Z27,"x")</f>
        <v>0</v>
      </c>
      <c r="AA28" s="15">
        <f t="shared" si="59"/>
        <v>2</v>
      </c>
      <c r="AB28" s="15">
        <f t="shared" si="59"/>
        <v>0</v>
      </c>
      <c r="AC28" s="15">
        <f t="shared" si="59"/>
        <v>2</v>
      </c>
      <c r="AD28" s="15">
        <f t="shared" si="59"/>
        <v>0</v>
      </c>
      <c r="AE28" s="15">
        <f t="shared" si="59"/>
        <v>1</v>
      </c>
      <c r="AF28" s="15">
        <f t="shared" si="59"/>
        <v>0</v>
      </c>
      <c r="AG28" s="15">
        <f t="shared" ref="AG28:AL28" si="61">COUNTIF(AG25:AG27,"x")</f>
        <v>0</v>
      </c>
      <c r="AH28" s="15">
        <f t="shared" si="61"/>
        <v>1</v>
      </c>
      <c r="AI28" s="15">
        <f t="shared" si="61"/>
        <v>0</v>
      </c>
      <c r="AJ28" s="15">
        <f t="shared" si="61"/>
        <v>2</v>
      </c>
      <c r="AK28" s="15">
        <f t="shared" si="61"/>
        <v>2</v>
      </c>
      <c r="AL28" s="15">
        <f t="shared" si="61"/>
        <v>0</v>
      </c>
      <c r="AM28" s="37">
        <f>$AP$4-COUNTIF(D28:AL28,0)</f>
        <v>17</v>
      </c>
    </row>
    <row r="29" spans="1:39" x14ac:dyDescent="0.55000000000000004">
      <c r="A29" s="21"/>
      <c r="B29" s="10" t="s">
        <v>29</v>
      </c>
      <c r="C29" s="4" t="s">
        <v>30</v>
      </c>
      <c r="D29" s="5"/>
      <c r="E29" s="5"/>
      <c r="F29" s="5"/>
      <c r="G29" s="5"/>
      <c r="H29" s="5"/>
      <c r="I29" s="5"/>
      <c r="J29" s="5"/>
      <c r="K29" s="5" t="s">
        <v>1</v>
      </c>
      <c r="L29" s="5"/>
      <c r="M29" s="5" t="s">
        <v>1</v>
      </c>
      <c r="N29" s="5"/>
      <c r="O29" s="5"/>
      <c r="P29" s="5" t="s">
        <v>1</v>
      </c>
      <c r="Q29" s="5"/>
      <c r="R29" s="5"/>
      <c r="S29" s="5"/>
      <c r="T29" s="5" t="s">
        <v>1</v>
      </c>
      <c r="U29" s="5"/>
      <c r="V29" s="5"/>
      <c r="W29" s="5" t="s">
        <v>1</v>
      </c>
      <c r="X29" s="5"/>
      <c r="Y29" s="5"/>
      <c r="Z29" s="5"/>
      <c r="AA29" s="5"/>
      <c r="AB29" s="5" t="s">
        <v>1</v>
      </c>
      <c r="AC29" s="5"/>
      <c r="AD29" s="5"/>
      <c r="AE29" s="5"/>
      <c r="AF29" s="5" t="s">
        <v>1</v>
      </c>
      <c r="AG29" s="5"/>
      <c r="AH29" s="5"/>
      <c r="AI29" s="5"/>
      <c r="AJ29" s="5"/>
      <c r="AK29" s="5" t="s">
        <v>1</v>
      </c>
      <c r="AL29" s="5"/>
      <c r="AM29" s="22">
        <f>COUNTIF(D29:AL29,"x")</f>
        <v>8</v>
      </c>
    </row>
    <row r="30" spans="1:39" x14ac:dyDescent="0.55000000000000004">
      <c r="A30" s="21"/>
      <c r="B30" s="11"/>
      <c r="C30" s="8"/>
      <c r="D30" s="9">
        <f t="shared" ref="D30:S30" si="62">COUNTIF(D29:D29,"x")</f>
        <v>0</v>
      </c>
      <c r="E30" s="9">
        <f t="shared" si="62"/>
        <v>0</v>
      </c>
      <c r="F30" s="9">
        <f t="shared" si="62"/>
        <v>0</v>
      </c>
      <c r="G30" s="9">
        <f t="shared" si="62"/>
        <v>0</v>
      </c>
      <c r="H30" s="9">
        <f t="shared" si="62"/>
        <v>0</v>
      </c>
      <c r="I30" s="9">
        <f t="shared" si="62"/>
        <v>0</v>
      </c>
      <c r="J30" s="9">
        <f t="shared" si="62"/>
        <v>0</v>
      </c>
      <c r="K30" s="9">
        <f t="shared" si="62"/>
        <v>1</v>
      </c>
      <c r="L30" s="9">
        <f t="shared" si="62"/>
        <v>0</v>
      </c>
      <c r="M30" s="9">
        <f t="shared" si="62"/>
        <v>1</v>
      </c>
      <c r="N30" s="9">
        <f t="shared" si="62"/>
        <v>0</v>
      </c>
      <c r="O30" s="9">
        <f t="shared" si="62"/>
        <v>0</v>
      </c>
      <c r="P30" s="9">
        <f t="shared" si="62"/>
        <v>1</v>
      </c>
      <c r="Q30" s="9">
        <f t="shared" si="62"/>
        <v>0</v>
      </c>
      <c r="R30" s="9">
        <f t="shared" si="62"/>
        <v>0</v>
      </c>
      <c r="S30" s="9">
        <f t="shared" si="62"/>
        <v>0</v>
      </c>
      <c r="T30" s="9">
        <f t="shared" ref="T30:AF30" si="63">COUNTIF(T29:T29,"x")</f>
        <v>1</v>
      </c>
      <c r="U30" s="9">
        <f t="shared" si="63"/>
        <v>0</v>
      </c>
      <c r="V30" s="9">
        <f t="shared" si="63"/>
        <v>0</v>
      </c>
      <c r="W30" s="9">
        <f t="shared" si="63"/>
        <v>1</v>
      </c>
      <c r="X30" s="9">
        <f t="shared" si="63"/>
        <v>0</v>
      </c>
      <c r="Y30" s="9">
        <f t="shared" si="63"/>
        <v>0</v>
      </c>
      <c r="Z30" s="9">
        <f t="shared" ref="Z30" si="64">COUNTIF(Z29:Z29,"x")</f>
        <v>0</v>
      </c>
      <c r="AA30" s="9">
        <f t="shared" si="63"/>
        <v>0</v>
      </c>
      <c r="AB30" s="9">
        <f t="shared" si="63"/>
        <v>1</v>
      </c>
      <c r="AC30" s="9">
        <f t="shared" si="63"/>
        <v>0</v>
      </c>
      <c r="AD30" s="9">
        <f t="shared" si="63"/>
        <v>0</v>
      </c>
      <c r="AE30" s="9">
        <f t="shared" si="63"/>
        <v>0</v>
      </c>
      <c r="AF30" s="9">
        <f t="shared" si="63"/>
        <v>1</v>
      </c>
      <c r="AG30" s="9">
        <f t="shared" ref="AG30:AL30" si="65">COUNTIF(AG29:AG29,"x")</f>
        <v>0</v>
      </c>
      <c r="AH30" s="9">
        <f t="shared" si="65"/>
        <v>0</v>
      </c>
      <c r="AI30" s="9">
        <f t="shared" si="65"/>
        <v>0</v>
      </c>
      <c r="AJ30" s="9">
        <f t="shared" si="65"/>
        <v>0</v>
      </c>
      <c r="AK30" s="9">
        <f t="shared" si="65"/>
        <v>1</v>
      </c>
      <c r="AL30" s="9">
        <f t="shared" si="65"/>
        <v>0</v>
      </c>
      <c r="AM30" s="23">
        <f>$AP$4-COUNTIF(D30:AL30,0)</f>
        <v>8</v>
      </c>
    </row>
    <row r="31" spans="1:39" ht="14.7" thickBot="1" x14ac:dyDescent="0.6">
      <c r="A31" s="28"/>
      <c r="B31" s="29"/>
      <c r="C31" s="29"/>
      <c r="D31" s="30">
        <f t="shared" ref="D31:AL31" si="66">D24+D28+D30</f>
        <v>1</v>
      </c>
      <c r="E31" s="30">
        <f t="shared" si="66"/>
        <v>3</v>
      </c>
      <c r="F31" s="30">
        <f t="shared" si="66"/>
        <v>1</v>
      </c>
      <c r="G31" s="30">
        <f t="shared" si="66"/>
        <v>0</v>
      </c>
      <c r="H31" s="30">
        <f t="shared" si="66"/>
        <v>2</v>
      </c>
      <c r="I31" s="30">
        <f t="shared" si="66"/>
        <v>0</v>
      </c>
      <c r="J31" s="30">
        <f t="shared" si="66"/>
        <v>2</v>
      </c>
      <c r="K31" s="30">
        <f t="shared" si="66"/>
        <v>1</v>
      </c>
      <c r="L31" s="30">
        <f t="shared" si="66"/>
        <v>0</v>
      </c>
      <c r="M31" s="30">
        <f t="shared" si="66"/>
        <v>3</v>
      </c>
      <c r="N31" s="30">
        <f t="shared" si="66"/>
        <v>0</v>
      </c>
      <c r="O31" s="30">
        <f t="shared" si="66"/>
        <v>0</v>
      </c>
      <c r="P31" s="30">
        <f t="shared" si="66"/>
        <v>1</v>
      </c>
      <c r="Q31" s="30">
        <f t="shared" si="66"/>
        <v>0</v>
      </c>
      <c r="R31" s="30">
        <f t="shared" si="66"/>
        <v>0</v>
      </c>
      <c r="S31" s="30">
        <f t="shared" si="66"/>
        <v>1</v>
      </c>
      <c r="T31" s="30">
        <f t="shared" ref="T31" si="67">T24+T28+T30</f>
        <v>4</v>
      </c>
      <c r="U31" s="30">
        <f t="shared" ref="U31" si="68">U24+U28+U30</f>
        <v>0</v>
      </c>
      <c r="V31" s="30">
        <f t="shared" ref="V31" si="69">V24+V28+V30</f>
        <v>2</v>
      </c>
      <c r="W31" s="30">
        <f t="shared" ref="W31" si="70">W24+W28+W30</f>
        <v>3</v>
      </c>
      <c r="X31" s="30">
        <f t="shared" ref="X31" si="71">X24+X28+X30</f>
        <v>2</v>
      </c>
      <c r="Y31" s="30">
        <f t="shared" ref="Y31:Z31" si="72">Y24+Y28+Y30</f>
        <v>3</v>
      </c>
      <c r="Z31" s="30">
        <f t="shared" si="72"/>
        <v>0</v>
      </c>
      <c r="AA31" s="30">
        <f t="shared" ref="AA31" si="73">AA24+AA28+AA30</f>
        <v>2</v>
      </c>
      <c r="AB31" s="30">
        <f t="shared" ref="AB31" si="74">AB24+AB28+AB30</f>
        <v>2</v>
      </c>
      <c r="AC31" s="30">
        <f t="shared" ref="AC31" si="75">AC24+AC28+AC30</f>
        <v>2</v>
      </c>
      <c r="AD31" s="30">
        <f t="shared" ref="AD31" si="76">AD24+AD28+AD30</f>
        <v>0</v>
      </c>
      <c r="AE31" s="30">
        <f t="shared" ref="AE31" si="77">AE24+AE28+AE30</f>
        <v>1</v>
      </c>
      <c r="AF31" s="30">
        <f t="shared" ref="AF31" si="78">AF24+AF28+AF30</f>
        <v>1</v>
      </c>
      <c r="AG31" s="30">
        <f t="shared" si="66"/>
        <v>0</v>
      </c>
      <c r="AH31" s="30">
        <f t="shared" si="66"/>
        <v>2</v>
      </c>
      <c r="AI31" s="30">
        <f t="shared" si="66"/>
        <v>0</v>
      </c>
      <c r="AJ31" s="30">
        <f t="shared" si="66"/>
        <v>2</v>
      </c>
      <c r="AK31" s="30">
        <f t="shared" si="66"/>
        <v>3</v>
      </c>
      <c r="AL31" s="30">
        <f t="shared" si="66"/>
        <v>0</v>
      </c>
      <c r="AM31" s="31">
        <f>$AP$4-COUNTIF(D31:AL31,0)</f>
        <v>22</v>
      </c>
    </row>
    <row r="32" spans="1:39" ht="14.7" thickTop="1" x14ac:dyDescent="0.55000000000000004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4519-C816-49AD-A3E6-E0C1CB5C4245}">
  <dimension ref="B1:L12"/>
  <sheetViews>
    <sheetView topLeftCell="C1" zoomScale="101" workbookViewId="0">
      <selection activeCell="K12" sqref="K12"/>
    </sheetView>
  </sheetViews>
  <sheetFormatPr defaultRowHeight="14.4" x14ac:dyDescent="0.55000000000000004"/>
  <cols>
    <col min="3" max="3" width="5.578125" bestFit="1" customWidth="1"/>
    <col min="4" max="4" width="26" bestFit="1" customWidth="1"/>
    <col min="5" max="5" width="5.68359375" bestFit="1" customWidth="1"/>
    <col min="8" max="8" width="17.68359375" bestFit="1" customWidth="1"/>
    <col min="11" max="11" width="16.83984375" bestFit="1" customWidth="1"/>
  </cols>
  <sheetData>
    <row r="1" spans="2:12" x14ac:dyDescent="0.55000000000000004">
      <c r="B1" s="49" t="s">
        <v>147</v>
      </c>
      <c r="C1" s="49"/>
      <c r="D1" s="49"/>
      <c r="E1" s="49"/>
      <c r="F1" s="49"/>
      <c r="H1" s="49" t="s">
        <v>149</v>
      </c>
      <c r="I1" s="49"/>
      <c r="K1" s="49" t="s">
        <v>152</v>
      </c>
      <c r="L1" s="49"/>
    </row>
    <row r="2" spans="2:12" x14ac:dyDescent="0.55000000000000004">
      <c r="B2" s="47" t="s">
        <v>134</v>
      </c>
      <c r="C2" s="47" t="s">
        <v>145</v>
      </c>
      <c r="D2" s="47" t="s">
        <v>135</v>
      </c>
      <c r="E2" s="47" t="s">
        <v>146</v>
      </c>
      <c r="F2" s="47" t="s">
        <v>136</v>
      </c>
      <c r="H2" s="47" t="s">
        <v>148</v>
      </c>
      <c r="I2" s="47" t="s">
        <v>136</v>
      </c>
      <c r="K2" s="47" t="s">
        <v>148</v>
      </c>
      <c r="L2" s="47" t="s">
        <v>136</v>
      </c>
    </row>
    <row r="3" spans="2:12" x14ac:dyDescent="0.55000000000000004">
      <c r="B3" s="48" t="s">
        <v>137</v>
      </c>
      <c r="C3" s="48">
        <v>1</v>
      </c>
      <c r="D3" s="48" t="s">
        <v>141</v>
      </c>
      <c r="E3" s="48">
        <v>4</v>
      </c>
      <c r="F3" s="48">
        <f>Coverage!AM4</f>
        <v>0</v>
      </c>
      <c r="H3" s="48" t="s">
        <v>153</v>
      </c>
      <c r="I3" s="48">
        <f>Coverage!AM8</f>
        <v>2</v>
      </c>
      <c r="K3" s="48" t="s">
        <v>158</v>
      </c>
      <c r="L3" s="48">
        <f>Coverage!AM25</f>
        <v>12</v>
      </c>
    </row>
    <row r="4" spans="2:12" x14ac:dyDescent="0.55000000000000004">
      <c r="B4" s="48" t="s">
        <v>137</v>
      </c>
      <c r="C4" s="48">
        <v>1</v>
      </c>
      <c r="D4" s="48" t="s">
        <v>142</v>
      </c>
      <c r="E4" s="48">
        <v>2</v>
      </c>
      <c r="F4" s="48">
        <f>Coverage!AM6</f>
        <v>14</v>
      </c>
      <c r="H4" s="48" t="s">
        <v>154</v>
      </c>
      <c r="I4" s="48">
        <f>Coverage!AM9</f>
        <v>7</v>
      </c>
      <c r="K4" s="48" t="s">
        <v>159</v>
      </c>
      <c r="L4" s="48">
        <f>Coverage!AM26</f>
        <v>3</v>
      </c>
    </row>
    <row r="5" spans="2:12" x14ac:dyDescent="0.55000000000000004">
      <c r="B5" s="48" t="s">
        <v>138</v>
      </c>
      <c r="C5" s="48">
        <v>2</v>
      </c>
      <c r="D5" s="48" t="s">
        <v>143</v>
      </c>
      <c r="E5" s="48">
        <v>2</v>
      </c>
      <c r="F5" s="48">
        <f>Coverage!AM11</f>
        <v>14</v>
      </c>
      <c r="H5" s="48" t="s">
        <v>155</v>
      </c>
      <c r="I5" s="48">
        <f>Coverage!AM10</f>
        <v>12</v>
      </c>
      <c r="K5" s="48" t="s">
        <v>160</v>
      </c>
      <c r="L5" s="48">
        <f>Coverage!AM27</f>
        <v>16</v>
      </c>
    </row>
    <row r="6" spans="2:12" x14ac:dyDescent="0.55000000000000004">
      <c r="B6" s="48" t="s">
        <v>138</v>
      </c>
      <c r="C6" s="48">
        <v>2</v>
      </c>
      <c r="D6" s="48" t="s">
        <v>16</v>
      </c>
      <c r="E6" s="48">
        <v>4</v>
      </c>
      <c r="F6" s="48">
        <f>Coverage!AM13</f>
        <v>13</v>
      </c>
    </row>
    <row r="7" spans="2:12" x14ac:dyDescent="0.55000000000000004">
      <c r="B7" s="48" t="s">
        <v>139</v>
      </c>
      <c r="C7" s="48">
        <v>3</v>
      </c>
      <c r="D7" s="48" t="s">
        <v>19</v>
      </c>
      <c r="E7" s="48">
        <v>2</v>
      </c>
      <c r="F7" s="48">
        <f>Coverage!AM18</f>
        <v>16</v>
      </c>
    </row>
    <row r="8" spans="2:12" x14ac:dyDescent="0.55000000000000004">
      <c r="B8" s="48" t="s">
        <v>139</v>
      </c>
      <c r="C8" s="48">
        <v>3</v>
      </c>
      <c r="D8" s="48" t="s">
        <v>20</v>
      </c>
      <c r="E8" s="48">
        <v>4</v>
      </c>
      <c r="F8" s="48">
        <f>Coverage!AM21</f>
        <v>13</v>
      </c>
      <c r="H8" s="49" t="s">
        <v>150</v>
      </c>
      <c r="I8" s="49"/>
      <c r="K8" s="49" t="s">
        <v>151</v>
      </c>
      <c r="L8" s="49"/>
    </row>
    <row r="9" spans="2:12" x14ac:dyDescent="0.55000000000000004">
      <c r="B9" s="48" t="s">
        <v>140</v>
      </c>
      <c r="C9" s="48">
        <v>4</v>
      </c>
      <c r="D9" s="48" t="s">
        <v>144</v>
      </c>
      <c r="E9" s="48">
        <v>2</v>
      </c>
      <c r="F9" s="48">
        <f>Coverage!AM24</f>
        <v>5</v>
      </c>
      <c r="H9" s="47" t="s">
        <v>148</v>
      </c>
      <c r="I9" s="47" t="s">
        <v>136</v>
      </c>
      <c r="K9" s="47" t="s">
        <v>148</v>
      </c>
      <c r="L9" s="47" t="s">
        <v>136</v>
      </c>
    </row>
    <row r="10" spans="2:12" x14ac:dyDescent="0.55000000000000004">
      <c r="B10" s="48" t="s">
        <v>140</v>
      </c>
      <c r="C10" s="48">
        <v>4</v>
      </c>
      <c r="D10" s="48" t="s">
        <v>25</v>
      </c>
      <c r="E10" s="48">
        <v>4</v>
      </c>
      <c r="F10" s="48">
        <f>Coverage!AM28</f>
        <v>17</v>
      </c>
      <c r="H10" s="48" t="s">
        <v>156</v>
      </c>
      <c r="I10" s="48">
        <f>Coverage!AM15</f>
        <v>7</v>
      </c>
      <c r="K10" s="48" t="s">
        <v>153</v>
      </c>
      <c r="L10" s="48">
        <f>Coverage!$AM$19</f>
        <v>5</v>
      </c>
    </row>
    <row r="11" spans="2:12" x14ac:dyDescent="0.55000000000000004">
      <c r="B11" s="48" t="s">
        <v>140</v>
      </c>
      <c r="C11" s="48">
        <v>4</v>
      </c>
      <c r="D11" s="48" t="s">
        <v>29</v>
      </c>
      <c r="E11" s="48">
        <v>6</v>
      </c>
      <c r="F11" s="48">
        <f>Coverage!AM30</f>
        <v>8</v>
      </c>
      <c r="H11" s="48" t="s">
        <v>153</v>
      </c>
      <c r="I11" s="48">
        <f>Coverage!AM16</f>
        <v>2</v>
      </c>
      <c r="K11" s="48" t="s">
        <v>157</v>
      </c>
      <c r="L11" s="48">
        <f>Coverage!$AM$20</f>
        <v>12</v>
      </c>
    </row>
    <row r="12" spans="2:12" x14ac:dyDescent="0.55000000000000004">
      <c r="H12" s="48" t="s">
        <v>157</v>
      </c>
      <c r="I12" s="48">
        <f>Coverage!AM17</f>
        <v>14</v>
      </c>
    </row>
  </sheetData>
  <mergeCells count="5">
    <mergeCell ref="B1:F1"/>
    <mergeCell ref="H1:I1"/>
    <mergeCell ref="H8:I8"/>
    <mergeCell ref="K8:L8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5</vt:i4>
      </vt:variant>
    </vt:vector>
  </HeadingPairs>
  <TitlesOfParts>
    <vt:vector size="8" baseType="lpstr">
      <vt:lpstr>SOTA</vt:lpstr>
      <vt:lpstr>Coverage</vt:lpstr>
      <vt:lpstr>Analysis</vt:lpstr>
      <vt:lpstr>Antipatterns-Bubble</vt:lpstr>
      <vt:lpstr>DirectServiceInteraction-Pie</vt:lpstr>
      <vt:lpstr>CascadingFailures-Pie</vt:lpstr>
      <vt:lpstr>Timeout-Pie</vt:lpstr>
      <vt:lpstr>SharedPersistency-Pie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2019-02-21T09:51:39Z</cp:lastPrinted>
  <dcterms:created xsi:type="dcterms:W3CDTF">2018-07-11T15:00:09Z</dcterms:created>
  <dcterms:modified xsi:type="dcterms:W3CDTF">2019-02-21T14:58:11Z</dcterms:modified>
</cp:coreProperties>
</file>