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p\Dropbox\UNIPI\Research\paper\2019\microservices-survey\"/>
    </mc:Choice>
  </mc:AlternateContent>
  <xr:revisionPtr revIDLastSave="0" documentId="13_ncr:1_{93009BFD-6246-415A-A1AA-31DF55BA6A0A}" xr6:coauthVersionLast="41" xr6:coauthVersionMax="41" xr10:uidLastSave="{00000000-0000-0000-0000-000000000000}"/>
  <bookViews>
    <workbookView xWindow="-120" yWindow="-120" windowWidth="29040" windowHeight="15840" firstSheet="4" activeTab="4" xr2:uid="{00000000-000D-0000-FFFF-FFFF00000000}"/>
  </bookViews>
  <sheets>
    <sheet name="SOTA" sheetId="2" r:id="rId1"/>
    <sheet name="Coverage" sheetId="1" r:id="rId2"/>
    <sheet name="Analysis" sheetId="3" r:id="rId3"/>
    <sheet name="Antipatterns-Bubble" sheetId="4" r:id="rId4"/>
    <sheet name="DirectServiceInteraction-Pie" sheetId="5" r:id="rId5"/>
    <sheet name="WobblyServiceInter-Pie" sheetId="6" r:id="rId6"/>
    <sheet name="SharedPersistence-Pie" sheetId="8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3" l="1"/>
  <c r="L3" i="3"/>
  <c r="L4" i="3"/>
  <c r="I13" i="3"/>
  <c r="I12" i="3"/>
  <c r="I11" i="3"/>
  <c r="I10" i="3"/>
  <c r="I5" i="3"/>
  <c r="I3" i="3"/>
  <c r="I4" i="3"/>
  <c r="AR3" i="1"/>
  <c r="AR4" i="1"/>
  <c r="AQ3" i="1"/>
  <c r="AQ4" i="1"/>
  <c r="AP3" i="1"/>
  <c r="AP4" i="1"/>
  <c r="AO3" i="1"/>
  <c r="AO4" i="1"/>
  <c r="AN3" i="1"/>
  <c r="AN4" i="1"/>
  <c r="AM3" i="1"/>
  <c r="AM4" i="1"/>
  <c r="AL3" i="1"/>
  <c r="AL4" i="1"/>
  <c r="AK3" i="1"/>
  <c r="AK4" i="1"/>
  <c r="AJ3" i="1"/>
  <c r="AJ4" i="1"/>
  <c r="AI3" i="1"/>
  <c r="AI4" i="1"/>
  <c r="AH3" i="1"/>
  <c r="AH4" i="1"/>
  <c r="AG3" i="1"/>
  <c r="AG4" i="1"/>
  <c r="AF3" i="1"/>
  <c r="AF4" i="1"/>
  <c r="AE3" i="1"/>
  <c r="AE4" i="1"/>
  <c r="AD3" i="1"/>
  <c r="AD4" i="1"/>
  <c r="AC3" i="1"/>
  <c r="AC4" i="1"/>
  <c r="AB3" i="1"/>
  <c r="AB4" i="1"/>
  <c r="AA3" i="1"/>
  <c r="AA4" i="1"/>
  <c r="Z3" i="1"/>
  <c r="Z4" i="1"/>
  <c r="Y3" i="1"/>
  <c r="Y4" i="1"/>
  <c r="X3" i="1"/>
  <c r="X4" i="1"/>
  <c r="W3" i="1"/>
  <c r="W4" i="1"/>
  <c r="V3" i="1"/>
  <c r="V4" i="1"/>
  <c r="U3" i="1"/>
  <c r="U4" i="1"/>
  <c r="T3" i="1"/>
  <c r="T4" i="1"/>
  <c r="S3" i="1"/>
  <c r="S4" i="1"/>
  <c r="R3" i="1"/>
  <c r="R4" i="1"/>
  <c r="Q3" i="1"/>
  <c r="Q4" i="1"/>
  <c r="P3" i="1"/>
  <c r="P4" i="1"/>
  <c r="O3" i="1"/>
  <c r="O4" i="1"/>
  <c r="N3" i="1"/>
  <c r="N4" i="1"/>
  <c r="M3" i="1"/>
  <c r="M4" i="1"/>
  <c r="L3" i="1"/>
  <c r="L4" i="1"/>
  <c r="K3" i="1"/>
  <c r="K4" i="1"/>
  <c r="J3" i="1"/>
  <c r="J4" i="1"/>
  <c r="I3" i="1"/>
  <c r="I4" i="1"/>
  <c r="H3" i="1"/>
  <c r="H4" i="1"/>
  <c r="G3" i="1"/>
  <c r="G4" i="1"/>
  <c r="F3" i="1"/>
  <c r="F4" i="1"/>
  <c r="E3" i="1"/>
  <c r="E4" i="1"/>
  <c r="D3" i="1"/>
  <c r="D4" i="1"/>
  <c r="D19" i="1"/>
  <c r="D23" i="1"/>
  <c r="D25" i="1"/>
  <c r="D26" i="1"/>
  <c r="E19" i="1"/>
  <c r="E23" i="1"/>
  <c r="E25" i="1"/>
  <c r="E26" i="1"/>
  <c r="F19" i="1"/>
  <c r="F23" i="1"/>
  <c r="F25" i="1"/>
  <c r="F26" i="1"/>
  <c r="G19" i="1"/>
  <c r="G23" i="1"/>
  <c r="G25" i="1"/>
  <c r="G26" i="1"/>
  <c r="H19" i="1"/>
  <c r="H23" i="1"/>
  <c r="H25" i="1"/>
  <c r="H26" i="1"/>
  <c r="I19" i="1"/>
  <c r="I23" i="1"/>
  <c r="I25" i="1"/>
  <c r="I26" i="1"/>
  <c r="J19" i="1"/>
  <c r="J23" i="1"/>
  <c r="J25" i="1"/>
  <c r="J26" i="1"/>
  <c r="K19" i="1"/>
  <c r="K23" i="1"/>
  <c r="K25" i="1"/>
  <c r="K26" i="1"/>
  <c r="L19" i="1"/>
  <c r="L23" i="1"/>
  <c r="L25" i="1"/>
  <c r="L26" i="1"/>
  <c r="M19" i="1"/>
  <c r="M23" i="1"/>
  <c r="M25" i="1"/>
  <c r="M26" i="1"/>
  <c r="N19" i="1"/>
  <c r="N23" i="1"/>
  <c r="N25" i="1"/>
  <c r="N26" i="1"/>
  <c r="O19" i="1"/>
  <c r="O23" i="1"/>
  <c r="O25" i="1"/>
  <c r="O26" i="1"/>
  <c r="P19" i="1"/>
  <c r="P23" i="1"/>
  <c r="P25" i="1"/>
  <c r="P26" i="1"/>
  <c r="Q19" i="1"/>
  <c r="Q23" i="1"/>
  <c r="Q25" i="1"/>
  <c r="Q26" i="1"/>
  <c r="R19" i="1"/>
  <c r="R23" i="1"/>
  <c r="R25" i="1"/>
  <c r="R26" i="1"/>
  <c r="S19" i="1"/>
  <c r="S23" i="1"/>
  <c r="S25" i="1"/>
  <c r="S26" i="1"/>
  <c r="T19" i="1"/>
  <c r="T23" i="1"/>
  <c r="T25" i="1"/>
  <c r="T26" i="1"/>
  <c r="U19" i="1"/>
  <c r="U23" i="1"/>
  <c r="U25" i="1"/>
  <c r="U26" i="1"/>
  <c r="V19" i="1"/>
  <c r="V23" i="1"/>
  <c r="V25" i="1"/>
  <c r="V26" i="1"/>
  <c r="W19" i="1"/>
  <c r="W23" i="1"/>
  <c r="W25" i="1"/>
  <c r="W26" i="1"/>
  <c r="X19" i="1"/>
  <c r="X23" i="1"/>
  <c r="X25" i="1"/>
  <c r="X26" i="1"/>
  <c r="Y19" i="1"/>
  <c r="Y23" i="1"/>
  <c r="Y25" i="1"/>
  <c r="Y26" i="1"/>
  <c r="Z19" i="1"/>
  <c r="Z23" i="1"/>
  <c r="Z25" i="1"/>
  <c r="Z26" i="1"/>
  <c r="AA19" i="1"/>
  <c r="AA23" i="1"/>
  <c r="AA25" i="1"/>
  <c r="AA26" i="1"/>
  <c r="AB19" i="1"/>
  <c r="AB23" i="1"/>
  <c r="AB25" i="1"/>
  <c r="AB26" i="1"/>
  <c r="AC19" i="1"/>
  <c r="AC23" i="1"/>
  <c r="AC25" i="1"/>
  <c r="AC26" i="1"/>
  <c r="AD19" i="1"/>
  <c r="AD23" i="1"/>
  <c r="AD25" i="1"/>
  <c r="AD26" i="1"/>
  <c r="AE19" i="1"/>
  <c r="AE23" i="1"/>
  <c r="AE25" i="1"/>
  <c r="AE26" i="1"/>
  <c r="AF19" i="1"/>
  <c r="AF23" i="1"/>
  <c r="AF25" i="1"/>
  <c r="AF26" i="1"/>
  <c r="AG19" i="1"/>
  <c r="AG23" i="1"/>
  <c r="AG25" i="1"/>
  <c r="AG26" i="1"/>
  <c r="AH19" i="1"/>
  <c r="AH23" i="1"/>
  <c r="AH25" i="1"/>
  <c r="AH26" i="1"/>
  <c r="AI19" i="1"/>
  <c r="AI23" i="1"/>
  <c r="AI25" i="1"/>
  <c r="AI26" i="1"/>
  <c r="AJ19" i="1"/>
  <c r="AJ23" i="1"/>
  <c r="AJ25" i="1"/>
  <c r="AJ26" i="1"/>
  <c r="AK19" i="1"/>
  <c r="AK23" i="1"/>
  <c r="AK25" i="1"/>
  <c r="AK26" i="1"/>
  <c r="AL19" i="1"/>
  <c r="AL23" i="1"/>
  <c r="AL25" i="1"/>
  <c r="AL26" i="1"/>
  <c r="AM19" i="1"/>
  <c r="AM23" i="1"/>
  <c r="AM25" i="1"/>
  <c r="AM26" i="1"/>
  <c r="AN19" i="1"/>
  <c r="AN23" i="1"/>
  <c r="AN25" i="1"/>
  <c r="AN26" i="1"/>
  <c r="AO19" i="1"/>
  <c r="AO23" i="1"/>
  <c r="AO25" i="1"/>
  <c r="AO26" i="1"/>
  <c r="AP19" i="1"/>
  <c r="AP23" i="1"/>
  <c r="AP25" i="1"/>
  <c r="AP26" i="1"/>
  <c r="AQ19" i="1"/>
  <c r="AQ23" i="1"/>
  <c r="AQ25" i="1"/>
  <c r="AQ26" i="1"/>
  <c r="AR19" i="1"/>
  <c r="AR23" i="1"/>
  <c r="AR25" i="1"/>
  <c r="AR26" i="1"/>
  <c r="AS26" i="1"/>
  <c r="AS25" i="1"/>
  <c r="AS23" i="1"/>
  <c r="AS19" i="1"/>
  <c r="D16" i="1"/>
  <c r="D17" i="1"/>
  <c r="E16" i="1"/>
  <c r="E17" i="1"/>
  <c r="F16" i="1"/>
  <c r="F17" i="1"/>
  <c r="G16" i="1"/>
  <c r="G17" i="1"/>
  <c r="H16" i="1"/>
  <c r="H17" i="1"/>
  <c r="I16" i="1"/>
  <c r="I17" i="1"/>
  <c r="J16" i="1"/>
  <c r="J17" i="1"/>
  <c r="K16" i="1"/>
  <c r="K17" i="1"/>
  <c r="L16" i="1"/>
  <c r="L17" i="1"/>
  <c r="M16" i="1"/>
  <c r="M17" i="1"/>
  <c r="N16" i="1"/>
  <c r="N17" i="1"/>
  <c r="O16" i="1"/>
  <c r="O17" i="1"/>
  <c r="P16" i="1"/>
  <c r="P17" i="1"/>
  <c r="Q16" i="1"/>
  <c r="Q17" i="1"/>
  <c r="R16" i="1"/>
  <c r="R17" i="1"/>
  <c r="S16" i="1"/>
  <c r="S17" i="1"/>
  <c r="T16" i="1"/>
  <c r="T17" i="1"/>
  <c r="U16" i="1"/>
  <c r="U17" i="1"/>
  <c r="V16" i="1"/>
  <c r="V17" i="1"/>
  <c r="W16" i="1"/>
  <c r="W17" i="1"/>
  <c r="X16" i="1"/>
  <c r="X17" i="1"/>
  <c r="Y16" i="1"/>
  <c r="Y17" i="1"/>
  <c r="Z16" i="1"/>
  <c r="Z17" i="1"/>
  <c r="AA16" i="1"/>
  <c r="AA17" i="1"/>
  <c r="AB16" i="1"/>
  <c r="AB17" i="1"/>
  <c r="AC16" i="1"/>
  <c r="AC17" i="1"/>
  <c r="AD16" i="1"/>
  <c r="AD17" i="1"/>
  <c r="AE16" i="1"/>
  <c r="AE17" i="1"/>
  <c r="AF16" i="1"/>
  <c r="AF17" i="1"/>
  <c r="AG16" i="1"/>
  <c r="AG17" i="1"/>
  <c r="AH16" i="1"/>
  <c r="AH17" i="1"/>
  <c r="AI16" i="1"/>
  <c r="AI17" i="1"/>
  <c r="AJ16" i="1"/>
  <c r="AJ17" i="1"/>
  <c r="AK16" i="1"/>
  <c r="AK17" i="1"/>
  <c r="AL16" i="1"/>
  <c r="AL17" i="1"/>
  <c r="AM16" i="1"/>
  <c r="AM17" i="1"/>
  <c r="AN16" i="1"/>
  <c r="AN17" i="1"/>
  <c r="AO16" i="1"/>
  <c r="AO17" i="1"/>
  <c r="AP16" i="1"/>
  <c r="AP17" i="1"/>
  <c r="AQ16" i="1"/>
  <c r="AQ17" i="1"/>
  <c r="AR16" i="1"/>
  <c r="AR17" i="1"/>
  <c r="AS17" i="1"/>
  <c r="AS16" i="1"/>
  <c r="D8" i="1"/>
  <c r="D10" i="1"/>
  <c r="D11" i="1"/>
  <c r="E8" i="1"/>
  <c r="E10" i="1"/>
  <c r="E11" i="1"/>
  <c r="F8" i="1"/>
  <c r="F10" i="1"/>
  <c r="F11" i="1"/>
  <c r="G8" i="1"/>
  <c r="G10" i="1"/>
  <c r="G11" i="1"/>
  <c r="H8" i="1"/>
  <c r="H10" i="1"/>
  <c r="H11" i="1"/>
  <c r="I8" i="1"/>
  <c r="I10" i="1"/>
  <c r="I11" i="1"/>
  <c r="J8" i="1"/>
  <c r="J10" i="1"/>
  <c r="J11" i="1"/>
  <c r="K8" i="1"/>
  <c r="K10" i="1"/>
  <c r="K11" i="1"/>
  <c r="L8" i="1"/>
  <c r="L10" i="1"/>
  <c r="L11" i="1"/>
  <c r="M8" i="1"/>
  <c r="M10" i="1"/>
  <c r="M11" i="1"/>
  <c r="N8" i="1"/>
  <c r="N10" i="1"/>
  <c r="N11" i="1"/>
  <c r="O8" i="1"/>
  <c r="O10" i="1"/>
  <c r="O11" i="1"/>
  <c r="P8" i="1"/>
  <c r="P10" i="1"/>
  <c r="P11" i="1"/>
  <c r="Q8" i="1"/>
  <c r="Q10" i="1"/>
  <c r="Q11" i="1"/>
  <c r="R8" i="1"/>
  <c r="R10" i="1"/>
  <c r="R11" i="1"/>
  <c r="S8" i="1"/>
  <c r="S10" i="1"/>
  <c r="S11" i="1"/>
  <c r="T8" i="1"/>
  <c r="T10" i="1"/>
  <c r="T11" i="1"/>
  <c r="U8" i="1"/>
  <c r="U10" i="1"/>
  <c r="U11" i="1"/>
  <c r="V8" i="1"/>
  <c r="V10" i="1"/>
  <c r="V11" i="1"/>
  <c r="W8" i="1"/>
  <c r="W10" i="1"/>
  <c r="W11" i="1"/>
  <c r="X8" i="1"/>
  <c r="X10" i="1"/>
  <c r="X11" i="1"/>
  <c r="Y8" i="1"/>
  <c r="Y10" i="1"/>
  <c r="Y11" i="1"/>
  <c r="Z8" i="1"/>
  <c r="Z10" i="1"/>
  <c r="Z11" i="1"/>
  <c r="AA8" i="1"/>
  <c r="AA10" i="1"/>
  <c r="AA11" i="1"/>
  <c r="AB8" i="1"/>
  <c r="AB10" i="1"/>
  <c r="AB11" i="1"/>
  <c r="AC8" i="1"/>
  <c r="AC10" i="1"/>
  <c r="AC11" i="1"/>
  <c r="AD8" i="1"/>
  <c r="AD10" i="1"/>
  <c r="AD11" i="1"/>
  <c r="AE8" i="1"/>
  <c r="AE10" i="1"/>
  <c r="AE11" i="1"/>
  <c r="AF8" i="1"/>
  <c r="AF10" i="1"/>
  <c r="AF11" i="1"/>
  <c r="AG8" i="1"/>
  <c r="AG10" i="1"/>
  <c r="AG11" i="1"/>
  <c r="AH8" i="1"/>
  <c r="AH10" i="1"/>
  <c r="AH11" i="1"/>
  <c r="AI8" i="1"/>
  <c r="AI10" i="1"/>
  <c r="AI11" i="1"/>
  <c r="AJ8" i="1"/>
  <c r="AJ10" i="1"/>
  <c r="AJ11" i="1"/>
  <c r="AK8" i="1"/>
  <c r="AK10" i="1"/>
  <c r="AK11" i="1"/>
  <c r="AL8" i="1"/>
  <c r="AL10" i="1"/>
  <c r="AL11" i="1"/>
  <c r="AM8" i="1"/>
  <c r="AM10" i="1"/>
  <c r="AM11" i="1"/>
  <c r="AN8" i="1"/>
  <c r="AN10" i="1"/>
  <c r="AN11" i="1"/>
  <c r="AO8" i="1"/>
  <c r="AO10" i="1"/>
  <c r="AO11" i="1"/>
  <c r="AP8" i="1"/>
  <c r="AP10" i="1"/>
  <c r="AP11" i="1"/>
  <c r="AQ8" i="1"/>
  <c r="AQ10" i="1"/>
  <c r="AQ11" i="1"/>
  <c r="AR8" i="1"/>
  <c r="AR10" i="1"/>
  <c r="AR11" i="1"/>
  <c r="AS11" i="1"/>
  <c r="AS10" i="1"/>
  <c r="AS8" i="1"/>
  <c r="AS4" i="1"/>
  <c r="AS3" i="1"/>
  <c r="AS15" i="1"/>
  <c r="AS14" i="1"/>
  <c r="AS21" i="1"/>
  <c r="AS22" i="1"/>
  <c r="AS20" i="1"/>
  <c r="AS13" i="1"/>
  <c r="AS12" i="1"/>
  <c r="AS6" i="1"/>
  <c r="AS7" i="1"/>
  <c r="AS5" i="1"/>
  <c r="F9" i="3"/>
  <c r="F8" i="3"/>
  <c r="F7" i="3"/>
  <c r="F6" i="3"/>
  <c r="F5" i="3"/>
  <c r="F4" i="3"/>
  <c r="F3" i="3"/>
  <c r="AS24" i="1"/>
  <c r="AS18" i="1"/>
  <c r="AS9" i="1"/>
  <c r="AS2" i="1"/>
</calcChain>
</file>

<file path=xl/sharedStrings.xml><?xml version="1.0" encoding="utf-8"?>
<sst xmlns="http://schemas.openxmlformats.org/spreadsheetml/2006/main" count="419" uniqueCount="186">
  <si>
    <t>Tot.</t>
  </si>
  <si>
    <t>x</t>
  </si>
  <si>
    <t>Isolation</t>
  </si>
  <si>
    <t>Independent</t>
  </si>
  <si>
    <t>deployability</t>
  </si>
  <si>
    <t>1-container-per services</t>
  </si>
  <si>
    <t>Serv. same cont.</t>
  </si>
  <si>
    <t>Horizontal</t>
  </si>
  <si>
    <t>scalability</t>
  </si>
  <si>
    <t>Add message broker</t>
  </si>
  <si>
    <t>Add message router</t>
  </si>
  <si>
    <t>Add service discovery</t>
  </si>
  <si>
    <t>No API gateway</t>
  </si>
  <si>
    <t>Add API gateway</t>
  </si>
  <si>
    <t>of failures</t>
  </si>
  <si>
    <t>Add circuit breaker</t>
  </si>
  <si>
    <t>Add bulkhead</t>
  </si>
  <si>
    <t>Decentralis.</t>
  </si>
  <si>
    <t>ESB-based inter.</t>
  </si>
  <si>
    <t>Merge services</t>
  </si>
  <si>
    <t>Split database</t>
  </si>
  <si>
    <t>Add data manager</t>
  </si>
  <si>
    <t>Single-layer teams</t>
  </si>
  <si>
    <t>Split teams by service</t>
  </si>
  <si>
    <t>B1</t>
  </si>
  <si>
    <t>M3</t>
  </si>
  <si>
    <t>M5</t>
  </si>
  <si>
    <t>M6</t>
  </si>
  <si>
    <t>M7</t>
  </si>
  <si>
    <t>M8</t>
  </si>
  <si>
    <t>M9</t>
  </si>
  <si>
    <t>M11</t>
  </si>
  <si>
    <t>M13</t>
  </si>
  <si>
    <t>M14</t>
  </si>
  <si>
    <t>M16</t>
  </si>
  <si>
    <t>M17</t>
  </si>
  <si>
    <t>M19</t>
  </si>
  <si>
    <t>M23</t>
  </si>
  <si>
    <t>M24</t>
  </si>
  <si>
    <t>M25</t>
  </si>
  <si>
    <t>M26</t>
  </si>
  <si>
    <t>M27</t>
  </si>
  <si>
    <t>B3</t>
  </si>
  <si>
    <t>B4</t>
  </si>
  <si>
    <t>B5</t>
  </si>
  <si>
    <t>B6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</si>
  <si>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</si>
  <si>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</si>
  <si>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</si>
  <si>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</si>
  <si>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</si>
  <si>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</si>
  <si>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</si>
  <si>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</si>
  <si>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</si>
  <si>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</si>
  <si>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</si>
  <si>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</si>
  <si>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id</t>
  </si>
  <si>
    <t>Title</t>
  </si>
  <si>
    <t>Author(s)</t>
  </si>
  <si>
    <t>Taibi, Lenarduzzi, Pahl</t>
  </si>
  <si>
    <t>On the definition of microservices bad smells</t>
  </si>
  <si>
    <t>Taibi, Lenarduzzi</t>
  </si>
  <si>
    <t>Microservices Tenets</t>
  </si>
  <si>
    <t>Zimmermann</t>
  </si>
  <si>
    <t>Microservices: The journey so far and challenges ahead</t>
  </si>
  <si>
    <t>Architectural patterns for microservices: A systematic mapping study</t>
  </si>
  <si>
    <t>Migrating enterprise legacy source code to microservices</t>
  </si>
  <si>
    <t>Microservices: Yesterday, today and tomorrow</t>
  </si>
  <si>
    <t>Dragoni et al</t>
  </si>
  <si>
    <t>Jamshidi et al</t>
  </si>
  <si>
    <t>Furda et al</t>
  </si>
  <si>
    <t>Using microservices for legacy software modernization</t>
  </si>
  <si>
    <t>Knoche, Hasselbring</t>
  </si>
  <si>
    <t>Migrating towards microservices: Migration and architecture smells</t>
  </si>
  <si>
    <t>Carrasco, van Bladel, Demeyer</t>
  </si>
  <si>
    <t>Microservices validation: Mjolnirr platform case study</t>
  </si>
  <si>
    <t>Savchenko, Radchenko, Taipale</t>
  </si>
  <si>
    <t>Processes, motivations, and issues for migrating to microservices architecture: An empirical investigation</t>
  </si>
  <si>
    <t>Research on architecting microservices: Trends, focus and potential for industrial adoption</t>
  </si>
  <si>
    <t>Di Francesco, Lago, Malavolta</t>
  </si>
  <si>
    <t>A systematic mapping study in microservice architecture</t>
  </si>
  <si>
    <t>Alshuqayran, Ali, Evans</t>
  </si>
  <si>
    <t>Microservices Architecture enables DevOps</t>
  </si>
  <si>
    <t>Balalaie, Heydarnoori, Jamshidi</t>
  </si>
  <si>
    <t>Architecting with microservices: A systematic mapping study</t>
  </si>
  <si>
    <t>Microservices migration patterns</t>
  </si>
  <si>
    <t>Balalaie et al</t>
  </si>
  <si>
    <t>Challenges when moving from monolith to microservice architecture</t>
  </si>
  <si>
    <t>Kalske, Makitalo, Mikkonen</t>
  </si>
  <si>
    <t>The pains and gains of microservices: A systematic grey literature review</t>
  </si>
  <si>
    <t>Soldani, Tamburri, van Den Heuvel</t>
  </si>
  <si>
    <t>Building microservices</t>
  </si>
  <si>
    <t>Newman</t>
  </si>
  <si>
    <t>Microservices antipatterns and pitfalls</t>
  </si>
  <si>
    <t>Richards</t>
  </si>
  <si>
    <t>Microservices architecture: Aligning principles, practises and culture</t>
  </si>
  <si>
    <t>Nadareishvili et al</t>
  </si>
  <si>
    <t>Microservices from day one</t>
  </si>
  <si>
    <t>Carneiro, Schmelmer</t>
  </si>
  <si>
    <t>Microservices for the enterprise: Designing, developing, deploying</t>
  </si>
  <si>
    <t>Microservices: Decomposing Applications for Deployability and Scalability</t>
  </si>
  <si>
    <t>Richardson</t>
  </si>
  <si>
    <t>Fowler, Lewis</t>
  </si>
  <si>
    <t>Microservices: A definition of this new architectural term</t>
  </si>
  <si>
    <t>Microservices patterns</t>
  </si>
  <si>
    <t>Seven microservices anti-patterns</t>
  </si>
  <si>
    <t>Alagarasan</t>
  </si>
  <si>
    <t xml:space="preserve">Microservices antipatterns </t>
  </si>
  <si>
    <t>Want to develop great microservices? Reorganize your team</t>
  </si>
  <si>
    <t>Saleh</t>
  </si>
  <si>
    <t>Gehani</t>
  </si>
  <si>
    <t>Performance patterns in microservice-based integrations</t>
  </si>
  <si>
    <t>Microservices in practice: From architecture to deployment</t>
  </si>
  <si>
    <t>The power, patterns and pains of microservices</t>
  </si>
  <si>
    <t>Design patterns for microservices</t>
  </si>
  <si>
    <t>Creating a microservice; design first, code later</t>
  </si>
  <si>
    <t>7 container design patterns you need to know</t>
  </si>
  <si>
    <t>Melendez</t>
  </si>
  <si>
    <t>Golden</t>
  </si>
  <si>
    <t>Bhojwani</t>
  </si>
  <si>
    <t>Indrasiri</t>
  </si>
  <si>
    <t>Long</t>
  </si>
  <si>
    <t>Dhall</t>
  </si>
  <si>
    <t>Principle</t>
  </si>
  <si>
    <t>Antipattern</t>
  </si>
  <si>
    <t>Coverage</t>
  </si>
  <si>
    <t>Independent deployability</t>
  </si>
  <si>
    <t>Horizontal scalability</t>
  </si>
  <si>
    <t>Isolation of failures</t>
  </si>
  <si>
    <t>Decentralisation</t>
  </si>
  <si>
    <t>Services in the same virtual host</t>
  </si>
  <si>
    <t>Direct service interaction</t>
  </si>
  <si>
    <t>ESB-based interaction</t>
  </si>
  <si>
    <t>Pcode</t>
  </si>
  <si>
    <t>Acode</t>
  </si>
  <si>
    <t>Antipatterns - Bubble plot</t>
  </si>
  <si>
    <t>Refactoring</t>
  </si>
  <si>
    <t>Direct service interaction - Pie</t>
  </si>
  <si>
    <t>Shared persistency - Pie</t>
  </si>
  <si>
    <t>add message broker</t>
  </si>
  <si>
    <t>add message router</t>
  </si>
  <si>
    <t>add service discovery</t>
  </si>
  <si>
    <t>add bulkhead</t>
  </si>
  <si>
    <t>add circuit breaker</t>
  </si>
  <si>
    <t>add data manager</t>
  </si>
  <si>
    <t>merge services</t>
  </si>
  <si>
    <t>split database</t>
  </si>
  <si>
    <t>B7</t>
  </si>
  <si>
    <t>Release it! Design and deploy production-ready software</t>
  </si>
  <si>
    <t>Nygard</t>
  </si>
  <si>
    <t>use timeouts</t>
  </si>
  <si>
    <t>Use timeouts</t>
  </si>
  <si>
    <t>B8</t>
  </si>
  <si>
    <t>Microservices. Flexible software architecture</t>
  </si>
  <si>
    <t>B9</t>
  </si>
  <si>
    <t>Reactive Microservices Architecture</t>
  </si>
  <si>
    <t>B10</t>
  </si>
  <si>
    <t>Microservices: patterns and applications</t>
  </si>
  <si>
    <t>Indrasiri et al</t>
  </si>
  <si>
    <t>Wolff</t>
  </si>
  <si>
    <t>Bonèr</t>
  </si>
  <si>
    <t>Krause</t>
  </si>
  <si>
    <t>M28</t>
  </si>
  <si>
    <t xml:space="preserve">Microservices Architecture: Case on the Migration of Reservation-based Parking System </t>
  </si>
  <si>
    <t>Pujianto Yugopuspito, Panduwinata</t>
  </si>
  <si>
    <t>M29</t>
  </si>
  <si>
    <t>Transform Monolith into Microservices using Docker</t>
  </si>
  <si>
    <t>Sarita, Sunil</t>
  </si>
  <si>
    <t>B11</t>
  </si>
  <si>
    <t>Spring microservices in action</t>
  </si>
  <si>
    <t>Carnell</t>
  </si>
  <si>
    <t>O13</t>
  </si>
  <si>
    <t>O14</t>
  </si>
  <si>
    <t>3 common pitfalls of microservices integration—and how to avoid them</t>
  </si>
  <si>
    <t>5 fundamentals to a successful microservice design</t>
  </si>
  <si>
    <t>Ruecker</t>
  </si>
  <si>
    <t>Wobbly service</t>
  </si>
  <si>
    <t>interactions</t>
  </si>
  <si>
    <t>Endpoint-based</t>
  </si>
  <si>
    <t>service</t>
  </si>
  <si>
    <t># articles</t>
  </si>
  <si>
    <t>Wobbly service inter. - Pie</t>
  </si>
  <si>
    <t>Wobbly service interactions</t>
  </si>
  <si>
    <t>Shared persistence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</si>
</sst>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2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2" borderId="2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4" xfId="0" applyFont="1" applyFill="1" applyBorder="1"/>
    <xf numFmtId="0" fontId="2" fillId="3" borderId="7" xfId="0" applyFont="1" applyFill="1" applyBorder="1"/>
    <xf numFmtId="0" fontId="3" fillId="3" borderId="6" xfId="0" applyFont="1" applyFill="1" applyBorder="1" applyAlignment="1">
      <alignment horizontal="center"/>
    </xf>
    <xf numFmtId="0" fontId="2" fillId="3" borderId="8" xfId="0" applyFont="1" applyFill="1" applyBorder="1"/>
    <xf numFmtId="0" fontId="2" fillId="3" borderId="9" xfId="0" applyFont="1" applyFill="1" applyBorder="1"/>
    <xf numFmtId="0" fontId="2" fillId="4" borderId="11" xfId="0" applyFont="1" applyFill="1" applyBorder="1"/>
    <xf numFmtId="0" fontId="3" fillId="4" borderId="12" xfId="0" applyFont="1" applyFill="1" applyBorder="1" applyAlignment="1">
      <alignment horizontal="center"/>
    </xf>
    <xf numFmtId="0" fontId="2" fillId="4" borderId="13" xfId="0" applyFont="1" applyFill="1" applyBorder="1"/>
    <xf numFmtId="0" fontId="3" fillId="3" borderId="14" xfId="0" applyFont="1" applyFill="1" applyBorder="1" applyAlignment="1">
      <alignment horizontal="center"/>
    </xf>
    <xf numFmtId="0" fontId="2" fillId="4" borderId="15" xfId="0" applyFont="1" applyFill="1" applyBorder="1"/>
    <xf numFmtId="0" fontId="2" fillId="3" borderId="16" xfId="0" applyFont="1" applyFill="1" applyBorder="1"/>
    <xf numFmtId="0" fontId="2" fillId="4" borderId="18" xfId="0" applyFont="1" applyFill="1" applyBorder="1"/>
    <xf numFmtId="0" fontId="2" fillId="2" borderId="19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4" borderId="20" xfId="0" applyFont="1" applyFill="1" applyBorder="1"/>
    <xf numFmtId="0" fontId="2" fillId="4" borderId="19" xfId="0" applyFont="1" applyFill="1" applyBorder="1" applyAlignment="1">
      <alignment horizontal="center"/>
    </xf>
    <xf numFmtId="0" fontId="2" fillId="4" borderId="21" xfId="0" applyFont="1" applyFill="1" applyBorder="1"/>
    <xf numFmtId="0" fontId="2" fillId="2" borderId="22" xfId="0" applyFont="1" applyFill="1" applyBorder="1" applyAlignment="1">
      <alignment horizontal="center"/>
    </xf>
    <xf numFmtId="0" fontId="2" fillId="4" borderId="23" xfId="0" applyFont="1" applyFill="1" applyBorder="1"/>
    <xf numFmtId="0" fontId="2" fillId="4" borderId="24" xfId="0" applyFont="1" applyFill="1" applyBorder="1"/>
    <xf numFmtId="0" fontId="3" fillId="4" borderId="2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3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6" xfId="0" applyFont="1" applyFill="1" applyBorder="1"/>
    <xf numFmtId="0" fontId="1" fillId="3" borderId="6" xfId="0" applyFont="1" applyFill="1" applyBorder="1"/>
    <xf numFmtId="0" fontId="6" fillId="3" borderId="6" xfId="0" applyFont="1" applyFill="1" applyBorder="1"/>
    <xf numFmtId="0" fontId="6" fillId="0" borderId="0" xfId="0" applyFont="1"/>
    <xf numFmtId="0" fontId="4" fillId="3" borderId="0" xfId="0" applyFont="1" applyFill="1"/>
    <xf numFmtId="0" fontId="0" fillId="3" borderId="0" xfId="0" applyFill="1"/>
    <xf numFmtId="0" fontId="4" fillId="4" borderId="0" xfId="0" applyFont="1" applyFill="1" applyAlignment="1">
      <alignment horizontal="center"/>
    </xf>
    <xf numFmtId="0" fontId="7" fillId="5" borderId="0" xfId="0" applyFont="1" applyFill="1" applyAlignment="1">
      <alignment horizontal="right"/>
    </xf>
    <xf numFmtId="0" fontId="7" fillId="5" borderId="0" xfId="0" applyFont="1" applyFill="1" applyAlignment="1">
      <alignment horizontal="left"/>
    </xf>
    <xf numFmtId="0" fontId="2" fillId="2" borderId="17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3764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0886914013968531E-4"/>
          <c:y val="2.0929517788854126E-2"/>
          <c:w val="0.99978226171972062"/>
          <c:h val="0.82975135073669426"/>
        </c:manualLayout>
      </c:layout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Analysis!$C$3:$C$9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xVal>
          <c:yVal>
            <c:numRef>
              <c:f>Analysis!$E$3:$E$9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</c:numCache>
            </c:numRef>
          </c:yVal>
          <c:bubbleSize>
            <c:numRef>
              <c:f>Analysis!$F$3:$F$9</c:f>
              <c:numCache>
                <c:formatCode>General</c:formatCode>
                <c:ptCount val="7"/>
                <c:pt idx="0">
                  <c:v>16</c:v>
                </c:pt>
                <c:pt idx="1">
                  <c:v>18</c:v>
                </c:pt>
                <c:pt idx="2">
                  <c:v>16</c:v>
                </c:pt>
                <c:pt idx="3">
                  <c:v>28</c:v>
                </c:pt>
                <c:pt idx="4">
                  <c:v>6</c:v>
                </c:pt>
                <c:pt idx="5">
                  <c:v>19</c:v>
                </c:pt>
                <c:pt idx="6">
                  <c:v>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3B6-4B20-8BEF-0F3755BB0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27384544"/>
        <c:axId val="327384872"/>
      </c:bubbleChart>
      <c:valAx>
        <c:axId val="327384544"/>
        <c:scaling>
          <c:orientation val="minMax"/>
          <c:max val="4.5"/>
          <c:min val="0.5"/>
        </c:scaling>
        <c:delete val="0"/>
        <c:axPos val="b"/>
        <c:numFmt formatCode="General" sourceLinked="1"/>
        <c:majorTickMark val="none"/>
        <c:minorTickMark val="in"/>
        <c:tickLblPos val="none"/>
        <c:spPr>
          <a:solidFill>
            <a:schemeClr val="tx1"/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7384872"/>
        <c:crosses val="autoZero"/>
        <c:crossBetween val="midCat"/>
        <c:majorUnit val="10"/>
        <c:minorUnit val="1"/>
      </c:valAx>
      <c:valAx>
        <c:axId val="327384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738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 w="38100"/>
          </c:spPr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2D-4BAE-BB38-281F0B33DC2F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2D-4BAE-BB38-281F0B33DC2F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2D-4BAE-BB38-281F0B33DC2F}"/>
              </c:ext>
            </c:extLst>
          </c:dPt>
          <c:dLbls>
            <c:dLbl>
              <c:idx val="0"/>
              <c:layout>
                <c:manualLayout>
                  <c:x val="-4.8747796425329412E-4"/>
                  <c:y val="-4.9000066186786977E-2"/>
                </c:manualLayout>
              </c:layout>
              <c:tx>
                <c:rich>
                  <a:bodyPr/>
                  <a:lstStyle/>
                  <a:p>
                    <a:fld id="{4E85BE33-967E-415A-BBD8-B10132976710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EA6D0699-9431-46C4-B130-C68142304BD0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2F0F37F8-6691-41F0-AA7E-A213A4CB6976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864415870694701"/>
                      <c:h val="0.2799910789822437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92D-4BAE-BB38-281F0B33DC2F}"/>
                </c:ext>
              </c:extLst>
            </c:dLbl>
            <c:dLbl>
              <c:idx val="1"/>
              <c:layout>
                <c:manualLayout>
                  <c:x val="2.3446528266170132E-2"/>
                  <c:y val="7.4471384918106315E-2"/>
                </c:manualLayout>
              </c:layout>
              <c:tx>
                <c:rich>
                  <a:bodyPr/>
                  <a:lstStyle/>
                  <a:p>
                    <a:fld id="{8E2C7A4C-2791-4CA3-ADA7-89EDA60654E8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C096403C-DF76-4582-A13B-DC26E61D985E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66297E7F-9E1B-4690-B240-F9751F72D0DF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559676210068436"/>
                      <c:h val="0.4021605289525689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92D-4BAE-BB38-281F0B33DC2F}"/>
                </c:ext>
              </c:extLst>
            </c:dLbl>
            <c:dLbl>
              <c:idx val="2"/>
              <c:layout>
                <c:manualLayout>
                  <c:x val="3.5174318634573737E-2"/>
                  <c:y val="0"/>
                </c:manualLayout>
              </c:layout>
              <c:tx>
                <c:rich>
                  <a:bodyPr/>
                  <a:lstStyle/>
                  <a:p>
                    <a:fld id="{B1999432-E532-498E-A500-BEB94D7D0190}" type="CATEGORYNAME">
                      <a:rPr lang="en-US"/>
                      <a:pPr/>
                      <a:t>[NOME CATEGORIA]</a:t>
                    </a:fld>
                    <a:endParaRPr lang="en-US"/>
                  </a:p>
                  <a:p>
                    <a:r>
                      <a:rPr lang="en-US"/>
                      <a:t>(w:</a:t>
                    </a:r>
                    <a:fld id="{4C1F9F19-7308-4CF7-A66E-00FEF6DAB11D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042CB716-B86F-4412-904D-8C1FA0FEAD79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90007815138287"/>
                      <c:h val="0.2081417174881437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92D-4BAE-BB38-281F0B33DC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Analysis!$H$3:$H$5</c:f>
              <c:strCache>
                <c:ptCount val="3"/>
                <c:pt idx="0">
                  <c:v>add service discovery</c:v>
                </c:pt>
                <c:pt idx="1">
                  <c:v>add message router</c:v>
                </c:pt>
                <c:pt idx="2">
                  <c:v>add message broker</c:v>
                </c:pt>
              </c:strCache>
            </c:strRef>
          </c:cat>
          <c:val>
            <c:numRef>
              <c:f>Analysis!$I$3:$I$5</c:f>
              <c:numCache>
                <c:formatCode>General</c:formatCode>
                <c:ptCount val="3"/>
                <c:pt idx="0">
                  <c:v>16</c:v>
                </c:pt>
                <c:pt idx="1">
                  <c:v>9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2D-4BAE-BB38-281F0B33D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  <a:latin typeface="Bahnschrift" panose="020B0502040204020203" pitchFamily="34" charset="0"/>
        </a:defRPr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 w="38100"/>
          </c:spPr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6-4736-BF35-FBF238D8DECD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6-4736-BF35-FBF238D8DECD}"/>
              </c:ext>
            </c:extLst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76-4736-BF35-FBF238D8DECD}"/>
              </c:ext>
            </c:extLst>
          </c:dPt>
          <c:dPt>
            <c:idx val="3"/>
            <c:bubble3D val="0"/>
            <c:spPr>
              <a:solidFill>
                <a:schemeClr val="accent1">
                  <a:tint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1.9404140241843379E-2"/>
                  <c:y val="3.013279079099326E-2"/>
                </c:manualLayout>
              </c:layout>
              <c:tx>
                <c:rich>
                  <a:bodyPr/>
                  <a:lstStyle/>
                  <a:p>
                    <a:fld id="{26D15B74-D2C4-4239-A447-5FE509FA31F2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34D56C1B-27DE-442C-9573-4477C2FFC7D5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036BC4D7-E05D-45D4-80FB-DA78C6529DE3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7038449860737183"/>
                      <c:h val="0.2219852410018189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B76-4736-BF35-FBF238D8DECD}"/>
                </c:ext>
              </c:extLst>
            </c:dLbl>
            <c:dLbl>
              <c:idx val="1"/>
              <c:layout>
                <c:manualLayout>
                  <c:x val="-8.6193559055802067E-3"/>
                  <c:y val="-6.6580085029269626E-2"/>
                </c:manualLayout>
              </c:layout>
              <c:tx>
                <c:rich>
                  <a:bodyPr/>
                  <a:lstStyle/>
                  <a:p>
                    <a:fld id="{19C05A70-CF00-4606-8E87-9EC4B1D27B9A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10BAD3C7-40A3-47E4-AD13-B6C783AE8668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706A5E66-26CD-4C5B-BA38-041E9189F35D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409700632439397"/>
                      <c:h val="0.2691226723400521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B76-4736-BF35-FBF238D8DECD}"/>
                </c:ext>
              </c:extLst>
            </c:dLbl>
            <c:dLbl>
              <c:idx val="2"/>
              <c:layout>
                <c:manualLayout>
                  <c:x val="-7.3775215245483637E-3"/>
                  <c:y val="1.6644993952537303E-2"/>
                </c:manualLayout>
              </c:layout>
              <c:tx>
                <c:rich>
                  <a:bodyPr/>
                  <a:lstStyle/>
                  <a:p>
                    <a:fld id="{FEC479A7-CA9B-4D1C-97CC-C61CE836945C}" type="CATEGORYNAME">
                      <a:rPr lang="en-US"/>
                      <a:pPr/>
                      <a:t>[NOME CATEGORIA]</a:t>
                    </a:fld>
                    <a:r>
                      <a:rPr lang="en-US" baseline="0"/>
                      <a:t>
(w: </a:t>
                    </a:r>
                    <a:fld id="{9ACFA078-6834-425C-AF0E-A18D24B810FA}" type="PERCENTAGE">
                      <a:rPr lang="en-US" baseline="0"/>
                      <a:pPr/>
                      <a:t>[PERCENTUALE]</a:t>
                    </a:fld>
                    <a:r>
                      <a:rPr lang="en-US" baseline="0"/>
                      <a:t>; o:</a:t>
                    </a:r>
                    <a:fld id="{2293724F-3CCE-4AD5-9358-59A437F89D0B}" type="VALUE">
                      <a:rPr lang="en-US" baseline="0"/>
                      <a:pPr/>
                      <a:t>[VALORE]</a:t>
                    </a:fld>
                    <a:r>
                      <a:rPr lang="en-US" baseline="0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B76-4736-BF35-FBF238D8DECD}"/>
                </c:ext>
              </c:extLst>
            </c:dLbl>
            <c:dLbl>
              <c:idx val="3"/>
              <c:layout>
                <c:manualLayout>
                  <c:x val="1.8439011326915986E-2"/>
                  <c:y val="6.3805810151392986E-2"/>
                </c:manualLayout>
              </c:layout>
              <c:tx>
                <c:rich>
                  <a:bodyPr/>
                  <a:lstStyle/>
                  <a:p>
                    <a:fld id="{FD04DE9F-72D2-4040-BE70-07AB7D625A82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F7638E8B-8C85-4EEB-9275-FC52A1794716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C62250A2-BD0B-49FB-96EB-9242111AC7F8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53783498464906"/>
                      <c:h val="0.25819687232689226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Analysis!$H$10:$H$13</c:f>
              <c:strCache>
                <c:ptCount val="4"/>
                <c:pt idx="0">
                  <c:v>add message broker</c:v>
                </c:pt>
                <c:pt idx="1">
                  <c:v>add circuit breaker</c:v>
                </c:pt>
                <c:pt idx="2">
                  <c:v>use timeouts</c:v>
                </c:pt>
                <c:pt idx="3">
                  <c:v>add bulkhead</c:v>
                </c:pt>
              </c:strCache>
            </c:strRef>
          </c:cat>
          <c:val>
            <c:numRef>
              <c:f>Analysis!$I$10:$I$13</c:f>
              <c:numCache>
                <c:formatCode>General</c:formatCode>
                <c:ptCount val="4"/>
                <c:pt idx="0">
                  <c:v>10</c:v>
                </c:pt>
                <c:pt idx="1">
                  <c:v>27</c:v>
                </c:pt>
                <c:pt idx="2">
                  <c:v>14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76-4736-BF35-FBF238D8DE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600">
          <a:solidFill>
            <a:schemeClr val="tx1"/>
          </a:solidFill>
          <a:latin typeface="Bahnschrift" panose="020B0502040204020203" pitchFamily="34" charset="0"/>
        </a:defRPr>
      </a:pPr>
      <a:endParaRPr lang="it-I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 w="38100"/>
          </c:spPr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03-4C55-A56B-C4E0C181F75C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03-4C55-A56B-C4E0C181F75C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03-4C55-A56B-C4E0C181F75C}"/>
              </c:ext>
            </c:extLst>
          </c:dPt>
          <c:dLbls>
            <c:dLbl>
              <c:idx val="0"/>
              <c:layout>
                <c:manualLayout>
                  <c:x val="-2.0003200798708681E-2"/>
                  <c:y val="1.6760875439306558E-2"/>
                </c:manualLayout>
              </c:layout>
              <c:tx>
                <c:rich>
                  <a:bodyPr/>
                  <a:lstStyle/>
                  <a:p>
                    <a:fld id="{C2DBB804-5972-4FEE-8741-7FBFECBFFA39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F2913555-3B35-4896-8B5F-81F07C11C090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CEB37A58-63AA-4AC3-BFDB-4E35616C17BD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079863633282003"/>
                      <c:h val="0.2303417191235496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303-4C55-A56B-C4E0C181F75C}"/>
                </c:ext>
              </c:extLst>
            </c:dLbl>
            <c:dLbl>
              <c:idx val="1"/>
              <c:layout>
                <c:manualLayout>
                  <c:x val="0"/>
                  <c:y val="0.10125660966812022"/>
                </c:manualLayout>
              </c:layout>
              <c:tx>
                <c:rich>
                  <a:bodyPr/>
                  <a:lstStyle/>
                  <a:p>
                    <a:fld id="{129062AC-3E6D-478F-AB78-482F4421F0BB}" type="CATEGORYNAME">
                      <a:rPr lang="en-US"/>
                      <a:pPr/>
                      <a:t>[NOME CATEGORIA]</a:t>
                    </a:fld>
                    <a:r>
                      <a:rPr lang="en-US" baseline="0"/>
                      <a:t> </a:t>
                    </a:r>
                  </a:p>
                  <a:p>
                    <a:r>
                      <a:rPr lang="en-US"/>
                      <a:t>(w:</a:t>
                    </a:r>
                    <a:fld id="{5F2123F5-D45E-48F7-A03A-A4DF4BDF9F94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8E43CEBE-0C99-4D2D-8C29-33C6ED4C6725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41052663885541141"/>
                      <c:h val="0.2349613462610909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303-4C55-A56B-C4E0C181F75C}"/>
                </c:ext>
              </c:extLst>
            </c:dLbl>
            <c:dLbl>
              <c:idx val="2"/>
              <c:layout>
                <c:manualLayout>
                  <c:x val="-1.5404206852536319E-3"/>
                  <c:y val="0"/>
                </c:manualLayout>
              </c:layout>
              <c:tx>
                <c:rich>
                  <a:bodyPr/>
                  <a:lstStyle/>
                  <a:p>
                    <a:fld id="{817962AD-E433-4D8A-BF59-CCC6E9708343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1B4CD744-33DB-4F94-967A-0D859481F3AD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F8F88DF8-A3FF-4D25-ACA5-4A02FF425F3C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067976986780097"/>
                      <c:h val="0.1831809981448040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4303-4C55-A56B-C4E0C181F7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Analysis!$K$3:$K$5</c:f>
              <c:strCache>
                <c:ptCount val="3"/>
                <c:pt idx="0">
                  <c:v>split database</c:v>
                </c:pt>
                <c:pt idx="1">
                  <c:v>add data manager</c:v>
                </c:pt>
                <c:pt idx="2">
                  <c:v>merge services</c:v>
                </c:pt>
              </c:strCache>
            </c:strRef>
          </c:cat>
          <c:val>
            <c:numRef>
              <c:f>Analysis!$L$3:$L$5</c:f>
              <c:numCache>
                <c:formatCode>General</c:formatCode>
                <c:ptCount val="3"/>
                <c:pt idx="0">
                  <c:v>17</c:v>
                </c:pt>
                <c:pt idx="1">
                  <c:v>14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03-4C55-A56B-C4E0C181F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  <a:latin typeface="Bahnschrift" panose="020B0502040204020203" pitchFamily="34" charset="0"/>
        </a:defRPr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90" workbookViewId="0"/>
  </sheetViews>
  <pageMargins left="0.19685039370078741" right="0.19685039370078741" top="0.19685039370078741" bottom="0.19685039370078741" header="0" footer="0"/>
  <pageSetup paperSize="11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tabSelected="1" zoomScale="160" workbookViewId="0" zoomToFit="1"/>
  </sheetViews>
  <pageMargins left="0.19685039370078741" right="0.19685039370078741" top="0.19685039370078741" bottom="0.19685039370078741" header="0" footer="0"/>
  <pageSetup paperSize="133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59" workbookViewId="0" zoomToFit="1"/>
  </sheetViews>
  <pageMargins left="0.19685039370078741" right="0.19685039370078741" top="0.19685039370078741" bottom="0.19685039370078741" header="0" footer="0"/>
  <pageSetup paperSize="133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159" workbookViewId="0" zoomToFit="1"/>
  </sheetViews>
  <pageMargins left="0.19685039370078741" right="0.19685039370078741" top="0.19685039370078741" bottom="0.19685039370078741" header="0" footer="0"/>
  <pageSetup paperSize="133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7080250" cy="484716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31A002-37B1-4565-8832-0EC5C653CF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0.00063</cdr:x>
      <cdr:y>0.84765</cdr:y>
    </cdr:from>
    <cdr:to>
      <cdr:x>0.25032</cdr:x>
      <cdr:y>1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F58F6BC0-D9C1-4A99-B72B-D6DAAD09E810}"/>
            </a:ext>
          </a:extLst>
        </cdr:cNvPr>
        <cdr:cNvSpPr txBox="1"/>
      </cdr:nvSpPr>
      <cdr:spPr>
        <a:xfrm xmlns:a="http://schemas.openxmlformats.org/drawingml/2006/main">
          <a:off x="4483" y="4114800"/>
          <a:ext cx="1770530" cy="7395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</a:rPr>
            <a:t>independent</a:t>
          </a:r>
        </a:p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</a:rPr>
            <a:t>deployability</a:t>
          </a:r>
        </a:p>
      </cdr:txBody>
    </cdr:sp>
  </cdr:relSizeAnchor>
  <cdr:relSizeAnchor xmlns:cdr="http://schemas.openxmlformats.org/drawingml/2006/chartDrawing">
    <cdr:from>
      <cdr:x>0.24905</cdr:x>
      <cdr:y>0.85042</cdr:y>
    </cdr:from>
    <cdr:to>
      <cdr:x>0.49937</cdr:x>
      <cdr:y>1</cdr:y>
    </cdr:to>
    <cdr:sp macro="" textlink="">
      <cdr:nvSpPr>
        <cdr:cNvPr id="4" name="CasellaDiTesto 3">
          <a:extLst xmlns:a="http://schemas.openxmlformats.org/drawingml/2006/main">
            <a:ext uri="{FF2B5EF4-FFF2-40B4-BE49-F238E27FC236}">
              <a16:creationId xmlns:a16="http://schemas.microsoft.com/office/drawing/2014/main" id="{A4196FC0-0A03-41A0-8A05-5D57D9D3498C}"/>
            </a:ext>
          </a:extLst>
        </cdr:cNvPr>
        <cdr:cNvSpPr txBox="1"/>
      </cdr:nvSpPr>
      <cdr:spPr>
        <a:xfrm xmlns:a="http://schemas.openxmlformats.org/drawingml/2006/main">
          <a:off x="1766047" y="4128246"/>
          <a:ext cx="1775011" cy="7261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  <a:ea typeface="+mn-ea"/>
              <a:cs typeface="+mn-cs"/>
            </a:rPr>
            <a:t>horizontal</a:t>
          </a:r>
        </a:p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  <a:ea typeface="+mn-ea"/>
              <a:cs typeface="+mn-cs"/>
            </a:rPr>
            <a:t>scalability</a:t>
          </a:r>
        </a:p>
      </cdr:txBody>
    </cdr:sp>
  </cdr:relSizeAnchor>
  <cdr:relSizeAnchor xmlns:cdr="http://schemas.openxmlformats.org/drawingml/2006/chartDrawing">
    <cdr:from>
      <cdr:x>0.49937</cdr:x>
      <cdr:y>0.84949</cdr:y>
    </cdr:from>
    <cdr:to>
      <cdr:x>0.75032</cdr:x>
      <cdr:y>1</cdr:y>
    </cdr:to>
    <cdr:sp macro="" textlink="">
      <cdr:nvSpPr>
        <cdr:cNvPr id="5" name="CasellaDiTesto 4">
          <a:extLst xmlns:a="http://schemas.openxmlformats.org/drawingml/2006/main">
            <a:ext uri="{FF2B5EF4-FFF2-40B4-BE49-F238E27FC236}">
              <a16:creationId xmlns:a16="http://schemas.microsoft.com/office/drawing/2014/main" id="{E6777C6C-B13A-49C4-9CAC-74AD63F77BBB}"/>
            </a:ext>
          </a:extLst>
        </cdr:cNvPr>
        <cdr:cNvSpPr txBox="1"/>
      </cdr:nvSpPr>
      <cdr:spPr>
        <a:xfrm xmlns:a="http://schemas.openxmlformats.org/drawingml/2006/main">
          <a:off x="3541059" y="4123764"/>
          <a:ext cx="1779494" cy="730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</a:rPr>
            <a:t>isolation of </a:t>
          </a:r>
        </a:p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</a:rPr>
            <a:t>failures</a:t>
          </a:r>
        </a:p>
      </cdr:txBody>
    </cdr:sp>
  </cdr:relSizeAnchor>
  <cdr:relSizeAnchor xmlns:cdr="http://schemas.openxmlformats.org/drawingml/2006/chartDrawing">
    <cdr:from>
      <cdr:x>0.74968</cdr:x>
      <cdr:y>0.84949</cdr:y>
    </cdr:from>
    <cdr:to>
      <cdr:x>1</cdr:x>
      <cdr:y>1</cdr:y>
    </cdr:to>
    <cdr:sp macro="" textlink="">
      <cdr:nvSpPr>
        <cdr:cNvPr id="6" name="CasellaDiTesto 5">
          <a:extLst xmlns:a="http://schemas.openxmlformats.org/drawingml/2006/main">
            <a:ext uri="{FF2B5EF4-FFF2-40B4-BE49-F238E27FC236}">
              <a16:creationId xmlns:a16="http://schemas.microsoft.com/office/drawing/2014/main" id="{DCFC008F-2D73-4401-A9B6-A68CA20F42AE}"/>
            </a:ext>
          </a:extLst>
        </cdr:cNvPr>
        <cdr:cNvSpPr txBox="1"/>
      </cdr:nvSpPr>
      <cdr:spPr>
        <a:xfrm xmlns:a="http://schemas.openxmlformats.org/drawingml/2006/main">
          <a:off x="5316070" y="4123764"/>
          <a:ext cx="1775012" cy="730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</a:rPr>
            <a:t>decentralisation</a:t>
          </a:r>
        </a:p>
      </cdr:txBody>
    </cdr:sp>
  </cdr:relSizeAnchor>
  <cdr:relSizeAnchor xmlns:cdr="http://schemas.openxmlformats.org/drawingml/2006/chartDrawing">
    <cdr:from>
      <cdr:x>0.07063</cdr:x>
      <cdr:y>0.40174</cdr:y>
    </cdr:from>
    <cdr:to>
      <cdr:x>0.19958</cdr:x>
      <cdr:y>0.60522</cdr:y>
    </cdr:to>
    <cdr:sp macro="" textlink="">
      <cdr:nvSpPr>
        <cdr:cNvPr id="7" name="CasellaDiTesto 6">
          <a:extLst xmlns:a="http://schemas.openxmlformats.org/drawingml/2006/main">
            <a:ext uri="{FF2B5EF4-FFF2-40B4-BE49-F238E27FC236}">
              <a16:creationId xmlns:a16="http://schemas.microsoft.com/office/drawing/2014/main" id="{49FD5511-A0A3-4936-8B56-971A1F854F2B}"/>
            </a:ext>
          </a:extLst>
        </cdr:cNvPr>
        <cdr:cNvSpPr txBox="1"/>
      </cdr:nvSpPr>
      <cdr:spPr>
        <a:xfrm xmlns:a="http://schemas.openxmlformats.org/drawingml/2006/main">
          <a:off x="500075" y="1947319"/>
          <a:ext cx="912998" cy="986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</a:rPr>
            <a:t>multiple services </a:t>
          </a:r>
        </a:p>
        <a:p xmlns:a="http://schemas.openxmlformats.org/drawingml/2006/main">
          <a:pPr algn="ctr"/>
          <a:r>
            <a:rPr lang="it-IT" sz="1800" b="0" baseline="0">
              <a:latin typeface="Bahnschrift" panose="020B0502040204020203" pitchFamily="34" charset="0"/>
            </a:rPr>
            <a:t>in one container</a:t>
          </a:r>
        </a:p>
      </cdr:txBody>
    </cdr:sp>
  </cdr:relSizeAnchor>
  <cdr:relSizeAnchor xmlns:cdr="http://schemas.openxmlformats.org/drawingml/2006/chartDrawing">
    <cdr:from>
      <cdr:x>0.30973</cdr:x>
      <cdr:y>0.15605</cdr:y>
    </cdr:from>
    <cdr:to>
      <cdr:x>0.43869</cdr:x>
      <cdr:y>0.34811</cdr:y>
    </cdr:to>
    <cdr:sp macro="" textlink="">
      <cdr:nvSpPr>
        <cdr:cNvPr id="8" name="CasellaDiTesto 7">
          <a:extLst xmlns:a="http://schemas.openxmlformats.org/drawingml/2006/main">
            <a:ext uri="{FF2B5EF4-FFF2-40B4-BE49-F238E27FC236}">
              <a16:creationId xmlns:a16="http://schemas.microsoft.com/office/drawing/2014/main" id="{019EADFC-841E-4BE2-8D8C-35AE3FE1E8B4}"/>
            </a:ext>
          </a:extLst>
        </cdr:cNvPr>
        <cdr:cNvSpPr txBox="1"/>
      </cdr:nvSpPr>
      <cdr:spPr>
        <a:xfrm xmlns:a="http://schemas.openxmlformats.org/drawingml/2006/main">
          <a:off x="2196321" y="757518"/>
          <a:ext cx="914466" cy="9323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>
              <a:latin typeface="Bahnschrift" panose="020B0502040204020203" pitchFamily="34" charset="0"/>
            </a:rPr>
            <a:t>no API</a:t>
          </a:r>
          <a:r>
            <a:rPr lang="it-IT" sz="1800" baseline="0">
              <a:latin typeface="Bahnschrift" panose="020B0502040204020203" pitchFamily="34" charset="0"/>
            </a:rPr>
            <a:t> </a:t>
          </a:r>
          <a:br>
            <a:rPr lang="it-IT" sz="1800" baseline="0">
              <a:latin typeface="Bahnschrift" panose="020B0502040204020203" pitchFamily="34" charset="0"/>
            </a:rPr>
          </a:br>
          <a:r>
            <a:rPr lang="it-IT" sz="1800" baseline="0">
              <a:latin typeface="Bahnschrift" panose="020B0502040204020203" pitchFamily="34" charset="0"/>
            </a:rPr>
            <a:t>gateway</a:t>
          </a:r>
        </a:p>
      </cdr:txBody>
    </cdr:sp>
  </cdr:relSizeAnchor>
  <cdr:relSizeAnchor xmlns:cdr="http://schemas.openxmlformats.org/drawingml/2006/chartDrawing">
    <cdr:from>
      <cdr:x>0.31353</cdr:x>
      <cdr:y>0.70961</cdr:y>
    </cdr:from>
    <cdr:to>
      <cdr:x>0.44248</cdr:x>
      <cdr:y>0.87719</cdr:y>
    </cdr:to>
    <cdr:sp macro="" textlink="">
      <cdr:nvSpPr>
        <cdr:cNvPr id="9" name="CasellaDiTesto 8">
          <a:extLst xmlns:a="http://schemas.openxmlformats.org/drawingml/2006/main">
            <a:ext uri="{FF2B5EF4-FFF2-40B4-BE49-F238E27FC236}">
              <a16:creationId xmlns:a16="http://schemas.microsoft.com/office/drawing/2014/main" id="{45C62DDB-1977-40C5-BB67-28EF5004678B}"/>
            </a:ext>
          </a:extLst>
        </cdr:cNvPr>
        <cdr:cNvSpPr txBox="1"/>
      </cdr:nvSpPr>
      <cdr:spPr>
        <a:xfrm xmlns:a="http://schemas.openxmlformats.org/drawingml/2006/main">
          <a:off x="2219871" y="3439583"/>
          <a:ext cx="912998" cy="8123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>
              <a:latin typeface="Bahnschrift" panose="020B0502040204020203" pitchFamily="34" charset="0"/>
            </a:rPr>
            <a:t>endpoint-based</a:t>
          </a:r>
          <a:r>
            <a:rPr lang="it-IT" sz="1800" baseline="0">
              <a:latin typeface="Bahnschrift" panose="020B0502040204020203" pitchFamily="34" charset="0"/>
            </a:rPr>
            <a:t> </a:t>
          </a:r>
          <a:br>
            <a:rPr lang="it-IT" sz="1800" baseline="0">
              <a:latin typeface="Bahnschrift" panose="020B0502040204020203" pitchFamily="34" charset="0"/>
            </a:rPr>
          </a:br>
          <a:r>
            <a:rPr lang="it-IT" sz="1800">
              <a:latin typeface="Bahnschrift" panose="020B0502040204020203" pitchFamily="34" charset="0"/>
            </a:rPr>
            <a:t>service interactions</a:t>
          </a:r>
        </a:p>
      </cdr:txBody>
    </cdr:sp>
  </cdr:relSizeAnchor>
  <cdr:relSizeAnchor xmlns:cdr="http://schemas.openxmlformats.org/drawingml/2006/chartDrawing">
    <cdr:from>
      <cdr:x>0.55867</cdr:x>
      <cdr:y>0.37299</cdr:y>
    </cdr:from>
    <cdr:to>
      <cdr:x>0.68762</cdr:x>
      <cdr:y>0.55397</cdr:y>
    </cdr:to>
    <cdr:sp macro="" textlink="">
      <cdr:nvSpPr>
        <cdr:cNvPr id="11" name="CasellaDiTesto 10">
          <a:extLst xmlns:a="http://schemas.openxmlformats.org/drawingml/2006/main">
            <a:ext uri="{FF2B5EF4-FFF2-40B4-BE49-F238E27FC236}">
              <a16:creationId xmlns:a16="http://schemas.microsoft.com/office/drawing/2014/main" id="{1189B91B-B5EE-479C-A3D9-A4E88B837A91}"/>
            </a:ext>
          </a:extLst>
        </cdr:cNvPr>
        <cdr:cNvSpPr txBox="1"/>
      </cdr:nvSpPr>
      <cdr:spPr>
        <a:xfrm xmlns:a="http://schemas.openxmlformats.org/drawingml/2006/main">
          <a:off x="3955533" y="1807924"/>
          <a:ext cx="912998" cy="8772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>
              <a:latin typeface="Bahnschrift" panose="020B0502040204020203" pitchFamily="34" charset="0"/>
            </a:rPr>
            <a:t>wobbly</a:t>
          </a:r>
          <a:r>
            <a:rPr lang="it-IT" sz="1800" baseline="0">
              <a:latin typeface="Bahnschrift" panose="020B0502040204020203" pitchFamily="34" charset="0"/>
            </a:rPr>
            <a:t> service</a:t>
          </a:r>
        </a:p>
        <a:p xmlns:a="http://schemas.openxmlformats.org/drawingml/2006/main">
          <a:pPr algn="ctr"/>
          <a:r>
            <a:rPr lang="it-IT" sz="1800" baseline="0">
              <a:latin typeface="Bahnschrift" panose="020B0502040204020203" pitchFamily="34" charset="0"/>
            </a:rPr>
            <a:t>interactions</a:t>
          </a:r>
          <a:endParaRPr lang="it-IT" sz="1800">
            <a:latin typeface="Bahnschrift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0.74888</cdr:x>
      <cdr:y>0.01965</cdr:y>
    </cdr:from>
    <cdr:to>
      <cdr:x>1</cdr:x>
      <cdr:y>0.22002</cdr:y>
    </cdr:to>
    <cdr:sp macro="" textlink="">
      <cdr:nvSpPr>
        <cdr:cNvPr id="12" name="CasellaDiTesto 11">
          <a:extLst xmlns:a="http://schemas.openxmlformats.org/drawingml/2006/main">
            <a:ext uri="{FF2B5EF4-FFF2-40B4-BE49-F238E27FC236}">
              <a16:creationId xmlns:a16="http://schemas.microsoft.com/office/drawing/2014/main" id="{70FD57C0-DBDA-4C57-A8E7-595DE780FCFD}"/>
            </a:ext>
          </a:extLst>
        </cdr:cNvPr>
        <cdr:cNvSpPr txBox="1"/>
      </cdr:nvSpPr>
      <cdr:spPr>
        <a:xfrm xmlns:a="http://schemas.openxmlformats.org/drawingml/2006/main">
          <a:off x="5302250" y="95250"/>
          <a:ext cx="1778000" cy="9712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>
              <a:latin typeface="Bahnschrift" panose="020B0502040204020203" pitchFamily="34" charset="0"/>
            </a:rPr>
            <a:t>ESB misuse</a:t>
          </a:r>
        </a:p>
      </cdr:txBody>
    </cdr:sp>
  </cdr:relSizeAnchor>
  <cdr:relSizeAnchor xmlns:cdr="http://schemas.openxmlformats.org/drawingml/2006/chartDrawing">
    <cdr:from>
      <cdr:x>0.72945</cdr:x>
      <cdr:y>0.20591</cdr:y>
    </cdr:from>
    <cdr:to>
      <cdr:x>1</cdr:x>
      <cdr:y>0.44414</cdr:y>
    </cdr:to>
    <cdr:sp macro="" textlink="">
      <cdr:nvSpPr>
        <cdr:cNvPr id="13" name="CasellaDiTesto 12">
          <a:extLst xmlns:a="http://schemas.openxmlformats.org/drawingml/2006/main">
            <a:ext uri="{FF2B5EF4-FFF2-40B4-BE49-F238E27FC236}">
              <a16:creationId xmlns:a16="http://schemas.microsoft.com/office/drawing/2014/main" id="{33D7C810-3205-4203-9596-FDE85D976216}"/>
            </a:ext>
          </a:extLst>
        </cdr:cNvPr>
        <cdr:cNvSpPr txBox="1"/>
      </cdr:nvSpPr>
      <cdr:spPr>
        <a:xfrm xmlns:a="http://schemas.openxmlformats.org/drawingml/2006/main">
          <a:off x="5164668" y="998080"/>
          <a:ext cx="1915582" cy="11547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>
              <a:latin typeface="Bahnschrift" panose="020B0502040204020203" pitchFamily="34" charset="0"/>
            </a:rPr>
            <a:t>shared</a:t>
          </a:r>
          <a:r>
            <a:rPr lang="it-IT" sz="1800" baseline="0">
              <a:latin typeface="Bahnschrift" panose="020B0502040204020203" pitchFamily="34" charset="0"/>
            </a:rPr>
            <a:t> persistence</a:t>
          </a:r>
          <a:endParaRPr lang="it-IT" sz="1800">
            <a:latin typeface="Bahnschrift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0.80088</cdr:x>
      <cdr:y>0.67031</cdr:y>
    </cdr:from>
    <cdr:to>
      <cdr:x>0.95575</cdr:x>
      <cdr:y>0.84857</cdr:y>
    </cdr:to>
    <cdr:sp macro="" textlink="">
      <cdr:nvSpPr>
        <cdr:cNvPr id="14" name="CasellaDiTesto 13">
          <a:extLst xmlns:a="http://schemas.openxmlformats.org/drawingml/2006/main">
            <a:ext uri="{FF2B5EF4-FFF2-40B4-BE49-F238E27FC236}">
              <a16:creationId xmlns:a16="http://schemas.microsoft.com/office/drawing/2014/main" id="{3AD33FC6-E137-44D8-AFCD-4523D863959C}"/>
            </a:ext>
          </a:extLst>
        </cdr:cNvPr>
        <cdr:cNvSpPr txBox="1"/>
      </cdr:nvSpPr>
      <cdr:spPr>
        <a:xfrm xmlns:a="http://schemas.openxmlformats.org/drawingml/2006/main">
          <a:off x="5670431" y="3249083"/>
          <a:ext cx="1096518" cy="8640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>
              <a:latin typeface="Bahnschrift" panose="020B0502040204020203" pitchFamily="34" charset="0"/>
            </a:rPr>
            <a:t>single-layer</a:t>
          </a:r>
          <a:br>
            <a:rPr lang="it-IT" sz="1800">
              <a:latin typeface="Bahnschrift" panose="020B0502040204020203" pitchFamily="34" charset="0"/>
            </a:rPr>
          </a:br>
          <a:r>
            <a:rPr lang="it-IT" sz="1800">
              <a:latin typeface="Bahnschrift" panose="020B0502040204020203" pitchFamily="34" charset="0"/>
            </a:rPr>
            <a:t>teams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0333726" cy="456481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75F5EC6-E57E-404A-8AE8-D182135BB9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0333726" cy="456481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BFF990E-2DD9-406F-B364-D8E2CFAC07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0333726" cy="456481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15053B9-E1AC-4099-A18E-ECD6C98466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"/>
  <sheetViews>
    <sheetView topLeftCell="C30" workbookViewId="0">
      <selection activeCell="C45" sqref="C45"/>
    </sheetView>
  </sheetViews>
  <sheetFormatPr defaultColWidth="8.85546875" defaultRowHeight="12.75" x14ac:dyDescent="0.2"/>
  <cols>
    <col min="1" max="1" width="4.42578125" style="36" bestFit="1" customWidth="1"/>
    <col min="2" max="2" width="84.85546875" style="41" bestFit="1" customWidth="1"/>
    <col min="3" max="3" width="28.85546875" style="1" bestFit="1" customWidth="1"/>
    <col min="4" max="16384" width="8.85546875" style="1"/>
  </cols>
  <sheetData>
    <row r="1" spans="1:3" x14ac:dyDescent="0.2">
      <c r="A1" s="37" t="s">
        <v>58</v>
      </c>
      <c r="B1" s="38" t="s">
        <v>59</v>
      </c>
      <c r="C1" s="38" t="s">
        <v>60</v>
      </c>
    </row>
    <row r="2" spans="1:3" x14ac:dyDescent="0.2">
      <c r="A2" s="37" t="s">
        <v>25</v>
      </c>
      <c r="B2" s="40" t="s">
        <v>67</v>
      </c>
      <c r="C2" s="39" t="s">
        <v>61</v>
      </c>
    </row>
    <row r="3" spans="1:3" x14ac:dyDescent="0.2">
      <c r="A3" s="37" t="s">
        <v>26</v>
      </c>
      <c r="B3" s="40" t="s">
        <v>62</v>
      </c>
      <c r="C3" s="39" t="s">
        <v>63</v>
      </c>
    </row>
    <row r="4" spans="1:3" x14ac:dyDescent="0.2">
      <c r="A4" s="37" t="s">
        <v>27</v>
      </c>
      <c r="B4" s="40" t="s">
        <v>64</v>
      </c>
      <c r="C4" s="39" t="s">
        <v>65</v>
      </c>
    </row>
    <row r="5" spans="1:3" x14ac:dyDescent="0.2">
      <c r="A5" s="37" t="s">
        <v>28</v>
      </c>
      <c r="B5" s="40" t="s">
        <v>66</v>
      </c>
      <c r="C5" s="39" t="s">
        <v>71</v>
      </c>
    </row>
    <row r="6" spans="1:3" x14ac:dyDescent="0.2">
      <c r="A6" s="37" t="s">
        <v>29</v>
      </c>
      <c r="B6" s="40" t="s">
        <v>68</v>
      </c>
      <c r="C6" s="39" t="s">
        <v>72</v>
      </c>
    </row>
    <row r="7" spans="1:3" x14ac:dyDescent="0.2">
      <c r="A7" s="37" t="s">
        <v>30</v>
      </c>
      <c r="B7" s="40" t="s">
        <v>69</v>
      </c>
      <c r="C7" s="39" t="s">
        <v>70</v>
      </c>
    </row>
    <row r="8" spans="1:3" x14ac:dyDescent="0.2">
      <c r="A8" s="37" t="s">
        <v>31</v>
      </c>
      <c r="B8" s="40" t="s">
        <v>73</v>
      </c>
      <c r="C8" s="39" t="s">
        <v>74</v>
      </c>
    </row>
    <row r="9" spans="1:3" x14ac:dyDescent="0.2">
      <c r="A9" s="37" t="s">
        <v>32</v>
      </c>
      <c r="B9" s="40" t="s">
        <v>75</v>
      </c>
      <c r="C9" s="39" t="s">
        <v>76</v>
      </c>
    </row>
    <row r="10" spans="1:3" x14ac:dyDescent="0.2">
      <c r="A10" s="37" t="s">
        <v>33</v>
      </c>
      <c r="B10" s="40" t="s">
        <v>77</v>
      </c>
      <c r="C10" s="39" t="s">
        <v>78</v>
      </c>
    </row>
    <row r="11" spans="1:3" x14ac:dyDescent="0.2">
      <c r="A11" s="37" t="s">
        <v>34</v>
      </c>
      <c r="B11" s="40" t="s">
        <v>79</v>
      </c>
      <c r="C11" s="39" t="s">
        <v>61</v>
      </c>
    </row>
    <row r="12" spans="1:3" x14ac:dyDescent="0.2">
      <c r="A12" s="37" t="s">
        <v>35</v>
      </c>
      <c r="B12" s="40" t="s">
        <v>80</v>
      </c>
      <c r="C12" s="39" t="s">
        <v>81</v>
      </c>
    </row>
    <row r="13" spans="1:3" x14ac:dyDescent="0.2">
      <c r="A13" s="37" t="s">
        <v>36</v>
      </c>
      <c r="B13" s="40" t="s">
        <v>82</v>
      </c>
      <c r="C13" s="39" t="s">
        <v>83</v>
      </c>
    </row>
    <row r="14" spans="1:3" x14ac:dyDescent="0.2">
      <c r="A14" s="37" t="s">
        <v>37</v>
      </c>
      <c r="B14" s="40" t="s">
        <v>84</v>
      </c>
      <c r="C14" s="39" t="s">
        <v>85</v>
      </c>
    </row>
    <row r="15" spans="1:3" x14ac:dyDescent="0.2">
      <c r="A15" s="37" t="s">
        <v>38</v>
      </c>
      <c r="B15" s="40" t="s">
        <v>86</v>
      </c>
      <c r="C15" s="39" t="s">
        <v>81</v>
      </c>
    </row>
    <row r="16" spans="1:3" x14ac:dyDescent="0.2">
      <c r="A16" s="37" t="s">
        <v>39</v>
      </c>
      <c r="B16" s="40" t="s">
        <v>87</v>
      </c>
      <c r="C16" s="39" t="s">
        <v>88</v>
      </c>
    </row>
    <row r="17" spans="1:3" x14ac:dyDescent="0.2">
      <c r="A17" s="37" t="s">
        <v>40</v>
      </c>
      <c r="B17" s="40" t="s">
        <v>91</v>
      </c>
      <c r="C17" s="39" t="s">
        <v>92</v>
      </c>
    </row>
    <row r="18" spans="1:3" x14ac:dyDescent="0.2">
      <c r="A18" s="37" t="s">
        <v>41</v>
      </c>
      <c r="B18" s="40" t="s">
        <v>89</v>
      </c>
      <c r="C18" s="39" t="s">
        <v>90</v>
      </c>
    </row>
    <row r="19" spans="1:3" x14ac:dyDescent="0.2">
      <c r="A19" s="37" t="s">
        <v>164</v>
      </c>
      <c r="B19" s="40" t="s">
        <v>165</v>
      </c>
      <c r="C19" s="39" t="s">
        <v>166</v>
      </c>
    </row>
    <row r="20" spans="1:3" x14ac:dyDescent="0.2">
      <c r="A20" s="37" t="s">
        <v>167</v>
      </c>
      <c r="B20" s="40" t="s">
        <v>168</v>
      </c>
      <c r="C20" s="39" t="s">
        <v>169</v>
      </c>
    </row>
    <row r="21" spans="1:3" x14ac:dyDescent="0.2">
      <c r="A21" s="37" t="s">
        <v>24</v>
      </c>
      <c r="B21" s="40" t="s">
        <v>93</v>
      </c>
      <c r="C21" s="39" t="s">
        <v>94</v>
      </c>
    </row>
    <row r="22" spans="1:3" x14ac:dyDescent="0.2">
      <c r="A22" s="37" t="s">
        <v>42</v>
      </c>
      <c r="B22" s="40" t="s">
        <v>95</v>
      </c>
      <c r="C22" s="39" t="s">
        <v>96</v>
      </c>
    </row>
    <row r="23" spans="1:3" x14ac:dyDescent="0.2">
      <c r="A23" s="37" t="s">
        <v>43</v>
      </c>
      <c r="B23" s="40" t="s">
        <v>97</v>
      </c>
      <c r="C23" s="39" t="s">
        <v>98</v>
      </c>
    </row>
    <row r="24" spans="1:3" x14ac:dyDescent="0.2">
      <c r="A24" s="37" t="s">
        <v>44</v>
      </c>
      <c r="B24" s="40" t="s">
        <v>99</v>
      </c>
      <c r="C24" s="39" t="s">
        <v>100</v>
      </c>
    </row>
    <row r="25" spans="1:3" x14ac:dyDescent="0.2">
      <c r="A25" s="37" t="s">
        <v>45</v>
      </c>
      <c r="B25" s="40" t="s">
        <v>101</v>
      </c>
      <c r="C25" s="39" t="s">
        <v>160</v>
      </c>
    </row>
    <row r="26" spans="1:3" x14ac:dyDescent="0.2">
      <c r="A26" s="37" t="s">
        <v>149</v>
      </c>
      <c r="B26" s="40" t="s">
        <v>150</v>
      </c>
      <c r="C26" s="39" t="s">
        <v>151</v>
      </c>
    </row>
    <row r="27" spans="1:3" x14ac:dyDescent="0.2">
      <c r="A27" s="37" t="s">
        <v>154</v>
      </c>
      <c r="B27" s="40" t="s">
        <v>155</v>
      </c>
      <c r="C27" s="39" t="s">
        <v>161</v>
      </c>
    </row>
    <row r="28" spans="1:3" x14ac:dyDescent="0.2">
      <c r="A28" s="37" t="s">
        <v>156</v>
      </c>
      <c r="B28" s="40" t="s">
        <v>157</v>
      </c>
      <c r="C28" s="39" t="s">
        <v>162</v>
      </c>
    </row>
    <row r="29" spans="1:3" x14ac:dyDescent="0.2">
      <c r="A29" s="37" t="s">
        <v>158</v>
      </c>
      <c r="B29" s="40" t="s">
        <v>159</v>
      </c>
      <c r="C29" s="39" t="s">
        <v>163</v>
      </c>
    </row>
    <row r="30" spans="1:3" x14ac:dyDescent="0.2">
      <c r="A30" s="37" t="s">
        <v>170</v>
      </c>
      <c r="B30" s="40" t="s">
        <v>171</v>
      </c>
      <c r="C30" s="39" t="s">
        <v>172</v>
      </c>
    </row>
    <row r="31" spans="1:3" x14ac:dyDescent="0.2">
      <c r="A31" s="37" t="s">
        <v>46</v>
      </c>
      <c r="B31" s="40" t="s">
        <v>102</v>
      </c>
      <c r="C31" s="39" t="s">
        <v>103</v>
      </c>
    </row>
    <row r="32" spans="1:3" x14ac:dyDescent="0.2">
      <c r="A32" s="37" t="s">
        <v>47</v>
      </c>
      <c r="B32" s="40" t="s">
        <v>105</v>
      </c>
      <c r="C32" s="39" t="s">
        <v>104</v>
      </c>
    </row>
    <row r="33" spans="1:3" x14ac:dyDescent="0.2">
      <c r="A33" s="37" t="s">
        <v>48</v>
      </c>
      <c r="B33" s="40" t="s">
        <v>106</v>
      </c>
      <c r="C33" s="39" t="s">
        <v>103</v>
      </c>
    </row>
    <row r="34" spans="1:3" x14ac:dyDescent="0.2">
      <c r="A34" s="37" t="s">
        <v>49</v>
      </c>
      <c r="B34" s="40" t="s">
        <v>107</v>
      </c>
      <c r="C34" s="39" t="s">
        <v>108</v>
      </c>
    </row>
    <row r="35" spans="1:3" x14ac:dyDescent="0.2">
      <c r="A35" s="37" t="s">
        <v>50</v>
      </c>
      <c r="B35" s="40" t="s">
        <v>109</v>
      </c>
      <c r="C35" s="39" t="s">
        <v>111</v>
      </c>
    </row>
    <row r="36" spans="1:3" x14ac:dyDescent="0.2">
      <c r="A36" s="37" t="s">
        <v>51</v>
      </c>
      <c r="B36" s="40" t="s">
        <v>110</v>
      </c>
      <c r="C36" s="39" t="s">
        <v>112</v>
      </c>
    </row>
    <row r="37" spans="1:3" x14ac:dyDescent="0.2">
      <c r="A37" s="37" t="s">
        <v>52</v>
      </c>
      <c r="B37" s="40" t="s">
        <v>113</v>
      </c>
      <c r="C37" s="39" t="s">
        <v>124</v>
      </c>
    </row>
    <row r="38" spans="1:3" x14ac:dyDescent="0.2">
      <c r="A38" s="37" t="s">
        <v>53</v>
      </c>
      <c r="B38" s="40" t="s">
        <v>114</v>
      </c>
      <c r="C38" s="39" t="s">
        <v>122</v>
      </c>
    </row>
    <row r="39" spans="1:3" x14ac:dyDescent="0.2">
      <c r="A39" s="37" t="s">
        <v>54</v>
      </c>
      <c r="B39" s="40" t="s">
        <v>115</v>
      </c>
      <c r="C39" s="39" t="s">
        <v>123</v>
      </c>
    </row>
    <row r="40" spans="1:3" x14ac:dyDescent="0.2">
      <c r="A40" s="37" t="s">
        <v>55</v>
      </c>
      <c r="B40" s="40" t="s">
        <v>116</v>
      </c>
      <c r="C40" s="39" t="s">
        <v>121</v>
      </c>
    </row>
    <row r="41" spans="1:3" x14ac:dyDescent="0.2">
      <c r="A41" s="37" t="s">
        <v>56</v>
      </c>
      <c r="B41" s="40" t="s">
        <v>117</v>
      </c>
      <c r="C41" s="39" t="s">
        <v>120</v>
      </c>
    </row>
    <row r="42" spans="1:3" x14ac:dyDescent="0.2">
      <c r="A42" s="37" t="s">
        <v>57</v>
      </c>
      <c r="B42" s="40" t="s">
        <v>118</v>
      </c>
      <c r="C42" s="39" t="s">
        <v>119</v>
      </c>
    </row>
    <row r="43" spans="1:3" x14ac:dyDescent="0.2">
      <c r="A43" s="37" t="s">
        <v>173</v>
      </c>
      <c r="B43" s="40" t="s">
        <v>176</v>
      </c>
      <c r="C43" s="39" t="s">
        <v>120</v>
      </c>
    </row>
    <row r="44" spans="1:3" x14ac:dyDescent="0.2">
      <c r="A44" s="37" t="s">
        <v>174</v>
      </c>
      <c r="B44" s="40" t="s">
        <v>175</v>
      </c>
      <c r="C44" s="39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28"/>
  <sheetViews>
    <sheetView zoomScale="110" zoomScaleNormal="110" workbookViewId="0">
      <selection activeCell="AS16" sqref="AS16"/>
    </sheetView>
  </sheetViews>
  <sheetFormatPr defaultRowHeight="15" x14ac:dyDescent="0.25"/>
  <cols>
    <col min="1" max="1" width="14.5703125" bestFit="1" customWidth="1"/>
    <col min="2" max="2" width="21.7109375" bestFit="1" customWidth="1"/>
    <col min="3" max="3" width="24.28515625" customWidth="1"/>
    <col min="4" max="44" width="3.5703125" customWidth="1"/>
    <col min="45" max="45" width="4.5703125" customWidth="1"/>
    <col min="47" max="48" width="3.85546875" bestFit="1" customWidth="1"/>
  </cols>
  <sheetData>
    <row r="1" spans="1:45" ht="16.5" thickTop="1" thickBot="1" x14ac:dyDescent="0.3">
      <c r="A1" s="1"/>
      <c r="B1" s="1"/>
      <c r="C1" s="1"/>
      <c r="D1" s="30" t="s">
        <v>25</v>
      </c>
      <c r="E1" s="30" t="s">
        <v>26</v>
      </c>
      <c r="F1" s="30" t="s">
        <v>27</v>
      </c>
      <c r="G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s="30" t="s">
        <v>34</v>
      </c>
      <c r="N1" s="30" t="s">
        <v>35</v>
      </c>
      <c r="O1" s="30" t="s">
        <v>36</v>
      </c>
      <c r="P1" s="30" t="s">
        <v>37</v>
      </c>
      <c r="Q1" s="30" t="s">
        <v>38</v>
      </c>
      <c r="R1" s="30" t="s">
        <v>39</v>
      </c>
      <c r="S1" s="30" t="s">
        <v>40</v>
      </c>
      <c r="T1" s="30" t="s">
        <v>41</v>
      </c>
      <c r="U1" s="30" t="s">
        <v>24</v>
      </c>
      <c r="V1" s="30" t="s">
        <v>42</v>
      </c>
      <c r="W1" s="30" t="s">
        <v>43</v>
      </c>
      <c r="X1" s="30" t="s">
        <v>44</v>
      </c>
      <c r="Y1" s="30" t="s">
        <v>45</v>
      </c>
      <c r="Z1" s="30" t="s">
        <v>149</v>
      </c>
      <c r="AA1" s="30" t="s">
        <v>154</v>
      </c>
      <c r="AB1" s="30" t="s">
        <v>156</v>
      </c>
      <c r="AC1" s="30" t="s">
        <v>158</v>
      </c>
      <c r="AD1" s="30" t="s">
        <v>170</v>
      </c>
      <c r="AE1" s="30" t="s">
        <v>46</v>
      </c>
      <c r="AF1" s="30" t="s">
        <v>47</v>
      </c>
      <c r="AG1" s="30" t="s">
        <v>48</v>
      </c>
      <c r="AH1" s="30" t="s">
        <v>49</v>
      </c>
      <c r="AI1" s="30" t="s">
        <v>50</v>
      </c>
      <c r="AJ1" s="30" t="s">
        <v>51</v>
      </c>
      <c r="AK1" s="30" t="s">
        <v>52</v>
      </c>
      <c r="AL1" s="30" t="s">
        <v>53</v>
      </c>
      <c r="AM1" s="30" t="s">
        <v>54</v>
      </c>
      <c r="AN1" s="30" t="s">
        <v>55</v>
      </c>
      <c r="AO1" s="30" t="s">
        <v>56</v>
      </c>
      <c r="AP1" s="30" t="s">
        <v>57</v>
      </c>
      <c r="AQ1" s="30" t="s">
        <v>173</v>
      </c>
      <c r="AR1" s="30" t="s">
        <v>174</v>
      </c>
      <c r="AS1" s="29" t="s">
        <v>0</v>
      </c>
    </row>
    <row r="2" spans="1:45" ht="15.75" thickTop="1" x14ac:dyDescent="0.25">
      <c r="A2" s="16" t="s">
        <v>3</v>
      </c>
      <c r="B2" s="17" t="s">
        <v>6</v>
      </c>
      <c r="C2" s="47" t="s">
        <v>5</v>
      </c>
      <c r="D2" s="5" t="s">
        <v>1</v>
      </c>
      <c r="E2" s="5"/>
      <c r="F2" s="5" t="s">
        <v>1</v>
      </c>
      <c r="G2" s="5" t="s">
        <v>1</v>
      </c>
      <c r="H2" s="5"/>
      <c r="I2" s="5" t="s">
        <v>1</v>
      </c>
      <c r="J2" s="5"/>
      <c r="K2" s="5" t="s">
        <v>1</v>
      </c>
      <c r="L2" s="5" t="s">
        <v>1</v>
      </c>
      <c r="M2" s="5"/>
      <c r="N2" s="5"/>
      <c r="O2" s="5"/>
      <c r="P2" s="5" t="s">
        <v>1</v>
      </c>
      <c r="Q2" s="5"/>
      <c r="R2" s="5" t="s">
        <v>1</v>
      </c>
      <c r="S2" s="5" t="s">
        <v>1</v>
      </c>
      <c r="T2" s="5"/>
      <c r="U2" s="5" t="s">
        <v>1</v>
      </c>
      <c r="V2" s="5"/>
      <c r="W2" s="35"/>
      <c r="X2" s="5"/>
      <c r="Y2" s="5" t="s">
        <v>1</v>
      </c>
      <c r="Z2" s="5" t="s">
        <v>1</v>
      </c>
      <c r="AA2" s="5"/>
      <c r="AB2" s="5"/>
      <c r="AC2" s="5" t="s">
        <v>1</v>
      </c>
      <c r="AD2" s="5" t="s">
        <v>1</v>
      </c>
      <c r="AE2" s="5"/>
      <c r="AF2" s="5"/>
      <c r="AG2" s="5"/>
      <c r="AH2" s="5"/>
      <c r="AI2" s="5"/>
      <c r="AJ2" s="5"/>
      <c r="AK2" s="5"/>
      <c r="AL2" s="5" t="s">
        <v>1</v>
      </c>
      <c r="AM2" s="5"/>
      <c r="AN2" s="5"/>
      <c r="AO2" s="5"/>
      <c r="AP2" s="5" t="s">
        <v>1</v>
      </c>
      <c r="AQ2" s="5"/>
      <c r="AR2" s="5"/>
      <c r="AS2" s="19">
        <f>COUNTIF(D2:AR2,"x")</f>
        <v>16</v>
      </c>
    </row>
    <row r="3" spans="1:45" x14ac:dyDescent="0.25">
      <c r="A3" s="18" t="s">
        <v>4</v>
      </c>
      <c r="B3" s="11"/>
      <c r="C3" s="8"/>
      <c r="D3" s="9">
        <f t="shared" ref="D3:N3" si="0">COUNTIF(D2:D2,"x")</f>
        <v>1</v>
      </c>
      <c r="E3" s="9">
        <f t="shared" si="0"/>
        <v>0</v>
      </c>
      <c r="F3" s="9">
        <f t="shared" si="0"/>
        <v>1</v>
      </c>
      <c r="G3" s="9">
        <f t="shared" si="0"/>
        <v>1</v>
      </c>
      <c r="H3" s="9">
        <f t="shared" si="0"/>
        <v>0</v>
      </c>
      <c r="I3" s="9">
        <f t="shared" si="0"/>
        <v>1</v>
      </c>
      <c r="J3" s="9">
        <f t="shared" si="0"/>
        <v>0</v>
      </c>
      <c r="K3" s="9">
        <f t="shared" si="0"/>
        <v>1</v>
      </c>
      <c r="L3" s="9">
        <f t="shared" si="0"/>
        <v>1</v>
      </c>
      <c r="M3" s="9">
        <f t="shared" si="0"/>
        <v>0</v>
      </c>
      <c r="N3" s="9">
        <f t="shared" si="0"/>
        <v>0</v>
      </c>
      <c r="O3" s="9">
        <f t="shared" ref="O3:AK3" si="1">COUNTIF(O2:O2,"x")</f>
        <v>0</v>
      </c>
      <c r="P3" s="9">
        <f t="shared" si="1"/>
        <v>1</v>
      </c>
      <c r="Q3" s="9">
        <f t="shared" si="1"/>
        <v>0</v>
      </c>
      <c r="R3" s="9">
        <f t="shared" si="1"/>
        <v>1</v>
      </c>
      <c r="S3" s="9">
        <f t="shared" si="1"/>
        <v>1</v>
      </c>
      <c r="T3" s="9">
        <f t="shared" si="1"/>
        <v>0</v>
      </c>
      <c r="U3" s="9">
        <f t="shared" si="1"/>
        <v>1</v>
      </c>
      <c r="V3" s="9">
        <f t="shared" si="1"/>
        <v>0</v>
      </c>
      <c r="W3" s="9">
        <f t="shared" si="1"/>
        <v>0</v>
      </c>
      <c r="X3" s="9">
        <f t="shared" si="1"/>
        <v>0</v>
      </c>
      <c r="Y3" s="9">
        <f t="shared" ref="Y3:AB3" si="2">COUNTIF(Y2:Y2,"x")</f>
        <v>1</v>
      </c>
      <c r="Z3" s="9">
        <f t="shared" si="2"/>
        <v>1</v>
      </c>
      <c r="AA3" s="9">
        <f t="shared" si="2"/>
        <v>0</v>
      </c>
      <c r="AB3" s="9">
        <f t="shared" si="2"/>
        <v>0</v>
      </c>
      <c r="AC3" s="9">
        <f t="shared" ref="AC3:AD3" si="3">COUNTIF(AC2:AC2,"x")</f>
        <v>1</v>
      </c>
      <c r="AD3" s="9">
        <f t="shared" si="3"/>
        <v>1</v>
      </c>
      <c r="AE3" s="9">
        <f t="shared" si="1"/>
        <v>0</v>
      </c>
      <c r="AF3" s="9">
        <f t="shared" si="1"/>
        <v>0</v>
      </c>
      <c r="AG3" s="9">
        <f t="shared" si="1"/>
        <v>0</v>
      </c>
      <c r="AH3" s="9">
        <f t="shared" si="1"/>
        <v>0</v>
      </c>
      <c r="AI3" s="9">
        <f t="shared" si="1"/>
        <v>0</v>
      </c>
      <c r="AJ3" s="9">
        <f t="shared" si="1"/>
        <v>0</v>
      </c>
      <c r="AK3" s="9">
        <f t="shared" si="1"/>
        <v>0</v>
      </c>
      <c r="AL3" s="9">
        <f t="shared" ref="AL3:AR3" si="4">COUNTIF(AL2:AL2,"x")</f>
        <v>1</v>
      </c>
      <c r="AM3" s="9">
        <f t="shared" si="4"/>
        <v>0</v>
      </c>
      <c r="AN3" s="9">
        <f t="shared" si="4"/>
        <v>0</v>
      </c>
      <c r="AO3" s="9">
        <f t="shared" si="4"/>
        <v>0</v>
      </c>
      <c r="AP3" s="9">
        <f t="shared" si="4"/>
        <v>1</v>
      </c>
      <c r="AQ3" s="9">
        <f t="shared" si="4"/>
        <v>0</v>
      </c>
      <c r="AR3" s="9">
        <f t="shared" si="4"/>
        <v>0</v>
      </c>
      <c r="AS3" s="20">
        <f>C28-COUNTIF(D3:AR3,0)</f>
        <v>16</v>
      </c>
    </row>
    <row r="4" spans="1:45" ht="15.75" thickBot="1" x14ac:dyDescent="0.3">
      <c r="A4" s="21"/>
      <c r="B4" s="12"/>
      <c r="C4" s="12"/>
      <c r="D4" s="13">
        <f>D3</f>
        <v>1</v>
      </c>
      <c r="E4" s="13">
        <f t="shared" ref="E4:AR4" si="5">E3</f>
        <v>0</v>
      </c>
      <c r="F4" s="13">
        <f t="shared" si="5"/>
        <v>1</v>
      </c>
      <c r="G4" s="13">
        <f t="shared" si="5"/>
        <v>1</v>
      </c>
      <c r="H4" s="13">
        <f t="shared" si="5"/>
        <v>0</v>
      </c>
      <c r="I4" s="13">
        <f t="shared" si="5"/>
        <v>1</v>
      </c>
      <c r="J4" s="13">
        <f t="shared" si="5"/>
        <v>0</v>
      </c>
      <c r="K4" s="13">
        <f t="shared" si="5"/>
        <v>1</v>
      </c>
      <c r="L4" s="13">
        <f t="shared" si="5"/>
        <v>1</v>
      </c>
      <c r="M4" s="13">
        <f t="shared" si="5"/>
        <v>0</v>
      </c>
      <c r="N4" s="13">
        <f t="shared" si="5"/>
        <v>0</v>
      </c>
      <c r="O4" s="13">
        <f t="shared" si="5"/>
        <v>0</v>
      </c>
      <c r="P4" s="13">
        <f t="shared" si="5"/>
        <v>1</v>
      </c>
      <c r="Q4" s="13">
        <f t="shared" si="5"/>
        <v>0</v>
      </c>
      <c r="R4" s="13">
        <f t="shared" si="5"/>
        <v>1</v>
      </c>
      <c r="S4" s="13">
        <f t="shared" si="5"/>
        <v>1</v>
      </c>
      <c r="T4" s="13">
        <f t="shared" si="5"/>
        <v>0</v>
      </c>
      <c r="U4" s="13">
        <f t="shared" si="5"/>
        <v>1</v>
      </c>
      <c r="V4" s="13">
        <f t="shared" si="5"/>
        <v>0</v>
      </c>
      <c r="W4" s="13">
        <f t="shared" si="5"/>
        <v>0</v>
      </c>
      <c r="X4" s="13">
        <f t="shared" si="5"/>
        <v>0</v>
      </c>
      <c r="Y4" s="13">
        <f t="shared" si="5"/>
        <v>1</v>
      </c>
      <c r="Z4" s="13">
        <f t="shared" si="5"/>
        <v>1</v>
      </c>
      <c r="AA4" s="13">
        <f t="shared" si="5"/>
        <v>0</v>
      </c>
      <c r="AB4" s="13">
        <f t="shared" si="5"/>
        <v>0</v>
      </c>
      <c r="AC4" s="13">
        <f t="shared" si="5"/>
        <v>1</v>
      </c>
      <c r="AD4" s="13">
        <f t="shared" si="5"/>
        <v>1</v>
      </c>
      <c r="AE4" s="13">
        <f t="shared" si="5"/>
        <v>0</v>
      </c>
      <c r="AF4" s="13">
        <f t="shared" si="5"/>
        <v>0</v>
      </c>
      <c r="AG4" s="13">
        <f t="shared" si="5"/>
        <v>0</v>
      </c>
      <c r="AH4" s="13">
        <f t="shared" si="5"/>
        <v>0</v>
      </c>
      <c r="AI4" s="13">
        <f t="shared" si="5"/>
        <v>0</v>
      </c>
      <c r="AJ4" s="13">
        <f t="shared" si="5"/>
        <v>0</v>
      </c>
      <c r="AK4" s="13">
        <f t="shared" si="5"/>
        <v>0</v>
      </c>
      <c r="AL4" s="13">
        <f t="shared" si="5"/>
        <v>1</v>
      </c>
      <c r="AM4" s="13">
        <f t="shared" si="5"/>
        <v>0</v>
      </c>
      <c r="AN4" s="13">
        <f t="shared" si="5"/>
        <v>0</v>
      </c>
      <c r="AO4" s="13">
        <f t="shared" si="5"/>
        <v>0</v>
      </c>
      <c r="AP4" s="13">
        <f t="shared" si="5"/>
        <v>1</v>
      </c>
      <c r="AQ4" s="13">
        <f t="shared" si="5"/>
        <v>0</v>
      </c>
      <c r="AR4" s="13">
        <f t="shared" si="5"/>
        <v>0</v>
      </c>
      <c r="AS4" s="22">
        <f>C28-COUNTIF(D4:AR4,0)</f>
        <v>16</v>
      </c>
    </row>
    <row r="5" spans="1:45" x14ac:dyDescent="0.25">
      <c r="A5" s="23" t="s">
        <v>7</v>
      </c>
      <c r="B5" s="6" t="s">
        <v>180</v>
      </c>
      <c r="C5" s="2" t="s">
        <v>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 t="s">
        <v>1</v>
      </c>
      <c r="V5" s="3"/>
      <c r="W5" s="3"/>
      <c r="X5" s="3"/>
      <c r="Y5" s="3"/>
      <c r="Z5" s="3"/>
      <c r="AA5" s="5"/>
      <c r="AB5" s="3" t="s">
        <v>1</v>
      </c>
      <c r="AC5" s="3" t="s">
        <v>1</v>
      </c>
      <c r="AD5" s="3"/>
      <c r="AE5" s="3" t="s">
        <v>1</v>
      </c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24">
        <f>COUNTIF(D5:AR5,"x")</f>
        <v>4</v>
      </c>
    </row>
    <row r="6" spans="1:45" x14ac:dyDescent="0.25">
      <c r="A6" s="18" t="s">
        <v>8</v>
      </c>
      <c r="B6" s="7" t="s">
        <v>181</v>
      </c>
      <c r="C6" s="4" t="s">
        <v>10</v>
      </c>
      <c r="D6" s="5"/>
      <c r="E6" s="5"/>
      <c r="F6" s="5"/>
      <c r="G6" s="5"/>
      <c r="H6" s="5"/>
      <c r="I6" s="5"/>
      <c r="J6" s="5"/>
      <c r="K6" s="5"/>
      <c r="L6" s="5"/>
      <c r="M6" s="5"/>
      <c r="N6" s="5" t="s">
        <v>1</v>
      </c>
      <c r="O6" s="5"/>
      <c r="P6" s="5" t="s">
        <v>1</v>
      </c>
      <c r="Q6" s="5" t="s">
        <v>1</v>
      </c>
      <c r="R6" s="5" t="s">
        <v>1</v>
      </c>
      <c r="S6" s="5"/>
      <c r="T6" s="5"/>
      <c r="U6" s="5" t="s">
        <v>1</v>
      </c>
      <c r="V6" s="5"/>
      <c r="W6" s="5"/>
      <c r="X6" s="5"/>
      <c r="Y6" s="5"/>
      <c r="Z6" s="5"/>
      <c r="AA6" s="5" t="s">
        <v>1</v>
      </c>
      <c r="AB6" s="5" t="s">
        <v>1</v>
      </c>
      <c r="AC6" s="5"/>
      <c r="AD6" s="5"/>
      <c r="AE6" s="5" t="s">
        <v>1</v>
      </c>
      <c r="AF6" s="5" t="s">
        <v>1</v>
      </c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19">
        <f>COUNTIF(D6:AR6,"x")</f>
        <v>9</v>
      </c>
    </row>
    <row r="7" spans="1:45" x14ac:dyDescent="0.25">
      <c r="A7" s="18"/>
      <c r="B7" s="7" t="s">
        <v>179</v>
      </c>
      <c r="C7" s="4" t="s">
        <v>11</v>
      </c>
      <c r="D7" s="5"/>
      <c r="E7" s="5" t="s">
        <v>1</v>
      </c>
      <c r="F7" s="5"/>
      <c r="G7" s="5"/>
      <c r="H7" s="5"/>
      <c r="I7" s="5"/>
      <c r="J7" s="5"/>
      <c r="K7" s="5"/>
      <c r="L7" s="5"/>
      <c r="M7" s="5"/>
      <c r="N7" s="5"/>
      <c r="O7" s="5" t="s">
        <v>1</v>
      </c>
      <c r="P7" s="5" t="s">
        <v>1</v>
      </c>
      <c r="Q7" s="5" t="s">
        <v>1</v>
      </c>
      <c r="R7" s="5" t="s">
        <v>1</v>
      </c>
      <c r="S7" s="5"/>
      <c r="T7" s="5"/>
      <c r="U7" s="5" t="s">
        <v>1</v>
      </c>
      <c r="V7" s="5"/>
      <c r="W7" s="5" t="s">
        <v>1</v>
      </c>
      <c r="X7" s="5"/>
      <c r="Y7" s="5" t="s">
        <v>1</v>
      </c>
      <c r="Z7" s="5" t="s">
        <v>1</v>
      </c>
      <c r="AA7" s="5" t="s">
        <v>1</v>
      </c>
      <c r="AB7" s="5" t="s">
        <v>1</v>
      </c>
      <c r="AC7" s="5" t="s">
        <v>1</v>
      </c>
      <c r="AD7" s="5"/>
      <c r="AE7" s="5" t="s">
        <v>1</v>
      </c>
      <c r="AF7" s="5"/>
      <c r="AG7" s="5"/>
      <c r="AH7" s="5"/>
      <c r="AI7" s="5" t="s">
        <v>1</v>
      </c>
      <c r="AJ7" s="5"/>
      <c r="AK7" s="5"/>
      <c r="AL7" s="5" t="s">
        <v>1</v>
      </c>
      <c r="AM7" s="5"/>
      <c r="AN7" s="5" t="s">
        <v>1</v>
      </c>
      <c r="AO7" s="5"/>
      <c r="AP7" s="5"/>
      <c r="AQ7" s="5"/>
      <c r="AR7" s="5"/>
      <c r="AS7" s="19">
        <f>COUNTIF(D7:AR7,"x")</f>
        <v>16</v>
      </c>
    </row>
    <row r="8" spans="1:45" x14ac:dyDescent="0.25">
      <c r="A8" s="18"/>
      <c r="B8" s="11"/>
      <c r="C8" s="8"/>
      <c r="D8" s="9">
        <f t="shared" ref="D8:AR8" si="6">COUNTIF(D5:D7,"x")</f>
        <v>0</v>
      </c>
      <c r="E8" s="9">
        <f t="shared" si="6"/>
        <v>1</v>
      </c>
      <c r="F8" s="9">
        <f t="shared" si="6"/>
        <v>0</v>
      </c>
      <c r="G8" s="9">
        <f t="shared" si="6"/>
        <v>0</v>
      </c>
      <c r="H8" s="9">
        <f t="shared" si="6"/>
        <v>0</v>
      </c>
      <c r="I8" s="9">
        <f t="shared" si="6"/>
        <v>0</v>
      </c>
      <c r="J8" s="9">
        <f t="shared" si="6"/>
        <v>0</v>
      </c>
      <c r="K8" s="9">
        <f t="shared" si="6"/>
        <v>0</v>
      </c>
      <c r="L8" s="9">
        <f t="shared" si="6"/>
        <v>0</v>
      </c>
      <c r="M8" s="9">
        <f t="shared" si="6"/>
        <v>0</v>
      </c>
      <c r="N8" s="9">
        <f t="shared" si="6"/>
        <v>1</v>
      </c>
      <c r="O8" s="9">
        <f t="shared" si="6"/>
        <v>1</v>
      </c>
      <c r="P8" s="9">
        <f t="shared" si="6"/>
        <v>2</v>
      </c>
      <c r="Q8" s="9">
        <f t="shared" si="6"/>
        <v>2</v>
      </c>
      <c r="R8" s="9">
        <f t="shared" si="6"/>
        <v>2</v>
      </c>
      <c r="S8" s="9">
        <f t="shared" si="6"/>
        <v>0</v>
      </c>
      <c r="T8" s="9">
        <f t="shared" si="6"/>
        <v>0</v>
      </c>
      <c r="U8" s="9">
        <f t="shared" si="6"/>
        <v>3</v>
      </c>
      <c r="V8" s="9">
        <f t="shared" si="6"/>
        <v>0</v>
      </c>
      <c r="W8" s="9">
        <f t="shared" si="6"/>
        <v>1</v>
      </c>
      <c r="X8" s="9">
        <f t="shared" si="6"/>
        <v>0</v>
      </c>
      <c r="Y8" s="9">
        <f>COUNTIF(Y5:Y7,"x")</f>
        <v>1</v>
      </c>
      <c r="Z8" s="9">
        <f t="shared" ref="Z8:AD8" si="7">COUNTIF(Z5:Z7,"x")</f>
        <v>1</v>
      </c>
      <c r="AA8" s="9">
        <f t="shared" si="7"/>
        <v>2</v>
      </c>
      <c r="AB8" s="9">
        <f t="shared" si="7"/>
        <v>3</v>
      </c>
      <c r="AC8" s="9">
        <f t="shared" si="7"/>
        <v>2</v>
      </c>
      <c r="AD8" s="9">
        <f t="shared" si="7"/>
        <v>0</v>
      </c>
      <c r="AE8" s="9">
        <f t="shared" si="6"/>
        <v>3</v>
      </c>
      <c r="AF8" s="9">
        <f t="shared" si="6"/>
        <v>1</v>
      </c>
      <c r="AG8" s="9">
        <f t="shared" si="6"/>
        <v>0</v>
      </c>
      <c r="AH8" s="9">
        <f t="shared" si="6"/>
        <v>0</v>
      </c>
      <c r="AI8" s="9">
        <f t="shared" si="6"/>
        <v>1</v>
      </c>
      <c r="AJ8" s="9">
        <f t="shared" si="6"/>
        <v>0</v>
      </c>
      <c r="AK8" s="9">
        <f t="shared" si="6"/>
        <v>0</v>
      </c>
      <c r="AL8" s="9">
        <f t="shared" si="6"/>
        <v>1</v>
      </c>
      <c r="AM8" s="9">
        <f t="shared" si="6"/>
        <v>0</v>
      </c>
      <c r="AN8" s="9">
        <f t="shared" si="6"/>
        <v>1</v>
      </c>
      <c r="AO8" s="9">
        <f t="shared" si="6"/>
        <v>0</v>
      </c>
      <c r="AP8" s="9">
        <f t="shared" ref="AP8:AQ8" si="8">COUNTIF(AP5:AP7,"x")</f>
        <v>0</v>
      </c>
      <c r="AQ8" s="9">
        <f t="shared" si="8"/>
        <v>0</v>
      </c>
      <c r="AR8" s="9">
        <f t="shared" si="6"/>
        <v>0</v>
      </c>
      <c r="AS8" s="20">
        <f>C28-COUNTIF(D8:AR8,0)</f>
        <v>18</v>
      </c>
    </row>
    <row r="9" spans="1:45" x14ac:dyDescent="0.25">
      <c r="A9" s="18"/>
      <c r="B9" s="10" t="s">
        <v>12</v>
      </c>
      <c r="C9" s="4" t="s">
        <v>13</v>
      </c>
      <c r="D9" s="5"/>
      <c r="E9" s="5" t="s">
        <v>1</v>
      </c>
      <c r="F9" s="5"/>
      <c r="G9" s="5"/>
      <c r="H9" s="5"/>
      <c r="I9" s="5"/>
      <c r="J9" s="5"/>
      <c r="K9" s="5"/>
      <c r="L9" s="5"/>
      <c r="M9" s="5"/>
      <c r="N9" s="5" t="s">
        <v>1</v>
      </c>
      <c r="O9" s="5"/>
      <c r="P9" s="5"/>
      <c r="Q9" s="5" t="s">
        <v>1</v>
      </c>
      <c r="R9" s="5" t="s">
        <v>1</v>
      </c>
      <c r="S9" s="5" t="s">
        <v>1</v>
      </c>
      <c r="T9" s="5"/>
      <c r="U9" s="5"/>
      <c r="V9" s="5"/>
      <c r="W9" s="5" t="s">
        <v>1</v>
      </c>
      <c r="X9" s="5"/>
      <c r="Y9" s="5" t="s">
        <v>1</v>
      </c>
      <c r="Z9" s="5" t="s">
        <v>1</v>
      </c>
      <c r="AA9" s="5"/>
      <c r="AB9" s="5" t="s">
        <v>1</v>
      </c>
      <c r="AC9" s="5" t="s">
        <v>1</v>
      </c>
      <c r="AD9" s="5" t="s">
        <v>1</v>
      </c>
      <c r="AE9" s="5" t="s">
        <v>1</v>
      </c>
      <c r="AF9" s="5"/>
      <c r="AG9" s="5" t="s">
        <v>1</v>
      </c>
      <c r="AH9" s="5" t="s">
        <v>1</v>
      </c>
      <c r="AI9" s="5"/>
      <c r="AJ9" s="5"/>
      <c r="AK9" s="5"/>
      <c r="AL9" s="5"/>
      <c r="AM9" s="5" t="s">
        <v>1</v>
      </c>
      <c r="AN9" s="5" t="s">
        <v>1</v>
      </c>
      <c r="AO9" s="5"/>
      <c r="AP9" s="5"/>
      <c r="AQ9" s="5"/>
      <c r="AR9" s="5"/>
      <c r="AS9" s="19">
        <f>COUNTIF(D9:AR9,"x")</f>
        <v>16</v>
      </c>
    </row>
    <row r="10" spans="1:45" x14ac:dyDescent="0.25">
      <c r="A10" s="18"/>
      <c r="B10" s="11"/>
      <c r="C10" s="8"/>
      <c r="D10" s="9">
        <f t="shared" ref="D10:S10" si="9">COUNTIF(D9:D9,"x")</f>
        <v>0</v>
      </c>
      <c r="E10" s="9">
        <f t="shared" si="9"/>
        <v>1</v>
      </c>
      <c r="F10" s="9">
        <f t="shared" si="9"/>
        <v>0</v>
      </c>
      <c r="G10" s="9">
        <f t="shared" si="9"/>
        <v>0</v>
      </c>
      <c r="H10" s="9">
        <f t="shared" si="9"/>
        <v>0</v>
      </c>
      <c r="I10" s="9">
        <f t="shared" si="9"/>
        <v>0</v>
      </c>
      <c r="J10" s="9">
        <f t="shared" si="9"/>
        <v>0</v>
      </c>
      <c r="K10" s="9">
        <f t="shared" si="9"/>
        <v>0</v>
      </c>
      <c r="L10" s="9">
        <f t="shared" si="9"/>
        <v>0</v>
      </c>
      <c r="M10" s="9">
        <f t="shared" si="9"/>
        <v>0</v>
      </c>
      <c r="N10" s="9">
        <f t="shared" si="9"/>
        <v>1</v>
      </c>
      <c r="O10" s="9">
        <f t="shared" si="9"/>
        <v>0</v>
      </c>
      <c r="P10" s="9">
        <f t="shared" si="9"/>
        <v>0</v>
      </c>
      <c r="Q10" s="9">
        <f t="shared" si="9"/>
        <v>1</v>
      </c>
      <c r="R10" s="9">
        <f t="shared" si="9"/>
        <v>1</v>
      </c>
      <c r="S10" s="9">
        <f t="shared" si="9"/>
        <v>1</v>
      </c>
      <c r="T10" s="9">
        <f t="shared" ref="T10:AJ10" si="10">COUNTIF(T9:T9,"x")</f>
        <v>0</v>
      </c>
      <c r="U10" s="9">
        <f t="shared" si="10"/>
        <v>0</v>
      </c>
      <c r="V10" s="9">
        <f t="shared" si="10"/>
        <v>0</v>
      </c>
      <c r="W10" s="9">
        <f t="shared" si="10"/>
        <v>1</v>
      </c>
      <c r="X10" s="9">
        <f t="shared" si="10"/>
        <v>0</v>
      </c>
      <c r="Y10" s="9">
        <f t="shared" ref="Y10:AB10" si="11">COUNTIF(Y9:Y9,"x")</f>
        <v>1</v>
      </c>
      <c r="Z10" s="9">
        <f t="shared" si="11"/>
        <v>1</v>
      </c>
      <c r="AA10" s="9">
        <f t="shared" ref="AA10" si="12">COUNTIF(AA9:AA9,"x")</f>
        <v>0</v>
      </c>
      <c r="AB10" s="9">
        <f t="shared" si="11"/>
        <v>1</v>
      </c>
      <c r="AC10" s="9">
        <f t="shared" ref="AC10:AD10" si="13">COUNTIF(AC9:AC9,"x")</f>
        <v>1</v>
      </c>
      <c r="AD10" s="9">
        <f t="shared" si="13"/>
        <v>1</v>
      </c>
      <c r="AE10" s="9">
        <f t="shared" si="10"/>
        <v>1</v>
      </c>
      <c r="AF10" s="9">
        <f t="shared" si="10"/>
        <v>0</v>
      </c>
      <c r="AG10" s="9">
        <f t="shared" si="10"/>
        <v>1</v>
      </c>
      <c r="AH10" s="9">
        <f t="shared" si="10"/>
        <v>1</v>
      </c>
      <c r="AI10" s="9">
        <f t="shared" si="10"/>
        <v>0</v>
      </c>
      <c r="AJ10" s="9">
        <f t="shared" si="10"/>
        <v>0</v>
      </c>
      <c r="AK10" s="9">
        <f t="shared" ref="AK10:AR10" si="14">COUNTIF(AK9:AK9,"x")</f>
        <v>0</v>
      </c>
      <c r="AL10" s="9">
        <f t="shared" si="14"/>
        <v>0</v>
      </c>
      <c r="AM10" s="9">
        <f t="shared" si="14"/>
        <v>1</v>
      </c>
      <c r="AN10" s="9">
        <f t="shared" si="14"/>
        <v>1</v>
      </c>
      <c r="AO10" s="9">
        <f t="shared" si="14"/>
        <v>0</v>
      </c>
      <c r="AP10" s="9">
        <f t="shared" ref="AP10:AQ10" si="15">COUNTIF(AP9:AP9,"x")</f>
        <v>0</v>
      </c>
      <c r="AQ10" s="9">
        <f t="shared" si="15"/>
        <v>0</v>
      </c>
      <c r="AR10" s="9">
        <f t="shared" si="14"/>
        <v>0</v>
      </c>
      <c r="AS10" s="20">
        <f>C28-COUNTIF(D10:AR10,0)</f>
        <v>16</v>
      </c>
    </row>
    <row r="11" spans="1:45" ht="15.75" thickBot="1" x14ac:dyDescent="0.3">
      <c r="A11" s="21"/>
      <c r="B11" s="14"/>
      <c r="C11" s="14"/>
      <c r="D11" s="13">
        <f t="shared" ref="D11:AR11" si="16">D8+D10</f>
        <v>0</v>
      </c>
      <c r="E11" s="13">
        <f t="shared" si="16"/>
        <v>2</v>
      </c>
      <c r="F11" s="13">
        <f t="shared" si="16"/>
        <v>0</v>
      </c>
      <c r="G11" s="13">
        <f t="shared" si="16"/>
        <v>0</v>
      </c>
      <c r="H11" s="13">
        <f t="shared" si="16"/>
        <v>0</v>
      </c>
      <c r="I11" s="13">
        <f t="shared" si="16"/>
        <v>0</v>
      </c>
      <c r="J11" s="13">
        <f t="shared" si="16"/>
        <v>0</v>
      </c>
      <c r="K11" s="13">
        <f t="shared" si="16"/>
        <v>0</v>
      </c>
      <c r="L11" s="13">
        <f t="shared" si="16"/>
        <v>0</v>
      </c>
      <c r="M11" s="13">
        <f t="shared" si="16"/>
        <v>0</v>
      </c>
      <c r="N11" s="13">
        <f t="shared" si="16"/>
        <v>2</v>
      </c>
      <c r="O11" s="13">
        <f t="shared" si="16"/>
        <v>1</v>
      </c>
      <c r="P11" s="13">
        <f t="shared" si="16"/>
        <v>2</v>
      </c>
      <c r="Q11" s="13">
        <f t="shared" si="16"/>
        <v>3</v>
      </c>
      <c r="R11" s="13">
        <f t="shared" si="16"/>
        <v>3</v>
      </c>
      <c r="S11" s="13">
        <f t="shared" si="16"/>
        <v>1</v>
      </c>
      <c r="T11" s="13">
        <f t="shared" ref="T11" si="17">T8+T10</f>
        <v>0</v>
      </c>
      <c r="U11" s="13">
        <f t="shared" ref="U11" si="18">U8+U10</f>
        <v>3</v>
      </c>
      <c r="V11" s="13">
        <f t="shared" ref="V11" si="19">V8+V10</f>
        <v>0</v>
      </c>
      <c r="W11" s="13">
        <f t="shared" ref="W11" si="20">W8+W10</f>
        <v>2</v>
      </c>
      <c r="X11" s="13">
        <f t="shared" ref="X11:AB11" si="21">X8+X10</f>
        <v>0</v>
      </c>
      <c r="Y11" s="13">
        <f t="shared" si="21"/>
        <v>2</v>
      </c>
      <c r="Z11" s="13">
        <f t="shared" si="21"/>
        <v>2</v>
      </c>
      <c r="AA11" s="13">
        <f t="shared" ref="AA11" si="22">AA8+AA10</f>
        <v>2</v>
      </c>
      <c r="AB11" s="13">
        <f t="shared" si="21"/>
        <v>4</v>
      </c>
      <c r="AC11" s="13">
        <f t="shared" ref="AC11:AD11" si="23">AC8+AC10</f>
        <v>3</v>
      </c>
      <c r="AD11" s="13">
        <f t="shared" si="23"/>
        <v>1</v>
      </c>
      <c r="AE11" s="13">
        <f t="shared" ref="AE11" si="24">AE8+AE10</f>
        <v>4</v>
      </c>
      <c r="AF11" s="13">
        <f t="shared" ref="AF11" si="25">AF8+AF10</f>
        <v>1</v>
      </c>
      <c r="AG11" s="13">
        <f t="shared" ref="AG11" si="26">AG8+AG10</f>
        <v>1</v>
      </c>
      <c r="AH11" s="13">
        <f t="shared" ref="AH11" si="27">AH8+AH10</f>
        <v>1</v>
      </c>
      <c r="AI11" s="13">
        <f t="shared" ref="AI11" si="28">AI8+AI10</f>
        <v>1</v>
      </c>
      <c r="AJ11" s="13">
        <f t="shared" ref="AJ11" si="29">AJ8+AJ10</f>
        <v>0</v>
      </c>
      <c r="AK11" s="13">
        <f t="shared" si="16"/>
        <v>0</v>
      </c>
      <c r="AL11" s="13">
        <f t="shared" si="16"/>
        <v>1</v>
      </c>
      <c r="AM11" s="13">
        <f t="shared" si="16"/>
        <v>1</v>
      </c>
      <c r="AN11" s="13">
        <f t="shared" si="16"/>
        <v>2</v>
      </c>
      <c r="AO11" s="13">
        <f t="shared" si="16"/>
        <v>0</v>
      </c>
      <c r="AP11" s="13">
        <f t="shared" ref="AP11:AQ11" si="30">AP8+AP10</f>
        <v>0</v>
      </c>
      <c r="AQ11" s="13">
        <f t="shared" si="30"/>
        <v>0</v>
      </c>
      <c r="AR11" s="13">
        <f t="shared" si="16"/>
        <v>0</v>
      </c>
      <c r="AS11" s="22">
        <f>C28-COUNTIF(D11:AR11,0)</f>
        <v>23</v>
      </c>
    </row>
    <row r="12" spans="1:45" x14ac:dyDescent="0.25">
      <c r="A12" s="23" t="s">
        <v>2</v>
      </c>
      <c r="B12" s="6" t="s">
        <v>178</v>
      </c>
      <c r="C12" s="2" t="s">
        <v>16</v>
      </c>
      <c r="D12" s="3"/>
      <c r="E12" s="3"/>
      <c r="F12" s="3"/>
      <c r="G12" s="3" t="s">
        <v>1</v>
      </c>
      <c r="H12" s="3"/>
      <c r="I12" s="3"/>
      <c r="J12" s="3"/>
      <c r="K12" s="3"/>
      <c r="L12" s="3"/>
      <c r="M12" s="3"/>
      <c r="N12" s="3"/>
      <c r="O12" s="3"/>
      <c r="P12" s="3"/>
      <c r="Q12" s="3" t="s">
        <v>1</v>
      </c>
      <c r="R12" s="3"/>
      <c r="S12" s="3"/>
      <c r="T12" s="3"/>
      <c r="U12" s="3" t="s">
        <v>1</v>
      </c>
      <c r="V12" s="3"/>
      <c r="W12" s="3"/>
      <c r="X12" s="3"/>
      <c r="Y12" s="3" t="s">
        <v>1</v>
      </c>
      <c r="Z12" s="3" t="s">
        <v>1</v>
      </c>
      <c r="AA12" s="5" t="s">
        <v>1</v>
      </c>
      <c r="AB12" s="3" t="s">
        <v>1</v>
      </c>
      <c r="AC12" s="5" t="s">
        <v>1</v>
      </c>
      <c r="AD12" s="31" t="s">
        <v>1</v>
      </c>
      <c r="AE12" s="3"/>
      <c r="AF12" s="3" t="s">
        <v>1</v>
      </c>
      <c r="AG12" s="3"/>
      <c r="AH12" s="3"/>
      <c r="AI12" s="3"/>
      <c r="AJ12" s="3"/>
      <c r="AK12" s="3" t="s">
        <v>1</v>
      </c>
      <c r="AL12" s="3" t="s">
        <v>1</v>
      </c>
      <c r="AM12" s="3"/>
      <c r="AN12" s="3"/>
      <c r="AO12" s="3"/>
      <c r="AP12" s="3"/>
      <c r="AQ12" s="3"/>
      <c r="AR12" s="3" t="s">
        <v>1</v>
      </c>
      <c r="AS12" s="24">
        <f>COUNTIF(D12:AR12,"x")</f>
        <v>13</v>
      </c>
    </row>
    <row r="13" spans="1:45" x14ac:dyDescent="0.25">
      <c r="A13" s="18" t="s">
        <v>14</v>
      </c>
      <c r="B13" s="7" t="s">
        <v>179</v>
      </c>
      <c r="C13" s="4" t="s">
        <v>9</v>
      </c>
      <c r="D13" s="34"/>
      <c r="E13" s="34" t="s">
        <v>1</v>
      </c>
      <c r="F13" s="34"/>
      <c r="G13" s="34"/>
      <c r="H13" s="34"/>
      <c r="I13" s="34"/>
      <c r="J13" s="34"/>
      <c r="K13" s="34"/>
      <c r="L13" s="34"/>
      <c r="M13" s="34"/>
      <c r="N13" s="34" t="s">
        <v>1</v>
      </c>
      <c r="O13" s="34"/>
      <c r="P13" s="34"/>
      <c r="Q13" s="34"/>
      <c r="R13" s="31"/>
      <c r="S13" s="31"/>
      <c r="T13" s="31" t="s">
        <v>1</v>
      </c>
      <c r="U13" s="31"/>
      <c r="V13" s="31"/>
      <c r="W13" s="31"/>
      <c r="X13" s="31"/>
      <c r="Y13" s="31"/>
      <c r="Z13" s="31" t="s">
        <v>1</v>
      </c>
      <c r="AA13" s="5" t="s">
        <v>1</v>
      </c>
      <c r="AB13" s="31" t="s">
        <v>1</v>
      </c>
      <c r="AC13" s="5" t="s">
        <v>1</v>
      </c>
      <c r="AD13" s="31" t="s">
        <v>1</v>
      </c>
      <c r="AE13" s="31"/>
      <c r="AF13" s="31"/>
      <c r="AG13" s="31"/>
      <c r="AH13" s="31"/>
      <c r="AI13" s="31"/>
      <c r="AJ13" s="31"/>
      <c r="AK13" s="31" t="s">
        <v>1</v>
      </c>
      <c r="AL13" s="31" t="s">
        <v>1</v>
      </c>
      <c r="AM13" s="31"/>
      <c r="AN13" s="31"/>
      <c r="AO13" s="31"/>
      <c r="AP13" s="31"/>
      <c r="AQ13" s="31"/>
      <c r="AR13" s="31"/>
      <c r="AS13" s="19">
        <f>COUNTIF(D13:AR13,"x")</f>
        <v>10</v>
      </c>
    </row>
    <row r="14" spans="1:45" x14ac:dyDescent="0.25">
      <c r="A14" s="18"/>
      <c r="B14" s="7"/>
      <c r="C14" s="4" t="s">
        <v>15</v>
      </c>
      <c r="D14" s="5"/>
      <c r="E14" s="5"/>
      <c r="F14" s="5"/>
      <c r="G14" s="5" t="s">
        <v>1</v>
      </c>
      <c r="H14" s="5"/>
      <c r="I14" s="5"/>
      <c r="J14" s="5" t="s">
        <v>1</v>
      </c>
      <c r="K14" s="5"/>
      <c r="L14" s="5"/>
      <c r="M14" s="5"/>
      <c r="N14" s="5" t="s">
        <v>1</v>
      </c>
      <c r="O14" s="5" t="s">
        <v>1</v>
      </c>
      <c r="P14" s="5" t="s">
        <v>1</v>
      </c>
      <c r="Q14" s="5" t="s">
        <v>1</v>
      </c>
      <c r="R14" s="5" t="s">
        <v>1</v>
      </c>
      <c r="S14" s="5" t="s">
        <v>1</v>
      </c>
      <c r="T14" s="5" t="s">
        <v>1</v>
      </c>
      <c r="U14" s="5" t="s">
        <v>1</v>
      </c>
      <c r="V14" s="5" t="s">
        <v>1</v>
      </c>
      <c r="W14" s="5" t="s">
        <v>1</v>
      </c>
      <c r="X14" s="5"/>
      <c r="Y14" s="5" t="s">
        <v>1</v>
      </c>
      <c r="Z14" s="5" t="s">
        <v>1</v>
      </c>
      <c r="AA14" s="5" t="s">
        <v>1</v>
      </c>
      <c r="AB14" s="5" t="s">
        <v>1</v>
      </c>
      <c r="AC14" s="5" t="s">
        <v>1</v>
      </c>
      <c r="AD14" s="5" t="s">
        <v>1</v>
      </c>
      <c r="AE14" s="5"/>
      <c r="AF14" s="5" t="s">
        <v>1</v>
      </c>
      <c r="AG14" s="5" t="s">
        <v>1</v>
      </c>
      <c r="AH14" s="5"/>
      <c r="AI14" s="5" t="s">
        <v>1</v>
      </c>
      <c r="AJ14" s="5"/>
      <c r="AK14" s="5" t="s">
        <v>1</v>
      </c>
      <c r="AL14" s="5" t="s">
        <v>1</v>
      </c>
      <c r="AM14" s="5" t="s">
        <v>1</v>
      </c>
      <c r="AN14" s="5" t="s">
        <v>1</v>
      </c>
      <c r="AO14" s="5"/>
      <c r="AP14" s="5"/>
      <c r="AQ14" s="5" t="s">
        <v>1</v>
      </c>
      <c r="AR14" s="5" t="s">
        <v>1</v>
      </c>
      <c r="AS14" s="19">
        <f>COUNTIF(D14:AR14,"x")</f>
        <v>27</v>
      </c>
    </row>
    <row r="15" spans="1:45" x14ac:dyDescent="0.25">
      <c r="A15" s="18"/>
      <c r="B15" s="7"/>
      <c r="C15" s="4" t="s">
        <v>153</v>
      </c>
      <c r="D15" s="5"/>
      <c r="E15" s="5" t="s">
        <v>1</v>
      </c>
      <c r="F15" s="5"/>
      <c r="G15" s="5"/>
      <c r="H15" s="5"/>
      <c r="I15" s="5"/>
      <c r="J15" s="5"/>
      <c r="K15" s="5"/>
      <c r="L15" s="5"/>
      <c r="M15" s="5"/>
      <c r="N15" s="5"/>
      <c r="O15" s="5" t="s">
        <v>1</v>
      </c>
      <c r="P15" s="5"/>
      <c r="Q15" s="5"/>
      <c r="R15" s="5"/>
      <c r="S15" s="5"/>
      <c r="T15" s="5"/>
      <c r="U15" s="5" t="s">
        <v>1</v>
      </c>
      <c r="V15" s="5" t="s">
        <v>1</v>
      </c>
      <c r="W15" s="5"/>
      <c r="X15" s="5"/>
      <c r="Y15" s="5"/>
      <c r="Z15" s="5" t="s">
        <v>1</v>
      </c>
      <c r="AA15" s="5" t="s">
        <v>1</v>
      </c>
      <c r="AB15" s="5"/>
      <c r="AC15" s="5" t="s">
        <v>1</v>
      </c>
      <c r="AD15" s="5" t="s">
        <v>1</v>
      </c>
      <c r="AE15" s="5"/>
      <c r="AF15" s="5" t="s">
        <v>1</v>
      </c>
      <c r="AG15" s="5"/>
      <c r="AH15" s="5"/>
      <c r="AI15" s="5" t="s">
        <v>1</v>
      </c>
      <c r="AJ15" s="5"/>
      <c r="AK15" s="5" t="s">
        <v>1</v>
      </c>
      <c r="AL15" s="5" t="s">
        <v>1</v>
      </c>
      <c r="AM15" s="5"/>
      <c r="AN15" s="5" t="s">
        <v>1</v>
      </c>
      <c r="AO15" s="5"/>
      <c r="AP15" s="5"/>
      <c r="AQ15" s="5"/>
      <c r="AR15" s="5" t="s">
        <v>1</v>
      </c>
      <c r="AS15" s="19">
        <f>COUNTIF(D15:AR15,"x")</f>
        <v>14</v>
      </c>
    </row>
    <row r="16" spans="1:45" x14ac:dyDescent="0.25">
      <c r="A16" s="18"/>
      <c r="B16" s="11"/>
      <c r="C16" s="8"/>
      <c r="D16" s="9">
        <f t="shared" ref="D16:S16" si="31">COUNTIF(D12:D15,"x")</f>
        <v>0</v>
      </c>
      <c r="E16" s="9">
        <f t="shared" si="31"/>
        <v>2</v>
      </c>
      <c r="F16" s="9">
        <f t="shared" si="31"/>
        <v>0</v>
      </c>
      <c r="G16" s="9">
        <f t="shared" si="31"/>
        <v>2</v>
      </c>
      <c r="H16" s="9">
        <f t="shared" si="31"/>
        <v>0</v>
      </c>
      <c r="I16" s="9">
        <f t="shared" si="31"/>
        <v>0</v>
      </c>
      <c r="J16" s="9">
        <f t="shared" si="31"/>
        <v>1</v>
      </c>
      <c r="K16" s="9">
        <f t="shared" si="31"/>
        <v>0</v>
      </c>
      <c r="L16" s="9">
        <f t="shared" si="31"/>
        <v>0</v>
      </c>
      <c r="M16" s="9">
        <f t="shared" si="31"/>
        <v>0</v>
      </c>
      <c r="N16" s="9">
        <f t="shared" si="31"/>
        <v>2</v>
      </c>
      <c r="O16" s="9">
        <f t="shared" si="31"/>
        <v>2</v>
      </c>
      <c r="P16" s="9">
        <f t="shared" si="31"/>
        <v>1</v>
      </c>
      <c r="Q16" s="9">
        <f t="shared" si="31"/>
        <v>2</v>
      </c>
      <c r="R16" s="9">
        <f t="shared" si="31"/>
        <v>1</v>
      </c>
      <c r="S16" s="9">
        <f t="shared" si="31"/>
        <v>1</v>
      </c>
      <c r="T16" s="9">
        <f t="shared" ref="T16:AJ16" si="32">COUNTIF(T12:T15,"x")</f>
        <v>2</v>
      </c>
      <c r="U16" s="9">
        <f t="shared" si="32"/>
        <v>3</v>
      </c>
      <c r="V16" s="9">
        <f t="shared" si="32"/>
        <v>2</v>
      </c>
      <c r="W16" s="9">
        <f t="shared" si="32"/>
        <v>1</v>
      </c>
      <c r="X16" s="9">
        <f t="shared" si="32"/>
        <v>0</v>
      </c>
      <c r="Y16" s="9">
        <f t="shared" ref="Y16:AD16" si="33">COUNTIF(Y12:Y15,"x")</f>
        <v>2</v>
      </c>
      <c r="Z16" s="9">
        <f t="shared" si="33"/>
        <v>4</v>
      </c>
      <c r="AA16" s="9">
        <f t="shared" si="33"/>
        <v>4</v>
      </c>
      <c r="AB16" s="9">
        <f t="shared" si="33"/>
        <v>3</v>
      </c>
      <c r="AC16" s="9">
        <f t="shared" si="33"/>
        <v>4</v>
      </c>
      <c r="AD16" s="9">
        <f t="shared" si="33"/>
        <v>4</v>
      </c>
      <c r="AE16" s="9">
        <f t="shared" si="32"/>
        <v>0</v>
      </c>
      <c r="AF16" s="9">
        <f t="shared" si="32"/>
        <v>3</v>
      </c>
      <c r="AG16" s="9">
        <f t="shared" si="32"/>
        <v>1</v>
      </c>
      <c r="AH16" s="9">
        <f t="shared" si="32"/>
        <v>0</v>
      </c>
      <c r="AI16" s="9">
        <f t="shared" si="32"/>
        <v>2</v>
      </c>
      <c r="AJ16" s="9">
        <f t="shared" si="32"/>
        <v>0</v>
      </c>
      <c r="AK16" s="9">
        <f t="shared" ref="AK16:AR16" si="34">COUNTIF(AK12:AK15,"x")</f>
        <v>4</v>
      </c>
      <c r="AL16" s="9">
        <f t="shared" si="34"/>
        <v>4</v>
      </c>
      <c r="AM16" s="9">
        <f t="shared" si="34"/>
        <v>1</v>
      </c>
      <c r="AN16" s="9">
        <f t="shared" si="34"/>
        <v>2</v>
      </c>
      <c r="AO16" s="9">
        <f t="shared" si="34"/>
        <v>0</v>
      </c>
      <c r="AP16" s="9">
        <f t="shared" ref="AP16:AQ16" si="35">COUNTIF(AP12:AP15,"x")</f>
        <v>0</v>
      </c>
      <c r="AQ16" s="9">
        <f t="shared" si="35"/>
        <v>1</v>
      </c>
      <c r="AR16" s="9">
        <f t="shared" si="34"/>
        <v>3</v>
      </c>
      <c r="AS16" s="20">
        <f>C28-COUNTIF(D16:AR16,0)</f>
        <v>28</v>
      </c>
    </row>
    <row r="17" spans="1:45" ht="15.75" thickBot="1" x14ac:dyDescent="0.3">
      <c r="A17" s="21"/>
      <c r="B17" s="14"/>
      <c r="C17" s="14"/>
      <c r="D17" s="13">
        <f>D16</f>
        <v>0</v>
      </c>
      <c r="E17" s="13">
        <f t="shared" ref="E17:AR17" si="36">E16</f>
        <v>2</v>
      </c>
      <c r="F17" s="13">
        <f t="shared" si="36"/>
        <v>0</v>
      </c>
      <c r="G17" s="13">
        <f t="shared" si="36"/>
        <v>2</v>
      </c>
      <c r="H17" s="13">
        <f t="shared" si="36"/>
        <v>0</v>
      </c>
      <c r="I17" s="13">
        <f t="shared" si="36"/>
        <v>0</v>
      </c>
      <c r="J17" s="13">
        <f t="shared" si="36"/>
        <v>1</v>
      </c>
      <c r="K17" s="13">
        <f t="shared" si="36"/>
        <v>0</v>
      </c>
      <c r="L17" s="13">
        <f t="shared" si="36"/>
        <v>0</v>
      </c>
      <c r="M17" s="13">
        <f t="shared" si="36"/>
        <v>0</v>
      </c>
      <c r="N17" s="13">
        <f t="shared" si="36"/>
        <v>2</v>
      </c>
      <c r="O17" s="13">
        <f t="shared" si="36"/>
        <v>2</v>
      </c>
      <c r="P17" s="13">
        <f t="shared" si="36"/>
        <v>1</v>
      </c>
      <c r="Q17" s="13">
        <f t="shared" si="36"/>
        <v>2</v>
      </c>
      <c r="R17" s="13">
        <f t="shared" si="36"/>
        <v>1</v>
      </c>
      <c r="S17" s="13">
        <f t="shared" si="36"/>
        <v>1</v>
      </c>
      <c r="T17" s="13">
        <f t="shared" si="36"/>
        <v>2</v>
      </c>
      <c r="U17" s="13">
        <f t="shared" si="36"/>
        <v>3</v>
      </c>
      <c r="V17" s="13">
        <f t="shared" si="36"/>
        <v>2</v>
      </c>
      <c r="W17" s="13">
        <f t="shared" si="36"/>
        <v>1</v>
      </c>
      <c r="X17" s="13">
        <f t="shared" si="36"/>
        <v>0</v>
      </c>
      <c r="Y17" s="13">
        <f t="shared" si="36"/>
        <v>2</v>
      </c>
      <c r="Z17" s="13">
        <f t="shared" si="36"/>
        <v>4</v>
      </c>
      <c r="AA17" s="13">
        <f t="shared" si="36"/>
        <v>4</v>
      </c>
      <c r="AB17" s="13">
        <f t="shared" si="36"/>
        <v>3</v>
      </c>
      <c r="AC17" s="13">
        <f t="shared" si="36"/>
        <v>4</v>
      </c>
      <c r="AD17" s="13">
        <f t="shared" si="36"/>
        <v>4</v>
      </c>
      <c r="AE17" s="13">
        <f t="shared" si="36"/>
        <v>0</v>
      </c>
      <c r="AF17" s="13">
        <f t="shared" si="36"/>
        <v>3</v>
      </c>
      <c r="AG17" s="13">
        <f t="shared" si="36"/>
        <v>1</v>
      </c>
      <c r="AH17" s="13">
        <f t="shared" si="36"/>
        <v>0</v>
      </c>
      <c r="AI17" s="13">
        <f t="shared" si="36"/>
        <v>2</v>
      </c>
      <c r="AJ17" s="13">
        <f t="shared" si="36"/>
        <v>0</v>
      </c>
      <c r="AK17" s="13">
        <f t="shared" si="36"/>
        <v>4</v>
      </c>
      <c r="AL17" s="13">
        <f t="shared" si="36"/>
        <v>4</v>
      </c>
      <c r="AM17" s="13">
        <f t="shared" si="36"/>
        <v>1</v>
      </c>
      <c r="AN17" s="13">
        <f t="shared" si="36"/>
        <v>2</v>
      </c>
      <c r="AO17" s="13">
        <f t="shared" si="36"/>
        <v>0</v>
      </c>
      <c r="AP17" s="13">
        <f t="shared" si="36"/>
        <v>0</v>
      </c>
      <c r="AQ17" s="13">
        <f t="shared" si="36"/>
        <v>1</v>
      </c>
      <c r="AR17" s="13">
        <f t="shared" si="36"/>
        <v>3</v>
      </c>
      <c r="AS17" s="22">
        <f>C28-COUNTIF(D17:AR17,0)</f>
        <v>28</v>
      </c>
    </row>
    <row r="18" spans="1:45" x14ac:dyDescent="0.25">
      <c r="A18" s="23" t="s">
        <v>17</v>
      </c>
      <c r="B18" s="6" t="s">
        <v>18</v>
      </c>
      <c r="C18" s="2" t="s">
        <v>9</v>
      </c>
      <c r="D18" s="3"/>
      <c r="E18" s="3" t="s">
        <v>1</v>
      </c>
      <c r="F18" s="3" t="s"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 t="s">
        <v>1</v>
      </c>
      <c r="Z18" s="3"/>
      <c r="AA18" s="5"/>
      <c r="AB18" s="3" t="s">
        <v>1</v>
      </c>
      <c r="AC18" s="5"/>
      <c r="AD18" s="31"/>
      <c r="AE18" s="3"/>
      <c r="AF18" s="3" t="s">
        <v>1</v>
      </c>
      <c r="AG18" s="3"/>
      <c r="AH18" s="3"/>
      <c r="AI18" s="3"/>
      <c r="AJ18" s="3"/>
      <c r="AK18" s="3"/>
      <c r="AL18" s="3" t="s">
        <v>1</v>
      </c>
      <c r="AM18" s="3"/>
      <c r="AN18" s="3"/>
      <c r="AO18" s="3"/>
      <c r="AP18" s="3"/>
      <c r="AQ18" s="3"/>
      <c r="AR18" s="3"/>
      <c r="AS18" s="24">
        <f>COUNTIF(D18:AR18,"x")</f>
        <v>6</v>
      </c>
    </row>
    <row r="19" spans="1:45" x14ac:dyDescent="0.25">
      <c r="A19" s="18"/>
      <c r="B19" s="11"/>
      <c r="C19" s="8"/>
      <c r="D19" s="9">
        <f t="shared" ref="D19:S19" si="37">COUNTIF(D18:D18,"x")</f>
        <v>0</v>
      </c>
      <c r="E19" s="9">
        <f t="shared" si="37"/>
        <v>1</v>
      </c>
      <c r="F19" s="9">
        <f t="shared" si="37"/>
        <v>1</v>
      </c>
      <c r="G19" s="9">
        <f t="shared" si="37"/>
        <v>0</v>
      </c>
      <c r="H19" s="9">
        <f t="shared" si="37"/>
        <v>0</v>
      </c>
      <c r="I19" s="9">
        <f t="shared" si="37"/>
        <v>0</v>
      </c>
      <c r="J19" s="9">
        <f t="shared" si="37"/>
        <v>0</v>
      </c>
      <c r="K19" s="9">
        <f t="shared" si="37"/>
        <v>0</v>
      </c>
      <c r="L19" s="9">
        <f t="shared" si="37"/>
        <v>0</v>
      </c>
      <c r="M19" s="9">
        <f t="shared" si="37"/>
        <v>0</v>
      </c>
      <c r="N19" s="9">
        <f t="shared" si="37"/>
        <v>0</v>
      </c>
      <c r="O19" s="9">
        <f t="shared" si="37"/>
        <v>0</v>
      </c>
      <c r="P19" s="9">
        <f t="shared" si="37"/>
        <v>0</v>
      </c>
      <c r="Q19" s="9">
        <f t="shared" si="37"/>
        <v>0</v>
      </c>
      <c r="R19" s="9">
        <f t="shared" si="37"/>
        <v>0</v>
      </c>
      <c r="S19" s="9">
        <f t="shared" si="37"/>
        <v>0</v>
      </c>
      <c r="T19" s="9">
        <f t="shared" ref="T19:AJ19" si="38">COUNTIF(T18:T18,"x")</f>
        <v>0</v>
      </c>
      <c r="U19" s="9">
        <f t="shared" si="38"/>
        <v>0</v>
      </c>
      <c r="V19" s="9">
        <f t="shared" si="38"/>
        <v>0</v>
      </c>
      <c r="W19" s="9">
        <f t="shared" si="38"/>
        <v>0</v>
      </c>
      <c r="X19" s="9">
        <f t="shared" si="38"/>
        <v>0</v>
      </c>
      <c r="Y19" s="9">
        <f t="shared" ref="Y19:AD19" si="39">COUNTIF(Y18:Y18,"x")</f>
        <v>1</v>
      </c>
      <c r="Z19" s="9">
        <f t="shared" si="39"/>
        <v>0</v>
      </c>
      <c r="AA19" s="9">
        <f t="shared" si="39"/>
        <v>0</v>
      </c>
      <c r="AB19" s="9">
        <f t="shared" si="39"/>
        <v>1</v>
      </c>
      <c r="AC19" s="9">
        <f t="shared" si="39"/>
        <v>0</v>
      </c>
      <c r="AD19" s="9">
        <f t="shared" si="39"/>
        <v>0</v>
      </c>
      <c r="AE19" s="9">
        <f t="shared" si="38"/>
        <v>0</v>
      </c>
      <c r="AF19" s="9">
        <f t="shared" si="38"/>
        <v>1</v>
      </c>
      <c r="AG19" s="9">
        <f t="shared" si="38"/>
        <v>0</v>
      </c>
      <c r="AH19" s="9">
        <f t="shared" si="38"/>
        <v>0</v>
      </c>
      <c r="AI19" s="9">
        <f t="shared" si="38"/>
        <v>0</v>
      </c>
      <c r="AJ19" s="9">
        <f t="shared" si="38"/>
        <v>0</v>
      </c>
      <c r="AK19" s="9">
        <f t="shared" ref="AK19:AR19" si="40">COUNTIF(AK18:AK18,"x")</f>
        <v>0</v>
      </c>
      <c r="AL19" s="9">
        <f t="shared" si="40"/>
        <v>1</v>
      </c>
      <c r="AM19" s="9">
        <f t="shared" si="40"/>
        <v>0</v>
      </c>
      <c r="AN19" s="9">
        <f t="shared" si="40"/>
        <v>0</v>
      </c>
      <c r="AO19" s="9">
        <f t="shared" si="40"/>
        <v>0</v>
      </c>
      <c r="AP19" s="9">
        <f t="shared" ref="AP19:AQ19" si="41">COUNTIF(AP18:AP18,"x")</f>
        <v>0</v>
      </c>
      <c r="AQ19" s="9">
        <f t="shared" si="41"/>
        <v>0</v>
      </c>
      <c r="AR19" s="9">
        <f t="shared" si="40"/>
        <v>0</v>
      </c>
      <c r="AS19" s="20">
        <f>C28-COUNTIF(D19:AR19,0)</f>
        <v>6</v>
      </c>
    </row>
    <row r="20" spans="1:45" x14ac:dyDescent="0.25">
      <c r="A20" s="18"/>
      <c r="B20" s="10" t="s">
        <v>185</v>
      </c>
      <c r="C20" s="4" t="s">
        <v>21</v>
      </c>
      <c r="D20" s="5"/>
      <c r="E20" s="5"/>
      <c r="F20" s="5"/>
      <c r="G20" s="5"/>
      <c r="H20" s="5" t="s">
        <v>1</v>
      </c>
      <c r="I20" s="5"/>
      <c r="J20" s="5" t="s">
        <v>1</v>
      </c>
      <c r="K20" s="5"/>
      <c r="L20" s="5"/>
      <c r="M20" s="5" t="s">
        <v>1</v>
      </c>
      <c r="N20" s="5"/>
      <c r="O20" s="5"/>
      <c r="P20" s="5"/>
      <c r="Q20" s="5"/>
      <c r="R20" s="5"/>
      <c r="S20" s="5"/>
      <c r="T20" s="5" t="s">
        <v>1</v>
      </c>
      <c r="U20" s="5"/>
      <c r="V20" s="5"/>
      <c r="W20" s="5" t="s">
        <v>1</v>
      </c>
      <c r="X20" s="5" t="s">
        <v>1</v>
      </c>
      <c r="Y20" s="5" t="s">
        <v>1</v>
      </c>
      <c r="Z20" s="5"/>
      <c r="AA20" s="5" t="s">
        <v>1</v>
      </c>
      <c r="AB20" s="5"/>
      <c r="AC20" s="5"/>
      <c r="AD20" s="5" t="s">
        <v>1</v>
      </c>
      <c r="AE20" s="5" t="s">
        <v>1</v>
      </c>
      <c r="AF20" s="5"/>
      <c r="AG20" s="5" t="s">
        <v>1</v>
      </c>
      <c r="AH20" s="5"/>
      <c r="AI20" s="5" t="s">
        <v>1</v>
      </c>
      <c r="AJ20" s="5"/>
      <c r="AK20" s="5"/>
      <c r="AL20" s="5"/>
      <c r="AM20" s="5"/>
      <c r="AN20" s="5" t="s">
        <v>1</v>
      </c>
      <c r="AO20" s="5" t="s">
        <v>1</v>
      </c>
      <c r="AP20" s="5"/>
      <c r="AQ20" s="5"/>
      <c r="AR20" s="5"/>
      <c r="AS20" s="19">
        <f>COUNTIF(D20:AR20,"x")</f>
        <v>14</v>
      </c>
    </row>
    <row r="21" spans="1:45" x14ac:dyDescent="0.25">
      <c r="A21" s="18"/>
      <c r="B21" s="7"/>
      <c r="C21" s="4" t="s">
        <v>19</v>
      </c>
      <c r="D21" s="5"/>
      <c r="E21" s="5" t="s">
        <v>1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 t="s">
        <v>1</v>
      </c>
      <c r="U21" s="5"/>
      <c r="V21" s="5" t="s">
        <v>1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19">
        <f>COUNTIF(D21:AR21,"x")</f>
        <v>3</v>
      </c>
    </row>
    <row r="22" spans="1:45" x14ac:dyDescent="0.25">
      <c r="A22" s="18"/>
      <c r="B22" s="7"/>
      <c r="C22" s="4" t="s">
        <v>20</v>
      </c>
      <c r="D22" s="5" t="s">
        <v>1</v>
      </c>
      <c r="E22" s="5" t="s">
        <v>1</v>
      </c>
      <c r="F22" s="5"/>
      <c r="G22" s="5"/>
      <c r="H22" s="5" t="s">
        <v>1</v>
      </c>
      <c r="I22" s="5"/>
      <c r="J22" s="5" t="s">
        <v>1</v>
      </c>
      <c r="K22" s="5"/>
      <c r="L22" s="5"/>
      <c r="M22" s="5" t="s">
        <v>1</v>
      </c>
      <c r="N22" s="5"/>
      <c r="O22" s="5"/>
      <c r="P22" s="5"/>
      <c r="Q22" s="5"/>
      <c r="R22" s="5"/>
      <c r="S22" s="5" t="s">
        <v>1</v>
      </c>
      <c r="T22" s="5" t="s">
        <v>1</v>
      </c>
      <c r="U22" s="5"/>
      <c r="V22" s="5" t="s">
        <v>1</v>
      </c>
      <c r="W22" s="5" t="s">
        <v>1</v>
      </c>
      <c r="X22" s="5" t="s">
        <v>1</v>
      </c>
      <c r="Y22" s="5" t="s">
        <v>1</v>
      </c>
      <c r="Z22" s="5"/>
      <c r="AA22" s="5"/>
      <c r="AB22" s="5"/>
      <c r="AC22" s="5"/>
      <c r="AD22" s="5" t="s">
        <v>1</v>
      </c>
      <c r="AE22" s="5" t="s">
        <v>1</v>
      </c>
      <c r="AF22" s="5"/>
      <c r="AG22" s="5" t="s">
        <v>1</v>
      </c>
      <c r="AH22" s="5"/>
      <c r="AI22" s="5"/>
      <c r="AJ22" s="5"/>
      <c r="AK22" s="5"/>
      <c r="AL22" s="5" t="s">
        <v>1</v>
      </c>
      <c r="AM22" s="5"/>
      <c r="AN22" s="5" t="s">
        <v>1</v>
      </c>
      <c r="AO22" s="5" t="s">
        <v>1</v>
      </c>
      <c r="AP22" s="5"/>
      <c r="AQ22" s="5"/>
      <c r="AR22" s="5"/>
      <c r="AS22" s="19">
        <f>COUNTIF(D22:AR22,"x")</f>
        <v>17</v>
      </c>
    </row>
    <row r="23" spans="1:45" x14ac:dyDescent="0.25">
      <c r="A23" s="18"/>
      <c r="B23" s="7"/>
      <c r="C23" s="32"/>
      <c r="D23" s="15">
        <f t="shared" ref="D23:S23" si="42">COUNTIF(D20:D22,"x")</f>
        <v>1</v>
      </c>
      <c r="E23" s="15">
        <f t="shared" si="42"/>
        <v>2</v>
      </c>
      <c r="F23" s="15">
        <f t="shared" si="42"/>
        <v>0</v>
      </c>
      <c r="G23" s="15">
        <f t="shared" si="42"/>
        <v>0</v>
      </c>
      <c r="H23" s="15">
        <f t="shared" si="42"/>
        <v>2</v>
      </c>
      <c r="I23" s="15">
        <f t="shared" si="42"/>
        <v>0</v>
      </c>
      <c r="J23" s="15">
        <f t="shared" si="42"/>
        <v>2</v>
      </c>
      <c r="K23" s="15">
        <f t="shared" si="42"/>
        <v>0</v>
      </c>
      <c r="L23" s="15">
        <f t="shared" si="42"/>
        <v>0</v>
      </c>
      <c r="M23" s="15">
        <f t="shared" si="42"/>
        <v>2</v>
      </c>
      <c r="N23" s="15">
        <f t="shared" si="42"/>
        <v>0</v>
      </c>
      <c r="O23" s="15">
        <f t="shared" si="42"/>
        <v>0</v>
      </c>
      <c r="P23" s="15">
        <f t="shared" si="42"/>
        <v>0</v>
      </c>
      <c r="Q23" s="15">
        <f t="shared" si="42"/>
        <v>0</v>
      </c>
      <c r="R23" s="15">
        <f t="shared" si="42"/>
        <v>0</v>
      </c>
      <c r="S23" s="15">
        <f t="shared" si="42"/>
        <v>1</v>
      </c>
      <c r="T23" s="15">
        <f t="shared" ref="T23:AJ23" si="43">COUNTIF(T20:T22,"x")</f>
        <v>3</v>
      </c>
      <c r="U23" s="15">
        <f t="shared" si="43"/>
        <v>0</v>
      </c>
      <c r="V23" s="15">
        <f t="shared" si="43"/>
        <v>2</v>
      </c>
      <c r="W23" s="15">
        <f t="shared" si="43"/>
        <v>2</v>
      </c>
      <c r="X23" s="15">
        <f t="shared" si="43"/>
        <v>2</v>
      </c>
      <c r="Y23" s="15">
        <f t="shared" ref="Y23:AD23" si="44">COUNTIF(Y20:Y22,"x")</f>
        <v>2</v>
      </c>
      <c r="Z23" s="15">
        <f t="shared" si="44"/>
        <v>0</v>
      </c>
      <c r="AA23" s="15">
        <f t="shared" si="44"/>
        <v>1</v>
      </c>
      <c r="AB23" s="15">
        <f t="shared" si="44"/>
        <v>0</v>
      </c>
      <c r="AC23" s="15">
        <f t="shared" si="44"/>
        <v>0</v>
      </c>
      <c r="AD23" s="15">
        <f t="shared" si="44"/>
        <v>2</v>
      </c>
      <c r="AE23" s="15">
        <f t="shared" si="43"/>
        <v>2</v>
      </c>
      <c r="AF23" s="15">
        <f t="shared" si="43"/>
        <v>0</v>
      </c>
      <c r="AG23" s="15">
        <f t="shared" si="43"/>
        <v>2</v>
      </c>
      <c r="AH23" s="15">
        <f t="shared" si="43"/>
        <v>0</v>
      </c>
      <c r="AI23" s="15">
        <f t="shared" si="43"/>
        <v>1</v>
      </c>
      <c r="AJ23" s="15">
        <f t="shared" si="43"/>
        <v>0</v>
      </c>
      <c r="AK23" s="15">
        <f t="shared" ref="AK23:AR23" si="45">COUNTIF(AK20:AK22,"x")</f>
        <v>0</v>
      </c>
      <c r="AL23" s="15">
        <f t="shared" si="45"/>
        <v>1</v>
      </c>
      <c r="AM23" s="15">
        <f t="shared" si="45"/>
        <v>0</v>
      </c>
      <c r="AN23" s="15">
        <f t="shared" si="45"/>
        <v>2</v>
      </c>
      <c r="AO23" s="15">
        <f t="shared" si="45"/>
        <v>2</v>
      </c>
      <c r="AP23" s="15">
        <f t="shared" ref="AP23:AQ23" si="46">COUNTIF(AP20:AP22,"x")</f>
        <v>0</v>
      </c>
      <c r="AQ23" s="15">
        <f t="shared" si="46"/>
        <v>0</v>
      </c>
      <c r="AR23" s="15">
        <f t="shared" si="45"/>
        <v>0</v>
      </c>
      <c r="AS23" s="33">
        <f>C28-COUNTIF(D23:AR23,0)</f>
        <v>19</v>
      </c>
    </row>
    <row r="24" spans="1:45" x14ac:dyDescent="0.25">
      <c r="A24" s="18"/>
      <c r="B24" s="10" t="s">
        <v>22</v>
      </c>
      <c r="C24" s="4" t="s">
        <v>23</v>
      </c>
      <c r="D24" s="5"/>
      <c r="E24" s="5"/>
      <c r="F24" s="5"/>
      <c r="G24" s="5"/>
      <c r="H24" s="5"/>
      <c r="I24" s="5"/>
      <c r="J24" s="5"/>
      <c r="K24" s="5" t="s">
        <v>1</v>
      </c>
      <c r="L24" s="5"/>
      <c r="M24" s="5" t="s">
        <v>1</v>
      </c>
      <c r="N24" s="5"/>
      <c r="O24" s="5"/>
      <c r="P24" s="5" t="s">
        <v>1</v>
      </c>
      <c r="Q24" s="5"/>
      <c r="R24" s="5"/>
      <c r="S24" s="5"/>
      <c r="T24" s="5" t="s">
        <v>1</v>
      </c>
      <c r="U24" s="5"/>
      <c r="V24" s="5"/>
      <c r="W24" s="5" t="s">
        <v>1</v>
      </c>
      <c r="X24" s="5"/>
      <c r="Y24" s="5"/>
      <c r="Z24" s="5"/>
      <c r="AA24" s="5" t="s">
        <v>1</v>
      </c>
      <c r="AB24" s="5"/>
      <c r="AC24" s="5"/>
      <c r="AD24" s="5"/>
      <c r="AE24" s="5"/>
      <c r="AF24" s="5" t="s">
        <v>1</v>
      </c>
      <c r="AG24" s="5"/>
      <c r="AH24" s="5"/>
      <c r="AI24" s="5"/>
      <c r="AJ24" s="5" t="s">
        <v>1</v>
      </c>
      <c r="AK24" s="5"/>
      <c r="AL24" s="5"/>
      <c r="AM24" s="5"/>
      <c r="AN24" s="5"/>
      <c r="AO24" s="5" t="s">
        <v>1</v>
      </c>
      <c r="AP24" s="5"/>
      <c r="AQ24" s="5"/>
      <c r="AR24" s="5"/>
      <c r="AS24" s="19">
        <f>COUNTIF(D24:AR24,"x")</f>
        <v>9</v>
      </c>
    </row>
    <row r="25" spans="1:45" x14ac:dyDescent="0.25">
      <c r="A25" s="18"/>
      <c r="B25" s="11"/>
      <c r="C25" s="8"/>
      <c r="D25" s="9">
        <f t="shared" ref="D25:S25" si="47">COUNTIF(D24:D24,"x")</f>
        <v>0</v>
      </c>
      <c r="E25" s="9">
        <f t="shared" si="47"/>
        <v>0</v>
      </c>
      <c r="F25" s="9">
        <f t="shared" si="47"/>
        <v>0</v>
      </c>
      <c r="G25" s="9">
        <f t="shared" si="47"/>
        <v>0</v>
      </c>
      <c r="H25" s="9">
        <f t="shared" si="47"/>
        <v>0</v>
      </c>
      <c r="I25" s="9">
        <f t="shared" si="47"/>
        <v>0</v>
      </c>
      <c r="J25" s="9">
        <f t="shared" si="47"/>
        <v>0</v>
      </c>
      <c r="K25" s="9">
        <f t="shared" si="47"/>
        <v>1</v>
      </c>
      <c r="L25" s="9">
        <f t="shared" si="47"/>
        <v>0</v>
      </c>
      <c r="M25" s="9">
        <f t="shared" si="47"/>
        <v>1</v>
      </c>
      <c r="N25" s="9">
        <f t="shared" si="47"/>
        <v>0</v>
      </c>
      <c r="O25" s="9">
        <f t="shared" si="47"/>
        <v>0</v>
      </c>
      <c r="P25" s="9">
        <f t="shared" si="47"/>
        <v>1</v>
      </c>
      <c r="Q25" s="9">
        <f t="shared" si="47"/>
        <v>0</v>
      </c>
      <c r="R25" s="9">
        <f t="shared" si="47"/>
        <v>0</v>
      </c>
      <c r="S25" s="9">
        <f t="shared" si="47"/>
        <v>0</v>
      </c>
      <c r="T25" s="9">
        <f t="shared" ref="T25:AJ25" si="48">COUNTIF(T24:T24,"x")</f>
        <v>1</v>
      </c>
      <c r="U25" s="9">
        <f t="shared" si="48"/>
        <v>0</v>
      </c>
      <c r="V25" s="9">
        <f t="shared" si="48"/>
        <v>0</v>
      </c>
      <c r="W25" s="9">
        <f t="shared" si="48"/>
        <v>1</v>
      </c>
      <c r="X25" s="9">
        <f t="shared" si="48"/>
        <v>0</v>
      </c>
      <c r="Y25" s="9">
        <f t="shared" ref="Y25:AB25" si="49">COUNTIF(Y24:Y24,"x")</f>
        <v>0</v>
      </c>
      <c r="Z25" s="9">
        <f t="shared" si="49"/>
        <v>0</v>
      </c>
      <c r="AA25" s="9">
        <f t="shared" ref="AA25" si="50">COUNTIF(AA24:AA24,"x")</f>
        <v>1</v>
      </c>
      <c r="AB25" s="9">
        <f t="shared" si="49"/>
        <v>0</v>
      </c>
      <c r="AC25" s="9">
        <f t="shared" ref="AC25:AD25" si="51">COUNTIF(AC24:AC24,"x")</f>
        <v>0</v>
      </c>
      <c r="AD25" s="9">
        <f t="shared" si="51"/>
        <v>0</v>
      </c>
      <c r="AE25" s="9">
        <f t="shared" si="48"/>
        <v>0</v>
      </c>
      <c r="AF25" s="9">
        <f t="shared" si="48"/>
        <v>1</v>
      </c>
      <c r="AG25" s="9">
        <f t="shared" si="48"/>
        <v>0</v>
      </c>
      <c r="AH25" s="9">
        <f t="shared" si="48"/>
        <v>0</v>
      </c>
      <c r="AI25" s="9">
        <f t="shared" si="48"/>
        <v>0</v>
      </c>
      <c r="AJ25" s="9">
        <f t="shared" si="48"/>
        <v>1</v>
      </c>
      <c r="AK25" s="9">
        <f t="shared" ref="AK25:AR25" si="52">COUNTIF(AK24:AK24,"x")</f>
        <v>0</v>
      </c>
      <c r="AL25" s="9">
        <f t="shared" si="52"/>
        <v>0</v>
      </c>
      <c r="AM25" s="9">
        <f t="shared" si="52"/>
        <v>0</v>
      </c>
      <c r="AN25" s="9">
        <f t="shared" si="52"/>
        <v>0</v>
      </c>
      <c r="AO25" s="9">
        <f t="shared" si="52"/>
        <v>1</v>
      </c>
      <c r="AP25" s="9">
        <f t="shared" ref="AP25:AQ25" si="53">COUNTIF(AP24:AP24,"x")</f>
        <v>0</v>
      </c>
      <c r="AQ25" s="9">
        <f t="shared" si="53"/>
        <v>0</v>
      </c>
      <c r="AR25" s="9">
        <f t="shared" si="52"/>
        <v>0</v>
      </c>
      <c r="AS25" s="20">
        <f>C28-COUNTIF(D25:AR25,0)</f>
        <v>9</v>
      </c>
    </row>
    <row r="26" spans="1:45" ht="15.75" thickBot="1" x14ac:dyDescent="0.3">
      <c r="A26" s="25"/>
      <c r="B26" s="26"/>
      <c r="C26" s="26"/>
      <c r="D26" s="27">
        <f t="shared" ref="D26:AR26" si="54">D19+D23+D25</f>
        <v>1</v>
      </c>
      <c r="E26" s="27">
        <f t="shared" si="54"/>
        <v>3</v>
      </c>
      <c r="F26" s="27">
        <f t="shared" si="54"/>
        <v>1</v>
      </c>
      <c r="G26" s="27">
        <f t="shared" si="54"/>
        <v>0</v>
      </c>
      <c r="H26" s="27">
        <f t="shared" si="54"/>
        <v>2</v>
      </c>
      <c r="I26" s="27">
        <f t="shared" si="54"/>
        <v>0</v>
      </c>
      <c r="J26" s="27">
        <f t="shared" si="54"/>
        <v>2</v>
      </c>
      <c r="K26" s="27">
        <f t="shared" si="54"/>
        <v>1</v>
      </c>
      <c r="L26" s="27">
        <f t="shared" si="54"/>
        <v>0</v>
      </c>
      <c r="M26" s="27">
        <f t="shared" si="54"/>
        <v>3</v>
      </c>
      <c r="N26" s="27">
        <f t="shared" si="54"/>
        <v>0</v>
      </c>
      <c r="O26" s="27">
        <f t="shared" si="54"/>
        <v>0</v>
      </c>
      <c r="P26" s="27">
        <f t="shared" si="54"/>
        <v>1</v>
      </c>
      <c r="Q26" s="27">
        <f t="shared" si="54"/>
        <v>0</v>
      </c>
      <c r="R26" s="27">
        <f t="shared" si="54"/>
        <v>0</v>
      </c>
      <c r="S26" s="27">
        <f t="shared" si="54"/>
        <v>1</v>
      </c>
      <c r="T26" s="27">
        <f t="shared" ref="T26" si="55">T19+T23+T25</f>
        <v>4</v>
      </c>
      <c r="U26" s="27">
        <f t="shared" ref="U26" si="56">U19+U23+U25</f>
        <v>0</v>
      </c>
      <c r="V26" s="27">
        <f t="shared" ref="V26" si="57">V19+V23+V25</f>
        <v>2</v>
      </c>
      <c r="W26" s="27">
        <f t="shared" ref="W26" si="58">W19+W23+W25</f>
        <v>3</v>
      </c>
      <c r="X26" s="27">
        <f t="shared" ref="X26:AB26" si="59">X19+X23+X25</f>
        <v>2</v>
      </c>
      <c r="Y26" s="27">
        <f t="shared" si="59"/>
        <v>3</v>
      </c>
      <c r="Z26" s="27">
        <f t="shared" si="59"/>
        <v>0</v>
      </c>
      <c r="AA26" s="27">
        <f t="shared" ref="AA26" si="60">AA19+AA23+AA25</f>
        <v>2</v>
      </c>
      <c r="AB26" s="27">
        <f t="shared" si="59"/>
        <v>1</v>
      </c>
      <c r="AC26" s="27">
        <f t="shared" ref="AC26:AD26" si="61">AC19+AC23+AC25</f>
        <v>0</v>
      </c>
      <c r="AD26" s="27">
        <f t="shared" si="61"/>
        <v>2</v>
      </c>
      <c r="AE26" s="27">
        <f t="shared" ref="AE26" si="62">AE19+AE23+AE25</f>
        <v>2</v>
      </c>
      <c r="AF26" s="27">
        <f t="shared" ref="AF26" si="63">AF19+AF23+AF25</f>
        <v>2</v>
      </c>
      <c r="AG26" s="27">
        <f t="shared" ref="AG26" si="64">AG19+AG23+AG25</f>
        <v>2</v>
      </c>
      <c r="AH26" s="27">
        <f t="shared" ref="AH26" si="65">AH19+AH23+AH25</f>
        <v>0</v>
      </c>
      <c r="AI26" s="27">
        <f t="shared" ref="AI26" si="66">AI19+AI23+AI25</f>
        <v>1</v>
      </c>
      <c r="AJ26" s="27">
        <f t="shared" ref="AJ26" si="67">AJ19+AJ23+AJ25</f>
        <v>1</v>
      </c>
      <c r="AK26" s="27">
        <f t="shared" si="54"/>
        <v>0</v>
      </c>
      <c r="AL26" s="27">
        <f t="shared" si="54"/>
        <v>2</v>
      </c>
      <c r="AM26" s="27">
        <f t="shared" si="54"/>
        <v>0</v>
      </c>
      <c r="AN26" s="27">
        <f t="shared" si="54"/>
        <v>2</v>
      </c>
      <c r="AO26" s="27">
        <f t="shared" si="54"/>
        <v>3</v>
      </c>
      <c r="AP26" s="27">
        <f t="shared" ref="AP26:AQ26" si="68">AP19+AP23+AP25</f>
        <v>0</v>
      </c>
      <c r="AQ26" s="27">
        <f t="shared" si="68"/>
        <v>0</v>
      </c>
      <c r="AR26" s="27">
        <f t="shared" si="54"/>
        <v>0</v>
      </c>
      <c r="AS26" s="28">
        <f>C28-COUNTIF(D26:AR26,0)</f>
        <v>25</v>
      </c>
    </row>
    <row r="27" spans="1:45" ht="15.75" thickTop="1" x14ac:dyDescent="0.25"/>
    <row r="28" spans="1:45" x14ac:dyDescent="0.25">
      <c r="B28" s="45" t="s">
        <v>182</v>
      </c>
      <c r="C28" s="46">
        <v>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3"/>
  <sheetViews>
    <sheetView topLeftCell="C1" zoomScale="101" workbookViewId="0">
      <selection activeCell="L8" sqref="K8:L8"/>
    </sheetView>
  </sheetViews>
  <sheetFormatPr defaultRowHeight="15" x14ac:dyDescent="0.25"/>
  <cols>
    <col min="2" max="2" width="25.140625" bestFit="1" customWidth="1"/>
    <col min="3" max="3" width="6.42578125" bestFit="1" customWidth="1"/>
    <col min="4" max="4" width="30.140625" bestFit="1" customWidth="1"/>
    <col min="5" max="5" width="6.5703125" bestFit="1" customWidth="1"/>
    <col min="8" max="8" width="20.140625" bestFit="1" customWidth="1"/>
    <col min="11" max="11" width="16.85546875" bestFit="1" customWidth="1"/>
  </cols>
  <sheetData>
    <row r="1" spans="2:12" x14ac:dyDescent="0.25">
      <c r="B1" s="44" t="s">
        <v>137</v>
      </c>
      <c r="C1" s="44"/>
      <c r="D1" s="44"/>
      <c r="E1" s="44"/>
      <c r="F1" s="44"/>
      <c r="H1" s="44" t="s">
        <v>139</v>
      </c>
      <c r="I1" s="44"/>
      <c r="K1" s="44" t="s">
        <v>140</v>
      </c>
      <c r="L1" s="44"/>
    </row>
    <row r="2" spans="2:12" x14ac:dyDescent="0.25">
      <c r="B2" s="42" t="s">
        <v>125</v>
      </c>
      <c r="C2" s="42" t="s">
        <v>135</v>
      </c>
      <c r="D2" s="42" t="s">
        <v>126</v>
      </c>
      <c r="E2" s="42" t="s">
        <v>136</v>
      </c>
      <c r="F2" s="42" t="s">
        <v>127</v>
      </c>
      <c r="H2" s="42" t="s">
        <v>138</v>
      </c>
      <c r="I2" s="42" t="s">
        <v>127</v>
      </c>
      <c r="K2" s="42" t="s">
        <v>138</v>
      </c>
      <c r="L2" s="42" t="s">
        <v>127</v>
      </c>
    </row>
    <row r="3" spans="2:12" x14ac:dyDescent="0.25">
      <c r="B3" s="43" t="s">
        <v>128</v>
      </c>
      <c r="C3" s="43">
        <v>1</v>
      </c>
      <c r="D3" s="43" t="s">
        <v>132</v>
      </c>
      <c r="E3" s="43">
        <v>2</v>
      </c>
      <c r="F3" s="43">
        <f>Coverage!AS3</f>
        <v>16</v>
      </c>
      <c r="H3" s="43" t="s">
        <v>143</v>
      </c>
      <c r="I3" s="43">
        <f>Coverage!$AS$7</f>
        <v>16</v>
      </c>
      <c r="K3" s="43" t="s">
        <v>148</v>
      </c>
      <c r="L3" s="43">
        <f>Coverage!$AS$22</f>
        <v>17</v>
      </c>
    </row>
    <row r="4" spans="2:12" x14ac:dyDescent="0.25">
      <c r="B4" s="43" t="s">
        <v>129</v>
      </c>
      <c r="C4" s="43">
        <v>2</v>
      </c>
      <c r="D4" s="43" t="s">
        <v>133</v>
      </c>
      <c r="E4" s="43">
        <v>2</v>
      </c>
      <c r="F4" s="43">
        <f>Coverage!AS8</f>
        <v>18</v>
      </c>
      <c r="H4" s="43" t="s">
        <v>142</v>
      </c>
      <c r="I4" s="43">
        <f>Coverage!AS6</f>
        <v>9</v>
      </c>
      <c r="K4" s="43" t="s">
        <v>146</v>
      </c>
      <c r="L4" s="43">
        <f>Coverage!$AS$20</f>
        <v>14</v>
      </c>
    </row>
    <row r="5" spans="2:12" x14ac:dyDescent="0.25">
      <c r="B5" s="43" t="s">
        <v>129</v>
      </c>
      <c r="C5" s="43">
        <v>2</v>
      </c>
      <c r="D5" s="43" t="s">
        <v>12</v>
      </c>
      <c r="E5" s="43">
        <v>4</v>
      </c>
      <c r="F5" s="43">
        <f>Coverage!AS10</f>
        <v>16</v>
      </c>
      <c r="H5" s="43" t="s">
        <v>141</v>
      </c>
      <c r="I5" s="43">
        <f>Coverage!$AS$5</f>
        <v>4</v>
      </c>
      <c r="K5" s="43" t="s">
        <v>147</v>
      </c>
      <c r="L5" s="43">
        <f>Coverage!$AS$21</f>
        <v>3</v>
      </c>
    </row>
    <row r="6" spans="2:12" x14ac:dyDescent="0.25">
      <c r="B6" s="43" t="s">
        <v>130</v>
      </c>
      <c r="C6" s="43">
        <v>3</v>
      </c>
      <c r="D6" s="43" t="s">
        <v>184</v>
      </c>
      <c r="E6" s="43">
        <v>2</v>
      </c>
      <c r="F6" s="43">
        <f>Coverage!AS16</f>
        <v>28</v>
      </c>
    </row>
    <row r="7" spans="2:12" x14ac:dyDescent="0.25">
      <c r="B7" s="43" t="s">
        <v>131</v>
      </c>
      <c r="C7" s="43">
        <v>4</v>
      </c>
      <c r="D7" s="43" t="s">
        <v>134</v>
      </c>
      <c r="E7" s="43">
        <v>6</v>
      </c>
      <c r="F7" s="43">
        <f>Coverage!AS19</f>
        <v>6</v>
      </c>
    </row>
    <row r="8" spans="2:12" x14ac:dyDescent="0.25">
      <c r="B8" s="43" t="s">
        <v>131</v>
      </c>
      <c r="C8" s="43">
        <v>4</v>
      </c>
      <c r="D8" s="43" t="s">
        <v>185</v>
      </c>
      <c r="E8" s="43">
        <v>4</v>
      </c>
      <c r="F8" s="43">
        <f>Coverage!AS23</f>
        <v>19</v>
      </c>
      <c r="H8" s="44" t="s">
        <v>183</v>
      </c>
      <c r="I8" s="44"/>
    </row>
    <row r="9" spans="2:12" x14ac:dyDescent="0.25">
      <c r="B9" s="43" t="s">
        <v>131</v>
      </c>
      <c r="C9" s="43">
        <v>4</v>
      </c>
      <c r="D9" s="43" t="s">
        <v>22</v>
      </c>
      <c r="E9" s="43">
        <v>2</v>
      </c>
      <c r="F9" s="43">
        <f>Coverage!AS25</f>
        <v>9</v>
      </c>
      <c r="H9" s="42" t="s">
        <v>138</v>
      </c>
      <c r="I9" s="42" t="s">
        <v>127</v>
      </c>
    </row>
    <row r="10" spans="2:12" x14ac:dyDescent="0.25">
      <c r="H10" s="43" t="s">
        <v>141</v>
      </c>
      <c r="I10" s="43">
        <f>Coverage!AS13</f>
        <v>10</v>
      </c>
    </row>
    <row r="11" spans="2:12" x14ac:dyDescent="0.25">
      <c r="H11" s="43" t="s">
        <v>145</v>
      </c>
      <c r="I11" s="43">
        <f>Coverage!AS14</f>
        <v>27</v>
      </c>
    </row>
    <row r="12" spans="2:12" x14ac:dyDescent="0.25">
      <c r="H12" s="43" t="s">
        <v>152</v>
      </c>
      <c r="I12" s="43">
        <f>Coverage!AS15</f>
        <v>14</v>
      </c>
    </row>
    <row r="13" spans="2:12" x14ac:dyDescent="0.25">
      <c r="H13" s="43" t="s">
        <v>144</v>
      </c>
      <c r="I13" s="43">
        <f>Coverage!AS12</f>
        <v>13</v>
      </c>
    </row>
  </sheetData>
  <mergeCells count="4">
    <mergeCell ref="B1:F1"/>
    <mergeCell ref="H1:I1"/>
    <mergeCell ref="H8:I8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Grafici</vt:lpstr>
      </vt:variant>
      <vt:variant>
        <vt:i4>4</vt:i4>
      </vt:variant>
    </vt:vector>
  </HeadingPairs>
  <TitlesOfParts>
    <vt:vector size="7" baseType="lpstr">
      <vt:lpstr>SOTA</vt:lpstr>
      <vt:lpstr>Coverage</vt:lpstr>
      <vt:lpstr>Analysis</vt:lpstr>
      <vt:lpstr>Antipatterns-Bubble</vt:lpstr>
      <vt:lpstr>DirectServiceInteraction-Pie</vt:lpstr>
      <vt:lpstr>WobblyServiceInter-Pie</vt:lpstr>
      <vt:lpstr>SharedPersistence-Pie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 Soldani</dc:creator>
  <cp:lastModifiedBy>Jacopo Soldani</cp:lastModifiedBy>
  <cp:lastPrinted>2019-03-14T10:19:54Z</cp:lastPrinted>
  <dcterms:created xsi:type="dcterms:W3CDTF">2018-07-11T15:00:09Z</dcterms:created>
  <dcterms:modified xsi:type="dcterms:W3CDTF">2019-03-14T17:21:08Z</dcterms:modified>
</cp:coreProperties>
</file>