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iogo\Downloads\"/>
    </mc:Choice>
  </mc:AlternateContent>
  <xr:revisionPtr revIDLastSave="0" documentId="13_ncr:1_{6664766C-7676-411B-BFF4-DED53589A69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ivro1" sheetId="1" r:id="rId1"/>
  </sheets>
  <definedNames>
    <definedName name="DadosExternos_1" localSheetId="0" hidden="1">livro1!$O$2:$T$56</definedName>
    <definedName name="DadosExternos_2" localSheetId="0" hidden="1">livro1!$O$64:$T$100</definedName>
    <definedName name="DadosExternos_3" localSheetId="0" hidden="1">livro1!$A$64:$F$100</definedName>
    <definedName name="DadosExternos_5" localSheetId="0" hidden="1">livro1!$A$138:$F$174</definedName>
    <definedName name="DadosExternos_6" localSheetId="0" hidden="1">livro1!$V$138:$AC$174</definedName>
    <definedName name="ExternalData_1" localSheetId="0" hidden="1">livro1!$A$2:$F$56</definedName>
    <definedName name="ExternalData_2" localSheetId="0" hidden="1">livro1!$AD$64:$AI$100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6" i="1" l="1"/>
  <c r="AA7" i="1"/>
  <c r="AA8" i="1"/>
  <c r="AA9" i="1"/>
  <c r="AA10" i="1"/>
  <c r="AA11" i="1"/>
  <c r="AA15" i="1"/>
  <c r="AA16" i="1"/>
  <c r="AA17" i="1"/>
  <c r="AA18" i="1"/>
  <c r="AA19" i="1"/>
  <c r="AA20" i="1"/>
  <c r="AA24" i="1"/>
  <c r="AA25" i="1"/>
  <c r="AA26" i="1"/>
  <c r="AA27" i="1"/>
  <c r="AA28" i="1"/>
  <c r="AA29" i="1"/>
  <c r="AA33" i="1"/>
  <c r="AA34" i="1"/>
  <c r="AA35" i="1"/>
  <c r="AA36" i="1"/>
  <c r="AA37" i="1"/>
  <c r="AA38" i="1"/>
  <c r="AA42" i="1"/>
  <c r="AA43" i="1"/>
  <c r="AA44" i="1"/>
  <c r="AA45" i="1"/>
  <c r="AA46" i="1"/>
  <c r="AA47" i="1"/>
  <c r="Z3" i="1"/>
  <c r="Z4" i="1"/>
  <c r="Z5" i="1"/>
  <c r="Z12" i="1"/>
  <c r="Z13" i="1"/>
  <c r="Z14" i="1"/>
  <c r="Z21" i="1"/>
  <c r="Z22" i="1"/>
  <c r="Z23" i="1"/>
  <c r="Z30" i="1"/>
  <c r="Z31" i="1"/>
  <c r="Z32" i="1"/>
  <c r="Z39" i="1"/>
  <c r="Z40" i="1"/>
  <c r="Z41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H139" i="1" l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G65" i="1" l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U65" i="1" l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AED518-C885-4FDB-87B9-B215D28CEF8B}" keepAlive="1" name="Consulta - 2_2_3" description="Ligação à consulta '2_2_3' no livro." type="5" refreshedVersion="6" background="1">
    <dbPr connection="Provider=Microsoft.Mashup.OleDb.1;Data Source=$Workbook$;Location=2_2_3;Extended Properties=&quot;&quot;" command="SELECT * FROM [2_2_3]"/>
  </connection>
  <connection id="2" xr16:uid="{FCA3CC6F-01FF-469F-8618-A594FA4C2CDC}" keepAlive="1" name="Consulta - 2_2_3 (2)" description="Ligação à consulta '2_2_3 (2)' no livro." type="5" refreshedVersion="6" background="1" saveData="1">
    <dbPr connection="Provider=Microsoft.Mashup.OleDb.1;Data Source=$Workbook$;Location=&quot;2_2_3 (2)&quot;;Extended Properties=&quot;&quot;" command="SELECT * FROM [2_2_3 (2)]"/>
  </connection>
  <connection id="3" xr16:uid="{C0C23A9B-0C40-4414-8D1D-A8D3FCE350F5}" keepAlive="1" name="Consulta - 2_3" description="Ligação à consulta '2_3' no livro." type="5" refreshedVersion="6" background="1" saveData="1">
    <dbPr connection="Provider=Microsoft.Mashup.OleDb.1;Data Source=$Workbook$;Location=2_3;Extended Properties=&quot;&quot;" command="SELECT * FROM [2_3]"/>
  </connection>
  <connection id="4" xr16:uid="{2BD66728-B73A-433D-8507-28E546414A8B}" keepAlive="1" name="Consulta - results" description="Ligação à consulta 'results' no livro." type="5" refreshedVersion="6" background="1" saveData="1">
    <dbPr connection="Provider=Microsoft.Mashup.OleDb.1;Data Source=$Workbook$;Location=results;Extended Properties=&quot;&quot;" command="SELECT * FROM [results]"/>
  </connection>
  <connection id="5" xr16:uid="{1137AAE4-585C-41F5-94BA-EE55DED16E93}" keepAlive="1" name="Consulta - results (3)" description="Ligação à consulta 'results (3)' no livro." type="5" refreshedVersion="6" background="1" saveData="1">
    <dbPr connection="Provider=Microsoft.Mashup.OleDb.1;Data Source=$Workbook$;Location=&quot;results (3)&quot;;Extended Properties=&quot;&quot;" command="SELECT * FROM [results (3)]"/>
  </connection>
  <connection id="6" xr16:uid="{0BAEC28C-FA70-46A0-883B-0A305DC34B07}" keepAlive="1" name="Consulta - Results (4)" description="Ligação à consulta 'Results (4)' no livro." type="5" refreshedVersion="6" background="1" saveData="1">
    <dbPr connection="Provider=Microsoft.Mashup.OleDb.1;Data Source=$Workbook$;Location=&quot;Results (4)&quot;;Extended Properties=&quot;&quot;" command="SELECT * FROM [Results (4)]"/>
  </connection>
  <connection id="7" xr16:uid="{CDA1E6DF-F8BB-43FE-A788-F124FF7ED76A}" keepAlive="1" name="Consulta - Results (5)" description="Ligação à consulta 'Results (5)' no livro." type="5" refreshedVersion="6" background="1" saveData="1">
    <dbPr connection="Provider=Microsoft.Mashup.OleDb.1;Data Source=$Workbook$;Location=&quot;Results (5)&quot;;Extended Properties=&quot;&quot;" command="SELECT * FROM [Results (5)]"/>
  </connection>
  <connection id="8" xr16:uid="{F8293321-E094-48E1-A8A4-857EFCB703B2}" keepAlive="1" name="Query - results (2)" description="Connection to the 'results (2)' query in the workbook." type="5" refreshedVersion="6" background="1" saveData="1">
    <dbPr connection="Provider=Microsoft.Mashup.OleDb.1;Data Source=$Workbook$;Location=&quot;results (2)&quot;;Extended Properties=&quot;&quot;" command="SELECT * FROM [results (2)]"/>
  </connection>
  <connection id="9" xr16:uid="{200F7C06-1F41-4B3A-AB13-88686A9A5F74}" keepAlive="1" name="Query - results2 (3)" description="Connection to the 'results2 (3)' query in the workbook." type="5" refreshedVersion="6" background="1" saveData="1">
    <dbPr connection="Provider=Microsoft.Mashup.OleDb.1;Data Source=$Workbook$;Location=&quot;results2 (3)&quot;;Extended Properties=&quot;&quot;" command="SELECT * FROM [results2 (3)]"/>
  </connection>
</connections>
</file>

<file path=xl/sharedStrings.xml><?xml version="1.0" encoding="utf-8"?>
<sst xmlns="http://schemas.openxmlformats.org/spreadsheetml/2006/main" count="705" uniqueCount="287">
  <si>
    <t>2.1.3</t>
  </si>
  <si>
    <t>2.1.4</t>
  </si>
  <si>
    <t>run</t>
  </si>
  <si>
    <t>distance</t>
  </si>
  <si>
    <t>octets</t>
  </si>
  <si>
    <t>repetition</t>
  </si>
  <si>
    <t>Module</t>
  </si>
  <si>
    <t>packetReceived:count</t>
  </si>
  <si>
    <t>General-0-20200402-15:14:46-4344</t>
  </si>
  <si>
    <t>SimpleWLAN.srvHost.sink</t>
  </si>
  <si>
    <t>General-0-20200402-15:28:18-14692</t>
  </si>
  <si>
    <t>General-1-20200402-15:15:06-1368</t>
  </si>
  <si>
    <t>General-3-20200402-15:29:04-18360</t>
  </si>
  <si>
    <t>General-2-20200402-15:15:26-17084</t>
  </si>
  <si>
    <t>General-6-20200402-15:29:54-11136</t>
  </si>
  <si>
    <t>General-3-20200402-15:15:45-15956</t>
  </si>
  <si>
    <t>General-9-20200402-15:30:43-13088</t>
  </si>
  <si>
    <t>General-4-20200402-15:15:59-14436</t>
  </si>
  <si>
    <t>General-5-20200402-15:16:16-9352</t>
  </si>
  <si>
    <t>General-6-20200402-15:16:33-15840</t>
  </si>
  <si>
    <t>General-7-20200402-15:16:48-2380</t>
  </si>
  <si>
    <t>General-8-20200402-15:17:03-12840</t>
  </si>
  <si>
    <t>General-9-20200402-15:17:19-5628</t>
  </si>
  <si>
    <t>General-10-20200402-15:17:38-15448</t>
  </si>
  <si>
    <t>General-11-20200402-15:17:56-15892</t>
  </si>
  <si>
    <t>General-12-20200402-15:18:14-14660</t>
  </si>
  <si>
    <t>General-13-20200402-15:18:29-17220</t>
  </si>
  <si>
    <t>General-14-20200402-15:18:44-12416</t>
  </si>
  <si>
    <t>General-15-20200402-15:19:01-3284</t>
  </si>
  <si>
    <t>General-16-20200402-15:19:17-4868</t>
  </si>
  <si>
    <t>General-17-20200402-15:19:32-8468</t>
  </si>
  <si>
    <t>General-18-20200402-15:19:49-15932</t>
  </si>
  <si>
    <t>General-19-20200402-15:20:09-1156</t>
  </si>
  <si>
    <t>General-20-20200402-15:20:32-15800</t>
  </si>
  <si>
    <t>General-21-20200402-15:20:54-17172</t>
  </si>
  <si>
    <t>General-22-20200402-15:21:10-3092</t>
  </si>
  <si>
    <t>General-23-20200402-15:21:27-17248</t>
  </si>
  <si>
    <t>General-24-20200402-15:21:44-10416</t>
  </si>
  <si>
    <t>General-25-20200402-15:22:00-5268</t>
  </si>
  <si>
    <t>General-26-20200402-15:22:15-14156</t>
  </si>
  <si>
    <t>General-27-20200402-15:22:32-10384</t>
  </si>
  <si>
    <t>General-28-20200402-15:22:53-17052</t>
  </si>
  <si>
    <t>General-29-20200402-15:23:14-10140</t>
  </si>
  <si>
    <t>General-30-20200402-15:23:34-1544</t>
  </si>
  <si>
    <t>General-31-20200402-15:23:50-14400</t>
  </si>
  <si>
    <t>General-32-20200402-15:24:06-16508</t>
  </si>
  <si>
    <t>General-33-20200402-15:24:21-11276</t>
  </si>
  <si>
    <t>General-34-20200402-15:24:35-16536</t>
  </si>
  <si>
    <t>General-35-20200402-15:24:49-16012</t>
  </si>
  <si>
    <t>General-36-20200402-15:25:03-4812</t>
  </si>
  <si>
    <t>General-37-20200402-15:25:22-13788</t>
  </si>
  <si>
    <t>General-38-20200402-15:25:43-5280</t>
  </si>
  <si>
    <t>General-39-20200402-15:26:03-8064</t>
  </si>
  <si>
    <t>General-40-20200402-15:26:19-15732</t>
  </si>
  <si>
    <t>General-41-20200402-15:26:34-3324</t>
  </si>
  <si>
    <t>General-42-20200402-15:26:50-2492</t>
  </si>
  <si>
    <t>General-43-20200402-15:27:04-6536</t>
  </si>
  <si>
    <t>General-44-20200402-15:27:18-16620</t>
  </si>
  <si>
    <t>General-45-20200402-15:27:33-17024</t>
  </si>
  <si>
    <t>General-46-20200402-15:27:48-14476</t>
  </si>
  <si>
    <t>General-47-20200402-15:28:02-100</t>
  </si>
  <si>
    <t>General-48-20200402-15:28:16-10448</t>
  </si>
  <si>
    <t>General-49-20200402-15:28:31-15492</t>
  </si>
  <si>
    <t>General-50-20200402-15:28:46-7752</t>
  </si>
  <si>
    <t>General-51-20200402-15:29:00-4076</t>
  </si>
  <si>
    <t>General-52-20200402-15:29:14-16604</t>
  </si>
  <si>
    <t>General-53-20200402-15:29:28-9312</t>
  </si>
  <si>
    <t>Throughput (kBit/s)</t>
  </si>
  <si>
    <t>General-0-20200402-14:13:10-3172</t>
  </si>
  <si>
    <t>General-1-20200402-14:14:25-6480</t>
  </si>
  <si>
    <t>General-2-20200402-14:15:42-10208</t>
  </si>
  <si>
    <t>General-3-20200402-14:16:50-8016</t>
  </si>
  <si>
    <t>General-4-20200402-14:17:42-13676</t>
  </si>
  <si>
    <t>General-5-20200402-14:18:25-14244</t>
  </si>
  <si>
    <t>General-0-20200402-15:14:54-3888</t>
  </si>
  <si>
    <t>General-1-20200402-15:15:58-11192</t>
  </si>
  <si>
    <t>General-2-20200402-15:16:28-9480</t>
  </si>
  <si>
    <t>General-9-20200402-14:19:23-12100</t>
  </si>
  <si>
    <t>General-10-20200402-14:20:24-13268</t>
  </si>
  <si>
    <t>General-11-20200402-14:21:28-11448</t>
  </si>
  <si>
    <t>General-12-20200402-14:22:25-10348</t>
  </si>
  <si>
    <t>General-13-20200402-14:23:15-7144</t>
  </si>
  <si>
    <t>General-14-20200402-14:23:58-5696</t>
  </si>
  <si>
    <t>General-3-20200402-15:17:02-13144</t>
  </si>
  <si>
    <t>General-4-20200402-15:17:40-10664</t>
  </si>
  <si>
    <t>General-5-20200402-15:18:24-3940</t>
  </si>
  <si>
    <t>General-18-20200402-14:24:49-68</t>
  </si>
  <si>
    <t>General-19-20200402-14:25:33-8580</t>
  </si>
  <si>
    <t>General-20-20200402-14:26:19-13452</t>
  </si>
  <si>
    <t>General-21-20200402-14:27:05-9016</t>
  </si>
  <si>
    <t>General-22-20200402-14:27:50-6760</t>
  </si>
  <si>
    <t>General-23-20200402-14:28:27-11352</t>
  </si>
  <si>
    <t>General-6-20200402-15:19:01-6468</t>
  </si>
  <si>
    <t>General-7-20200402-15:19:36-200</t>
  </si>
  <si>
    <t>General-8-20200402-15:20:14-13604</t>
  </si>
  <si>
    <t>General-27-20200402-14:29:19-11596</t>
  </si>
  <si>
    <t>General-28-20200402-14:30:01-11700</t>
  </si>
  <si>
    <t>General-29-20200402-14:30:47-8944</t>
  </si>
  <si>
    <t>General-30-20200402-14:31:31-4556</t>
  </si>
  <si>
    <t>General-31-20200402-14:32:01-12664</t>
  </si>
  <si>
    <t>General-32-20200402-14:32:40-2780</t>
  </si>
  <si>
    <t>General-9-20200402-15:20:50-4016</t>
  </si>
  <si>
    <t>General-10-20200402-15:21:25-7448</t>
  </si>
  <si>
    <t>General-11-20200402-15:21:58-2188</t>
  </si>
  <si>
    <t>General-36-20200402-14:33:24-13940</t>
  </si>
  <si>
    <t>General-37-20200402-14:34:02-12836</t>
  </si>
  <si>
    <t>General-38-20200402-14:34:41-12820</t>
  </si>
  <si>
    <t>General-39-20200402-14:35:25-8056</t>
  </si>
  <si>
    <t>General-40-20200402-14:35:55-3984</t>
  </si>
  <si>
    <t>General-41-20200402-14:36:24-13976</t>
  </si>
  <si>
    <t>General-12-20200402-15:22:38-5752</t>
  </si>
  <si>
    <t>General-13-20200402-15:23:23-11820</t>
  </si>
  <si>
    <t>General-14-20200402-15:23:55-13976</t>
  </si>
  <si>
    <t>General-45-20200402-14:37:06-11892</t>
  </si>
  <si>
    <t>General-46-20200402-14:37:38-9916</t>
  </si>
  <si>
    <t>General-47-20200402-14:38:10-3992</t>
  </si>
  <si>
    <t>General-48-20200402-14:38:37-3820</t>
  </si>
  <si>
    <t>General-49-20200402-14:39:05-11620</t>
  </si>
  <si>
    <t>General-50-20200402-14:39:32-7892</t>
  </si>
  <si>
    <t>General-15-20200402-15:24:27-7160</t>
  </si>
  <si>
    <t>General-16-20200402-15:24:55-2000</t>
  </si>
  <si>
    <t>General-17-20200402-15:25:22-4216</t>
  </si>
  <si>
    <t>2.1.2</t>
  </si>
  <si>
    <t>2.2.3</t>
  </si>
  <si>
    <t>N</t>
  </si>
  <si>
    <t>General-0-20200403-16:32:56-9680</t>
  </si>
  <si>
    <t>General-1-20200403-16:32:56-3788</t>
  </si>
  <si>
    <t>General-2-20200403-16:32:56-14176</t>
  </si>
  <si>
    <t>General-3-20200403-16:32:56-16156</t>
  </si>
  <si>
    <t>General-4-20200403-16:33:15-7300</t>
  </si>
  <si>
    <t>General-5-20200403-16:33:19-14452</t>
  </si>
  <si>
    <t>General-6-20200403-16:33:21-2332</t>
  </si>
  <si>
    <t>General-7-20200403-16:33:21-3196</t>
  </si>
  <si>
    <t>General-8-20200403-16:33:38-3680</t>
  </si>
  <si>
    <t>General-9-20200403-16:33:42-16952</t>
  </si>
  <si>
    <t>General-10-20200403-16:33:42-11032</t>
  </si>
  <si>
    <t>General-11-20200403-16:33:43-8264</t>
  </si>
  <si>
    <t>General-12-20200403-16:34:03-10072</t>
  </si>
  <si>
    <t>General-13-20200403-16:35:32-3440</t>
  </si>
  <si>
    <t>General-14-20200403-16:35:32-3096</t>
  </si>
  <si>
    <t>General-15-20200403-16:35:32-11496</t>
  </si>
  <si>
    <t>General-16-20200403-16:35:33-5128</t>
  </si>
  <si>
    <t>General-17-20200403-16:36:55-17400</t>
  </si>
  <si>
    <t>General-18-20200403-16:36:58-6184</t>
  </si>
  <si>
    <t>General-19-20200403-16:36:58-11584</t>
  </si>
  <si>
    <t>General-20-20200403-16:37:00-9296</t>
  </si>
  <si>
    <t>General-21-20200403-16:38:27-10764</t>
  </si>
  <si>
    <t>General-22-20200403-16:45:42-16280</t>
  </si>
  <si>
    <t>General-23-20200403-16:45:45-7588</t>
  </si>
  <si>
    <t>General-24-20200403-16:45:48-14904</t>
  </si>
  <si>
    <t>General-25-20200403-16:46:10-6796</t>
  </si>
  <si>
    <t>General-26-20200403-16:53:03-10388</t>
  </si>
  <si>
    <t>General-27-20200403-16:53:13-3036</t>
  </si>
  <si>
    <t>General-28-20200403-16:53:19-16016</t>
  </si>
  <si>
    <t>General-29-20200403-16:53:31-8208</t>
  </si>
  <si>
    <t>General-30-20200403-17:00:33-12204</t>
  </si>
  <si>
    <t>General-31-20200403-17:13:59-3320</t>
  </si>
  <si>
    <t>General-32-20200403-17:14:06-13140</t>
  </si>
  <si>
    <t>General-33-20200403-17:14:13-16912</t>
  </si>
  <si>
    <t>General-34-20200403-17:19:08-15760</t>
  </si>
  <si>
    <t>General-35-20200403-17:32:45-1812</t>
  </si>
  <si>
    <t>2.2.2</t>
  </si>
  <si>
    <t>General-0-20200403-18:38:54-10804</t>
  </si>
  <si>
    <t>General-1-20200403-18:39:28-11832</t>
  </si>
  <si>
    <t>General-2-20200403-18:40:01-4860</t>
  </si>
  <si>
    <t>General-3-20200403-18:40:33-14016</t>
  </si>
  <si>
    <t>General-4-20200403-18:40:58-248</t>
  </si>
  <si>
    <t>General-5-20200403-18:41:23-1572</t>
  </si>
  <si>
    <t>General-6-20200403-18:41:56-5636</t>
  </si>
  <si>
    <t>General-7-20200403-18:42:23-7132</t>
  </si>
  <si>
    <t>General-8-20200403-18:42:51-6436</t>
  </si>
  <si>
    <t>General-9-20200403-18:43:32-14136</t>
  </si>
  <si>
    <t>General-10-20200403-18:46:21-1884</t>
  </si>
  <si>
    <t>General-11-20200403-18:49:13-7888</t>
  </si>
  <si>
    <t>General-12-20200403-18:51:43-13392</t>
  </si>
  <si>
    <t>General-13-20200403-18:53:48-13092</t>
  </si>
  <si>
    <t>General-14-20200403-18:55:51-13008</t>
  </si>
  <si>
    <t>General-15-20200403-18:58:04-3436</t>
  </si>
  <si>
    <t>General-16-20200403-19:00:08-6344</t>
  </si>
  <si>
    <t>General-17-20200403-19:02:13-14484</t>
  </si>
  <si>
    <t>General-18-20200403-19:04:13-6648</t>
  </si>
  <si>
    <t>General-19-20200403-19:20:44-14136</t>
  </si>
  <si>
    <t>General-20-20200403-19:37:29-14928</t>
  </si>
  <si>
    <t>General-21-20200403-19:54:30-13716</t>
  </si>
  <si>
    <t>General-22-20200403-20:08:18-6692</t>
  </si>
  <si>
    <t>General-23-20200403-20:21:54-10144</t>
  </si>
  <si>
    <t>General-24-20200403-20:35:28-12192</t>
  </si>
  <si>
    <t>General-25-20200403-20:51:10-6960</t>
  </si>
  <si>
    <t>General-26-20200403-21:05:52-9292</t>
  </si>
  <si>
    <t>General-0-20200403-16:38:24-15676</t>
  </si>
  <si>
    <t>General-1-20200403-16:38:41-15676</t>
  </si>
  <si>
    <t>General-2-20200403-16:38:57-15676</t>
  </si>
  <si>
    <t>General-3-20200403-16:39:14-15676</t>
  </si>
  <si>
    <t>General-4-20200403-16:39:27-15676</t>
  </si>
  <si>
    <t>General-5-20200403-16:39:40-15676</t>
  </si>
  <si>
    <t>General-6-20200403-16:39:52-15676</t>
  </si>
  <si>
    <t>General-7-20200403-16:40:04-15676</t>
  </si>
  <si>
    <t>General-8-20200403-16:40:15-15676</t>
  </si>
  <si>
    <t>General-9-20200403-16:40:26-15676</t>
  </si>
  <si>
    <t>General-10-20200403-16:41:36-15676</t>
  </si>
  <si>
    <t>General-11-20200403-16:42:43-15676</t>
  </si>
  <si>
    <t>General-12-20200403-16:43:49-15676</t>
  </si>
  <si>
    <t>General-13-20200403-16:44:46-15676</t>
  </si>
  <si>
    <t>General-14-20200403-16:45:40-15676</t>
  </si>
  <si>
    <t>General-15-20200403-16:46:40-15676</t>
  </si>
  <si>
    <t>General-16-20200403-16:47:37-15676</t>
  </si>
  <si>
    <t>General-17-20200403-16:48:31-15676</t>
  </si>
  <si>
    <t>General-18-20200403-16:49:29-15676</t>
  </si>
  <si>
    <t>General-19-20200403-16:55:18-15676</t>
  </si>
  <si>
    <t>General-20-20200403-17:01:20-15676</t>
  </si>
  <si>
    <t>General-21-20200403-17:07:12-15676</t>
  </si>
  <si>
    <t>General-22-20200403-17:12:13-15676</t>
  </si>
  <si>
    <t>General-23-20200403-17:17:14-15676</t>
  </si>
  <si>
    <t>General-24-20200403-17:22:17-15676</t>
  </si>
  <si>
    <t>General-25-20200403-17:27:25-15676</t>
  </si>
  <si>
    <t>General-26-20200403-17:32:27-15676</t>
  </si>
  <si>
    <t>General-27-20200403-17:37:29-15676</t>
  </si>
  <si>
    <t>General-28-20200403-17:50:11-15676</t>
  </si>
  <si>
    <t>General-29-20200403-18:03:03-15676</t>
  </si>
  <si>
    <t>General-30-20200403-18:15:11-15676</t>
  </si>
  <si>
    <t>General-31-20200403-18:24:56-15676</t>
  </si>
  <si>
    <t>General-32-20200403-18:34:47-15676</t>
  </si>
  <si>
    <t>General-33-20200403-18:44:34-15676</t>
  </si>
  <si>
    <t>General-34-20200403-18:54:13-15676</t>
  </si>
  <si>
    <t>General-35-20200403-19:03:51-15676</t>
  </si>
  <si>
    <t>2.2.1</t>
  </si>
  <si>
    <t>General-0-20200403-22:22:05-12392</t>
  </si>
  <si>
    <t>General-1-20200403-23:02:00-1548</t>
  </si>
  <si>
    <t>General-2-20200403-23:39:04-12876</t>
  </si>
  <si>
    <t>General-3-20200404-00:16:26-11172</t>
  </si>
  <si>
    <t>General-4-20200404-00:53:30-2492</t>
  </si>
  <si>
    <t>General-5-20200404-01:28:04-4180</t>
  </si>
  <si>
    <t>General-6-20200404-01:59:30-11564</t>
  </si>
  <si>
    <t>General-7-20200404-02:27:39-2940</t>
  </si>
  <si>
    <t>General-8-20200404-02:56:20-11048</t>
  </si>
  <si>
    <t>delay mean (s)</t>
  </si>
  <si>
    <t>Packets Incorrectly received</t>
  </si>
  <si>
    <t>2.2.4</t>
  </si>
  <si>
    <t>packetReceivedFromLower:count</t>
  </si>
  <si>
    <t>packetReceivedFromLower:sum(packetBytes)</t>
  </si>
  <si>
    <t>SimpleWLAN.srvHost.wlan.mac</t>
  </si>
  <si>
    <t>2.3</t>
  </si>
  <si>
    <t>General-0-20200416-15:07:05-8220</t>
  </si>
  <si>
    <t>General-1-20200416-15:07:05-9448</t>
  </si>
  <si>
    <t>General-2-20200416-15:07:28-14292</t>
  </si>
  <si>
    <t>General-3-20200416-15:07:28-7672</t>
  </si>
  <si>
    <t>General-4-20200416-15:07:45-3696</t>
  </si>
  <si>
    <t>General-5-20200416-15:07:54-2020</t>
  </si>
  <si>
    <t>General-6-20200416-15:08:03-10016</t>
  </si>
  <si>
    <t>General-7-20200416-15:08:12-9328</t>
  </si>
  <si>
    <t>General-8-20200416-15:08:23-9732</t>
  </si>
  <si>
    <t>General-9-20200416-15:08:33-396</t>
  </si>
  <si>
    <t>General-10-20200416-15:08:41-13972</t>
  </si>
  <si>
    <t>General-11-20200416-15:10:05-9056</t>
  </si>
  <si>
    <t>General-12-20200416-15:10:13-2816</t>
  </si>
  <si>
    <t>General-13-20200416-15:11:33-3728</t>
  </si>
  <si>
    <t>General-14-20200416-15:11:49-3220</t>
  </si>
  <si>
    <t>General-15-20200416-15:13:02-11156</t>
  </si>
  <si>
    <t>General-16-20200416-15:13:16-13856</t>
  </si>
  <si>
    <t>General-17-20200416-15:14:21-8256</t>
  </si>
  <si>
    <t>General-18-20200416-15:14:40-6596</t>
  </si>
  <si>
    <t>General-19-20200416-15:15:48-11224</t>
  </si>
  <si>
    <t>General-20-20200416-15:23:51-13212</t>
  </si>
  <si>
    <t>General-21-20200416-15:24:47-11968</t>
  </si>
  <si>
    <t>General-22-20200416-15:32:01-9016</t>
  </si>
  <si>
    <t>General-23-20200416-15:32:48-8908</t>
  </si>
  <si>
    <t>General-24-20200416-15:39:08-4152</t>
  </si>
  <si>
    <t>General-25-20200416-15:39:22-3412</t>
  </si>
  <si>
    <t>General-26-20200416-15:45:32-1588</t>
  </si>
  <si>
    <t>General-27-20200416-15:45:51-4864</t>
  </si>
  <si>
    <t>General-28-20200416-15:52:00-11840</t>
  </si>
  <si>
    <t>General-29-20200416-16:03:56-13680</t>
  </si>
  <si>
    <t>General-30-20200416-16:09:18-4672</t>
  </si>
  <si>
    <t>General-31-20200416-16:20:08-1740</t>
  </si>
  <si>
    <t>General-32-20200416-16:22:17-7440</t>
  </si>
  <si>
    <t>General-33-20200416-16:33:10-8236</t>
  </si>
  <si>
    <t>General-34-20200416-16:35:24-9124</t>
  </si>
  <si>
    <t>General-35-20200416-16:46:11-1308</t>
  </si>
  <si>
    <t>Throughput (kbit/s)</t>
  </si>
  <si>
    <t>Column1</t>
  </si>
  <si>
    <t>Column2</t>
  </si>
  <si>
    <t>packetSentToLower(client)</t>
  </si>
  <si>
    <t xml:space="preserve">Average MAC retries </t>
  </si>
  <si>
    <t>packetSentToUpper(server)</t>
  </si>
  <si>
    <t>Average MAC retries  (sem RTS/CTS)</t>
  </si>
  <si>
    <t>Average MAC retries  (com RTS/CTS)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</si>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</sst>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25 Octets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(livro1!$P$3:$P$5,livro1!$P$12:$P$14,livro1!$P$21:$P$23,livro1!$P$30:$P$32,livro1!$P$39:$P$41,livro1!$P$48:$P$50)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55.933999999999997</c:v>
                </c:pt>
                <c:pt idx="4">
                  <c:v>55.933999999999997</c:v>
                </c:pt>
                <c:pt idx="5">
                  <c:v>55.933999999999997</c:v>
                </c:pt>
                <c:pt idx="6">
                  <c:v>110.86799999999999</c:v>
                </c:pt>
                <c:pt idx="7">
                  <c:v>110.86799999999999</c:v>
                </c:pt>
                <c:pt idx="8">
                  <c:v>110.86799999999999</c:v>
                </c:pt>
                <c:pt idx="9">
                  <c:v>165.80199999999999</c:v>
                </c:pt>
                <c:pt idx="10">
                  <c:v>165.80199999999999</c:v>
                </c:pt>
                <c:pt idx="11">
                  <c:v>165.80199999999999</c:v>
                </c:pt>
                <c:pt idx="12">
                  <c:v>220.73599999999999</c:v>
                </c:pt>
                <c:pt idx="13">
                  <c:v>220.73599999999999</c:v>
                </c:pt>
                <c:pt idx="14">
                  <c:v>220.73599999999999</c:v>
                </c:pt>
                <c:pt idx="15">
                  <c:v>275.67</c:v>
                </c:pt>
                <c:pt idx="16">
                  <c:v>275.67</c:v>
                </c:pt>
                <c:pt idx="17">
                  <c:v>275.67</c:v>
                </c:pt>
              </c:numCache>
            </c:numRef>
          </c:xVal>
          <c:yVal>
            <c:numRef>
              <c:f>(livro1!$U$3:$U$5,livro1!$U$12:$U$14,livro1!$U$21:$U$23,livro1!$U$30:$U$32,livro1!$U$39:$U$41,livro1!$U$48:$U$50)</c:f>
              <c:numCache>
                <c:formatCode>General</c:formatCode>
                <c:ptCount val="18"/>
                <c:pt idx="0">
                  <c:v>152.21</c:v>
                </c:pt>
                <c:pt idx="1">
                  <c:v>152.24</c:v>
                </c:pt>
                <c:pt idx="2">
                  <c:v>151.80000000000001</c:v>
                </c:pt>
                <c:pt idx="3">
                  <c:v>151.99</c:v>
                </c:pt>
                <c:pt idx="4">
                  <c:v>151.94</c:v>
                </c:pt>
                <c:pt idx="5">
                  <c:v>152.1</c:v>
                </c:pt>
                <c:pt idx="6">
                  <c:v>151.96</c:v>
                </c:pt>
                <c:pt idx="7">
                  <c:v>152.27000000000001</c:v>
                </c:pt>
                <c:pt idx="8">
                  <c:v>151.94999999999999</c:v>
                </c:pt>
                <c:pt idx="9">
                  <c:v>152.12</c:v>
                </c:pt>
                <c:pt idx="10">
                  <c:v>152.15</c:v>
                </c:pt>
                <c:pt idx="11">
                  <c:v>152.30000000000001</c:v>
                </c:pt>
                <c:pt idx="12">
                  <c:v>151.74</c:v>
                </c:pt>
                <c:pt idx="13">
                  <c:v>151.81</c:v>
                </c:pt>
                <c:pt idx="14">
                  <c:v>151.97999999999999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A-4851-AD85-A499DA3B352E}"/>
            </c:ext>
          </c:extLst>
        </c:ser>
        <c:ser>
          <c:idx val="1"/>
          <c:order val="1"/>
          <c:tx>
            <c:v>600 octets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(livro1!$P$6:$P$8,livro1!$P$15:$P$17,livro1!$P$24:$P$26,livro1!$P$33:$P$35,livro1!$P$42:$P$44,livro1!$P$51:$P$53)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55.933999999999997</c:v>
                </c:pt>
                <c:pt idx="4">
                  <c:v>55.933999999999997</c:v>
                </c:pt>
                <c:pt idx="5">
                  <c:v>55.933999999999997</c:v>
                </c:pt>
                <c:pt idx="6">
                  <c:v>110.86799999999999</c:v>
                </c:pt>
                <c:pt idx="7">
                  <c:v>110.86799999999999</c:v>
                </c:pt>
                <c:pt idx="8">
                  <c:v>110.86799999999999</c:v>
                </c:pt>
                <c:pt idx="9">
                  <c:v>165.80199999999999</c:v>
                </c:pt>
                <c:pt idx="10">
                  <c:v>165.80199999999999</c:v>
                </c:pt>
                <c:pt idx="11">
                  <c:v>165.80199999999999</c:v>
                </c:pt>
                <c:pt idx="12">
                  <c:v>220.73599999999999</c:v>
                </c:pt>
                <c:pt idx="13">
                  <c:v>220.73599999999999</c:v>
                </c:pt>
                <c:pt idx="14">
                  <c:v>220.73599999999999</c:v>
                </c:pt>
                <c:pt idx="15">
                  <c:v>275.67</c:v>
                </c:pt>
                <c:pt idx="16">
                  <c:v>275.67</c:v>
                </c:pt>
                <c:pt idx="17">
                  <c:v>275.67</c:v>
                </c:pt>
              </c:numCache>
            </c:numRef>
          </c:xVal>
          <c:yVal>
            <c:numRef>
              <c:f>(livro1!$U$6:$U$8,livro1!$U$15:$U$17,livro1!$U$24:$U$26,livro1!$U$33:$U$35,livro1!$U$42:$U$44,livro1!$U$51:$U$53)</c:f>
              <c:numCache>
                <c:formatCode>General</c:formatCode>
                <c:ptCount val="18"/>
                <c:pt idx="0">
                  <c:v>799.44</c:v>
                </c:pt>
                <c:pt idx="1">
                  <c:v>799.92</c:v>
                </c:pt>
                <c:pt idx="2">
                  <c:v>799.92</c:v>
                </c:pt>
                <c:pt idx="3">
                  <c:v>799.44</c:v>
                </c:pt>
                <c:pt idx="4">
                  <c:v>799.2</c:v>
                </c:pt>
                <c:pt idx="5">
                  <c:v>799.44</c:v>
                </c:pt>
                <c:pt idx="6">
                  <c:v>799.68</c:v>
                </c:pt>
                <c:pt idx="7">
                  <c:v>800.16</c:v>
                </c:pt>
                <c:pt idx="8">
                  <c:v>799.2</c:v>
                </c:pt>
                <c:pt idx="9">
                  <c:v>799.44</c:v>
                </c:pt>
                <c:pt idx="10">
                  <c:v>799.68</c:v>
                </c:pt>
                <c:pt idx="11">
                  <c:v>799.44</c:v>
                </c:pt>
                <c:pt idx="12">
                  <c:v>799.92</c:v>
                </c:pt>
                <c:pt idx="13">
                  <c:v>798.72</c:v>
                </c:pt>
                <c:pt idx="14">
                  <c:v>799.44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F-4B23-B5F8-9D391FA843C6}"/>
            </c:ext>
          </c:extLst>
        </c:ser>
        <c:ser>
          <c:idx val="2"/>
          <c:order val="2"/>
          <c:tx>
            <c:v>1100 octets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(livro1!$P$9:$P$11,livro1!$P$18:$P$20,livro1!$P$27:$P$29,livro1!$P$36:$P$38,livro1!$P$45:$P$47,livro1!$P$54:$P$56)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55.933999999999997</c:v>
                </c:pt>
                <c:pt idx="4">
                  <c:v>55.933999999999997</c:v>
                </c:pt>
                <c:pt idx="5">
                  <c:v>55.933999999999997</c:v>
                </c:pt>
                <c:pt idx="6">
                  <c:v>110.86799999999999</c:v>
                </c:pt>
                <c:pt idx="7">
                  <c:v>110.86799999999999</c:v>
                </c:pt>
                <c:pt idx="8">
                  <c:v>110.86799999999999</c:v>
                </c:pt>
                <c:pt idx="9">
                  <c:v>165.80199999999999</c:v>
                </c:pt>
                <c:pt idx="10">
                  <c:v>165.80199999999999</c:v>
                </c:pt>
                <c:pt idx="11">
                  <c:v>165.80199999999999</c:v>
                </c:pt>
                <c:pt idx="12">
                  <c:v>220.73599999999999</c:v>
                </c:pt>
                <c:pt idx="13">
                  <c:v>220.73599999999999</c:v>
                </c:pt>
                <c:pt idx="14">
                  <c:v>220.73599999999999</c:v>
                </c:pt>
                <c:pt idx="15">
                  <c:v>275.67</c:v>
                </c:pt>
                <c:pt idx="16">
                  <c:v>275.67</c:v>
                </c:pt>
                <c:pt idx="17">
                  <c:v>275.67</c:v>
                </c:pt>
              </c:numCache>
            </c:numRef>
          </c:xVal>
          <c:yVal>
            <c:numRef>
              <c:f>(livro1!$U$9:$U$11,livro1!$U$18:$U$20,livro1!$U$27:$U$29,livro1!$U$36:$U$38,livro1!$U$45:$U$47,livro1!$U$54:$U$56)</c:f>
              <c:numCache>
                <c:formatCode>General</c:formatCode>
                <c:ptCount val="18"/>
                <c:pt idx="0">
                  <c:v>880</c:v>
                </c:pt>
                <c:pt idx="1">
                  <c:v>879.56</c:v>
                </c:pt>
                <c:pt idx="2">
                  <c:v>880</c:v>
                </c:pt>
                <c:pt idx="3">
                  <c:v>879.56</c:v>
                </c:pt>
                <c:pt idx="4">
                  <c:v>880</c:v>
                </c:pt>
                <c:pt idx="5">
                  <c:v>879.12</c:v>
                </c:pt>
                <c:pt idx="6">
                  <c:v>880</c:v>
                </c:pt>
                <c:pt idx="7">
                  <c:v>879.56</c:v>
                </c:pt>
                <c:pt idx="8">
                  <c:v>879.56</c:v>
                </c:pt>
                <c:pt idx="9">
                  <c:v>879.56</c:v>
                </c:pt>
                <c:pt idx="10">
                  <c:v>879.56</c:v>
                </c:pt>
                <c:pt idx="11">
                  <c:v>879.56</c:v>
                </c:pt>
                <c:pt idx="12">
                  <c:v>879.12</c:v>
                </c:pt>
                <c:pt idx="13">
                  <c:v>879.56</c:v>
                </c:pt>
                <c:pt idx="14">
                  <c:v>879.12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F-4B23-B5F8-9D391FA84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945888"/>
        <c:axId val="1324183760"/>
      </c:scatterChart>
      <c:valAx>
        <c:axId val="9119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Distance</a:t>
                </a:r>
                <a:r>
                  <a:rPr lang="pt-PT" baseline="0"/>
                  <a:t> (m)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4183760"/>
        <c:crosses val="autoZero"/>
        <c:crossBetween val="midCat"/>
      </c:valAx>
      <c:valAx>
        <c:axId val="13241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Throughput (kBit/s)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19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917239687351E-2"/>
          <c:y val="0.10688565172659929"/>
          <c:w val="0.9084830506749122"/>
          <c:h val="0.77961874716303858"/>
        </c:manualLayout>
      </c:layout>
      <c:scatterChart>
        <c:scatterStyle val="lineMarker"/>
        <c:varyColors val="0"/>
        <c:ser>
          <c:idx val="0"/>
          <c:order val="0"/>
          <c:tx>
            <c:v>25 Octets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(livro1!$B$3:$B$5,livro1!$B$12:$B$14,livro1!$B$21:$B$23,livro1!$B$30:$B$32,livro1!$B$39:$B$41,livro1!$B$48:$B$50)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55.933999999999997</c:v>
                </c:pt>
                <c:pt idx="4">
                  <c:v>55.933999999999997</c:v>
                </c:pt>
                <c:pt idx="5">
                  <c:v>55.933999999999997</c:v>
                </c:pt>
                <c:pt idx="6">
                  <c:v>110.86799999999999</c:v>
                </c:pt>
                <c:pt idx="7">
                  <c:v>110.86799999999999</c:v>
                </c:pt>
                <c:pt idx="8">
                  <c:v>110.86799999999999</c:v>
                </c:pt>
                <c:pt idx="9">
                  <c:v>165.80199999999999</c:v>
                </c:pt>
                <c:pt idx="10">
                  <c:v>165.80199999999999</c:v>
                </c:pt>
                <c:pt idx="11">
                  <c:v>165.80199999999999</c:v>
                </c:pt>
                <c:pt idx="12">
                  <c:v>220.73599999999999</c:v>
                </c:pt>
                <c:pt idx="13">
                  <c:v>220.73599999999999</c:v>
                </c:pt>
                <c:pt idx="14">
                  <c:v>220.73599999999999</c:v>
                </c:pt>
                <c:pt idx="15">
                  <c:v>275.67</c:v>
                </c:pt>
                <c:pt idx="16">
                  <c:v>275.67</c:v>
                </c:pt>
                <c:pt idx="17">
                  <c:v>275.67</c:v>
                </c:pt>
              </c:numCache>
            </c:numRef>
          </c:xVal>
          <c:yVal>
            <c:numRef>
              <c:f>(livro1!$L$3:$L$5,livro1!$L$12:$L$14,livro1!$L$21:$L$23,livro1!$L$30:$L$32,livro1!$L$39:$L$41,livro1!$L$48:$L$50)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6.5876152832674566E-5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6.5806791260858118E-5</c:v>
                </c:pt>
                <c:pt idx="7">
                  <c:v>6.567281802062127E-5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6.5659881812212743E-5</c:v>
                </c:pt>
                <c:pt idx="12">
                  <c:v>6.5902201133517861E-5</c:v>
                </c:pt>
                <c:pt idx="13">
                  <c:v>6.5871813451024306E-5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E-45BC-8AF1-D26F23AA136D}"/>
            </c:ext>
          </c:extLst>
        </c:ser>
        <c:ser>
          <c:idx val="1"/>
          <c:order val="1"/>
          <c:tx>
            <c:v>600 Octets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(livro1!$B$6:$B$8,livro1!$B$15:$B$17,livro1!$B$24:$B$26,livro1!$B$33:$B$35,livro1!$B$42:$B$44,livro1!$B$51:$B$53)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55.933999999999997</c:v>
                </c:pt>
                <c:pt idx="4">
                  <c:v>55.933999999999997</c:v>
                </c:pt>
                <c:pt idx="5">
                  <c:v>55.933999999999997</c:v>
                </c:pt>
                <c:pt idx="6">
                  <c:v>110.86799999999999</c:v>
                </c:pt>
                <c:pt idx="7">
                  <c:v>110.86799999999999</c:v>
                </c:pt>
                <c:pt idx="8">
                  <c:v>110.86799999999999</c:v>
                </c:pt>
                <c:pt idx="9">
                  <c:v>165.80199999999999</c:v>
                </c:pt>
                <c:pt idx="10">
                  <c:v>165.80199999999999</c:v>
                </c:pt>
                <c:pt idx="11">
                  <c:v>165.80199999999999</c:v>
                </c:pt>
                <c:pt idx="12">
                  <c:v>220.73599999999999</c:v>
                </c:pt>
                <c:pt idx="13">
                  <c:v>220.73599999999999</c:v>
                </c:pt>
                <c:pt idx="14">
                  <c:v>220.73599999999999</c:v>
                </c:pt>
                <c:pt idx="15">
                  <c:v>275.67</c:v>
                </c:pt>
                <c:pt idx="16">
                  <c:v>275.67</c:v>
                </c:pt>
                <c:pt idx="17">
                  <c:v>275.67</c:v>
                </c:pt>
              </c:numCache>
            </c:numRef>
          </c:xVal>
          <c:yVal>
            <c:numRef>
              <c:f>(livro1!$L$6:$L$8,livro1!$L$15:$L$17,livro1!$L$24:$L$26,livro1!$L$33:$L$35,livro1!$L$42:$L$44,livro1!$L$51:$L$53)</c:f>
              <c:numCache>
                <c:formatCode>General</c:formatCode>
                <c:ptCount val="18"/>
                <c:pt idx="0">
                  <c:v>2.9577048210588581E-4</c:v>
                </c:pt>
                <c:pt idx="1">
                  <c:v>2.9559562518474729E-4</c:v>
                </c:pt>
                <c:pt idx="2">
                  <c:v>2.9568302779420464E-4</c:v>
                </c:pt>
                <c:pt idx="3">
                  <c:v>2.9577048210588581E-4</c:v>
                </c:pt>
                <c:pt idx="4">
                  <c:v>2.9585798816568048E-4</c:v>
                </c:pt>
                <c:pt idx="5">
                  <c:v>2.9577048210588581E-4</c:v>
                </c:pt>
                <c:pt idx="6">
                  <c:v>2.9568302779420464E-4</c:v>
                </c:pt>
                <c:pt idx="7">
                  <c:v>2.9550827423167848E-4</c:v>
                </c:pt>
                <c:pt idx="8">
                  <c:v>2.9585798816568048E-4</c:v>
                </c:pt>
                <c:pt idx="9">
                  <c:v>2.9577048210588581E-4</c:v>
                </c:pt>
                <c:pt idx="10">
                  <c:v>2.9568302779420464E-4</c:v>
                </c:pt>
                <c:pt idx="11">
                  <c:v>2.9577048210588581E-4</c:v>
                </c:pt>
                <c:pt idx="12">
                  <c:v>2.9550827423167848E-4</c:v>
                </c:pt>
                <c:pt idx="13">
                  <c:v>2.9603315571343988E-4</c:v>
                </c:pt>
                <c:pt idx="14">
                  <c:v>2.9577048210588581E-4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E-45BC-8AF1-D26F23AA136D}"/>
            </c:ext>
          </c:extLst>
        </c:ser>
        <c:ser>
          <c:idx val="2"/>
          <c:order val="2"/>
          <c:tx>
            <c:v>1100 Octets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(livro1!$B$9:$B$11,livro1!$B$18:$B$20,livro1!$B$27:$B$29,livro1!$B$36:$B$38,livro1!$B$45:$B$47,livro1!$B$54:$B$56)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55.933999999999997</c:v>
                </c:pt>
                <c:pt idx="4">
                  <c:v>55.933999999999997</c:v>
                </c:pt>
                <c:pt idx="5">
                  <c:v>55.933999999999997</c:v>
                </c:pt>
                <c:pt idx="6">
                  <c:v>110.86799999999999</c:v>
                </c:pt>
                <c:pt idx="7">
                  <c:v>110.86799999999999</c:v>
                </c:pt>
                <c:pt idx="8">
                  <c:v>110.86799999999999</c:v>
                </c:pt>
                <c:pt idx="9">
                  <c:v>165.80199999999999</c:v>
                </c:pt>
                <c:pt idx="10">
                  <c:v>165.80199999999999</c:v>
                </c:pt>
                <c:pt idx="11">
                  <c:v>165.80199999999999</c:v>
                </c:pt>
                <c:pt idx="12">
                  <c:v>220.73599999999999</c:v>
                </c:pt>
                <c:pt idx="13">
                  <c:v>220.73599999999999</c:v>
                </c:pt>
                <c:pt idx="14">
                  <c:v>220.73599999999999</c:v>
                </c:pt>
                <c:pt idx="15">
                  <c:v>275.67</c:v>
                </c:pt>
                <c:pt idx="16">
                  <c:v>275.67</c:v>
                </c:pt>
                <c:pt idx="17">
                  <c:v>275.67</c:v>
                </c:pt>
              </c:numCache>
            </c:numRef>
          </c:xVal>
          <c:yVal>
            <c:numRef>
              <c:f>(livro1!$L$9:$L$11,livro1!$L$18:$L$20,livro1!$L$27:$L$29,livro1!$L$36:$L$38,livro1!$L$45:$L$47,livro1!$L$54:$L$56)</c:f>
              <c:numCache>
                <c:formatCode>General</c:formatCode>
                <c:ptCount val="18"/>
                <c:pt idx="0">
                  <c:v>0</c:v>
                </c:pt>
                <c:pt idx="1">
                  <c:v>4.9578582052553293E-4</c:v>
                </c:pt>
                <c:pt idx="2">
                  <c:v>4.96031746031746E-4</c:v>
                </c:pt>
                <c:pt idx="3">
                  <c:v>4.96031746031746E-4</c:v>
                </c:pt>
                <c:pt idx="4">
                  <c:v>4.9554013875123884E-4</c:v>
                </c:pt>
                <c:pt idx="5">
                  <c:v>4.9578582052553293E-4</c:v>
                </c:pt>
                <c:pt idx="6">
                  <c:v>4.9578582052553293E-4</c:v>
                </c:pt>
                <c:pt idx="7">
                  <c:v>0</c:v>
                </c:pt>
                <c:pt idx="8">
                  <c:v>4.9554013875123884E-4</c:v>
                </c:pt>
                <c:pt idx="9">
                  <c:v>0</c:v>
                </c:pt>
                <c:pt idx="10">
                  <c:v>4.9578582052553293E-4</c:v>
                </c:pt>
                <c:pt idx="11">
                  <c:v>4.9578582052553293E-4</c:v>
                </c:pt>
                <c:pt idx="12">
                  <c:v>4.96031746031746E-4</c:v>
                </c:pt>
                <c:pt idx="13">
                  <c:v>4.96031746031746E-4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5E-45BC-8AF1-D26F23AA1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126847"/>
        <c:axId val="1630879087"/>
      </c:scatterChart>
      <c:valAx>
        <c:axId val="19661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Distance (m)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0879087"/>
        <c:crosses val="autoZero"/>
        <c:crossBetween val="midCat"/>
      </c:valAx>
      <c:valAx>
        <c:axId val="16308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MAC retries </a:t>
                </a:r>
              </a:p>
            </c:rich>
          </c:tx>
          <c:layout>
            <c:manualLayout>
              <c:xMode val="edge"/>
              <c:yMode val="edge"/>
              <c:x val="0"/>
              <c:y val="0.35154396541807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612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917239687351E-2"/>
          <c:y val="0.10688565172659929"/>
          <c:w val="0.9084830506749122"/>
          <c:h val="0.77961874716303858"/>
        </c:manualLayout>
      </c:layout>
      <c:scatterChart>
        <c:scatterStyle val="lineMarker"/>
        <c:varyColors val="0"/>
        <c:ser>
          <c:idx val="0"/>
          <c:order val="0"/>
          <c:tx>
            <c:v>25 Octets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(livro1!$B$3:$B$5,livro1!$B$12:$B$14,livro1!$B$21:$B$23,livro1!$B$30:$B$32,livro1!$B$39:$B$41,livro1!$B$48:$B$50)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55.933999999999997</c:v>
                </c:pt>
                <c:pt idx="4">
                  <c:v>55.933999999999997</c:v>
                </c:pt>
                <c:pt idx="5">
                  <c:v>55.933999999999997</c:v>
                </c:pt>
                <c:pt idx="6">
                  <c:v>110.86799999999999</c:v>
                </c:pt>
                <c:pt idx="7">
                  <c:v>110.86799999999999</c:v>
                </c:pt>
                <c:pt idx="8">
                  <c:v>110.86799999999999</c:v>
                </c:pt>
                <c:pt idx="9">
                  <c:v>165.80199999999999</c:v>
                </c:pt>
                <c:pt idx="10">
                  <c:v>165.80199999999999</c:v>
                </c:pt>
                <c:pt idx="11">
                  <c:v>165.80199999999999</c:v>
                </c:pt>
                <c:pt idx="12">
                  <c:v>220.73599999999999</c:v>
                </c:pt>
                <c:pt idx="13">
                  <c:v>220.73599999999999</c:v>
                </c:pt>
                <c:pt idx="14">
                  <c:v>220.73599999999999</c:v>
                </c:pt>
                <c:pt idx="15">
                  <c:v>275.67</c:v>
                </c:pt>
                <c:pt idx="16">
                  <c:v>275.67</c:v>
                </c:pt>
                <c:pt idx="17">
                  <c:v>275.67</c:v>
                </c:pt>
              </c:numCache>
            </c:numRef>
          </c:xVal>
          <c:yVal>
            <c:numRef>
              <c:f>(livro1!$Z$3:$Z$5,livro1!$Z$12:$Z$14,livro1!$Z$21:$Z$23,livro1!$Z$30:$Z$32,livro1!$Z$39:$Z$41,livro1!$Z$48:$Z$50)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6.5876152832674566E-5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6.5806791260858118E-5</c:v>
                </c:pt>
                <c:pt idx="7">
                  <c:v>6.567281802062127E-5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6.5659881812212743E-5</c:v>
                </c:pt>
                <c:pt idx="12">
                  <c:v>6.5902201133517861E-5</c:v>
                </c:pt>
                <c:pt idx="13">
                  <c:v>6.5871813451024306E-5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4-4E6B-A2AA-55B12C408BD3}"/>
            </c:ext>
          </c:extLst>
        </c:ser>
        <c:ser>
          <c:idx val="1"/>
          <c:order val="1"/>
          <c:tx>
            <c:v>600 Octets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(livro1!$B$6:$B$8,livro1!$B$15:$B$17,livro1!$B$24:$B$26,livro1!$B$33:$B$35,livro1!$B$42:$B$44,livro1!$B$51:$B$53)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55.933999999999997</c:v>
                </c:pt>
                <c:pt idx="4">
                  <c:v>55.933999999999997</c:v>
                </c:pt>
                <c:pt idx="5">
                  <c:v>55.933999999999997</c:v>
                </c:pt>
                <c:pt idx="6">
                  <c:v>110.86799999999999</c:v>
                </c:pt>
                <c:pt idx="7">
                  <c:v>110.86799999999999</c:v>
                </c:pt>
                <c:pt idx="8">
                  <c:v>110.86799999999999</c:v>
                </c:pt>
                <c:pt idx="9">
                  <c:v>165.80199999999999</c:v>
                </c:pt>
                <c:pt idx="10">
                  <c:v>165.80199999999999</c:v>
                </c:pt>
                <c:pt idx="11">
                  <c:v>165.80199999999999</c:v>
                </c:pt>
                <c:pt idx="12">
                  <c:v>220.73599999999999</c:v>
                </c:pt>
                <c:pt idx="13">
                  <c:v>220.73599999999999</c:v>
                </c:pt>
                <c:pt idx="14">
                  <c:v>220.73599999999999</c:v>
                </c:pt>
                <c:pt idx="15">
                  <c:v>275.67</c:v>
                </c:pt>
                <c:pt idx="16">
                  <c:v>275.67</c:v>
                </c:pt>
                <c:pt idx="17">
                  <c:v>275.67</c:v>
                </c:pt>
              </c:numCache>
            </c:numRef>
          </c:xVal>
          <c:yVal>
            <c:numRef>
              <c:f>(livro1!$AA$6:$AA$8,livro1!$AA$15:$AA$17,livro1!$AA$24:$AA$26,livro1!$AA$33:$AA$35,livro1!$AA$42:$AA$44,livro1!$AA$51:$AA$53)</c:f>
              <c:numCache>
                <c:formatCode>General</c:formatCode>
                <c:ptCount val="18"/>
                <c:pt idx="0">
                  <c:v>1.500600420294206</c:v>
                </c:pt>
                <c:pt idx="1">
                  <c:v>1.5006000600060005</c:v>
                </c:pt>
                <c:pt idx="2">
                  <c:v>1.5</c:v>
                </c:pt>
                <c:pt idx="3">
                  <c:v>1.500600420294206</c:v>
                </c:pt>
                <c:pt idx="4">
                  <c:v>1.5006006006006005</c:v>
                </c:pt>
                <c:pt idx="5">
                  <c:v>1.500600420294206</c:v>
                </c:pt>
                <c:pt idx="6">
                  <c:v>1.5006002400960383</c:v>
                </c:pt>
                <c:pt idx="7">
                  <c:v>1.5005998800239952</c:v>
                </c:pt>
                <c:pt idx="8">
                  <c:v>1.5006006006006005</c:v>
                </c:pt>
                <c:pt idx="9">
                  <c:v>1.500600420294206</c:v>
                </c:pt>
                <c:pt idx="10">
                  <c:v>1.5006002400960383</c:v>
                </c:pt>
                <c:pt idx="11">
                  <c:v>1.500300210147103</c:v>
                </c:pt>
                <c:pt idx="12">
                  <c:v>1.5006000600060005</c:v>
                </c:pt>
                <c:pt idx="13">
                  <c:v>1.5</c:v>
                </c:pt>
                <c:pt idx="14">
                  <c:v>1.500600420294206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94-4E6B-A2AA-55B12C408BD3}"/>
            </c:ext>
          </c:extLst>
        </c:ser>
        <c:ser>
          <c:idx val="2"/>
          <c:order val="2"/>
          <c:tx>
            <c:v>1100 Octets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(livro1!$B$9:$B$11,livro1!$B$18:$B$20,livro1!$B$27:$B$29,livro1!$B$36:$B$38,livro1!$B$45:$B$47,livro1!$B$54:$B$56)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55.933999999999997</c:v>
                </c:pt>
                <c:pt idx="4">
                  <c:v>55.933999999999997</c:v>
                </c:pt>
                <c:pt idx="5">
                  <c:v>55.933999999999997</c:v>
                </c:pt>
                <c:pt idx="6">
                  <c:v>110.86799999999999</c:v>
                </c:pt>
                <c:pt idx="7">
                  <c:v>110.86799999999999</c:v>
                </c:pt>
                <c:pt idx="8">
                  <c:v>110.86799999999999</c:v>
                </c:pt>
                <c:pt idx="9">
                  <c:v>165.80199999999999</c:v>
                </c:pt>
                <c:pt idx="10">
                  <c:v>165.80199999999999</c:v>
                </c:pt>
                <c:pt idx="11">
                  <c:v>165.80199999999999</c:v>
                </c:pt>
                <c:pt idx="12">
                  <c:v>220.73599999999999</c:v>
                </c:pt>
                <c:pt idx="13">
                  <c:v>220.73599999999999</c:v>
                </c:pt>
                <c:pt idx="14">
                  <c:v>220.73599999999999</c:v>
                </c:pt>
                <c:pt idx="15">
                  <c:v>275.67</c:v>
                </c:pt>
                <c:pt idx="16">
                  <c:v>275.67</c:v>
                </c:pt>
                <c:pt idx="17">
                  <c:v>275.67</c:v>
                </c:pt>
              </c:numCache>
            </c:numRef>
          </c:xVal>
          <c:yVal>
            <c:numRef>
              <c:f>(livro1!$AA$9:$AA$11,livro1!$AA$18:$AA$20,livro1!$AA$27:$AA$29,livro1!$AA$36:$AA$38,livro1!$AA$45:$AA$47,livro1!$AA$54:$AA$56)</c:f>
              <c:numCache>
                <c:formatCode>General</c:formatCode>
                <c:ptCount val="18"/>
                <c:pt idx="0">
                  <c:v>1.5009999999999999</c:v>
                </c:pt>
                <c:pt idx="1">
                  <c:v>1.501000500250125</c:v>
                </c:pt>
                <c:pt idx="2">
                  <c:v>1.5009999999999999</c:v>
                </c:pt>
                <c:pt idx="3">
                  <c:v>1.501000500250125</c:v>
                </c:pt>
                <c:pt idx="4">
                  <c:v>1.5009999999999999</c:v>
                </c:pt>
                <c:pt idx="5">
                  <c:v>1.5010010010010011</c:v>
                </c:pt>
                <c:pt idx="6">
                  <c:v>1.5009999999999999</c:v>
                </c:pt>
                <c:pt idx="7">
                  <c:v>1.5</c:v>
                </c:pt>
                <c:pt idx="8">
                  <c:v>1.501000500250125</c:v>
                </c:pt>
                <c:pt idx="9">
                  <c:v>1.501000500250125</c:v>
                </c:pt>
                <c:pt idx="10">
                  <c:v>1.501000500250125</c:v>
                </c:pt>
                <c:pt idx="11">
                  <c:v>1.501000500250125</c:v>
                </c:pt>
                <c:pt idx="12">
                  <c:v>1.5010010010010011</c:v>
                </c:pt>
                <c:pt idx="13">
                  <c:v>1.501000500250125</c:v>
                </c:pt>
                <c:pt idx="14">
                  <c:v>1.5010010010010011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94-4E6B-A2AA-55B12C408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126847"/>
        <c:axId val="1630879087"/>
      </c:scatterChart>
      <c:valAx>
        <c:axId val="19661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Distance (m)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0879087"/>
        <c:crosses val="autoZero"/>
        <c:crossBetween val="midCat"/>
      </c:valAx>
      <c:valAx>
        <c:axId val="16308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MAC retries </a:t>
                </a:r>
              </a:p>
            </c:rich>
          </c:tx>
          <c:layout>
            <c:manualLayout>
              <c:xMode val="edge"/>
              <c:yMode val="edge"/>
              <c:x val="0"/>
              <c:y val="0.35154396541807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612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917239687351E-2"/>
          <c:y val="0.10688565172659929"/>
          <c:w val="0.9084830506749122"/>
          <c:h val="0.77961874716303858"/>
        </c:manualLayout>
      </c:layout>
      <c:scatterChart>
        <c:scatterStyle val="lineMarker"/>
        <c:varyColors val="0"/>
        <c:ser>
          <c:idx val="0"/>
          <c:order val="0"/>
          <c:tx>
            <c:v>25 Octets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(livro1!$B$3:$B$5,livro1!$B$12:$B$14,livro1!$B$21:$B$23,livro1!$B$30:$B$32,livro1!$B$39:$B$41,livro1!$B$48:$B$50)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55.933999999999997</c:v>
                </c:pt>
                <c:pt idx="4">
                  <c:v>55.933999999999997</c:v>
                </c:pt>
                <c:pt idx="5">
                  <c:v>55.933999999999997</c:v>
                </c:pt>
                <c:pt idx="6">
                  <c:v>110.86799999999999</c:v>
                </c:pt>
                <c:pt idx="7">
                  <c:v>110.86799999999999</c:v>
                </c:pt>
                <c:pt idx="8">
                  <c:v>110.86799999999999</c:v>
                </c:pt>
                <c:pt idx="9">
                  <c:v>165.80199999999999</c:v>
                </c:pt>
                <c:pt idx="10">
                  <c:v>165.80199999999999</c:v>
                </c:pt>
                <c:pt idx="11">
                  <c:v>165.80199999999999</c:v>
                </c:pt>
                <c:pt idx="12">
                  <c:v>220.73599999999999</c:v>
                </c:pt>
                <c:pt idx="13">
                  <c:v>220.73599999999999</c:v>
                </c:pt>
                <c:pt idx="14">
                  <c:v>220.73599999999999</c:v>
                </c:pt>
                <c:pt idx="15">
                  <c:v>275.67</c:v>
                </c:pt>
                <c:pt idx="16">
                  <c:v>275.67</c:v>
                </c:pt>
                <c:pt idx="17">
                  <c:v>275.67</c:v>
                </c:pt>
              </c:numCache>
            </c:numRef>
          </c:xVal>
          <c:yVal>
            <c:numRef>
              <c:f>(livro1!$G$3:$G$5,livro1!$G$12:$G$14,livro1!$G$21:$G$23,livro1!$G$30:$G$32,livro1!$G$39:$G$41,livro1!$G$48:$G$50)</c:f>
              <c:numCache>
                <c:formatCode>General</c:formatCode>
                <c:ptCount val="18"/>
                <c:pt idx="0">
                  <c:v>152.21</c:v>
                </c:pt>
                <c:pt idx="1">
                  <c:v>152.24</c:v>
                </c:pt>
                <c:pt idx="2">
                  <c:v>151.80000000000001</c:v>
                </c:pt>
                <c:pt idx="3">
                  <c:v>151.99</c:v>
                </c:pt>
                <c:pt idx="4">
                  <c:v>151.94</c:v>
                </c:pt>
                <c:pt idx="5">
                  <c:v>152.1</c:v>
                </c:pt>
                <c:pt idx="6">
                  <c:v>151.96</c:v>
                </c:pt>
                <c:pt idx="7">
                  <c:v>152.27000000000001</c:v>
                </c:pt>
                <c:pt idx="8">
                  <c:v>151.94999999999999</c:v>
                </c:pt>
                <c:pt idx="9">
                  <c:v>152.12</c:v>
                </c:pt>
                <c:pt idx="10">
                  <c:v>152.15</c:v>
                </c:pt>
                <c:pt idx="11">
                  <c:v>152.30000000000001</c:v>
                </c:pt>
                <c:pt idx="12">
                  <c:v>151.74</c:v>
                </c:pt>
                <c:pt idx="13">
                  <c:v>151.81</c:v>
                </c:pt>
                <c:pt idx="14">
                  <c:v>151.97999999999999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D4-44B1-BE0A-FC246561843F}"/>
            </c:ext>
          </c:extLst>
        </c:ser>
        <c:ser>
          <c:idx val="1"/>
          <c:order val="1"/>
          <c:tx>
            <c:v>600 Octets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(livro1!$B$6:$B$8,livro1!$B$15:$B$17,livro1!$B$24:$B$26,livro1!$B$33:$B$35,livro1!$B$42:$B$44,livro1!$B$51:$B$53)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55.933999999999997</c:v>
                </c:pt>
                <c:pt idx="4">
                  <c:v>55.933999999999997</c:v>
                </c:pt>
                <c:pt idx="5">
                  <c:v>55.933999999999997</c:v>
                </c:pt>
                <c:pt idx="6">
                  <c:v>110.86799999999999</c:v>
                </c:pt>
                <c:pt idx="7">
                  <c:v>110.86799999999999</c:v>
                </c:pt>
                <c:pt idx="8">
                  <c:v>110.86799999999999</c:v>
                </c:pt>
                <c:pt idx="9">
                  <c:v>165.80199999999999</c:v>
                </c:pt>
                <c:pt idx="10">
                  <c:v>165.80199999999999</c:v>
                </c:pt>
                <c:pt idx="11">
                  <c:v>165.80199999999999</c:v>
                </c:pt>
                <c:pt idx="12">
                  <c:v>220.73599999999999</c:v>
                </c:pt>
                <c:pt idx="13">
                  <c:v>220.73599999999999</c:v>
                </c:pt>
                <c:pt idx="14">
                  <c:v>220.73599999999999</c:v>
                </c:pt>
                <c:pt idx="15">
                  <c:v>275.67</c:v>
                </c:pt>
                <c:pt idx="16">
                  <c:v>275.67</c:v>
                </c:pt>
                <c:pt idx="17">
                  <c:v>275.67</c:v>
                </c:pt>
              </c:numCache>
            </c:numRef>
          </c:xVal>
          <c:yVal>
            <c:numRef>
              <c:f>(livro1!$G$6:$G$8,livro1!$G$15:$G$17,livro1!$G$24:$G$26,livro1!$G$33:$G$35,livro1!$G$42:$G$44,livro1!$G$51:$G$53)</c:f>
              <c:numCache>
                <c:formatCode>General</c:formatCode>
                <c:ptCount val="18"/>
                <c:pt idx="0">
                  <c:v>811.44</c:v>
                </c:pt>
                <c:pt idx="1">
                  <c:v>811.92</c:v>
                </c:pt>
                <c:pt idx="2">
                  <c:v>811.68</c:v>
                </c:pt>
                <c:pt idx="3">
                  <c:v>811.44</c:v>
                </c:pt>
                <c:pt idx="4">
                  <c:v>811.2</c:v>
                </c:pt>
                <c:pt idx="5">
                  <c:v>811.44</c:v>
                </c:pt>
                <c:pt idx="6">
                  <c:v>811.68</c:v>
                </c:pt>
                <c:pt idx="7">
                  <c:v>812.16</c:v>
                </c:pt>
                <c:pt idx="8">
                  <c:v>811.2</c:v>
                </c:pt>
                <c:pt idx="9">
                  <c:v>811.44</c:v>
                </c:pt>
                <c:pt idx="10">
                  <c:v>811.68</c:v>
                </c:pt>
                <c:pt idx="11">
                  <c:v>811.44</c:v>
                </c:pt>
                <c:pt idx="12">
                  <c:v>812.16</c:v>
                </c:pt>
                <c:pt idx="13">
                  <c:v>810.72</c:v>
                </c:pt>
                <c:pt idx="14">
                  <c:v>811.44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D4-44B1-BE0A-FC246561843F}"/>
            </c:ext>
          </c:extLst>
        </c:ser>
        <c:ser>
          <c:idx val="2"/>
          <c:order val="2"/>
          <c:tx>
            <c:v>1100 Octets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(livro1!$B$9:$B$11,livro1!$B$18:$B$20,livro1!$B$27:$B$29,livro1!$B$36:$B$38,livro1!$B$45:$B$47,livro1!$B$54:$B$56)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55.933999999999997</c:v>
                </c:pt>
                <c:pt idx="4">
                  <c:v>55.933999999999997</c:v>
                </c:pt>
                <c:pt idx="5">
                  <c:v>55.933999999999997</c:v>
                </c:pt>
                <c:pt idx="6">
                  <c:v>110.86799999999999</c:v>
                </c:pt>
                <c:pt idx="7">
                  <c:v>110.86799999999999</c:v>
                </c:pt>
                <c:pt idx="8">
                  <c:v>110.86799999999999</c:v>
                </c:pt>
                <c:pt idx="9">
                  <c:v>165.80199999999999</c:v>
                </c:pt>
                <c:pt idx="10">
                  <c:v>165.80199999999999</c:v>
                </c:pt>
                <c:pt idx="11">
                  <c:v>165.80199999999999</c:v>
                </c:pt>
                <c:pt idx="12">
                  <c:v>220.73599999999999</c:v>
                </c:pt>
                <c:pt idx="13">
                  <c:v>220.73599999999999</c:v>
                </c:pt>
                <c:pt idx="14">
                  <c:v>220.73599999999999</c:v>
                </c:pt>
                <c:pt idx="15">
                  <c:v>275.67</c:v>
                </c:pt>
                <c:pt idx="16">
                  <c:v>275.67</c:v>
                </c:pt>
                <c:pt idx="17">
                  <c:v>275.67</c:v>
                </c:pt>
              </c:numCache>
            </c:numRef>
          </c:xVal>
          <c:yVal>
            <c:numRef>
              <c:f>(livro1!$G$9:$G$11,livro1!$G$18:$G$20,livro1!$G$27:$G$29,livro1!$G$36:$G$38,livro1!$G$45:$G$47,livro1!$G$54:$G$56)</c:f>
              <c:numCache>
                <c:formatCode>General</c:formatCode>
                <c:ptCount val="18"/>
                <c:pt idx="0">
                  <c:v>887.92</c:v>
                </c:pt>
                <c:pt idx="1">
                  <c:v>887.48</c:v>
                </c:pt>
                <c:pt idx="2">
                  <c:v>887.04</c:v>
                </c:pt>
                <c:pt idx="3">
                  <c:v>887.04</c:v>
                </c:pt>
                <c:pt idx="4">
                  <c:v>887.92</c:v>
                </c:pt>
                <c:pt idx="5">
                  <c:v>887.48</c:v>
                </c:pt>
                <c:pt idx="6">
                  <c:v>887.48</c:v>
                </c:pt>
                <c:pt idx="7">
                  <c:v>887.48</c:v>
                </c:pt>
                <c:pt idx="8">
                  <c:v>887.92</c:v>
                </c:pt>
                <c:pt idx="9">
                  <c:v>887.48</c:v>
                </c:pt>
                <c:pt idx="10">
                  <c:v>887.48</c:v>
                </c:pt>
                <c:pt idx="11">
                  <c:v>887.48</c:v>
                </c:pt>
                <c:pt idx="12">
                  <c:v>887.04</c:v>
                </c:pt>
                <c:pt idx="13">
                  <c:v>887.04</c:v>
                </c:pt>
                <c:pt idx="14">
                  <c:v>887.48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D4-44B1-BE0A-FC2465618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126847"/>
        <c:axId val="1630879087"/>
      </c:scatterChart>
      <c:valAx>
        <c:axId val="19661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Distance (m)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0879087"/>
        <c:crosses val="autoZero"/>
        <c:crossBetween val="midCat"/>
      </c:valAx>
      <c:valAx>
        <c:axId val="16308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Throughput (kBit/s)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612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Q2.2.3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 Octets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(livro1!$P$65:$P$67,livro1!$P$74:$P$76,livro1!$P$83:$P$85,livro1!$P$92:$P$94)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xVal>
          <c:yVal>
            <c:numRef>
              <c:f>(livro1!$U$65:$U$67,livro1!$U$74:$U$76,livro1!$U$83:$U$85,livro1!$U$92:$U$94)</c:f>
              <c:numCache>
                <c:formatCode>General</c:formatCode>
                <c:ptCount val="12"/>
                <c:pt idx="0">
                  <c:v>152.09</c:v>
                </c:pt>
                <c:pt idx="1">
                  <c:v>152.13</c:v>
                </c:pt>
                <c:pt idx="2">
                  <c:v>151.69999999999999</c:v>
                </c:pt>
                <c:pt idx="3">
                  <c:v>165.67</c:v>
                </c:pt>
                <c:pt idx="4">
                  <c:v>166.71</c:v>
                </c:pt>
                <c:pt idx="5">
                  <c:v>165.66</c:v>
                </c:pt>
                <c:pt idx="6">
                  <c:v>99.03</c:v>
                </c:pt>
                <c:pt idx="7">
                  <c:v>100.05</c:v>
                </c:pt>
                <c:pt idx="8">
                  <c:v>99.88</c:v>
                </c:pt>
                <c:pt idx="9">
                  <c:v>68.36</c:v>
                </c:pt>
                <c:pt idx="10">
                  <c:v>68.19</c:v>
                </c:pt>
                <c:pt idx="11">
                  <c:v>72.63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8-4D4B-A938-2E4FB1170B57}"/>
            </c:ext>
          </c:extLst>
        </c:ser>
        <c:ser>
          <c:idx val="1"/>
          <c:order val="1"/>
          <c:tx>
            <c:v>600 Octets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(livro1!$P$68:$P$70,livro1!$P$77:$P$79,livro1!$P$86:$P$88,livro1!$P$95:$P$97)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xVal>
          <c:yVal>
            <c:numRef>
              <c:f>(livro1!$U$68:$U$70,livro1!$U$77:$U$79,livro1!$U$86:$U$88,livro1!$U$95:$U$97)</c:f>
              <c:numCache>
                <c:formatCode>General</c:formatCode>
                <c:ptCount val="12"/>
                <c:pt idx="0">
                  <c:v>799.2</c:v>
                </c:pt>
                <c:pt idx="1">
                  <c:v>799.68</c:v>
                </c:pt>
                <c:pt idx="2">
                  <c:v>799.68</c:v>
                </c:pt>
                <c:pt idx="3">
                  <c:v>822</c:v>
                </c:pt>
                <c:pt idx="4">
                  <c:v>822</c:v>
                </c:pt>
                <c:pt idx="5">
                  <c:v>822</c:v>
                </c:pt>
                <c:pt idx="6">
                  <c:v>764.4</c:v>
                </c:pt>
                <c:pt idx="7">
                  <c:v>768.96</c:v>
                </c:pt>
                <c:pt idx="8">
                  <c:v>762.72</c:v>
                </c:pt>
                <c:pt idx="9">
                  <c:v>752.64</c:v>
                </c:pt>
                <c:pt idx="10">
                  <c:v>752.64</c:v>
                </c:pt>
                <c:pt idx="11">
                  <c:v>758.64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8-4D4B-A938-2E4FB1170B57}"/>
            </c:ext>
          </c:extLst>
        </c:ser>
        <c:ser>
          <c:idx val="2"/>
          <c:order val="2"/>
          <c:tx>
            <c:v>1100 Octets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(livro1!$P$71:$P$73,livro1!$P$80:$P$82,livro1!$P$89:$P$91,livro1!$P$98:$P$100)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xVal>
          <c:yVal>
            <c:numRef>
              <c:f>(livro1!$U$71:$U$73,livro1!$U$80:$U$82,livro1!$U$89:$U$91,livro1!$U$98:$U$100)</c:f>
              <c:numCache>
                <c:formatCode>General</c:formatCode>
                <c:ptCount val="12"/>
                <c:pt idx="0">
                  <c:v>879.56</c:v>
                </c:pt>
                <c:pt idx="1">
                  <c:v>879.56</c:v>
                </c:pt>
                <c:pt idx="2">
                  <c:v>880</c:v>
                </c:pt>
                <c:pt idx="3">
                  <c:v>893.64</c:v>
                </c:pt>
                <c:pt idx="4">
                  <c:v>894.96</c:v>
                </c:pt>
                <c:pt idx="5">
                  <c:v>894.52</c:v>
                </c:pt>
                <c:pt idx="6">
                  <c:v>824.12</c:v>
                </c:pt>
                <c:pt idx="7">
                  <c:v>831.6</c:v>
                </c:pt>
                <c:pt idx="8">
                  <c:v>834.24</c:v>
                </c:pt>
                <c:pt idx="9">
                  <c:v>823.24</c:v>
                </c:pt>
                <c:pt idx="10">
                  <c:v>822.8</c:v>
                </c:pt>
                <c:pt idx="11">
                  <c:v>818.4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D8-4D4B-A938-2E4FB1170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964815"/>
        <c:axId val="1540611839"/>
      </c:scatterChart>
      <c:valAx>
        <c:axId val="165396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0611839"/>
        <c:crosses val="autoZero"/>
        <c:crossBetween val="midCat"/>
      </c:valAx>
      <c:valAx>
        <c:axId val="15406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Throughput (kBit/s)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396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25 Octets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(livro1!$B$65:$B$67,livro1!$B$74:$B$76,livro1!$B$83:$B$85,livro1!$B$92:$B$94)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xVal>
          <c:yVal>
            <c:numRef>
              <c:f>(livro1!$G$65:$G$67,livro1!$G$74:$G$76,livro1!$G$83:$G$85,livro1!$G$92:$G$94)</c:f>
              <c:numCache>
                <c:formatCode>General</c:formatCode>
                <c:ptCount val="12"/>
                <c:pt idx="0">
                  <c:v>152.12</c:v>
                </c:pt>
                <c:pt idx="1">
                  <c:v>152.16</c:v>
                </c:pt>
                <c:pt idx="2">
                  <c:v>151.72999999999999</c:v>
                </c:pt>
                <c:pt idx="3">
                  <c:v>165.72</c:v>
                </c:pt>
                <c:pt idx="4">
                  <c:v>166.74</c:v>
                </c:pt>
                <c:pt idx="5">
                  <c:v>165.69</c:v>
                </c:pt>
                <c:pt idx="6">
                  <c:v>143.11000000000001</c:v>
                </c:pt>
                <c:pt idx="7">
                  <c:v>143.32</c:v>
                </c:pt>
                <c:pt idx="8">
                  <c:v>142.58000000000001</c:v>
                </c:pt>
                <c:pt idx="9">
                  <c:v>128.52000000000001</c:v>
                </c:pt>
                <c:pt idx="10">
                  <c:v>128.72999999999999</c:v>
                </c:pt>
                <c:pt idx="11">
                  <c:v>128.96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A-4469-9703-B3F8FDA336D9}"/>
            </c:ext>
          </c:extLst>
        </c:ser>
        <c:ser>
          <c:idx val="1"/>
          <c:order val="1"/>
          <c:tx>
            <c:v>600 Octets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(livro1!$B$68:$B$70,livro1!$B$77:$B$79,livro1!$B$86:$B$88,livro1!$B$95:$B$97)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xVal>
          <c:yVal>
            <c:numRef>
              <c:f>(livro1!$G$68:$G$70,livro1!$G$77:$G$79,livro1!$G$86:$G$88,livro1!$G$95:$G$97)</c:f>
              <c:numCache>
                <c:formatCode>General</c:formatCode>
                <c:ptCount val="12"/>
                <c:pt idx="0">
                  <c:v>811.44</c:v>
                </c:pt>
                <c:pt idx="1">
                  <c:v>811.68</c:v>
                </c:pt>
                <c:pt idx="2">
                  <c:v>811.68</c:v>
                </c:pt>
                <c:pt idx="3">
                  <c:v>766.32</c:v>
                </c:pt>
                <c:pt idx="4">
                  <c:v>764.64</c:v>
                </c:pt>
                <c:pt idx="5">
                  <c:v>758.88</c:v>
                </c:pt>
                <c:pt idx="6">
                  <c:v>642.72</c:v>
                </c:pt>
                <c:pt idx="7">
                  <c:v>630.96</c:v>
                </c:pt>
                <c:pt idx="8">
                  <c:v>636</c:v>
                </c:pt>
                <c:pt idx="9">
                  <c:v>558.48</c:v>
                </c:pt>
                <c:pt idx="10">
                  <c:v>568.08000000000004</c:v>
                </c:pt>
                <c:pt idx="11">
                  <c:v>568.32000000000005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A-4469-9703-B3F8FDA336D9}"/>
            </c:ext>
          </c:extLst>
        </c:ser>
        <c:ser>
          <c:idx val="2"/>
          <c:order val="2"/>
          <c:tx>
            <c:v>1100 Octets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(livro1!$B$71:$B$73,livro1!$B$80:$B$82,livro1!$B$89:$B$91,livro1!$B$98:$B$100)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xVal>
          <c:yVal>
            <c:numRef>
              <c:f>(livro1!$G$71:$G$73,livro1!$G$80:$G$82,livro1!$G$89:$G$91,livro1!$G$98:$G$100)</c:f>
              <c:numCache>
                <c:formatCode>General</c:formatCode>
                <c:ptCount val="12"/>
                <c:pt idx="0">
                  <c:v>887.48</c:v>
                </c:pt>
                <c:pt idx="1">
                  <c:v>887.48</c:v>
                </c:pt>
                <c:pt idx="2">
                  <c:v>887.92</c:v>
                </c:pt>
                <c:pt idx="3">
                  <c:v>818.84</c:v>
                </c:pt>
                <c:pt idx="4">
                  <c:v>828.08</c:v>
                </c:pt>
                <c:pt idx="5">
                  <c:v>821.92</c:v>
                </c:pt>
                <c:pt idx="6">
                  <c:v>671.44</c:v>
                </c:pt>
                <c:pt idx="7">
                  <c:v>676.28</c:v>
                </c:pt>
                <c:pt idx="8">
                  <c:v>682.44</c:v>
                </c:pt>
                <c:pt idx="9">
                  <c:v>591.79999999999995</c:v>
                </c:pt>
                <c:pt idx="10">
                  <c:v>600.16</c:v>
                </c:pt>
                <c:pt idx="11">
                  <c:v>605.88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7A-4469-9703-B3F8FDA33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964815"/>
        <c:axId val="1540611839"/>
      </c:scatterChart>
      <c:valAx>
        <c:axId val="165396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0611839"/>
        <c:crosses val="autoZero"/>
        <c:crossBetween val="midCat"/>
      </c:valAx>
      <c:valAx>
        <c:axId val="15406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Throughput (kBit/s)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396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Q2.2.2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 Octets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(livro1!$AE$65:$AE$67,livro1!$AE$74:$AE$76,livro1!$AE$83:$AE$85,livro1!$AE$92:$AE$94)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xVal>
          <c:yVal>
            <c:numRef>
              <c:f>(livro1!$AJ$65:$AJ$67,livro1!$AJ$74:$AJ$76,livro1!$AJ$83:$AJ$85,livro1!$AJ$92:$AJ$94)</c:f>
              <c:numCache>
                <c:formatCode>General</c:formatCode>
                <c:ptCount val="12"/>
                <c:pt idx="0">
                  <c:v>152.09</c:v>
                </c:pt>
                <c:pt idx="1">
                  <c:v>152.13</c:v>
                </c:pt>
                <c:pt idx="2">
                  <c:v>151.69999999999999</c:v>
                </c:pt>
                <c:pt idx="3">
                  <c:v>165.67</c:v>
                </c:pt>
                <c:pt idx="4">
                  <c:v>166.71</c:v>
                </c:pt>
                <c:pt idx="5">
                  <c:v>165.66</c:v>
                </c:pt>
                <c:pt idx="6">
                  <c:v>99.03</c:v>
                </c:pt>
                <c:pt idx="7">
                  <c:v>100.05</c:v>
                </c:pt>
                <c:pt idx="8">
                  <c:v>99.88</c:v>
                </c:pt>
                <c:pt idx="9">
                  <c:v>69.510000000000005</c:v>
                </c:pt>
                <c:pt idx="10">
                  <c:v>71.87</c:v>
                </c:pt>
                <c:pt idx="11">
                  <c:v>71.67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8-4AB5-BA9E-8C301456A784}"/>
            </c:ext>
          </c:extLst>
        </c:ser>
        <c:ser>
          <c:idx val="1"/>
          <c:order val="1"/>
          <c:tx>
            <c:v>600 Octets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(livro1!$AE$68:$AE$70,livro1!$AE$77:$AE$79,livro1!$AE$86:$AE$88,livro1!$AE$95:$AE$97)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xVal>
          <c:yVal>
            <c:numRef>
              <c:f>(livro1!$AJ$68:$AJ$70,livro1!$AJ$77:$AJ$79,livro1!$AJ$86:$AJ$88,livro1!$AJ$95:$AJ$97)</c:f>
              <c:numCache>
                <c:formatCode>General</c:formatCode>
                <c:ptCount val="12"/>
                <c:pt idx="0">
                  <c:v>811.44</c:v>
                </c:pt>
                <c:pt idx="1">
                  <c:v>811.68</c:v>
                </c:pt>
                <c:pt idx="2">
                  <c:v>811.44</c:v>
                </c:pt>
                <c:pt idx="3">
                  <c:v>766.32</c:v>
                </c:pt>
                <c:pt idx="4">
                  <c:v>764.64</c:v>
                </c:pt>
                <c:pt idx="5">
                  <c:v>758.88</c:v>
                </c:pt>
                <c:pt idx="6">
                  <c:v>32.4</c:v>
                </c:pt>
                <c:pt idx="7">
                  <c:v>31.68</c:v>
                </c:pt>
                <c:pt idx="8">
                  <c:v>30.48</c:v>
                </c:pt>
                <c:pt idx="9">
                  <c:v>5.52</c:v>
                </c:pt>
                <c:pt idx="10">
                  <c:v>8.16</c:v>
                </c:pt>
                <c:pt idx="11">
                  <c:v>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8-4AB5-BA9E-8C301456A784}"/>
            </c:ext>
          </c:extLst>
        </c:ser>
        <c:ser>
          <c:idx val="2"/>
          <c:order val="2"/>
          <c:tx>
            <c:v>1100 Octets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(livro1!$AE$71:$AE$73,livro1!$AE$80:$AE$82,livro1!$AE$89:$AE$91,livro1!$AE$98:$AE$100)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xVal>
          <c:yVal>
            <c:numRef>
              <c:f>(livro1!$AJ$71:$AJ$73,livro1!$AJ$80:$AJ$82,livro1!$AJ$89:$AJ$91,livro1!$AJ$98:$AJ$100)</c:f>
              <c:numCache>
                <c:formatCode>General</c:formatCode>
                <c:ptCount val="12"/>
                <c:pt idx="0">
                  <c:v>887.48</c:v>
                </c:pt>
                <c:pt idx="1">
                  <c:v>887.48</c:v>
                </c:pt>
                <c:pt idx="2">
                  <c:v>887.92</c:v>
                </c:pt>
                <c:pt idx="3">
                  <c:v>818.84</c:v>
                </c:pt>
                <c:pt idx="4">
                  <c:v>828.08</c:v>
                </c:pt>
                <c:pt idx="5">
                  <c:v>821.92</c:v>
                </c:pt>
                <c:pt idx="6">
                  <c:v>3.08</c:v>
                </c:pt>
                <c:pt idx="7">
                  <c:v>1.32</c:v>
                </c:pt>
                <c:pt idx="8">
                  <c:v>1.32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58-4AB5-BA9E-8C301456A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964815"/>
        <c:axId val="1540611839"/>
      </c:scatterChart>
      <c:valAx>
        <c:axId val="165396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0611839"/>
        <c:crosses val="autoZero"/>
        <c:crossBetween val="midCat"/>
      </c:valAx>
      <c:valAx>
        <c:axId val="15406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Throughput (kBit/s)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396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Q2.3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 Octets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(livro1!$W$139:$W$141,livro1!$W$148:$W$150,livro1!$W$157:$W$159,livro1!$W$166:$W$168)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xVal>
          <c:yVal>
            <c:numRef>
              <c:f>(livro1!$AD$139:$AD$141,livro1!$AD$148:$AD$150,livro1!$AD$157:$AD$159,livro1!$AD$166:$AD$168)</c:f>
              <c:numCache>
                <c:formatCode>General</c:formatCode>
                <c:ptCount val="12"/>
                <c:pt idx="0">
                  <c:v>85.52</c:v>
                </c:pt>
                <c:pt idx="1">
                  <c:v>85.51</c:v>
                </c:pt>
                <c:pt idx="2">
                  <c:v>85.35</c:v>
                </c:pt>
                <c:pt idx="3">
                  <c:v>42.38</c:v>
                </c:pt>
                <c:pt idx="4">
                  <c:v>41.46</c:v>
                </c:pt>
                <c:pt idx="5">
                  <c:v>41.45</c:v>
                </c:pt>
                <c:pt idx="6">
                  <c:v>23.23</c:v>
                </c:pt>
                <c:pt idx="7">
                  <c:v>23.41</c:v>
                </c:pt>
                <c:pt idx="8">
                  <c:v>23.68</c:v>
                </c:pt>
                <c:pt idx="9">
                  <c:v>18.920000000000002</c:v>
                </c:pt>
                <c:pt idx="10">
                  <c:v>19.62</c:v>
                </c:pt>
                <c:pt idx="11">
                  <c:v>19.05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1-470A-A5E7-F351F1BA1605}"/>
            </c:ext>
          </c:extLst>
        </c:ser>
        <c:ser>
          <c:idx val="1"/>
          <c:order val="1"/>
          <c:tx>
            <c:v>600 Octets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(livro1!$W$142:$W$144,livro1!$W$151:$W$153,livro1!$W$160:$W$162,livro1!$W$169:$W$171)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xVal>
          <c:yVal>
            <c:numRef>
              <c:f>(livro1!$AD$142:$AD$144,livro1!$AD$151:$AD$153,livro1!$AD$160:$AD$162,livro1!$AD$169:$AD$171)</c:f>
              <c:numCache>
                <c:formatCode>General</c:formatCode>
                <c:ptCount val="12"/>
                <c:pt idx="0">
                  <c:v>415.2</c:v>
                </c:pt>
                <c:pt idx="1">
                  <c:v>415.2</c:v>
                </c:pt>
                <c:pt idx="2">
                  <c:v>415.2</c:v>
                </c:pt>
                <c:pt idx="3">
                  <c:v>182.16</c:v>
                </c:pt>
                <c:pt idx="4">
                  <c:v>195.6</c:v>
                </c:pt>
                <c:pt idx="5">
                  <c:v>191.52</c:v>
                </c:pt>
                <c:pt idx="6">
                  <c:v>102.96</c:v>
                </c:pt>
                <c:pt idx="7">
                  <c:v>103.44</c:v>
                </c:pt>
                <c:pt idx="8">
                  <c:v>100.32</c:v>
                </c:pt>
                <c:pt idx="9">
                  <c:v>89.04</c:v>
                </c:pt>
                <c:pt idx="10">
                  <c:v>83.52</c:v>
                </c:pt>
                <c:pt idx="11">
                  <c:v>87.84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1-470A-A5E7-F351F1BA1605}"/>
            </c:ext>
          </c:extLst>
        </c:ser>
        <c:ser>
          <c:idx val="2"/>
          <c:order val="2"/>
          <c:tx>
            <c:v>1100 Octets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(livro1!$W$145:$W$147,livro1!$W$154:$W$156,livro1!$W$163:$W$165,livro1!$W$172:$W$174)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xVal>
          <c:yVal>
            <c:numRef>
              <c:f>(livro1!$AD$145:$AD$147,livro1!$AD$154:$AD$156,livro1!$AD$163:$AD$165,livro1!$AD$172:$AD$174)</c:f>
              <c:numCache>
                <c:formatCode>General</c:formatCode>
                <c:ptCount val="12"/>
                <c:pt idx="0">
                  <c:v>448.8</c:v>
                </c:pt>
                <c:pt idx="1">
                  <c:v>448.8</c:v>
                </c:pt>
                <c:pt idx="2">
                  <c:v>445.72</c:v>
                </c:pt>
                <c:pt idx="3">
                  <c:v>204.16</c:v>
                </c:pt>
                <c:pt idx="4">
                  <c:v>207.68</c:v>
                </c:pt>
                <c:pt idx="5">
                  <c:v>206.36</c:v>
                </c:pt>
                <c:pt idx="6">
                  <c:v>116.16</c:v>
                </c:pt>
                <c:pt idx="7">
                  <c:v>112.64</c:v>
                </c:pt>
                <c:pt idx="8">
                  <c:v>102.96</c:v>
                </c:pt>
                <c:pt idx="9">
                  <c:v>91.52</c:v>
                </c:pt>
                <c:pt idx="10">
                  <c:v>85.8</c:v>
                </c:pt>
                <c:pt idx="11">
                  <c:v>81.400000000000006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71-470A-A5E7-F351F1BA1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964815"/>
        <c:axId val="1540611839"/>
      </c:scatterChart>
      <c:valAx>
        <c:axId val="165396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0611839"/>
        <c:crosses val="autoZero"/>
        <c:crossBetween val="midCat"/>
      </c:valAx>
      <c:valAx>
        <c:axId val="15406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Throughput (kBit/s)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396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Q2.2.4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 Octets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(livro1!$B$139:$B$141,livro1!$B$148:$B$150,livro1!$B$157:$B$159,livro1!$B$166:$B$168)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xVal>
          <c:yVal>
            <c:numRef>
              <c:f>(livro1!$H$139:$H$141,livro1!$H$148:$H$150,livro1!$H$157:$H$159,livro1!$H$166:$H$168)</c:f>
              <c:numCache>
                <c:formatCode>General</c:formatCode>
                <c:ptCount val="12"/>
                <c:pt idx="0">
                  <c:v>340.74880000000002</c:v>
                </c:pt>
                <c:pt idx="1">
                  <c:v>340.83839999999998</c:v>
                </c:pt>
                <c:pt idx="2">
                  <c:v>339.87520000000001</c:v>
                </c:pt>
                <c:pt idx="3">
                  <c:v>410.52480000000003</c:v>
                </c:pt>
                <c:pt idx="4">
                  <c:v>410.88319999999999</c:v>
                </c:pt>
                <c:pt idx="5">
                  <c:v>410.23360000000002</c:v>
                </c:pt>
                <c:pt idx="6">
                  <c:v>428.2208</c:v>
                </c:pt>
                <c:pt idx="7">
                  <c:v>428.2208</c:v>
                </c:pt>
                <c:pt idx="8">
                  <c:v>428.10879999999997</c:v>
                </c:pt>
                <c:pt idx="9">
                  <c:v>431.33440000000002</c:v>
                </c:pt>
                <c:pt idx="10">
                  <c:v>431.2448</c:v>
                </c:pt>
                <c:pt idx="11">
                  <c:v>431.40159999999997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8-4E2A-B4E1-334D8F470884}"/>
            </c:ext>
          </c:extLst>
        </c:ser>
        <c:ser>
          <c:idx val="1"/>
          <c:order val="1"/>
          <c:tx>
            <c:v>600 Octets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(livro1!$B$142:$B$144,livro1!$B$151:$B$153,livro1!$B$160:$B$162,livro1!$B$169:$B$171)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xVal>
          <c:yVal>
            <c:numRef>
              <c:f>(livro1!$H$142:$H$144,livro1!$H$151:$H$153,livro1!$H$160:$H$162,livro1!$H$169:$H$171)</c:f>
              <c:numCache>
                <c:formatCode>General</c:formatCode>
                <c:ptCount val="12"/>
                <c:pt idx="0">
                  <c:v>853.36440000000005</c:v>
                </c:pt>
                <c:pt idx="1">
                  <c:v>853.61680000000001</c:v>
                </c:pt>
                <c:pt idx="2">
                  <c:v>853.61680000000001</c:v>
                </c:pt>
                <c:pt idx="3">
                  <c:v>886.68119999999999</c:v>
                </c:pt>
                <c:pt idx="4">
                  <c:v>886.68119999999999</c:v>
                </c:pt>
                <c:pt idx="5">
                  <c:v>886.93359999999996</c:v>
                </c:pt>
                <c:pt idx="6">
                  <c:v>894.00080000000003</c:v>
                </c:pt>
                <c:pt idx="7">
                  <c:v>894.00080000000003</c:v>
                </c:pt>
                <c:pt idx="8">
                  <c:v>894.25319999999999</c:v>
                </c:pt>
                <c:pt idx="9">
                  <c:v>895.26279999999997</c:v>
                </c:pt>
                <c:pt idx="10">
                  <c:v>895.26279999999997</c:v>
                </c:pt>
                <c:pt idx="11">
                  <c:v>895.26279999999997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8-4E2A-B4E1-334D8F470884}"/>
            </c:ext>
          </c:extLst>
        </c:ser>
        <c:ser>
          <c:idx val="2"/>
          <c:order val="2"/>
          <c:tx>
            <c:v>1100 Octets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(livro1!$B$145:$B$147,livro1!$B$154:$B$156,livro1!$B$163:$B$165,livro1!$B$172:$B$174)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xVal>
          <c:yVal>
            <c:numRef>
              <c:f>(livro1!$H$145:$H$147,livro1!$H$154:$H$156,livro1!$H$163:$H$165,livro1!$H$172:$H$174)</c:f>
              <c:numCache>
                <c:formatCode>General</c:formatCode>
                <c:ptCount val="12"/>
                <c:pt idx="0">
                  <c:v>912.49080000000004</c:v>
                </c:pt>
                <c:pt idx="1">
                  <c:v>912.49080000000004</c:v>
                </c:pt>
                <c:pt idx="2">
                  <c:v>912.94320000000005</c:v>
                </c:pt>
                <c:pt idx="3">
                  <c:v>933.30119999999999</c:v>
                </c:pt>
                <c:pt idx="4">
                  <c:v>933.75360000000001</c:v>
                </c:pt>
                <c:pt idx="5">
                  <c:v>933.30119999999999</c:v>
                </c:pt>
                <c:pt idx="6">
                  <c:v>937.8252</c:v>
                </c:pt>
                <c:pt idx="7">
                  <c:v>937.8252</c:v>
                </c:pt>
                <c:pt idx="8">
                  <c:v>937.8252</c:v>
                </c:pt>
                <c:pt idx="9">
                  <c:v>938.27760000000001</c:v>
                </c:pt>
                <c:pt idx="10">
                  <c:v>938.73</c:v>
                </c:pt>
                <c:pt idx="11">
                  <c:v>938.73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B8-4E2A-B4E1-334D8F470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964815"/>
        <c:axId val="1540611839"/>
      </c:scatterChart>
      <c:valAx>
        <c:axId val="165396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0611839"/>
        <c:crosses val="autoZero"/>
        <c:crossBetween val="midCat"/>
      </c:valAx>
      <c:valAx>
        <c:axId val="15406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Throughput (kBit/s)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396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917239687351E-2"/>
          <c:y val="0.10688565172659929"/>
          <c:w val="0.9084830506749122"/>
          <c:h val="0.77961874716303858"/>
        </c:manualLayout>
      </c:layout>
      <c:scatterChart>
        <c:scatterStyle val="lineMarker"/>
        <c:varyColors val="0"/>
        <c:ser>
          <c:idx val="0"/>
          <c:order val="0"/>
          <c:tx>
            <c:v>25 Octets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(livro1!$B$3:$B$5,livro1!$B$12:$B$14,livro1!$B$21:$B$23,livro1!$B$30:$B$32,livro1!$B$39:$B$41,livro1!$B$48:$B$50)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55.933999999999997</c:v>
                </c:pt>
                <c:pt idx="4">
                  <c:v>55.933999999999997</c:v>
                </c:pt>
                <c:pt idx="5">
                  <c:v>55.933999999999997</c:v>
                </c:pt>
                <c:pt idx="6">
                  <c:v>110.86799999999999</c:v>
                </c:pt>
                <c:pt idx="7">
                  <c:v>110.86799999999999</c:v>
                </c:pt>
                <c:pt idx="8">
                  <c:v>110.86799999999999</c:v>
                </c:pt>
                <c:pt idx="9">
                  <c:v>165.80199999999999</c:v>
                </c:pt>
                <c:pt idx="10">
                  <c:v>165.80199999999999</c:v>
                </c:pt>
                <c:pt idx="11">
                  <c:v>165.80199999999999</c:v>
                </c:pt>
                <c:pt idx="12">
                  <c:v>220.73599999999999</c:v>
                </c:pt>
                <c:pt idx="13">
                  <c:v>220.73599999999999</c:v>
                </c:pt>
                <c:pt idx="14">
                  <c:v>220.73599999999999</c:v>
                </c:pt>
                <c:pt idx="15">
                  <c:v>275.67</c:v>
                </c:pt>
                <c:pt idx="16">
                  <c:v>275.67</c:v>
                </c:pt>
                <c:pt idx="17">
                  <c:v>275.67</c:v>
                </c:pt>
              </c:numCache>
            </c:numRef>
          </c:xVal>
          <c:yVal>
            <c:numRef>
              <c:f>(livro1!$H$3:$H$5,livro1!$H$12:$H$14,livro1!$H$21:$H$23,livro1!$H$30:$H$32,livro1!$H$39:$H$41,livro1!$H$48:$H$50)</c:f>
              <c:numCache>
                <c:formatCode>General</c:formatCode>
                <c:ptCount val="18"/>
                <c:pt idx="0">
                  <c:v>0.13288224102317001</c:v>
                </c:pt>
                <c:pt idx="1">
                  <c:v>0.13283779554040001</c:v>
                </c:pt>
                <c:pt idx="2">
                  <c:v>0.13322032559199001</c:v>
                </c:pt>
                <c:pt idx="3">
                  <c:v>0.13305659065177</c:v>
                </c:pt>
                <c:pt idx="4">
                  <c:v>0.13310814257563999</c:v>
                </c:pt>
                <c:pt idx="5">
                  <c:v>0.13295787026965999</c:v>
                </c:pt>
                <c:pt idx="6">
                  <c:v>0.13308239634979999</c:v>
                </c:pt>
                <c:pt idx="7">
                  <c:v>0.13280319545600999</c:v>
                </c:pt>
                <c:pt idx="8">
                  <c:v>0.13309374767050999</c:v>
                </c:pt>
                <c:pt idx="9">
                  <c:v>0.1329375418557</c:v>
                </c:pt>
                <c:pt idx="10">
                  <c:v>0.13291566784184</c:v>
                </c:pt>
                <c:pt idx="11">
                  <c:v>0.13279688792267999</c:v>
                </c:pt>
                <c:pt idx="12">
                  <c:v>0.1332764057742</c:v>
                </c:pt>
                <c:pt idx="13">
                  <c:v>0.13321581378521</c:v>
                </c:pt>
                <c:pt idx="14">
                  <c:v>0.13306046690278001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0-41BE-B4BA-24E881E89B12}"/>
            </c:ext>
          </c:extLst>
        </c:ser>
        <c:ser>
          <c:idx val="1"/>
          <c:order val="1"/>
          <c:tx>
            <c:v>600 Octets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(livro1!$B$6:$B$8,livro1!$B$15:$B$17,livro1!$B$24:$B$26,livro1!$B$33:$B$35,livro1!$B$42:$B$44,livro1!$B$51:$B$53)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55.933999999999997</c:v>
                </c:pt>
                <c:pt idx="4">
                  <c:v>55.933999999999997</c:v>
                </c:pt>
                <c:pt idx="5">
                  <c:v>55.933999999999997</c:v>
                </c:pt>
                <c:pt idx="6">
                  <c:v>110.86799999999999</c:v>
                </c:pt>
                <c:pt idx="7">
                  <c:v>110.86799999999999</c:v>
                </c:pt>
                <c:pt idx="8">
                  <c:v>110.86799999999999</c:v>
                </c:pt>
                <c:pt idx="9">
                  <c:v>165.80199999999999</c:v>
                </c:pt>
                <c:pt idx="10">
                  <c:v>165.80199999999999</c:v>
                </c:pt>
                <c:pt idx="11">
                  <c:v>165.80199999999999</c:v>
                </c:pt>
                <c:pt idx="12">
                  <c:v>220.73599999999999</c:v>
                </c:pt>
                <c:pt idx="13">
                  <c:v>220.73599999999999</c:v>
                </c:pt>
                <c:pt idx="14">
                  <c:v>220.73599999999999</c:v>
                </c:pt>
                <c:pt idx="15">
                  <c:v>275.67</c:v>
                </c:pt>
                <c:pt idx="16">
                  <c:v>275.67</c:v>
                </c:pt>
                <c:pt idx="17">
                  <c:v>275.67</c:v>
                </c:pt>
              </c:numCache>
            </c:numRef>
          </c:xVal>
          <c:yVal>
            <c:numRef>
              <c:f>(livro1!$H$6:$H$8,livro1!$H$15:$H$17,livro1!$H$24:$H$26,livro1!$H$33:$H$35,livro1!$H$42:$H$44,livro1!$H$51:$H$53)</c:f>
              <c:numCache>
                <c:formatCode>General</c:formatCode>
                <c:ptCount val="18"/>
                <c:pt idx="0">
                  <c:v>0.59349105718813999</c:v>
                </c:pt>
                <c:pt idx="1">
                  <c:v>0.59317504921149999</c:v>
                </c:pt>
                <c:pt idx="2">
                  <c:v>0.59331589323315004</c:v>
                </c:pt>
                <c:pt idx="3">
                  <c:v>0.59348419115490003</c:v>
                </c:pt>
                <c:pt idx="4">
                  <c:v>0.59371494048947004</c:v>
                </c:pt>
                <c:pt idx="5">
                  <c:v>0.59345964220488001</c:v>
                </c:pt>
                <c:pt idx="6">
                  <c:v>0.59328477862271001</c:v>
                </c:pt>
                <c:pt idx="7">
                  <c:v>0.59298873984990996</c:v>
                </c:pt>
                <c:pt idx="8">
                  <c:v>0.59362308754745996</c:v>
                </c:pt>
                <c:pt idx="9">
                  <c:v>0.59348585689972999</c:v>
                </c:pt>
                <c:pt idx="10">
                  <c:v>0.59328618465278005</c:v>
                </c:pt>
                <c:pt idx="11">
                  <c:v>0.59356097372907002</c:v>
                </c:pt>
                <c:pt idx="12">
                  <c:v>0.59306281478930001</c:v>
                </c:pt>
                <c:pt idx="13">
                  <c:v>0.59405535531251996</c:v>
                </c:pt>
                <c:pt idx="14">
                  <c:v>0.59343541500138997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0-41BE-B4BA-24E881E89B12}"/>
            </c:ext>
          </c:extLst>
        </c:ser>
        <c:ser>
          <c:idx val="2"/>
          <c:order val="2"/>
          <c:tx>
            <c:v>1100 Octets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(livro1!$B$9:$B$11,livro1!$B$18:$B$20,livro1!$B$27:$B$29,livro1!$B$36:$B$38,livro1!$B$45:$B$47,livro1!$B$54:$B$56)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55.933999999999997</c:v>
                </c:pt>
                <c:pt idx="4">
                  <c:v>55.933999999999997</c:v>
                </c:pt>
                <c:pt idx="5">
                  <c:v>55.933999999999997</c:v>
                </c:pt>
                <c:pt idx="6">
                  <c:v>110.86799999999999</c:v>
                </c:pt>
                <c:pt idx="7">
                  <c:v>110.86799999999999</c:v>
                </c:pt>
                <c:pt idx="8">
                  <c:v>110.86799999999999</c:v>
                </c:pt>
                <c:pt idx="9">
                  <c:v>165.80199999999999</c:v>
                </c:pt>
                <c:pt idx="10">
                  <c:v>165.80199999999999</c:v>
                </c:pt>
                <c:pt idx="11">
                  <c:v>165.80199999999999</c:v>
                </c:pt>
                <c:pt idx="12">
                  <c:v>220.73599999999999</c:v>
                </c:pt>
                <c:pt idx="13">
                  <c:v>220.73599999999999</c:v>
                </c:pt>
                <c:pt idx="14">
                  <c:v>220.73599999999999</c:v>
                </c:pt>
                <c:pt idx="15">
                  <c:v>275.67</c:v>
                </c:pt>
                <c:pt idx="16">
                  <c:v>275.67</c:v>
                </c:pt>
                <c:pt idx="17">
                  <c:v>275.67</c:v>
                </c:pt>
              </c:numCache>
            </c:numRef>
          </c:xVal>
          <c:yVal>
            <c:numRef>
              <c:f>(livro1!$H$9:$H$11,livro1!$H$18:$H$20,livro1!$H$27:$H$29,livro1!$H$36:$H$38,livro1!$H$45:$H$47,livro1!$H$54:$H$56)</c:f>
              <c:numCache>
                <c:formatCode>General</c:formatCode>
                <c:ptCount val="18"/>
                <c:pt idx="0">
                  <c:v>0.98487169339588998</c:v>
                </c:pt>
                <c:pt idx="1">
                  <c:v>0.98503540198913997</c:v>
                </c:pt>
                <c:pt idx="2">
                  <c:v>0.98442531579430004</c:v>
                </c:pt>
                <c:pt idx="3">
                  <c:v>0.98497505656345996</c:v>
                </c:pt>
                <c:pt idx="4">
                  <c:v>0.98479673435213</c:v>
                </c:pt>
                <c:pt idx="5">
                  <c:v>0.98544471856522997</c:v>
                </c:pt>
                <c:pt idx="6">
                  <c:v>0.98459298442636001</c:v>
                </c:pt>
                <c:pt idx="7">
                  <c:v>0.98538384351254005</c:v>
                </c:pt>
                <c:pt idx="8">
                  <c:v>0.98505324361169999</c:v>
                </c:pt>
                <c:pt idx="9">
                  <c:v>0.98521738504768996</c:v>
                </c:pt>
                <c:pt idx="10">
                  <c:v>0.98514955163173001</c:v>
                </c:pt>
                <c:pt idx="11">
                  <c:v>0.98521914740392003</c:v>
                </c:pt>
                <c:pt idx="12">
                  <c:v>0.98557212571219999</c:v>
                </c:pt>
                <c:pt idx="13">
                  <c:v>0.98497186361800004</c:v>
                </c:pt>
                <c:pt idx="14">
                  <c:v>0.98569856420427004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00-41BE-B4BA-24E881E89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126847"/>
        <c:axId val="1630879087"/>
      </c:scatterChart>
      <c:valAx>
        <c:axId val="19661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Distance (m)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0879087"/>
        <c:crosses val="autoZero"/>
        <c:crossBetween val="midCat"/>
      </c:valAx>
      <c:valAx>
        <c:axId val="16308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Latency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612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917239687351E-2"/>
          <c:y val="0.10688565172659929"/>
          <c:w val="0.9084830506749122"/>
          <c:h val="0.77961874716303858"/>
        </c:manualLayout>
      </c:layout>
      <c:scatterChart>
        <c:scatterStyle val="lineMarker"/>
        <c:varyColors val="0"/>
        <c:ser>
          <c:idx val="0"/>
          <c:order val="0"/>
          <c:tx>
            <c:v>25 Octets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(livro1!$B$3:$B$5,livro1!$B$12:$B$14,livro1!$B$21:$B$23,livro1!$B$30:$B$32,livro1!$B$39:$B$41,livro1!$B$48:$B$50)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55.933999999999997</c:v>
                </c:pt>
                <c:pt idx="4">
                  <c:v>55.933999999999997</c:v>
                </c:pt>
                <c:pt idx="5">
                  <c:v>55.933999999999997</c:v>
                </c:pt>
                <c:pt idx="6">
                  <c:v>110.86799999999999</c:v>
                </c:pt>
                <c:pt idx="7">
                  <c:v>110.86799999999999</c:v>
                </c:pt>
                <c:pt idx="8">
                  <c:v>110.86799999999999</c:v>
                </c:pt>
                <c:pt idx="9">
                  <c:v>165.80199999999999</c:v>
                </c:pt>
                <c:pt idx="10">
                  <c:v>165.80199999999999</c:v>
                </c:pt>
                <c:pt idx="11">
                  <c:v>165.80199999999999</c:v>
                </c:pt>
                <c:pt idx="12">
                  <c:v>220.73599999999999</c:v>
                </c:pt>
                <c:pt idx="13">
                  <c:v>220.73599999999999</c:v>
                </c:pt>
                <c:pt idx="14">
                  <c:v>220.73599999999999</c:v>
                </c:pt>
                <c:pt idx="15">
                  <c:v>275.67</c:v>
                </c:pt>
                <c:pt idx="16">
                  <c:v>275.67</c:v>
                </c:pt>
                <c:pt idx="17">
                  <c:v>275.67</c:v>
                </c:pt>
              </c:numCache>
            </c:numRef>
          </c:xVal>
          <c:yVal>
            <c:numRef>
              <c:f>(livro1!$V$3:$V$5,livro1!$V$12:$V$14,livro1!$V$21:$V$23,livro1!$V$30:$V$32,livro1!$V$39:$V$41,livro1!$V$48:$V$50)</c:f>
              <c:numCache>
                <c:formatCode>General</c:formatCode>
                <c:ptCount val="18"/>
                <c:pt idx="0">
                  <c:v>0.13288224102317001</c:v>
                </c:pt>
                <c:pt idx="1">
                  <c:v>0.13283779554040001</c:v>
                </c:pt>
                <c:pt idx="2">
                  <c:v>0.13322032559199001</c:v>
                </c:pt>
                <c:pt idx="3">
                  <c:v>0.13305659065177</c:v>
                </c:pt>
                <c:pt idx="4">
                  <c:v>0.13310814257563999</c:v>
                </c:pt>
                <c:pt idx="5">
                  <c:v>0.13295787026965999</c:v>
                </c:pt>
                <c:pt idx="6">
                  <c:v>0.13308239634979999</c:v>
                </c:pt>
                <c:pt idx="7">
                  <c:v>0.13280319545600999</c:v>
                </c:pt>
                <c:pt idx="8">
                  <c:v>0.13309374767050999</c:v>
                </c:pt>
                <c:pt idx="9">
                  <c:v>0.1329375418557</c:v>
                </c:pt>
                <c:pt idx="10">
                  <c:v>0.13291566784184</c:v>
                </c:pt>
                <c:pt idx="11">
                  <c:v>0.13279688792267999</c:v>
                </c:pt>
                <c:pt idx="12">
                  <c:v>0.1332764057742</c:v>
                </c:pt>
                <c:pt idx="13">
                  <c:v>0.13321581378521</c:v>
                </c:pt>
                <c:pt idx="14">
                  <c:v>0.13306046690278001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9-4D07-8F28-4B0D7AAC258F}"/>
            </c:ext>
          </c:extLst>
        </c:ser>
        <c:ser>
          <c:idx val="1"/>
          <c:order val="1"/>
          <c:tx>
            <c:v>600 Octets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(livro1!$B$6:$B$8,livro1!$B$15:$B$17,livro1!$B$24:$B$26,livro1!$B$33:$B$35,livro1!$B$42:$B$44,livro1!$B$51:$B$53)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55.933999999999997</c:v>
                </c:pt>
                <c:pt idx="4">
                  <c:v>55.933999999999997</c:v>
                </c:pt>
                <c:pt idx="5">
                  <c:v>55.933999999999997</c:v>
                </c:pt>
                <c:pt idx="6">
                  <c:v>110.86799999999999</c:v>
                </c:pt>
                <c:pt idx="7">
                  <c:v>110.86799999999999</c:v>
                </c:pt>
                <c:pt idx="8">
                  <c:v>110.86799999999999</c:v>
                </c:pt>
                <c:pt idx="9">
                  <c:v>165.80199999999999</c:v>
                </c:pt>
                <c:pt idx="10">
                  <c:v>165.80199999999999</c:v>
                </c:pt>
                <c:pt idx="11">
                  <c:v>165.80199999999999</c:v>
                </c:pt>
                <c:pt idx="12">
                  <c:v>220.73599999999999</c:v>
                </c:pt>
                <c:pt idx="13">
                  <c:v>220.73599999999999</c:v>
                </c:pt>
                <c:pt idx="14">
                  <c:v>220.73599999999999</c:v>
                </c:pt>
                <c:pt idx="15">
                  <c:v>275.67</c:v>
                </c:pt>
                <c:pt idx="16">
                  <c:v>275.67</c:v>
                </c:pt>
                <c:pt idx="17">
                  <c:v>275.67</c:v>
                </c:pt>
              </c:numCache>
            </c:numRef>
          </c:xVal>
          <c:yVal>
            <c:numRef>
              <c:f>(livro1!$V$6:$V$8,livro1!$V$15:$V$17,livro1!$V$24:$V$26,livro1!$V$33:$V$35,livro1!$V$42:$V$44,livro1!$V$51:$V$53)</c:f>
              <c:numCache>
                <c:formatCode>General</c:formatCode>
                <c:ptCount val="18"/>
                <c:pt idx="0">
                  <c:v>0.60210781107630995</c:v>
                </c:pt>
                <c:pt idx="1">
                  <c:v>0.60176855374325999</c:v>
                </c:pt>
                <c:pt idx="2">
                  <c:v>0.60190360924881003</c:v>
                </c:pt>
                <c:pt idx="3">
                  <c:v>0.60214966684565996</c:v>
                </c:pt>
                <c:pt idx="4">
                  <c:v>0.60240595691017995</c:v>
                </c:pt>
                <c:pt idx="5">
                  <c:v>0.60211666474419001</c:v>
                </c:pt>
                <c:pt idx="6">
                  <c:v>0.60197223600494998</c:v>
                </c:pt>
                <c:pt idx="7">
                  <c:v>0.60170854165623999</c:v>
                </c:pt>
                <c:pt idx="8">
                  <c:v>0.60236608611775</c:v>
                </c:pt>
                <c:pt idx="9">
                  <c:v>0.60223233065098003</c:v>
                </c:pt>
                <c:pt idx="10">
                  <c:v>0.60205705401431997</c:v>
                </c:pt>
                <c:pt idx="11">
                  <c:v>0.60231353149155997</c:v>
                </c:pt>
                <c:pt idx="12">
                  <c:v>0.60184798534200001</c:v>
                </c:pt>
                <c:pt idx="13">
                  <c:v>0.60286843953930003</c:v>
                </c:pt>
                <c:pt idx="14">
                  <c:v>0.60222723355331997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9-4D07-8F28-4B0D7AAC258F}"/>
            </c:ext>
          </c:extLst>
        </c:ser>
        <c:ser>
          <c:idx val="2"/>
          <c:order val="2"/>
          <c:tx>
            <c:v>1100 Octets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(livro1!$B$9:$B$11,livro1!$B$18:$B$20,livro1!$B$27:$B$29,livro1!$B$36:$B$38,livro1!$B$45:$B$47,livro1!$B$54:$B$56)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55.933999999999997</c:v>
                </c:pt>
                <c:pt idx="4">
                  <c:v>55.933999999999997</c:v>
                </c:pt>
                <c:pt idx="5">
                  <c:v>55.933999999999997</c:v>
                </c:pt>
                <c:pt idx="6">
                  <c:v>110.86799999999999</c:v>
                </c:pt>
                <c:pt idx="7">
                  <c:v>110.86799999999999</c:v>
                </c:pt>
                <c:pt idx="8">
                  <c:v>110.86799999999999</c:v>
                </c:pt>
                <c:pt idx="9">
                  <c:v>165.80199999999999</c:v>
                </c:pt>
                <c:pt idx="10">
                  <c:v>165.80199999999999</c:v>
                </c:pt>
                <c:pt idx="11">
                  <c:v>165.80199999999999</c:v>
                </c:pt>
                <c:pt idx="12">
                  <c:v>220.73599999999999</c:v>
                </c:pt>
                <c:pt idx="13">
                  <c:v>220.73599999999999</c:v>
                </c:pt>
                <c:pt idx="14">
                  <c:v>220.73599999999999</c:v>
                </c:pt>
                <c:pt idx="15">
                  <c:v>275.67</c:v>
                </c:pt>
                <c:pt idx="16">
                  <c:v>275.67</c:v>
                </c:pt>
                <c:pt idx="17">
                  <c:v>275.67</c:v>
                </c:pt>
              </c:numCache>
            </c:numRef>
          </c:xVal>
          <c:yVal>
            <c:numRef>
              <c:f>(livro1!$V$9:$V$11,livro1!$V$18:$V$20,livro1!$V$27:$V$29,livro1!$V$36:$V$38,livro1!$V$45:$V$47,livro1!$V$54:$V$56)</c:f>
              <c:numCache>
                <c:formatCode>General</c:formatCode>
                <c:ptCount val="18"/>
                <c:pt idx="0">
                  <c:v>0.99332615233599997</c:v>
                </c:pt>
                <c:pt idx="1">
                  <c:v>0.99346054126427996</c:v>
                </c:pt>
                <c:pt idx="2">
                  <c:v>0.99286187233599998</c:v>
                </c:pt>
                <c:pt idx="3">
                  <c:v>0.99342026649854998</c:v>
                </c:pt>
                <c:pt idx="4">
                  <c:v>0.99328992057599996</c:v>
                </c:pt>
                <c:pt idx="5">
                  <c:v>0.99390962315090003</c:v>
                </c:pt>
                <c:pt idx="6">
                  <c:v>0.99311735881600005</c:v>
                </c:pt>
                <c:pt idx="7">
                  <c:v>0.99392422384881995</c:v>
                </c:pt>
                <c:pt idx="8">
                  <c:v>0.99356823085233004</c:v>
                </c:pt>
                <c:pt idx="9">
                  <c:v>0.99376135778744001</c:v>
                </c:pt>
                <c:pt idx="10">
                  <c:v>0.99373367894802</c:v>
                </c:pt>
                <c:pt idx="11">
                  <c:v>0.99379728074892004</c:v>
                </c:pt>
                <c:pt idx="12">
                  <c:v>0.99417849062753005</c:v>
                </c:pt>
                <c:pt idx="13">
                  <c:v>0.99356320408219001</c:v>
                </c:pt>
                <c:pt idx="14">
                  <c:v>0.99430110324013998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9-4D07-8F28-4B0D7AAC2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126847"/>
        <c:axId val="1630879087"/>
      </c:scatterChart>
      <c:valAx>
        <c:axId val="19661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Distance (m)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0879087"/>
        <c:crosses val="autoZero"/>
        <c:crossBetween val="midCat"/>
      </c:valAx>
      <c:valAx>
        <c:axId val="16308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Latency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612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278946</xdr:colOff>
      <xdr:row>36</xdr:row>
      <xdr:rowOff>131990</xdr:rowOff>
    </xdr:from>
    <xdr:to>
      <xdr:col>37</xdr:col>
      <xdr:colOff>164646</xdr:colOff>
      <xdr:row>57</xdr:row>
      <xdr:rowOff>27215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24EB25-CB84-4647-BB45-484DE8534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360587</xdr:colOff>
      <xdr:row>10</xdr:row>
      <xdr:rowOff>84363</xdr:rowOff>
    </xdr:from>
    <xdr:to>
      <xdr:col>37</xdr:col>
      <xdr:colOff>231320</xdr:colOff>
      <xdr:row>31</xdr:row>
      <xdr:rowOff>108856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FD04354-F504-4BF0-961C-FED9EE487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205268</xdr:colOff>
      <xdr:row>102</xdr:row>
      <xdr:rowOff>94740</xdr:rowOff>
    </xdr:from>
    <xdr:to>
      <xdr:col>20</xdr:col>
      <xdr:colOff>702915</xdr:colOff>
      <xdr:row>125</xdr:row>
      <xdr:rowOff>16300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875DA2-A606-453F-9ECD-ACDF5890A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1316181</xdr:colOff>
      <xdr:row>101</xdr:row>
      <xdr:rowOff>138545</xdr:rowOff>
    </xdr:from>
    <xdr:to>
      <xdr:col>6</xdr:col>
      <xdr:colOff>930600</xdr:colOff>
      <xdr:row>124</xdr:row>
      <xdr:rowOff>60105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A2F6639-4165-4289-951F-AA001C295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103</xdr:row>
      <xdr:rowOff>0</xdr:rowOff>
    </xdr:from>
    <xdr:to>
      <xdr:col>41</xdr:col>
      <xdr:colOff>376419</xdr:colOff>
      <xdr:row>125</xdr:row>
      <xdr:rowOff>112060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AB812B4-E076-4A5B-871A-F1B1CE3F0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299357</xdr:colOff>
      <xdr:row>135</xdr:row>
      <xdr:rowOff>163285</xdr:rowOff>
    </xdr:from>
    <xdr:to>
      <xdr:col>41</xdr:col>
      <xdr:colOff>596534</xdr:colOff>
      <xdr:row>158</xdr:row>
      <xdr:rowOff>84845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8E387D5-7B05-454C-86EC-7A029E751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476250</xdr:colOff>
      <xdr:row>137</xdr:row>
      <xdr:rowOff>136072</xdr:rowOff>
    </xdr:from>
    <xdr:to>
      <xdr:col>18</xdr:col>
      <xdr:colOff>9026</xdr:colOff>
      <xdr:row>160</xdr:row>
      <xdr:rowOff>57632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F91BB94-73CB-4D01-9141-F2A2289F6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0</xdr:colOff>
      <xdr:row>10</xdr:row>
      <xdr:rowOff>0</xdr:rowOff>
    </xdr:from>
    <xdr:to>
      <xdr:col>45</xdr:col>
      <xdr:colOff>1299483</xdr:colOff>
      <xdr:row>31</xdr:row>
      <xdr:rowOff>24493</xdr:rowOff>
    </xdr:to>
    <xdr:graphicFrame macro="">
      <xdr:nvGraphicFramePr>
        <xdr:cNvPr id="10" name="Gráfico 6">
          <a:extLst>
            <a:ext uri="{FF2B5EF4-FFF2-40B4-BE49-F238E27FC236}">
              <a16:creationId xmlns:a16="http://schemas.microsoft.com/office/drawing/2014/main" id="{59E2DF0D-8556-40CC-81EE-C05E1AD9F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0</xdr:colOff>
      <xdr:row>37</xdr:row>
      <xdr:rowOff>0</xdr:rowOff>
    </xdr:from>
    <xdr:to>
      <xdr:col>45</xdr:col>
      <xdr:colOff>1299483</xdr:colOff>
      <xdr:row>58</xdr:row>
      <xdr:rowOff>24493</xdr:rowOff>
    </xdr:to>
    <xdr:graphicFrame macro="">
      <xdr:nvGraphicFramePr>
        <xdr:cNvPr id="11" name="Gráfico 6">
          <a:extLst>
            <a:ext uri="{FF2B5EF4-FFF2-40B4-BE49-F238E27FC236}">
              <a16:creationId xmlns:a16="http://schemas.microsoft.com/office/drawing/2014/main" id="{5F88AF0F-610F-47A7-A35C-9F24176E4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10</xdr:row>
      <xdr:rowOff>0</xdr:rowOff>
    </xdr:from>
    <xdr:to>
      <xdr:col>56</xdr:col>
      <xdr:colOff>578304</xdr:colOff>
      <xdr:row>31</xdr:row>
      <xdr:rowOff>24493</xdr:rowOff>
    </xdr:to>
    <xdr:graphicFrame macro="">
      <xdr:nvGraphicFramePr>
        <xdr:cNvPr id="12" name="Gráfico 6">
          <a:extLst>
            <a:ext uri="{FF2B5EF4-FFF2-40B4-BE49-F238E27FC236}">
              <a16:creationId xmlns:a16="http://schemas.microsoft.com/office/drawing/2014/main" id="{69C1C7A6-CA07-409A-89DC-8AA19019F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0</xdr:colOff>
      <xdr:row>37</xdr:row>
      <xdr:rowOff>0</xdr:rowOff>
    </xdr:from>
    <xdr:to>
      <xdr:col>57</xdr:col>
      <xdr:colOff>578304</xdr:colOff>
      <xdr:row>58</xdr:row>
      <xdr:rowOff>24493</xdr:rowOff>
    </xdr:to>
    <xdr:graphicFrame macro="">
      <xdr:nvGraphicFramePr>
        <xdr:cNvPr id="13" name="Gráfico 6">
          <a:extLst>
            <a:ext uri="{FF2B5EF4-FFF2-40B4-BE49-F238E27FC236}">
              <a16:creationId xmlns:a16="http://schemas.microsoft.com/office/drawing/2014/main" id="{5404E266-174D-4452-9129-5DE258811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6E9A8CA2-F189-469D-8E71-2FABE50AB596}" autoFormatId="16" applyNumberFormats="0" applyBorderFormats="0" applyFontFormats="0" applyPatternFormats="0" applyAlignmentFormats="0" applyWidthHeightFormats="0">
  <queryTableRefresh nextId="14" unboundColumnsRight="7">
    <queryTableFields count="13">
      <queryTableField id="1" name="run" tableColumnId="1"/>
      <queryTableField id="2" name="distance" tableColumnId="2"/>
      <queryTableField id="3" name="octets" tableColumnId="3"/>
      <queryTableField id="4" name="repetition" tableColumnId="4"/>
      <queryTableField id="5" name="Module" tableColumnId="5"/>
      <queryTableField id="6" name="packetReceived:count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59F8E701-F1B9-487B-BF5B-27674CF5AEE1}" autoFormatId="16" applyNumberFormats="0" applyBorderFormats="0" applyFontFormats="0" applyPatternFormats="0" applyAlignmentFormats="0" applyWidthHeightFormats="0">
  <queryTableRefresh nextId="17" unboundColumnsRight="6">
    <queryTableFields count="12">
      <queryTableField id="1" name="run" tableColumnId="1"/>
      <queryTableField id="2" name="distance" tableColumnId="2"/>
      <queryTableField id="3" name="octets" tableColumnId="3"/>
      <queryTableField id="4" name="repetition" tableColumnId="4"/>
      <queryTableField id="5" name="Module" tableColumnId="5"/>
      <queryTableField id="6" name="packetReceived:count" tableColumnId="6"/>
      <queryTableField id="7" dataBound="0" tableColumnId="7"/>
      <queryTableField id="8" dataBound="0" tableColumnId="8"/>
      <queryTableField id="9" dataBound="0" tableColumnId="9"/>
      <queryTableField id="14" dataBound="0" tableColumnId="11"/>
      <queryTableField id="15" dataBound="0" tableColumnId="12"/>
      <queryTableField id="16" dataBound="0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F1F9369C-F37F-4E94-AEC6-2897FC1FE14B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run" tableColumnId="1"/>
      <queryTableField id="2" name="N" tableColumnId="2"/>
      <queryTableField id="3" name="octets" tableColumnId="3"/>
      <queryTableField id="4" name="repetition" tableColumnId="4"/>
      <queryTableField id="5" name="Module" tableColumnId="5"/>
      <queryTableField id="6" name="packetReceived:count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EE7B2EA0-364C-4213-8192-7BDA8C9AC7A3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run" tableColumnId="1"/>
      <queryTableField id="2" name="N" tableColumnId="2"/>
      <queryTableField id="3" name="octets" tableColumnId="3"/>
      <queryTableField id="4" name="repetition" tableColumnId="4"/>
      <queryTableField id="5" name="Module" tableColumnId="5"/>
      <queryTableField id="6" name="packetReceived:count" tableColumnId="6"/>
      <queryTableField id="7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5" xr16:uid="{ED5234B4-4E08-4AA3-B09F-45EB3BB9D5AC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run" tableColumnId="1"/>
      <queryTableField id="2" name="N" tableColumnId="2"/>
      <queryTableField id="3" name="octets" tableColumnId="3"/>
      <queryTableField id="4" name="repetition" tableColumnId="4"/>
      <queryTableField id="5" name="Module" tableColumnId="5"/>
      <queryTableField id="6" name="packetReceived:count" tableColumnId="6"/>
      <queryTableField id="7" dataBound="0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7" xr16:uid="{161723D9-2BC0-4435-B9CA-53FE4BCD905B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run" tableColumnId="1"/>
      <queryTableField id="2" name="N" tableColumnId="2"/>
      <queryTableField id="3" name="octets" tableColumnId="3"/>
      <queryTableField id="4" name="repetition" tableColumnId="4"/>
      <queryTableField id="5" name="Module" tableColumnId="5"/>
      <queryTableField id="6" name="packetReceivedFromLower:count" tableColumnId="6"/>
      <queryTableField id="7" dataBound="0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3" xr16:uid="{46E50B01-5741-49F2-BD19-3CF5C4E23DA2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run" tableColumnId="1"/>
      <queryTableField id="2" name="N" tableColumnId="2"/>
      <queryTableField id="9" dataBound="0" tableColumnId="9"/>
      <queryTableField id="8" dataBound="0" tableColumnId="8"/>
      <queryTableField id="3" name="octets" tableColumnId="3"/>
      <queryTableField id="4" name="repetition" tableColumnId="4"/>
      <queryTableField id="5" name="Module" tableColumnId="5"/>
      <queryTableField id="6" name="packetReceived:count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08F84A-A8D1-4662-A0CB-1E1D08B7B8BF}" name="results" displayName="results" ref="O2:AA56" tableType="queryTable" totalsRowShown="0">
  <autoFilter ref="O2:AA56" xr:uid="{63C45BBD-A60F-48DD-B033-F567C03A2727}"/>
  <tableColumns count="13">
    <tableColumn id="1" xr3:uid="{2E491DC0-550A-4619-99C2-1FB3C460D31B}" uniqueName="1" name="run" queryTableFieldId="1" dataDxfId="27"/>
    <tableColumn id="2" xr3:uid="{1B5D16C3-4B6D-43A8-9678-F63EC5E2A98E}" uniqueName="2" name="distance" queryTableFieldId="2" dataDxfId="26"/>
    <tableColumn id="3" xr3:uid="{A9B93685-B38E-4DC9-B27E-0DC4B1C47522}" uniqueName="3" name="octets" queryTableFieldId="3"/>
    <tableColumn id="4" xr3:uid="{45661AA2-6933-4B5E-B646-40F5A9353268}" uniqueName="4" name="repetition" queryTableFieldId="4"/>
    <tableColumn id="5" xr3:uid="{7EF6D5C4-79E3-45D3-B741-AB92A83EF1A9}" uniqueName="5" name="Module" queryTableFieldId="5" dataDxfId="25"/>
    <tableColumn id="6" xr3:uid="{E606C49D-3441-4AB8-B10C-ABC157BE8C82}" uniqueName="6" name="packetReceived:count" queryTableFieldId="6"/>
    <tableColumn id="7" xr3:uid="{B14416B2-019C-4891-9A29-EDBF15A453E6}" uniqueName="7" name="Throughput (kBit/s)" queryTableFieldId="7" dataDxfId="24">
      <calculatedColumnFormula>T3*Q3*8/(20*1000)</calculatedColumnFormula>
    </tableColumn>
    <tableColumn id="8" xr3:uid="{38947BD3-FA6F-4428-B631-468A07B9444A}" uniqueName="8" name="delay mean (s)" queryTableFieldId="8"/>
    <tableColumn id="9" xr3:uid="{60910481-84A2-4719-89D5-818BBB10732B}" uniqueName="9" name="Packets Incorrectly received" queryTableFieldId="9"/>
    <tableColumn id="10" xr3:uid="{188C6146-169B-40A0-B181-FF6BE6B79E27}" uniqueName="10" name="packetSentToLower(client)" queryTableFieldId="10"/>
    <tableColumn id="11" xr3:uid="{629EE1E7-12C6-4F98-ADA0-C4078C0A80A1}" uniqueName="11" name="packetSentToUpper(server)" queryTableFieldId="11"/>
    <tableColumn id="12" xr3:uid="{ED5BE0BE-DA48-4E66-99FA-0AF1EC421315}" uniqueName="12" name="Average MAC retries  (sem RTS/CTS)" queryTableFieldId="12" dataDxfId="23">
      <calculatedColumnFormula>(results[[#This Row],[packetSentToLower(client)]]-results[[#This Row],[packetSentToUpper(server)]])/results[[#This Row],[packetReceived:count]]</calculatedColumnFormula>
    </tableColumn>
    <tableColumn id="13" xr3:uid="{1B23EC87-DC91-49D2-8B47-2459BE9E347A}" uniqueName="13" name="Average MAC retries  (com RTS/CTS)" queryTableFieldId="13" dataDxfId="22">
      <calculatedColumnFormula>(results[[#This Row],[packetSentToLower(client)]]-results[[#This Row],[packetSentToUpper(server)]]/2)/results[[#This Row],[packetReceived:count]]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835D0A-C439-4186-B70D-CFA8C7424531}" name="results5" displayName="results5" ref="A2:L56" tableType="queryTable" totalsRowShown="0">
  <autoFilter ref="A2:L56" xr:uid="{DBA3D34A-104B-409C-AF59-41561A9262B2}"/>
  <tableColumns count="12">
    <tableColumn id="1" xr3:uid="{40755CA5-5F94-464D-A908-2BE374E62278}" uniqueName="1" name="run" queryTableFieldId="1" dataDxfId="21"/>
    <tableColumn id="2" xr3:uid="{F19544EF-07A2-4269-BA24-A36DE4B4795A}" uniqueName="2" name="distance" queryTableFieldId="2" dataDxfId="20"/>
    <tableColumn id="3" xr3:uid="{12B541C3-9643-4C39-8B83-7318A349CF42}" uniqueName="3" name="octets" queryTableFieldId="3"/>
    <tableColumn id="4" xr3:uid="{106C0125-3C90-4B94-BB80-00F26A00764A}" uniqueName="4" name="repetition" queryTableFieldId="4"/>
    <tableColumn id="5" xr3:uid="{404A2789-D725-4DA9-8CF7-862D72209B97}" uniqueName="5" name="Module" queryTableFieldId="5" dataDxfId="19"/>
    <tableColumn id="6" xr3:uid="{B6BDF72D-EB96-4039-8EB7-AAD19E6B4DB6}" uniqueName="6" name="packetReceived:count" queryTableFieldId="6"/>
    <tableColumn id="7" xr3:uid="{392C922A-B70E-48B6-BEAD-24E8A0A84337}" uniqueName="7" name="Throughput (kBit/s)" queryTableFieldId="7" dataDxfId="18">
      <calculatedColumnFormula>C3*F3*8/(20*1000)</calculatedColumnFormula>
    </tableColumn>
    <tableColumn id="8" xr3:uid="{532E1A1E-475C-4EF4-AE5B-D8CD7A8929E1}" uniqueName="8" name="delay mean (s)" queryTableFieldId="8" dataDxfId="17"/>
    <tableColumn id="9" xr3:uid="{5741B97F-AD76-4CDB-89DE-F5D1303D9C51}" uniqueName="9" name="Packets Incorrectly received" queryTableFieldId="9" dataDxfId="16"/>
    <tableColumn id="11" xr3:uid="{797B1AFD-D9B4-41E6-BA79-AB4A93B9FCB9}" uniqueName="11" name="packetSentToLower(client)" queryTableFieldId="14"/>
    <tableColumn id="12" xr3:uid="{4D345263-6DD8-4F58-A7D2-762C4092BC84}" uniqueName="12" name="packetSentToUpper(server)" queryTableFieldId="15"/>
    <tableColumn id="13" xr3:uid="{2E2B5AED-D419-43D0-BDC8-0AD83E4E1B42}" uniqueName="13" name="Average MAC retries " queryTableFieldId="16" dataDxfId="15">
      <calculatedColumnFormula>(results5[[#This Row],[packetSentToLower(client)]]-results5[[#This Row],[packetSentToUpper(server)]])/results5[[#This Row],[packetReceived:count]]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450D39-83FA-4CA6-8A0F-A383427A993C}" name="_2_2_34" displayName="_2_2_34" ref="O64:U100" tableType="queryTable" totalsRowShown="0">
  <autoFilter ref="O64:U100" xr:uid="{2A26FE8D-DF57-4264-842A-72076C1F63EE}"/>
  <tableColumns count="7">
    <tableColumn id="1" xr3:uid="{780FB61C-75C0-482E-8A0E-8EEAEEDD6654}" uniqueName="1" name="run" queryTableFieldId="1" dataDxfId="14"/>
    <tableColumn id="2" xr3:uid="{E12A60D9-F2C5-475D-B357-1791F8C6FFE4}" uniqueName="2" name="N" queryTableFieldId="2"/>
    <tableColumn id="3" xr3:uid="{649669EF-ABB1-4C2A-8D71-9DC90299E44A}" uniqueName="3" name="octets" queryTableFieldId="3"/>
    <tableColumn id="4" xr3:uid="{E7197674-A384-45DF-B12A-BA434A150DB0}" uniqueName="4" name="repetition" queryTableFieldId="4"/>
    <tableColumn id="5" xr3:uid="{F6D9105B-8300-4305-B1C8-FB53588DF22B}" uniqueName="5" name="Module" queryTableFieldId="5" dataDxfId="13"/>
    <tableColumn id="6" xr3:uid="{6D30A21F-114B-4770-AA75-BB0EC5FEA977}" uniqueName="6" name="packetReceived:count" queryTableFieldId="6"/>
    <tableColumn id="7" xr3:uid="{FED9353F-9133-4C90-8523-60DF423C0CC2}" uniqueName="7" name="Throughput (kBit/s)" queryTableFieldId="7" dataDxfId="12">
      <calculatedColumnFormula>T65*Q65*8/(20*1000)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3B50A2-FE62-461B-A47E-AB1DBFD80F35}" name="results2__3" displayName="results2__3" ref="AD64:AJ100" tableType="queryTable" totalsRowShown="0">
  <autoFilter ref="AD64:AJ100" xr:uid="{D53B375D-E549-4539-8521-68B7DB107D48}"/>
  <tableColumns count="7">
    <tableColumn id="1" xr3:uid="{69EF4CBE-7F50-45DB-B983-B64B69D3D058}" uniqueName="1" name="run" queryTableFieldId="1" dataDxfId="11"/>
    <tableColumn id="2" xr3:uid="{87E2EFE5-5D61-42C0-A38F-E961ECC8708D}" uniqueName="2" name="N" queryTableFieldId="2"/>
    <tableColumn id="3" xr3:uid="{E9F9431E-3939-4D46-B126-BF575AA3C606}" uniqueName="3" name="octets" queryTableFieldId="3"/>
    <tableColumn id="4" xr3:uid="{1C88CC8F-82BF-4ABD-B5FB-E33EDBD3C238}" uniqueName="4" name="repetition" queryTableFieldId="4"/>
    <tableColumn id="5" xr3:uid="{7BB932E6-3604-4060-8F76-0DD2FACA622B}" uniqueName="5" name="Module" queryTableFieldId="5" dataDxfId="10"/>
    <tableColumn id="6" xr3:uid="{E78C0A75-27D1-4B62-B621-EEC63CA4C668}" uniqueName="6" name="packetReceived:count" queryTableFieldId="6"/>
    <tableColumn id="7" xr3:uid="{C1C183D8-3A20-4E46-A739-D26B9846E223}" uniqueName="7" name="Throughput (kBit/s)" queryTableFieldId="7" dataDxfId="9">
      <calculatedColumnFormula>results2__3[[#This Row],[packetReceived:count]]*results2__3[[#This Row],[octets]]*8/(20*1000)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D260F6-18FC-46CE-9A12-ADC5E28E5332}" name="results__2" displayName="results__2" ref="A64:G100" tableType="queryTable" totalsRowShown="0">
  <autoFilter ref="A64:G100" xr:uid="{01D784D5-AF64-4DE8-9395-4EB034032D56}"/>
  <tableColumns count="7">
    <tableColumn id="1" xr3:uid="{AB2FAD0D-F76B-473C-B563-F4FC29E6D6EC}" uniqueName="1" name="run" queryTableFieldId="1" dataDxfId="8"/>
    <tableColumn id="2" xr3:uid="{FFCB1B2D-B7D9-487D-AEB1-B5BD4B8FF7D7}" uniqueName="2" name="N" queryTableFieldId="2"/>
    <tableColumn id="3" xr3:uid="{8C760A6B-CA66-44E3-B207-48A850FB78D2}" uniqueName="3" name="octets" queryTableFieldId="3"/>
    <tableColumn id="4" xr3:uid="{F3F03684-AC2C-49FD-8C02-4BC7BD88A419}" uniqueName="4" name="repetition" queryTableFieldId="4"/>
    <tableColumn id="5" xr3:uid="{9F9BD3D9-BEF0-4D5C-9F8A-4E358E70BE6A}" uniqueName="5" name="Module" queryTableFieldId="5" dataDxfId="7"/>
    <tableColumn id="6" xr3:uid="{3CBFC968-EF18-41A7-9A3D-47905D1FEAB6}" uniqueName="6" name="packetReceived:count" queryTableFieldId="6"/>
    <tableColumn id="7" xr3:uid="{6A7D48F1-6D5F-47DF-9436-0C766A8A85F2}" uniqueName="7" name="Throughput (kBit/s)" queryTableFieldId="7" dataDxfId="6">
      <calculatedColumnFormula>results__2[[#This Row],[packetReceived:count]]*results__2[[#This Row],[octets]]*8/(20*1000)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B2ED75-C1DE-42CE-B0A9-72030B13E27E}" name="Results6" displayName="Results6" ref="A138:H174" tableType="queryTable" totalsRowShown="0">
  <autoFilter ref="A138:H174" xr:uid="{3F0FAF7B-F3D5-43B4-BE03-5550D1BFF563}"/>
  <tableColumns count="8">
    <tableColumn id="1" xr3:uid="{C23B4EC3-611F-4728-9EE3-3F9A88286931}" uniqueName="1" name="run" queryTableFieldId="1" dataDxfId="5"/>
    <tableColumn id="2" xr3:uid="{5E276474-1162-469C-9E14-08B190332B07}" uniqueName="2" name="N" queryTableFieldId="2"/>
    <tableColumn id="3" xr3:uid="{231B8966-C27E-4655-94C1-0EA0EB0D5710}" uniqueName="3" name="octets" queryTableFieldId="3"/>
    <tableColumn id="4" xr3:uid="{69BA1934-FE35-4DE5-A227-2E5A58EA1E2D}" uniqueName="4" name="repetition" queryTableFieldId="4"/>
    <tableColumn id="5" xr3:uid="{B8CEE6FE-4878-4BC8-A6BC-0C34FFF09F64}" uniqueName="5" name="Module" queryTableFieldId="5" dataDxfId="4"/>
    <tableColumn id="6" xr3:uid="{9FA91A52-EB76-4D79-A73D-6E82C3642890}" uniqueName="6" name="packetReceivedFromLower:count" queryTableFieldId="6"/>
    <tableColumn id="7" xr3:uid="{6F588655-E15D-4580-9DB8-24DDDF7A32A9}" uniqueName="7" name="packetReceivedFromLower:sum(packetBytes)" queryTableFieldId="7"/>
    <tableColumn id="8" xr3:uid="{38851117-5D9C-4687-A7DE-CB1111786198}" uniqueName="8" name="Throughput (kbit/s)" queryTableFieldId="8" dataDxfId="3">
      <calculatedColumnFormula>Results6[[#This Row],[packetReceivedFromLower:sum(packetBytes)]]*8/(20*1000)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C995BA-EC5F-40DB-90D8-67F21D524632}" name="_2_3" displayName="_2_3" ref="V138:AD174" tableType="queryTable" totalsRowShown="0">
  <autoFilter ref="V138:AD174" xr:uid="{5A6E2DB3-0642-4807-994F-8DFB7EDB12E0}"/>
  <tableColumns count="9">
    <tableColumn id="1" xr3:uid="{F1CCDF99-2586-4176-8610-B097BC19FD1C}" uniqueName="1" name="run" queryTableFieldId="1" dataDxfId="2"/>
    <tableColumn id="2" xr3:uid="{C6B0DA41-E549-4362-9CF2-E2AF765F5FA1}" uniqueName="2" name="N" queryTableFieldId="2"/>
    <tableColumn id="9" xr3:uid="{132A0CA7-58E0-433B-AFEA-8218609B733C}" uniqueName="9" name="Column2" queryTableFieldId="9"/>
    <tableColumn id="8" xr3:uid="{6E07DA45-6E04-4A49-9491-62F402E16E9D}" uniqueName="8" name="Column1" queryTableFieldId="8"/>
    <tableColumn id="3" xr3:uid="{5EE61BFC-9D4E-4AA5-B796-3F4C88BD16AB}" uniqueName="3" name="octets" queryTableFieldId="3"/>
    <tableColumn id="4" xr3:uid="{7D376245-8A89-4580-97BF-D15A8D1F482C}" uniqueName="4" name="repetition" queryTableFieldId="4"/>
    <tableColumn id="5" xr3:uid="{9D057B6F-7A0F-4A9E-A32B-B543E3B119AC}" uniqueName="5" name="Module" queryTableFieldId="5" dataDxfId="1"/>
    <tableColumn id="6" xr3:uid="{5EDB5C61-7395-4DD2-85E0-F3D087185DFD}" uniqueName="6" name="packetReceived:count" queryTableFieldId="6"/>
    <tableColumn id="7" xr3:uid="{1329E898-65F2-4E07-A6E0-3CE99F971C66}" uniqueName="7" name="Throughput (kBit/s)" queryTableFieldId="7" dataDxfId="0">
      <calculatedColumnFormula>_2_3[[#This Row],[packetReceived:count]]*_2_3[[#This Row],[octets]]*8/(20*1000)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4"/>
  <sheetViews>
    <sheetView tabSelected="1" topLeftCell="X25" zoomScale="70" zoomScaleNormal="70" workbookViewId="0">
      <selection activeCell="AU49" sqref="AU49"/>
    </sheetView>
  </sheetViews>
  <sheetFormatPr defaultRowHeight="15" x14ac:dyDescent="0.25"/>
  <cols>
    <col min="1" max="1" width="34.42578125" customWidth="1"/>
    <col min="4" max="4" width="11" customWidth="1"/>
    <col min="5" max="5" width="25.42578125" customWidth="1"/>
    <col min="6" max="6" width="22.42578125" customWidth="1"/>
    <col min="7" max="8" width="21.28515625" customWidth="1"/>
    <col min="9" max="9" width="29.5703125" customWidth="1"/>
    <col min="10" max="10" width="40.42578125" customWidth="1"/>
    <col min="11" max="11" width="39" customWidth="1"/>
    <col min="12" max="12" width="29.5703125" customWidth="1"/>
    <col min="15" max="15" width="37.42578125" customWidth="1"/>
    <col min="16" max="16" width="12.7109375" customWidth="1"/>
    <col min="17" max="17" width="8.5703125" customWidth="1"/>
    <col min="18" max="18" width="7.140625" customWidth="1"/>
    <col min="19" max="19" width="22.7109375" customWidth="1"/>
    <col min="20" max="20" width="9.7109375" customWidth="1"/>
    <col min="21" max="22" width="18.42578125" customWidth="1"/>
    <col min="23" max="23" width="30.28515625" customWidth="1"/>
    <col min="24" max="24" width="37" customWidth="1"/>
    <col min="25" max="25" width="36.28515625" customWidth="1"/>
    <col min="26" max="26" width="44.42578125" customWidth="1"/>
    <col min="27" max="27" width="50.85546875" customWidth="1"/>
    <col min="42" max="42" width="33.5703125" customWidth="1"/>
    <col min="44" max="44" width="11.42578125" customWidth="1"/>
    <col min="45" max="45" width="16.140625" customWidth="1"/>
    <col min="46" max="46" width="26" customWidth="1"/>
    <col min="47" max="47" width="24.7109375" customWidth="1"/>
    <col min="48" max="48" width="9.140625" customWidth="1"/>
    <col min="49" max="49" width="7.7109375" customWidth="1"/>
  </cols>
  <sheetData>
    <row r="1" spans="1:38" x14ac:dyDescent="0.25">
      <c r="A1" t="s">
        <v>122</v>
      </c>
      <c r="O1" t="s">
        <v>0</v>
      </c>
      <c r="AH1" t="s">
        <v>1</v>
      </c>
    </row>
    <row r="2" spans="1:38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67</v>
      </c>
      <c r="H2" t="s">
        <v>235</v>
      </c>
      <c r="I2" t="s">
        <v>236</v>
      </c>
      <c r="J2" t="s">
        <v>281</v>
      </c>
      <c r="K2" t="s">
        <v>283</v>
      </c>
      <c r="L2" t="s">
        <v>282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67</v>
      </c>
      <c r="V2" t="s">
        <v>235</v>
      </c>
      <c r="W2" t="s">
        <v>236</v>
      </c>
      <c r="X2" t="s">
        <v>281</v>
      </c>
      <c r="Y2" t="s">
        <v>283</v>
      </c>
      <c r="Z2" t="s">
        <v>284</v>
      </c>
      <c r="AA2" t="s">
        <v>285</v>
      </c>
      <c r="AH2" t="s">
        <v>2</v>
      </c>
      <c r="AI2" t="s">
        <v>3</v>
      </c>
      <c r="AJ2" t="s">
        <v>5</v>
      </c>
      <c r="AK2" t="s">
        <v>6</v>
      </c>
      <c r="AL2" t="s">
        <v>7</v>
      </c>
    </row>
    <row r="3" spans="1:38" x14ac:dyDescent="0.25">
      <c r="A3" t="s">
        <v>68</v>
      </c>
      <c r="B3">
        <v>1</v>
      </c>
      <c r="C3">
        <v>25</v>
      </c>
      <c r="D3">
        <v>0</v>
      </c>
      <c r="E3" t="s">
        <v>9</v>
      </c>
      <c r="F3">
        <v>15221</v>
      </c>
      <c r="G3" s="1">
        <f t="shared" ref="G3:G34" si="0">C3*F3*8/(20*1000)</f>
        <v>152.21</v>
      </c>
      <c r="H3">
        <v>0.13288224102317001</v>
      </c>
      <c r="I3">
        <v>0</v>
      </c>
      <c r="J3">
        <v>15221</v>
      </c>
      <c r="K3">
        <v>15221</v>
      </c>
      <c r="L3">
        <f>(results5[[#This Row],[packetSentToLower(client)]]-results5[[#This Row],[packetSentToUpper(server)]])/results5[[#This Row],[packetReceived:count]]</f>
        <v>0</v>
      </c>
      <c r="O3" t="s">
        <v>8</v>
      </c>
      <c r="P3">
        <v>1</v>
      </c>
      <c r="Q3">
        <v>25</v>
      </c>
      <c r="R3">
        <v>0</v>
      </c>
      <c r="S3" t="s">
        <v>9</v>
      </c>
      <c r="T3">
        <v>15221</v>
      </c>
      <c r="U3">
        <f t="shared" ref="U3:U34" si="1">T3*Q3*8/(20*1000)</f>
        <v>152.21</v>
      </c>
      <c r="V3">
        <v>0.13288224102317001</v>
      </c>
      <c r="W3">
        <v>0</v>
      </c>
      <c r="X3">
        <v>15221</v>
      </c>
      <c r="Y3">
        <v>15221</v>
      </c>
      <c r="Z3">
        <f>(results[[#This Row],[packetSentToLower(client)]]-results[[#This Row],[packetSentToUpper(server)]])/results[[#This Row],[packetReceived:count]]</f>
        <v>0</v>
      </c>
      <c r="AA3" t="s">
        <v>286</v>
      </c>
      <c r="AH3" t="s">
        <v>10</v>
      </c>
      <c r="AI3">
        <v>0</v>
      </c>
      <c r="AJ3">
        <v>0</v>
      </c>
      <c r="AK3" t="s">
        <v>9</v>
      </c>
      <c r="AL3">
        <v>0</v>
      </c>
    </row>
    <row r="4" spans="1:38" x14ac:dyDescent="0.25">
      <c r="A4" t="s">
        <v>69</v>
      </c>
      <c r="B4">
        <v>1</v>
      </c>
      <c r="C4">
        <v>25</v>
      </c>
      <c r="D4">
        <v>1</v>
      </c>
      <c r="E4" t="s">
        <v>9</v>
      </c>
      <c r="F4">
        <v>15224</v>
      </c>
      <c r="G4" s="1">
        <f t="shared" si="0"/>
        <v>152.24</v>
      </c>
      <c r="H4">
        <v>0.13283779554040001</v>
      </c>
      <c r="I4">
        <v>0</v>
      </c>
      <c r="J4">
        <v>15224</v>
      </c>
      <c r="K4">
        <v>15224</v>
      </c>
      <c r="L4">
        <f>(results5[[#This Row],[packetSentToLower(client)]]-results5[[#This Row],[packetSentToUpper(server)]])/results5[[#This Row],[packetSentToLower(client)]]</f>
        <v>0</v>
      </c>
      <c r="O4" t="s">
        <v>11</v>
      </c>
      <c r="P4">
        <v>1</v>
      </c>
      <c r="Q4">
        <v>25</v>
      </c>
      <c r="R4">
        <v>1</v>
      </c>
      <c r="S4" t="s">
        <v>9</v>
      </c>
      <c r="T4">
        <v>15224</v>
      </c>
      <c r="U4">
        <f t="shared" si="1"/>
        <v>152.24</v>
      </c>
      <c r="V4">
        <v>0.13283779554040001</v>
      </c>
      <c r="W4">
        <v>0</v>
      </c>
      <c r="X4">
        <v>15224</v>
      </c>
      <c r="Y4">
        <v>15224</v>
      </c>
      <c r="Z4">
        <f>(results[[#This Row],[packetSentToLower(client)]]-results[[#This Row],[packetSentToUpper(server)]])/results[[#This Row],[packetReceived:count]]</f>
        <v>0</v>
      </c>
      <c r="AA4" t="s">
        <v>286</v>
      </c>
      <c r="AH4" t="s">
        <v>12</v>
      </c>
      <c r="AI4">
        <v>5</v>
      </c>
      <c r="AJ4">
        <v>0</v>
      </c>
      <c r="AK4" t="s">
        <v>9</v>
      </c>
      <c r="AL4">
        <v>0</v>
      </c>
    </row>
    <row r="5" spans="1:38" x14ac:dyDescent="0.25">
      <c r="A5" t="s">
        <v>70</v>
      </c>
      <c r="B5">
        <v>1</v>
      </c>
      <c r="C5">
        <v>25</v>
      </c>
      <c r="D5">
        <v>2</v>
      </c>
      <c r="E5" t="s">
        <v>9</v>
      </c>
      <c r="F5">
        <v>15180</v>
      </c>
      <c r="G5" s="1">
        <f t="shared" si="0"/>
        <v>151.80000000000001</v>
      </c>
      <c r="H5">
        <v>0.13322032559199001</v>
      </c>
      <c r="I5">
        <v>0</v>
      </c>
      <c r="J5">
        <v>15181</v>
      </c>
      <c r="K5">
        <v>15180</v>
      </c>
      <c r="L5">
        <f>(results5[[#This Row],[packetSentToLower(client)]]-results5[[#This Row],[packetSentToUpper(server)]])/results5[[#This Row],[packetReceived:count]]</f>
        <v>6.5876152832674566E-5</v>
      </c>
      <c r="O5" t="s">
        <v>13</v>
      </c>
      <c r="P5">
        <v>1</v>
      </c>
      <c r="Q5">
        <v>25</v>
      </c>
      <c r="R5">
        <v>2</v>
      </c>
      <c r="S5" t="s">
        <v>9</v>
      </c>
      <c r="T5">
        <v>15180</v>
      </c>
      <c r="U5">
        <f t="shared" si="1"/>
        <v>151.80000000000001</v>
      </c>
      <c r="V5">
        <v>0.13322032559199001</v>
      </c>
      <c r="W5">
        <v>0</v>
      </c>
      <c r="X5">
        <v>15181</v>
      </c>
      <c r="Y5">
        <v>15180</v>
      </c>
      <c r="Z5">
        <f>(results[[#This Row],[packetSentToLower(client)]]-results[[#This Row],[packetSentToUpper(server)]])/results[[#This Row],[packetReceived:count]]</f>
        <v>6.5876152832674566E-5</v>
      </c>
      <c r="AA5" t="s">
        <v>286</v>
      </c>
      <c r="AH5" t="s">
        <v>14</v>
      </c>
      <c r="AI5">
        <v>10</v>
      </c>
      <c r="AJ5">
        <v>0</v>
      </c>
      <c r="AK5" t="s">
        <v>9</v>
      </c>
      <c r="AL5">
        <v>0</v>
      </c>
    </row>
    <row r="6" spans="1:38" x14ac:dyDescent="0.25">
      <c r="A6" t="s">
        <v>71</v>
      </c>
      <c r="B6">
        <v>1</v>
      </c>
      <c r="C6">
        <v>600</v>
      </c>
      <c r="D6">
        <v>0</v>
      </c>
      <c r="E6" t="s">
        <v>9</v>
      </c>
      <c r="F6">
        <v>3381</v>
      </c>
      <c r="G6" s="1">
        <f t="shared" si="0"/>
        <v>811.44</v>
      </c>
      <c r="H6">
        <v>0.59349105718813999</v>
      </c>
      <c r="I6">
        <v>0</v>
      </c>
      <c r="J6">
        <v>3382</v>
      </c>
      <c r="K6">
        <v>3381</v>
      </c>
      <c r="L6">
        <f>(results5[[#This Row],[packetSentToLower(client)]]-results5[[#This Row],[packetSentToUpper(server)]])/results5[[#This Row],[packetReceived:count]]</f>
        <v>2.9577048210588581E-4</v>
      </c>
      <c r="O6" t="s">
        <v>15</v>
      </c>
      <c r="P6">
        <v>1</v>
      </c>
      <c r="Q6">
        <v>600</v>
      </c>
      <c r="R6">
        <v>0</v>
      </c>
      <c r="S6" t="s">
        <v>9</v>
      </c>
      <c r="T6">
        <v>3331</v>
      </c>
      <c r="U6">
        <f t="shared" si="1"/>
        <v>799.44</v>
      </c>
      <c r="V6">
        <v>0.60210781107630995</v>
      </c>
      <c r="W6">
        <v>0</v>
      </c>
      <c r="X6">
        <v>6664</v>
      </c>
      <c r="Y6">
        <v>3331</v>
      </c>
      <c r="Z6" t="s">
        <v>286</v>
      </c>
      <c r="AA6">
        <f>(results[[#This Row],[packetSentToLower(client)]]-results[[#This Row],[packetSentToUpper(server)]]/2)/results[[#This Row],[packetReceived:count]]</f>
        <v>1.500600420294206</v>
      </c>
      <c r="AH6" t="s">
        <v>16</v>
      </c>
      <c r="AI6">
        <v>15</v>
      </c>
      <c r="AJ6">
        <v>0</v>
      </c>
      <c r="AK6" t="s">
        <v>9</v>
      </c>
      <c r="AL6">
        <v>0</v>
      </c>
    </row>
    <row r="7" spans="1:38" x14ac:dyDescent="0.25">
      <c r="A7" t="s">
        <v>72</v>
      </c>
      <c r="B7">
        <v>1</v>
      </c>
      <c r="C7">
        <v>600</v>
      </c>
      <c r="D7">
        <v>1</v>
      </c>
      <c r="E7" t="s">
        <v>9</v>
      </c>
      <c r="F7">
        <v>3383</v>
      </c>
      <c r="G7" s="1">
        <f t="shared" si="0"/>
        <v>811.92</v>
      </c>
      <c r="H7">
        <v>0.59317504921149999</v>
      </c>
      <c r="I7">
        <v>0</v>
      </c>
      <c r="J7">
        <v>3384</v>
      </c>
      <c r="K7">
        <v>3383</v>
      </c>
      <c r="L7">
        <f>(results5[[#This Row],[packetSentToLower(client)]]-results5[[#This Row],[packetSentToUpper(server)]])/results5[[#This Row],[packetReceived:count]]</f>
        <v>2.9559562518474729E-4</v>
      </c>
      <c r="O7" t="s">
        <v>17</v>
      </c>
      <c r="P7">
        <v>1</v>
      </c>
      <c r="Q7">
        <v>600</v>
      </c>
      <c r="R7">
        <v>1</v>
      </c>
      <c r="S7" t="s">
        <v>9</v>
      </c>
      <c r="T7">
        <v>3333</v>
      </c>
      <c r="U7">
        <f t="shared" si="1"/>
        <v>799.92</v>
      </c>
      <c r="V7">
        <v>0.60176855374325999</v>
      </c>
      <c r="W7">
        <v>0</v>
      </c>
      <c r="X7">
        <v>6668</v>
      </c>
      <c r="Y7">
        <v>3333</v>
      </c>
      <c r="Z7" t="s">
        <v>286</v>
      </c>
      <c r="AA7">
        <f>(results[[#This Row],[packetSentToLower(client)]]-results[[#This Row],[packetSentToUpper(server)]]/2)/results[[#This Row],[packetReceived:count]]</f>
        <v>1.5006000600060005</v>
      </c>
    </row>
    <row r="8" spans="1:38" x14ac:dyDescent="0.25">
      <c r="A8" t="s">
        <v>73</v>
      </c>
      <c r="B8">
        <v>1</v>
      </c>
      <c r="C8">
        <v>600</v>
      </c>
      <c r="D8">
        <v>2</v>
      </c>
      <c r="E8" t="s">
        <v>9</v>
      </c>
      <c r="F8">
        <v>3382</v>
      </c>
      <c r="G8" s="1">
        <f t="shared" si="0"/>
        <v>811.68</v>
      </c>
      <c r="H8">
        <v>0.59331589323315004</v>
      </c>
      <c r="I8">
        <v>0</v>
      </c>
      <c r="J8">
        <v>3383</v>
      </c>
      <c r="K8">
        <v>3382</v>
      </c>
      <c r="L8">
        <f>(results5[[#This Row],[packetSentToLower(client)]]-results5[[#This Row],[packetSentToUpper(server)]])/results5[[#This Row],[packetReceived:count]]</f>
        <v>2.9568302779420464E-4</v>
      </c>
      <c r="O8" t="s">
        <v>18</v>
      </c>
      <c r="P8">
        <v>1</v>
      </c>
      <c r="Q8">
        <v>600</v>
      </c>
      <c r="R8">
        <v>2</v>
      </c>
      <c r="S8" t="s">
        <v>9</v>
      </c>
      <c r="T8">
        <v>3333</v>
      </c>
      <c r="U8">
        <f t="shared" si="1"/>
        <v>799.92</v>
      </c>
      <c r="V8">
        <v>0.60190360924881003</v>
      </c>
      <c r="W8">
        <v>0</v>
      </c>
      <c r="X8">
        <v>6666</v>
      </c>
      <c r="Y8">
        <v>3333</v>
      </c>
      <c r="Z8" t="s">
        <v>286</v>
      </c>
      <c r="AA8">
        <f>(results[[#This Row],[packetSentToLower(client)]]-results[[#This Row],[packetSentToUpper(server)]]/2)/results[[#This Row],[packetReceived:count]]</f>
        <v>1.5</v>
      </c>
    </row>
    <row r="9" spans="1:38" x14ac:dyDescent="0.25">
      <c r="A9" t="s">
        <v>74</v>
      </c>
      <c r="B9">
        <v>1</v>
      </c>
      <c r="C9">
        <v>1100</v>
      </c>
      <c r="D9">
        <v>0</v>
      </c>
      <c r="E9" t="s">
        <v>9</v>
      </c>
      <c r="F9">
        <v>2018</v>
      </c>
      <c r="G9" s="1">
        <f t="shared" si="0"/>
        <v>887.92</v>
      </c>
      <c r="H9">
        <v>0.98487169339588998</v>
      </c>
      <c r="I9">
        <v>0</v>
      </c>
      <c r="J9">
        <v>2018</v>
      </c>
      <c r="K9">
        <v>2018</v>
      </c>
      <c r="L9">
        <f>(results5[[#This Row],[packetSentToLower(client)]]-results5[[#This Row],[packetSentToUpper(server)]])/results5[[#This Row],[packetReceived:count]]</f>
        <v>0</v>
      </c>
      <c r="O9" t="s">
        <v>19</v>
      </c>
      <c r="P9">
        <v>1</v>
      </c>
      <c r="Q9">
        <v>1100</v>
      </c>
      <c r="R9">
        <v>0</v>
      </c>
      <c r="S9" t="s">
        <v>9</v>
      </c>
      <c r="T9">
        <v>2000</v>
      </c>
      <c r="U9">
        <f t="shared" si="1"/>
        <v>880</v>
      </c>
      <c r="V9">
        <v>0.99332615233599997</v>
      </c>
      <c r="W9">
        <v>0</v>
      </c>
      <c r="X9">
        <v>4002</v>
      </c>
      <c r="Y9">
        <v>2000</v>
      </c>
      <c r="Z9" t="s">
        <v>286</v>
      </c>
      <c r="AA9">
        <f>(results[[#This Row],[packetSentToLower(client)]]-results[[#This Row],[packetSentToUpper(server)]]/2)/results[[#This Row],[packetReceived:count]]</f>
        <v>1.5009999999999999</v>
      </c>
    </row>
    <row r="10" spans="1:38" x14ac:dyDescent="0.25">
      <c r="A10" t="s">
        <v>75</v>
      </c>
      <c r="B10">
        <v>1</v>
      </c>
      <c r="C10">
        <v>1100</v>
      </c>
      <c r="D10">
        <v>1</v>
      </c>
      <c r="E10" t="s">
        <v>9</v>
      </c>
      <c r="F10">
        <v>2017</v>
      </c>
      <c r="G10" s="1">
        <f t="shared" si="0"/>
        <v>887.48</v>
      </c>
      <c r="H10">
        <v>0.98503540198913997</v>
      </c>
      <c r="I10">
        <v>0</v>
      </c>
      <c r="J10">
        <v>2018</v>
      </c>
      <c r="K10">
        <v>2017</v>
      </c>
      <c r="L10">
        <f>(results5[[#This Row],[packetSentToLower(client)]]-results5[[#This Row],[packetSentToUpper(server)]])/results5[[#This Row],[packetReceived:count]]</f>
        <v>4.9578582052553293E-4</v>
      </c>
      <c r="O10" t="s">
        <v>20</v>
      </c>
      <c r="P10">
        <v>1</v>
      </c>
      <c r="Q10">
        <v>1100</v>
      </c>
      <c r="R10">
        <v>1</v>
      </c>
      <c r="S10" t="s">
        <v>9</v>
      </c>
      <c r="T10">
        <v>1999</v>
      </c>
      <c r="U10">
        <f t="shared" si="1"/>
        <v>879.56</v>
      </c>
      <c r="V10">
        <v>0.99346054126427996</v>
      </c>
      <c r="W10">
        <v>0</v>
      </c>
      <c r="X10">
        <v>4000</v>
      </c>
      <c r="Y10">
        <v>1999</v>
      </c>
      <c r="Z10" t="s">
        <v>286</v>
      </c>
      <c r="AA10">
        <f>(results[[#This Row],[packetSentToLower(client)]]-results[[#This Row],[packetSentToUpper(server)]]/2)/results[[#This Row],[packetReceived:count]]</f>
        <v>1.501000500250125</v>
      </c>
    </row>
    <row r="11" spans="1:38" x14ac:dyDescent="0.25">
      <c r="A11" t="s">
        <v>76</v>
      </c>
      <c r="B11">
        <v>1</v>
      </c>
      <c r="C11">
        <v>1100</v>
      </c>
      <c r="D11">
        <v>2</v>
      </c>
      <c r="E11" t="s">
        <v>9</v>
      </c>
      <c r="F11">
        <v>2016</v>
      </c>
      <c r="G11" s="1">
        <f t="shared" si="0"/>
        <v>887.04</v>
      </c>
      <c r="H11">
        <v>0.98442531579430004</v>
      </c>
      <c r="I11">
        <v>0</v>
      </c>
      <c r="J11">
        <v>2019</v>
      </c>
      <c r="K11">
        <v>2018</v>
      </c>
      <c r="L11">
        <f>(results5[[#This Row],[packetSentToLower(client)]]-results5[[#This Row],[packetSentToUpper(server)]])/results5[[#This Row],[packetReceived:count]]</f>
        <v>4.96031746031746E-4</v>
      </c>
      <c r="O11" t="s">
        <v>21</v>
      </c>
      <c r="P11">
        <v>1</v>
      </c>
      <c r="Q11">
        <v>1100</v>
      </c>
      <c r="R11">
        <v>2</v>
      </c>
      <c r="S11" t="s">
        <v>9</v>
      </c>
      <c r="T11">
        <v>2000</v>
      </c>
      <c r="U11">
        <f t="shared" si="1"/>
        <v>880</v>
      </c>
      <c r="V11">
        <v>0.99286187233599998</v>
      </c>
      <c r="W11">
        <v>0</v>
      </c>
      <c r="X11">
        <v>4002</v>
      </c>
      <c r="Y11">
        <v>2000</v>
      </c>
      <c r="Z11" t="s">
        <v>286</v>
      </c>
      <c r="AA11">
        <f>(results[[#This Row],[packetSentToLower(client)]]-results[[#This Row],[packetSentToUpper(server)]]/2)/results[[#This Row],[packetReceived:count]]</f>
        <v>1.5009999999999999</v>
      </c>
    </row>
    <row r="12" spans="1:38" x14ac:dyDescent="0.25">
      <c r="A12" t="s">
        <v>77</v>
      </c>
      <c r="B12">
        <v>55.933999999999997</v>
      </c>
      <c r="C12">
        <v>25</v>
      </c>
      <c r="D12">
        <v>0</v>
      </c>
      <c r="E12" t="s">
        <v>9</v>
      </c>
      <c r="F12">
        <v>15199</v>
      </c>
      <c r="G12" s="1">
        <f t="shared" si="0"/>
        <v>151.99</v>
      </c>
      <c r="H12">
        <v>0.13305659065177</v>
      </c>
      <c r="I12">
        <v>0</v>
      </c>
      <c r="J12">
        <v>15199</v>
      </c>
      <c r="K12">
        <v>15199</v>
      </c>
      <c r="L12">
        <f>(results5[[#This Row],[packetSentToLower(client)]]-results5[[#This Row],[packetSentToUpper(server)]])/results5[[#This Row],[packetReceived:count]]</f>
        <v>0</v>
      </c>
      <c r="O12" t="s">
        <v>22</v>
      </c>
      <c r="P12">
        <v>55.933999999999997</v>
      </c>
      <c r="Q12">
        <v>25</v>
      </c>
      <c r="R12">
        <v>0</v>
      </c>
      <c r="S12" t="s">
        <v>9</v>
      </c>
      <c r="T12">
        <v>15199</v>
      </c>
      <c r="U12">
        <f t="shared" si="1"/>
        <v>151.99</v>
      </c>
      <c r="V12">
        <v>0.13305659065177</v>
      </c>
      <c r="W12">
        <v>0</v>
      </c>
      <c r="X12">
        <v>15199</v>
      </c>
      <c r="Y12">
        <v>15199</v>
      </c>
      <c r="Z12">
        <f>(results[[#This Row],[packetSentToLower(client)]]-results[[#This Row],[packetSentToUpper(server)]])/results[[#This Row],[packetReceived:count]]</f>
        <v>0</v>
      </c>
      <c r="AA12" t="s">
        <v>286</v>
      </c>
    </row>
    <row r="13" spans="1:38" x14ac:dyDescent="0.25">
      <c r="A13" t="s">
        <v>78</v>
      </c>
      <c r="B13">
        <v>55.933999999999997</v>
      </c>
      <c r="C13">
        <v>25</v>
      </c>
      <c r="D13">
        <v>1</v>
      </c>
      <c r="E13" t="s">
        <v>9</v>
      </c>
      <c r="F13">
        <v>15194</v>
      </c>
      <c r="G13" s="1">
        <f t="shared" si="0"/>
        <v>151.94</v>
      </c>
      <c r="H13">
        <v>0.13310814257563999</v>
      </c>
      <c r="I13">
        <v>0</v>
      </c>
      <c r="J13">
        <v>15194</v>
      </c>
      <c r="K13">
        <v>15194</v>
      </c>
      <c r="L13">
        <f>(results5[[#This Row],[packetSentToLower(client)]]-results5[[#This Row],[packetSentToUpper(server)]])/results5[[#This Row],[packetReceived:count]]</f>
        <v>0</v>
      </c>
      <c r="O13" t="s">
        <v>23</v>
      </c>
      <c r="P13">
        <v>55.933999999999997</v>
      </c>
      <c r="Q13">
        <v>25</v>
      </c>
      <c r="R13">
        <v>1</v>
      </c>
      <c r="S13" t="s">
        <v>9</v>
      </c>
      <c r="T13">
        <v>15194</v>
      </c>
      <c r="U13">
        <f t="shared" si="1"/>
        <v>151.94</v>
      </c>
      <c r="V13">
        <v>0.13310814257563999</v>
      </c>
      <c r="W13">
        <v>0</v>
      </c>
      <c r="X13">
        <v>15194</v>
      </c>
      <c r="Y13">
        <v>15194</v>
      </c>
      <c r="Z13">
        <f>(results[[#This Row],[packetSentToLower(client)]]-results[[#This Row],[packetSentToUpper(server)]])/results[[#This Row],[packetReceived:count]]</f>
        <v>0</v>
      </c>
      <c r="AA13" t="s">
        <v>286</v>
      </c>
    </row>
    <row r="14" spans="1:38" x14ac:dyDescent="0.25">
      <c r="A14" t="s">
        <v>79</v>
      </c>
      <c r="B14">
        <v>55.933999999999997</v>
      </c>
      <c r="C14">
        <v>25</v>
      </c>
      <c r="D14">
        <v>2</v>
      </c>
      <c r="E14" t="s">
        <v>9</v>
      </c>
      <c r="F14">
        <v>15210</v>
      </c>
      <c r="G14" s="1">
        <f t="shared" si="0"/>
        <v>152.1</v>
      </c>
      <c r="H14">
        <v>0.13295787026965999</v>
      </c>
      <c r="I14">
        <v>0</v>
      </c>
      <c r="J14">
        <v>15210</v>
      </c>
      <c r="K14">
        <v>15210</v>
      </c>
      <c r="L14">
        <f>(results5[[#This Row],[packetSentToLower(client)]]-results5[[#This Row],[packetSentToUpper(server)]])/results5[[#This Row],[packetReceived:count]]</f>
        <v>0</v>
      </c>
      <c r="O14" t="s">
        <v>24</v>
      </c>
      <c r="P14">
        <v>55.933999999999997</v>
      </c>
      <c r="Q14">
        <v>25</v>
      </c>
      <c r="R14">
        <v>2</v>
      </c>
      <c r="S14" t="s">
        <v>9</v>
      </c>
      <c r="T14">
        <v>15210</v>
      </c>
      <c r="U14">
        <f t="shared" si="1"/>
        <v>152.1</v>
      </c>
      <c r="V14">
        <v>0.13295787026965999</v>
      </c>
      <c r="W14">
        <v>0</v>
      </c>
      <c r="X14">
        <v>15210</v>
      </c>
      <c r="Y14">
        <v>15210</v>
      </c>
      <c r="Z14">
        <f>(results[[#This Row],[packetSentToLower(client)]]-results[[#This Row],[packetSentToUpper(server)]])/results[[#This Row],[packetReceived:count]]</f>
        <v>0</v>
      </c>
      <c r="AA14" t="s">
        <v>286</v>
      </c>
    </row>
    <row r="15" spans="1:38" x14ac:dyDescent="0.25">
      <c r="A15" t="s">
        <v>80</v>
      </c>
      <c r="B15">
        <v>55.933999999999997</v>
      </c>
      <c r="C15">
        <v>600</v>
      </c>
      <c r="D15">
        <v>0</v>
      </c>
      <c r="E15" t="s">
        <v>9</v>
      </c>
      <c r="F15">
        <v>3381</v>
      </c>
      <c r="G15" s="1">
        <f t="shared" si="0"/>
        <v>811.44</v>
      </c>
      <c r="H15">
        <v>0.59348419115490003</v>
      </c>
      <c r="I15">
        <v>0</v>
      </c>
      <c r="J15">
        <v>3382</v>
      </c>
      <c r="K15">
        <v>3381</v>
      </c>
      <c r="L15">
        <f>(results5[[#This Row],[packetSentToLower(client)]]-results5[[#This Row],[packetSentToUpper(server)]])/results5[[#This Row],[packetReceived:count]]</f>
        <v>2.9577048210588581E-4</v>
      </c>
      <c r="O15" t="s">
        <v>25</v>
      </c>
      <c r="P15">
        <v>55.933999999999997</v>
      </c>
      <c r="Q15">
        <v>600</v>
      </c>
      <c r="R15">
        <v>0</v>
      </c>
      <c r="S15" t="s">
        <v>9</v>
      </c>
      <c r="T15">
        <v>3331</v>
      </c>
      <c r="U15">
        <f t="shared" si="1"/>
        <v>799.44</v>
      </c>
      <c r="V15">
        <v>0.60214966684565996</v>
      </c>
      <c r="W15">
        <v>0</v>
      </c>
      <c r="X15">
        <v>6664</v>
      </c>
      <c r="Y15">
        <v>3331</v>
      </c>
      <c r="Z15" t="s">
        <v>286</v>
      </c>
      <c r="AA15">
        <f>(results[[#This Row],[packetSentToLower(client)]]-results[[#This Row],[packetSentToUpper(server)]]/2)/results[[#This Row],[packetReceived:count]]</f>
        <v>1.500600420294206</v>
      </c>
    </row>
    <row r="16" spans="1:38" x14ac:dyDescent="0.25">
      <c r="A16" t="s">
        <v>81</v>
      </c>
      <c r="B16">
        <v>55.933999999999997</v>
      </c>
      <c r="C16">
        <v>600</v>
      </c>
      <c r="D16">
        <v>1</v>
      </c>
      <c r="E16" t="s">
        <v>9</v>
      </c>
      <c r="F16">
        <v>3380</v>
      </c>
      <c r="G16" s="1">
        <f t="shared" si="0"/>
        <v>811.2</v>
      </c>
      <c r="H16">
        <v>0.59371494048947004</v>
      </c>
      <c r="I16">
        <v>0</v>
      </c>
      <c r="J16">
        <v>3381</v>
      </c>
      <c r="K16">
        <v>3380</v>
      </c>
      <c r="L16">
        <f>(results5[[#This Row],[packetSentToLower(client)]]-results5[[#This Row],[packetSentToUpper(server)]])/results5[[#This Row],[packetReceived:count]]</f>
        <v>2.9585798816568048E-4</v>
      </c>
      <c r="O16" t="s">
        <v>26</v>
      </c>
      <c r="P16">
        <v>55.933999999999997</v>
      </c>
      <c r="Q16">
        <v>600</v>
      </c>
      <c r="R16">
        <v>1</v>
      </c>
      <c r="S16" t="s">
        <v>9</v>
      </c>
      <c r="T16">
        <v>3330</v>
      </c>
      <c r="U16">
        <f t="shared" si="1"/>
        <v>799.2</v>
      </c>
      <c r="V16">
        <v>0.60240595691017995</v>
      </c>
      <c r="W16">
        <v>0</v>
      </c>
      <c r="X16">
        <v>6662</v>
      </c>
      <c r="Y16">
        <v>3330</v>
      </c>
      <c r="Z16" t="s">
        <v>286</v>
      </c>
      <c r="AA16">
        <f>(results[[#This Row],[packetSentToLower(client)]]-results[[#This Row],[packetSentToUpper(server)]]/2)/results[[#This Row],[packetReceived:count]]</f>
        <v>1.5006006006006005</v>
      </c>
    </row>
    <row r="17" spans="1:27" x14ac:dyDescent="0.25">
      <c r="A17" t="s">
        <v>82</v>
      </c>
      <c r="B17">
        <v>55.933999999999997</v>
      </c>
      <c r="C17">
        <v>600</v>
      </c>
      <c r="D17">
        <v>2</v>
      </c>
      <c r="E17" t="s">
        <v>9</v>
      </c>
      <c r="F17">
        <v>3381</v>
      </c>
      <c r="G17" s="1">
        <f t="shared" si="0"/>
        <v>811.44</v>
      </c>
      <c r="H17">
        <v>0.59345964220488001</v>
      </c>
      <c r="I17">
        <v>0</v>
      </c>
      <c r="J17">
        <v>3382</v>
      </c>
      <c r="K17">
        <v>3381</v>
      </c>
      <c r="L17">
        <f>(results5[[#This Row],[packetSentToLower(client)]]-results5[[#This Row],[packetSentToUpper(server)]])/results5[[#This Row],[packetReceived:count]]</f>
        <v>2.9577048210588581E-4</v>
      </c>
      <c r="O17" t="s">
        <v>27</v>
      </c>
      <c r="P17">
        <v>55.933999999999997</v>
      </c>
      <c r="Q17">
        <v>600</v>
      </c>
      <c r="R17">
        <v>2</v>
      </c>
      <c r="S17" t="s">
        <v>9</v>
      </c>
      <c r="T17">
        <v>3331</v>
      </c>
      <c r="U17">
        <f t="shared" si="1"/>
        <v>799.44</v>
      </c>
      <c r="V17">
        <v>0.60211666474419001</v>
      </c>
      <c r="W17">
        <v>0</v>
      </c>
      <c r="X17">
        <v>6664</v>
      </c>
      <c r="Y17">
        <v>3331</v>
      </c>
      <c r="Z17" t="s">
        <v>286</v>
      </c>
      <c r="AA17">
        <f>(results[[#This Row],[packetSentToLower(client)]]-results[[#This Row],[packetSentToUpper(server)]]/2)/results[[#This Row],[packetReceived:count]]</f>
        <v>1.500600420294206</v>
      </c>
    </row>
    <row r="18" spans="1:27" x14ac:dyDescent="0.25">
      <c r="A18" t="s">
        <v>83</v>
      </c>
      <c r="B18">
        <v>55.933999999999997</v>
      </c>
      <c r="C18">
        <v>1100</v>
      </c>
      <c r="D18">
        <v>0</v>
      </c>
      <c r="E18" t="s">
        <v>9</v>
      </c>
      <c r="F18">
        <v>2016</v>
      </c>
      <c r="G18" s="1">
        <f t="shared" si="0"/>
        <v>887.04</v>
      </c>
      <c r="H18">
        <v>0.98497505656345996</v>
      </c>
      <c r="I18">
        <v>0</v>
      </c>
      <c r="J18">
        <v>2018</v>
      </c>
      <c r="K18">
        <v>2017</v>
      </c>
      <c r="L18">
        <f>(results5[[#This Row],[packetSentToLower(client)]]-results5[[#This Row],[packetSentToUpper(server)]])/results5[[#This Row],[packetReceived:count]]</f>
        <v>4.96031746031746E-4</v>
      </c>
      <c r="O18" t="s">
        <v>28</v>
      </c>
      <c r="P18">
        <v>55.933999999999997</v>
      </c>
      <c r="Q18">
        <v>1100</v>
      </c>
      <c r="R18">
        <v>0</v>
      </c>
      <c r="S18" t="s">
        <v>9</v>
      </c>
      <c r="T18">
        <v>1999</v>
      </c>
      <c r="U18">
        <f t="shared" si="1"/>
        <v>879.56</v>
      </c>
      <c r="V18">
        <v>0.99342026649854998</v>
      </c>
      <c r="W18">
        <v>0</v>
      </c>
      <c r="X18">
        <v>4000</v>
      </c>
      <c r="Y18">
        <v>1999</v>
      </c>
      <c r="Z18" t="s">
        <v>286</v>
      </c>
      <c r="AA18">
        <f>(results[[#This Row],[packetSentToLower(client)]]-results[[#This Row],[packetSentToUpper(server)]]/2)/results[[#This Row],[packetReceived:count]]</f>
        <v>1.501000500250125</v>
      </c>
    </row>
    <row r="19" spans="1:27" x14ac:dyDescent="0.25">
      <c r="A19" t="s">
        <v>84</v>
      </c>
      <c r="B19">
        <v>55.933999999999997</v>
      </c>
      <c r="C19">
        <v>1100</v>
      </c>
      <c r="D19">
        <v>1</v>
      </c>
      <c r="E19" t="s">
        <v>9</v>
      </c>
      <c r="F19">
        <v>2018</v>
      </c>
      <c r="G19" s="1">
        <f t="shared" si="0"/>
        <v>887.92</v>
      </c>
      <c r="H19">
        <v>0.98479673435213</v>
      </c>
      <c r="I19">
        <v>0</v>
      </c>
      <c r="J19">
        <v>2019</v>
      </c>
      <c r="K19">
        <v>2018</v>
      </c>
      <c r="L19">
        <f>(results5[[#This Row],[packetSentToLower(client)]]-results5[[#This Row],[packetSentToUpper(server)]])/results5[[#This Row],[packetReceived:count]]</f>
        <v>4.9554013875123884E-4</v>
      </c>
      <c r="O19" t="s">
        <v>29</v>
      </c>
      <c r="P19">
        <v>55.933999999999997</v>
      </c>
      <c r="Q19">
        <v>1100</v>
      </c>
      <c r="R19">
        <v>1</v>
      </c>
      <c r="S19" t="s">
        <v>9</v>
      </c>
      <c r="T19">
        <v>2000</v>
      </c>
      <c r="U19">
        <f t="shared" si="1"/>
        <v>880</v>
      </c>
      <c r="V19">
        <v>0.99328992057599996</v>
      </c>
      <c r="W19">
        <v>0</v>
      </c>
      <c r="X19">
        <v>4002</v>
      </c>
      <c r="Y19">
        <v>2000</v>
      </c>
      <c r="Z19" t="s">
        <v>286</v>
      </c>
      <c r="AA19">
        <f>(results[[#This Row],[packetSentToLower(client)]]-results[[#This Row],[packetSentToUpper(server)]]/2)/results[[#This Row],[packetReceived:count]]</f>
        <v>1.5009999999999999</v>
      </c>
    </row>
    <row r="20" spans="1:27" x14ac:dyDescent="0.25">
      <c r="A20" t="s">
        <v>85</v>
      </c>
      <c r="B20">
        <v>55.933999999999997</v>
      </c>
      <c r="C20">
        <v>1100</v>
      </c>
      <c r="D20">
        <v>2</v>
      </c>
      <c r="E20" t="s">
        <v>9</v>
      </c>
      <c r="F20">
        <v>2017</v>
      </c>
      <c r="G20" s="1">
        <f t="shared" si="0"/>
        <v>887.48</v>
      </c>
      <c r="H20">
        <v>0.98544471856522997</v>
      </c>
      <c r="I20">
        <v>0</v>
      </c>
      <c r="J20">
        <v>2017</v>
      </c>
      <c r="K20">
        <v>2016</v>
      </c>
      <c r="L20">
        <f>(results5[[#This Row],[packetSentToLower(client)]]-results5[[#This Row],[packetSentToUpper(server)]])/results5[[#This Row],[packetReceived:count]]</f>
        <v>4.9578582052553293E-4</v>
      </c>
      <c r="O20" t="s">
        <v>30</v>
      </c>
      <c r="P20">
        <v>55.933999999999997</v>
      </c>
      <c r="Q20">
        <v>1100</v>
      </c>
      <c r="R20">
        <v>2</v>
      </c>
      <c r="S20" t="s">
        <v>9</v>
      </c>
      <c r="T20">
        <v>1998</v>
      </c>
      <c r="U20">
        <f t="shared" si="1"/>
        <v>879.12</v>
      </c>
      <c r="V20">
        <v>0.99390962315090003</v>
      </c>
      <c r="W20">
        <v>0</v>
      </c>
      <c r="X20">
        <v>3998</v>
      </c>
      <c r="Y20">
        <v>1998</v>
      </c>
      <c r="Z20" t="s">
        <v>286</v>
      </c>
      <c r="AA20">
        <f>(results[[#This Row],[packetSentToLower(client)]]-results[[#This Row],[packetSentToUpper(server)]]/2)/results[[#This Row],[packetReceived:count]]</f>
        <v>1.5010010010010011</v>
      </c>
    </row>
    <row r="21" spans="1:27" x14ac:dyDescent="0.25">
      <c r="A21" t="s">
        <v>86</v>
      </c>
      <c r="B21">
        <v>110.86799999999999</v>
      </c>
      <c r="C21">
        <v>25</v>
      </c>
      <c r="D21">
        <v>0</v>
      </c>
      <c r="E21" t="s">
        <v>9</v>
      </c>
      <c r="F21">
        <v>15196</v>
      </c>
      <c r="G21" s="1">
        <f t="shared" si="0"/>
        <v>151.96</v>
      </c>
      <c r="H21">
        <v>0.13308239634979999</v>
      </c>
      <c r="I21">
        <v>0</v>
      </c>
      <c r="J21">
        <v>15197</v>
      </c>
      <c r="K21">
        <v>15196</v>
      </c>
      <c r="L21">
        <f>(results5[[#This Row],[packetSentToLower(client)]]-results5[[#This Row],[packetSentToUpper(server)]])/results5[[#This Row],[packetReceived:count]]</f>
        <v>6.5806791260858118E-5</v>
      </c>
      <c r="O21" t="s">
        <v>31</v>
      </c>
      <c r="P21">
        <v>110.86799999999999</v>
      </c>
      <c r="Q21">
        <v>25</v>
      </c>
      <c r="R21">
        <v>0</v>
      </c>
      <c r="S21" t="s">
        <v>9</v>
      </c>
      <c r="T21">
        <v>15196</v>
      </c>
      <c r="U21">
        <f t="shared" si="1"/>
        <v>151.96</v>
      </c>
      <c r="V21">
        <v>0.13308239634979999</v>
      </c>
      <c r="W21">
        <v>0</v>
      </c>
      <c r="X21">
        <v>15197</v>
      </c>
      <c r="Y21">
        <v>15196</v>
      </c>
      <c r="Z21">
        <f>(results[[#This Row],[packetSentToLower(client)]]-results[[#This Row],[packetSentToUpper(server)]])/results[[#This Row],[packetReceived:count]]</f>
        <v>6.5806791260858118E-5</v>
      </c>
      <c r="AA21" t="s">
        <v>286</v>
      </c>
    </row>
    <row r="22" spans="1:27" x14ac:dyDescent="0.25">
      <c r="A22" t="s">
        <v>87</v>
      </c>
      <c r="B22">
        <v>110.86799999999999</v>
      </c>
      <c r="C22">
        <v>25</v>
      </c>
      <c r="D22">
        <v>1</v>
      </c>
      <c r="E22" t="s">
        <v>9</v>
      </c>
      <c r="F22">
        <v>15227</v>
      </c>
      <c r="G22" s="1">
        <f t="shared" si="0"/>
        <v>152.27000000000001</v>
      </c>
      <c r="H22">
        <v>0.13280319545600999</v>
      </c>
      <c r="I22">
        <v>0</v>
      </c>
      <c r="J22">
        <v>15228</v>
      </c>
      <c r="K22">
        <v>15227</v>
      </c>
      <c r="L22">
        <f>(results5[[#This Row],[packetSentToLower(client)]]-results5[[#This Row],[packetSentToUpper(server)]])/results5[[#This Row],[packetReceived:count]]</f>
        <v>6.567281802062127E-5</v>
      </c>
      <c r="O22" t="s">
        <v>32</v>
      </c>
      <c r="P22">
        <v>110.86799999999999</v>
      </c>
      <c r="Q22">
        <v>25</v>
      </c>
      <c r="R22">
        <v>1</v>
      </c>
      <c r="S22" t="s">
        <v>9</v>
      </c>
      <c r="T22">
        <v>15227</v>
      </c>
      <c r="U22">
        <f t="shared" si="1"/>
        <v>152.27000000000001</v>
      </c>
      <c r="V22">
        <v>0.13280319545600999</v>
      </c>
      <c r="W22">
        <v>0</v>
      </c>
      <c r="X22">
        <v>15228</v>
      </c>
      <c r="Y22">
        <v>15227</v>
      </c>
      <c r="Z22">
        <f>(results[[#This Row],[packetSentToLower(client)]]-results[[#This Row],[packetSentToUpper(server)]])/results[[#This Row],[packetReceived:count]]</f>
        <v>6.567281802062127E-5</v>
      </c>
      <c r="AA22" t="s">
        <v>286</v>
      </c>
    </row>
    <row r="23" spans="1:27" x14ac:dyDescent="0.25">
      <c r="A23" t="s">
        <v>88</v>
      </c>
      <c r="B23">
        <v>110.86799999999999</v>
      </c>
      <c r="C23">
        <v>25</v>
      </c>
      <c r="D23">
        <v>2</v>
      </c>
      <c r="E23" t="s">
        <v>9</v>
      </c>
      <c r="F23">
        <v>15195</v>
      </c>
      <c r="G23" s="1">
        <f t="shared" si="0"/>
        <v>151.94999999999999</v>
      </c>
      <c r="H23">
        <v>0.13309374767050999</v>
      </c>
      <c r="I23">
        <v>0</v>
      </c>
      <c r="J23">
        <v>15195</v>
      </c>
      <c r="K23">
        <v>15195</v>
      </c>
      <c r="L23">
        <f>(results5[[#This Row],[packetSentToLower(client)]]-results5[[#This Row],[packetSentToUpper(server)]])/results5[[#This Row],[packetReceived:count]]</f>
        <v>0</v>
      </c>
      <c r="O23" t="s">
        <v>33</v>
      </c>
      <c r="P23">
        <v>110.86799999999999</v>
      </c>
      <c r="Q23">
        <v>25</v>
      </c>
      <c r="R23">
        <v>2</v>
      </c>
      <c r="S23" t="s">
        <v>9</v>
      </c>
      <c r="T23">
        <v>15195</v>
      </c>
      <c r="U23">
        <f t="shared" si="1"/>
        <v>151.94999999999999</v>
      </c>
      <c r="V23">
        <v>0.13309374767050999</v>
      </c>
      <c r="W23">
        <v>0</v>
      </c>
      <c r="X23">
        <v>15195</v>
      </c>
      <c r="Y23">
        <v>15195</v>
      </c>
      <c r="Z23">
        <f>(results[[#This Row],[packetSentToLower(client)]]-results[[#This Row],[packetSentToUpper(server)]])/results[[#This Row],[packetReceived:count]]</f>
        <v>0</v>
      </c>
      <c r="AA23" t="s">
        <v>286</v>
      </c>
    </row>
    <row r="24" spans="1:27" x14ac:dyDescent="0.25">
      <c r="A24" t="s">
        <v>89</v>
      </c>
      <c r="B24">
        <v>110.86799999999999</v>
      </c>
      <c r="C24">
        <v>600</v>
      </c>
      <c r="D24">
        <v>0</v>
      </c>
      <c r="E24" t="s">
        <v>9</v>
      </c>
      <c r="F24">
        <v>3382</v>
      </c>
      <c r="G24" s="1">
        <f t="shared" si="0"/>
        <v>811.68</v>
      </c>
      <c r="H24">
        <v>0.59328477862271001</v>
      </c>
      <c r="I24">
        <v>0</v>
      </c>
      <c r="J24">
        <v>3383</v>
      </c>
      <c r="K24">
        <v>3382</v>
      </c>
      <c r="L24">
        <f>(results5[[#This Row],[packetSentToLower(client)]]-results5[[#This Row],[packetSentToUpper(server)]])/results5[[#This Row],[packetReceived:count]]</f>
        <v>2.9568302779420464E-4</v>
      </c>
      <c r="O24" t="s">
        <v>34</v>
      </c>
      <c r="P24">
        <v>110.86799999999999</v>
      </c>
      <c r="Q24">
        <v>600</v>
      </c>
      <c r="R24">
        <v>0</v>
      </c>
      <c r="S24" t="s">
        <v>9</v>
      </c>
      <c r="T24">
        <v>3332</v>
      </c>
      <c r="U24">
        <f t="shared" si="1"/>
        <v>799.68</v>
      </c>
      <c r="V24">
        <v>0.60197223600494998</v>
      </c>
      <c r="W24">
        <v>0</v>
      </c>
      <c r="X24">
        <v>6666</v>
      </c>
      <c r="Y24">
        <v>3332</v>
      </c>
      <c r="Z24" t="s">
        <v>286</v>
      </c>
      <c r="AA24">
        <f>(results[[#This Row],[packetSentToLower(client)]]-results[[#This Row],[packetSentToUpper(server)]]/2)/results[[#This Row],[packetReceived:count]]</f>
        <v>1.5006002400960383</v>
      </c>
    </row>
    <row r="25" spans="1:27" x14ac:dyDescent="0.25">
      <c r="A25" t="s">
        <v>90</v>
      </c>
      <c r="B25">
        <v>110.86799999999999</v>
      </c>
      <c r="C25">
        <v>600</v>
      </c>
      <c r="D25">
        <v>1</v>
      </c>
      <c r="E25" t="s">
        <v>9</v>
      </c>
      <c r="F25">
        <v>3384</v>
      </c>
      <c r="G25" s="1">
        <f t="shared" si="0"/>
        <v>812.16</v>
      </c>
      <c r="H25">
        <v>0.59298873984990996</v>
      </c>
      <c r="I25">
        <v>0</v>
      </c>
      <c r="J25">
        <v>3385</v>
      </c>
      <c r="K25">
        <v>3384</v>
      </c>
      <c r="L25">
        <f>(results5[[#This Row],[packetSentToLower(client)]]-results5[[#This Row],[packetSentToUpper(server)]])/results5[[#This Row],[packetReceived:count]]</f>
        <v>2.9550827423167848E-4</v>
      </c>
      <c r="O25" t="s">
        <v>35</v>
      </c>
      <c r="P25">
        <v>110.86799999999999</v>
      </c>
      <c r="Q25">
        <v>600</v>
      </c>
      <c r="R25">
        <v>1</v>
      </c>
      <c r="S25" t="s">
        <v>9</v>
      </c>
      <c r="T25">
        <v>3334</v>
      </c>
      <c r="U25">
        <f t="shared" si="1"/>
        <v>800.16</v>
      </c>
      <c r="V25">
        <v>0.60170854165623999</v>
      </c>
      <c r="W25">
        <v>0</v>
      </c>
      <c r="X25">
        <v>6670</v>
      </c>
      <c r="Y25">
        <v>3334</v>
      </c>
      <c r="Z25" t="s">
        <v>286</v>
      </c>
      <c r="AA25">
        <f>(results[[#This Row],[packetSentToLower(client)]]-results[[#This Row],[packetSentToUpper(server)]]/2)/results[[#This Row],[packetReceived:count]]</f>
        <v>1.5005998800239952</v>
      </c>
    </row>
    <row r="26" spans="1:27" x14ac:dyDescent="0.25">
      <c r="A26" t="s">
        <v>91</v>
      </c>
      <c r="B26">
        <v>110.86799999999999</v>
      </c>
      <c r="C26">
        <v>600</v>
      </c>
      <c r="D26">
        <v>2</v>
      </c>
      <c r="E26" t="s">
        <v>9</v>
      </c>
      <c r="F26">
        <v>3380</v>
      </c>
      <c r="G26" s="1">
        <f t="shared" si="0"/>
        <v>811.2</v>
      </c>
      <c r="H26">
        <v>0.59362308754745996</v>
      </c>
      <c r="I26">
        <v>0</v>
      </c>
      <c r="J26">
        <v>3381</v>
      </c>
      <c r="K26">
        <v>3380</v>
      </c>
      <c r="L26">
        <f>(results5[[#This Row],[packetSentToLower(client)]]-results5[[#This Row],[packetSentToUpper(server)]])/results5[[#This Row],[packetReceived:count]]</f>
        <v>2.9585798816568048E-4</v>
      </c>
      <c r="O26" t="s">
        <v>36</v>
      </c>
      <c r="P26">
        <v>110.86799999999999</v>
      </c>
      <c r="Q26">
        <v>600</v>
      </c>
      <c r="R26">
        <v>2</v>
      </c>
      <c r="S26" t="s">
        <v>9</v>
      </c>
      <c r="T26">
        <v>3330</v>
      </c>
      <c r="U26">
        <f t="shared" si="1"/>
        <v>799.2</v>
      </c>
      <c r="V26">
        <v>0.60236608611775</v>
      </c>
      <c r="W26">
        <v>0</v>
      </c>
      <c r="X26">
        <v>6662</v>
      </c>
      <c r="Y26">
        <v>3330</v>
      </c>
      <c r="Z26" t="s">
        <v>286</v>
      </c>
      <c r="AA26">
        <f>(results[[#This Row],[packetSentToLower(client)]]-results[[#This Row],[packetSentToUpper(server)]]/2)/results[[#This Row],[packetReceived:count]]</f>
        <v>1.5006006006006005</v>
      </c>
    </row>
    <row r="27" spans="1:27" x14ac:dyDescent="0.25">
      <c r="A27" t="s">
        <v>92</v>
      </c>
      <c r="B27">
        <v>110.86799999999999</v>
      </c>
      <c r="C27">
        <v>1100</v>
      </c>
      <c r="D27">
        <v>0</v>
      </c>
      <c r="E27" t="s">
        <v>9</v>
      </c>
      <c r="F27">
        <v>2017</v>
      </c>
      <c r="G27" s="1">
        <f t="shared" si="0"/>
        <v>887.48</v>
      </c>
      <c r="H27">
        <v>0.98459298442636001</v>
      </c>
      <c r="I27">
        <v>0</v>
      </c>
      <c r="J27">
        <v>2019</v>
      </c>
      <c r="K27">
        <v>2018</v>
      </c>
      <c r="L27">
        <f>(results5[[#This Row],[packetSentToLower(client)]]-results5[[#This Row],[packetSentToUpper(server)]])/results5[[#This Row],[packetReceived:count]]</f>
        <v>4.9578582052553293E-4</v>
      </c>
      <c r="O27" t="s">
        <v>37</v>
      </c>
      <c r="P27">
        <v>110.86799999999999</v>
      </c>
      <c r="Q27">
        <v>1100</v>
      </c>
      <c r="R27">
        <v>0</v>
      </c>
      <c r="S27" t="s">
        <v>9</v>
      </c>
      <c r="T27">
        <v>2000</v>
      </c>
      <c r="U27">
        <f t="shared" si="1"/>
        <v>880</v>
      </c>
      <c r="V27">
        <v>0.99311735881600005</v>
      </c>
      <c r="W27">
        <v>0</v>
      </c>
      <c r="X27">
        <v>4002</v>
      </c>
      <c r="Y27">
        <v>2000</v>
      </c>
      <c r="Z27" t="s">
        <v>286</v>
      </c>
      <c r="AA27">
        <f>(results[[#This Row],[packetSentToLower(client)]]-results[[#This Row],[packetSentToUpper(server)]]/2)/results[[#This Row],[packetReceived:count]]</f>
        <v>1.5009999999999999</v>
      </c>
    </row>
    <row r="28" spans="1:27" x14ac:dyDescent="0.25">
      <c r="A28" t="s">
        <v>93</v>
      </c>
      <c r="B28">
        <v>110.86799999999999</v>
      </c>
      <c r="C28">
        <v>1100</v>
      </c>
      <c r="D28">
        <v>1</v>
      </c>
      <c r="E28" t="s">
        <v>9</v>
      </c>
      <c r="F28">
        <v>2017</v>
      </c>
      <c r="G28" s="1">
        <f t="shared" si="0"/>
        <v>887.48</v>
      </c>
      <c r="H28">
        <v>0.98538384351254005</v>
      </c>
      <c r="I28">
        <v>0</v>
      </c>
      <c r="J28">
        <v>2017</v>
      </c>
      <c r="K28">
        <v>2017</v>
      </c>
      <c r="L28">
        <f>(results5[[#This Row],[packetSentToLower(client)]]-results5[[#This Row],[packetSentToUpper(server)]])/results5[[#This Row],[packetReceived:count]]</f>
        <v>0</v>
      </c>
      <c r="O28" t="s">
        <v>38</v>
      </c>
      <c r="P28">
        <v>110.86799999999999</v>
      </c>
      <c r="Q28">
        <v>1100</v>
      </c>
      <c r="R28">
        <v>1</v>
      </c>
      <c r="S28" t="s">
        <v>9</v>
      </c>
      <c r="T28">
        <v>1999</v>
      </c>
      <c r="U28">
        <f t="shared" si="1"/>
        <v>879.56</v>
      </c>
      <c r="V28">
        <v>0.99392422384881995</v>
      </c>
      <c r="W28">
        <v>0</v>
      </c>
      <c r="X28">
        <v>3998</v>
      </c>
      <c r="Y28">
        <v>1999</v>
      </c>
      <c r="Z28" t="s">
        <v>286</v>
      </c>
      <c r="AA28">
        <f>(results[[#This Row],[packetSentToLower(client)]]-results[[#This Row],[packetSentToUpper(server)]]/2)/results[[#This Row],[packetReceived:count]]</f>
        <v>1.5</v>
      </c>
    </row>
    <row r="29" spans="1:27" x14ac:dyDescent="0.25">
      <c r="A29" t="s">
        <v>94</v>
      </c>
      <c r="B29">
        <v>110.86799999999999</v>
      </c>
      <c r="C29">
        <v>1100</v>
      </c>
      <c r="D29">
        <v>2</v>
      </c>
      <c r="E29" t="s">
        <v>9</v>
      </c>
      <c r="F29">
        <v>2018</v>
      </c>
      <c r="G29" s="1">
        <f t="shared" si="0"/>
        <v>887.92</v>
      </c>
      <c r="H29">
        <v>0.98505324361169999</v>
      </c>
      <c r="I29">
        <v>0</v>
      </c>
      <c r="J29">
        <v>2018</v>
      </c>
      <c r="K29">
        <v>2017</v>
      </c>
      <c r="L29">
        <f>(results5[[#This Row],[packetSentToLower(client)]]-results5[[#This Row],[packetSentToUpper(server)]])/results5[[#This Row],[packetReceived:count]]</f>
        <v>4.9554013875123884E-4</v>
      </c>
      <c r="O29" t="s">
        <v>39</v>
      </c>
      <c r="P29">
        <v>110.86799999999999</v>
      </c>
      <c r="Q29">
        <v>1100</v>
      </c>
      <c r="R29">
        <v>2</v>
      </c>
      <c r="S29" t="s">
        <v>9</v>
      </c>
      <c r="T29">
        <v>1999</v>
      </c>
      <c r="U29">
        <f t="shared" si="1"/>
        <v>879.56</v>
      </c>
      <c r="V29">
        <v>0.99356823085233004</v>
      </c>
      <c r="W29">
        <v>0</v>
      </c>
      <c r="X29">
        <v>4000</v>
      </c>
      <c r="Y29">
        <v>1999</v>
      </c>
      <c r="Z29" t="s">
        <v>286</v>
      </c>
      <c r="AA29">
        <f>(results[[#This Row],[packetSentToLower(client)]]-results[[#This Row],[packetSentToUpper(server)]]/2)/results[[#This Row],[packetReceived:count]]</f>
        <v>1.501000500250125</v>
      </c>
    </row>
    <row r="30" spans="1:27" x14ac:dyDescent="0.25">
      <c r="A30" t="s">
        <v>95</v>
      </c>
      <c r="B30">
        <v>165.80199999999999</v>
      </c>
      <c r="C30">
        <v>25</v>
      </c>
      <c r="D30">
        <v>0</v>
      </c>
      <c r="E30" t="s">
        <v>9</v>
      </c>
      <c r="F30">
        <v>15212</v>
      </c>
      <c r="G30" s="1">
        <f t="shared" si="0"/>
        <v>152.12</v>
      </c>
      <c r="H30">
        <v>0.1329375418557</v>
      </c>
      <c r="I30">
        <v>0</v>
      </c>
      <c r="J30">
        <v>15212</v>
      </c>
      <c r="K30">
        <v>15212</v>
      </c>
      <c r="L30">
        <f>(results5[[#This Row],[packetSentToLower(client)]]-results5[[#This Row],[packetSentToUpper(server)]])/results5[[#This Row],[packetReceived:count]]</f>
        <v>0</v>
      </c>
      <c r="O30" t="s">
        <v>40</v>
      </c>
      <c r="P30">
        <v>165.80199999999999</v>
      </c>
      <c r="Q30">
        <v>25</v>
      </c>
      <c r="R30">
        <v>0</v>
      </c>
      <c r="S30" t="s">
        <v>9</v>
      </c>
      <c r="T30">
        <v>15212</v>
      </c>
      <c r="U30">
        <f t="shared" si="1"/>
        <v>152.12</v>
      </c>
      <c r="V30">
        <v>0.1329375418557</v>
      </c>
      <c r="W30">
        <v>0</v>
      </c>
      <c r="X30">
        <v>15212</v>
      </c>
      <c r="Y30">
        <v>15212</v>
      </c>
      <c r="Z30">
        <f>(results[[#This Row],[packetSentToLower(client)]]-results[[#This Row],[packetSentToUpper(server)]])/results[[#This Row],[packetReceived:count]]</f>
        <v>0</v>
      </c>
      <c r="AA30" t="s">
        <v>286</v>
      </c>
    </row>
    <row r="31" spans="1:27" x14ac:dyDescent="0.25">
      <c r="A31" t="s">
        <v>96</v>
      </c>
      <c r="B31">
        <v>165.80199999999999</v>
      </c>
      <c r="C31">
        <v>25</v>
      </c>
      <c r="D31">
        <v>1</v>
      </c>
      <c r="E31" t="s">
        <v>9</v>
      </c>
      <c r="F31">
        <v>15215</v>
      </c>
      <c r="G31" s="1">
        <f t="shared" si="0"/>
        <v>152.15</v>
      </c>
      <c r="H31">
        <v>0.13291566784184</v>
      </c>
      <c r="I31">
        <v>0</v>
      </c>
      <c r="J31">
        <v>15215</v>
      </c>
      <c r="K31">
        <v>15215</v>
      </c>
      <c r="L31">
        <f>(results5[[#This Row],[packetSentToLower(client)]]-results5[[#This Row],[packetSentToUpper(server)]])/results5[[#This Row],[packetReceived:count]]</f>
        <v>0</v>
      </c>
      <c r="O31" t="s">
        <v>41</v>
      </c>
      <c r="P31">
        <v>165.80199999999999</v>
      </c>
      <c r="Q31">
        <v>25</v>
      </c>
      <c r="R31">
        <v>1</v>
      </c>
      <c r="S31" t="s">
        <v>9</v>
      </c>
      <c r="T31">
        <v>15215</v>
      </c>
      <c r="U31">
        <f t="shared" si="1"/>
        <v>152.15</v>
      </c>
      <c r="V31">
        <v>0.13291566784184</v>
      </c>
      <c r="W31">
        <v>0</v>
      </c>
      <c r="X31">
        <v>15215</v>
      </c>
      <c r="Y31">
        <v>15215</v>
      </c>
      <c r="Z31">
        <f>(results[[#This Row],[packetSentToLower(client)]]-results[[#This Row],[packetSentToUpper(server)]])/results[[#This Row],[packetReceived:count]]</f>
        <v>0</v>
      </c>
      <c r="AA31" t="s">
        <v>286</v>
      </c>
    </row>
    <row r="32" spans="1:27" x14ac:dyDescent="0.25">
      <c r="A32" t="s">
        <v>97</v>
      </c>
      <c r="B32">
        <v>165.80199999999999</v>
      </c>
      <c r="C32">
        <v>25</v>
      </c>
      <c r="D32">
        <v>2</v>
      </c>
      <c r="E32" t="s">
        <v>9</v>
      </c>
      <c r="F32">
        <v>15230</v>
      </c>
      <c r="G32" s="1">
        <f t="shared" si="0"/>
        <v>152.30000000000001</v>
      </c>
      <c r="H32">
        <v>0.13279688792267999</v>
      </c>
      <c r="I32">
        <v>0</v>
      </c>
      <c r="J32">
        <v>15231</v>
      </c>
      <c r="K32">
        <v>15230</v>
      </c>
      <c r="L32">
        <f>(results5[[#This Row],[packetSentToLower(client)]]-results5[[#This Row],[packetSentToUpper(server)]])/results5[[#This Row],[packetReceived:count]]</f>
        <v>6.5659881812212743E-5</v>
      </c>
      <c r="O32" t="s">
        <v>42</v>
      </c>
      <c r="P32">
        <v>165.80199999999999</v>
      </c>
      <c r="Q32">
        <v>25</v>
      </c>
      <c r="R32">
        <v>2</v>
      </c>
      <c r="S32" t="s">
        <v>9</v>
      </c>
      <c r="T32">
        <v>15230</v>
      </c>
      <c r="U32">
        <f t="shared" si="1"/>
        <v>152.30000000000001</v>
      </c>
      <c r="V32">
        <v>0.13279688792267999</v>
      </c>
      <c r="W32">
        <v>0</v>
      </c>
      <c r="X32">
        <v>15231</v>
      </c>
      <c r="Y32">
        <v>15230</v>
      </c>
      <c r="Z32">
        <f>(results[[#This Row],[packetSentToLower(client)]]-results[[#This Row],[packetSentToUpper(server)]])/results[[#This Row],[packetReceived:count]]</f>
        <v>6.5659881812212743E-5</v>
      </c>
      <c r="AA32" t="s">
        <v>286</v>
      </c>
    </row>
    <row r="33" spans="1:27" x14ac:dyDescent="0.25">
      <c r="A33" t="s">
        <v>98</v>
      </c>
      <c r="B33">
        <v>165.80199999999999</v>
      </c>
      <c r="C33">
        <v>600</v>
      </c>
      <c r="D33">
        <v>0</v>
      </c>
      <c r="E33" t="s">
        <v>9</v>
      </c>
      <c r="F33">
        <v>3381</v>
      </c>
      <c r="G33" s="1">
        <f t="shared" si="0"/>
        <v>811.44</v>
      </c>
      <c r="H33">
        <v>0.59348585689972999</v>
      </c>
      <c r="I33">
        <v>0</v>
      </c>
      <c r="J33">
        <v>3382</v>
      </c>
      <c r="K33">
        <v>3381</v>
      </c>
      <c r="L33">
        <f>(results5[[#This Row],[packetSentToLower(client)]]-results5[[#This Row],[packetSentToUpper(server)]])/results5[[#This Row],[packetReceived:count]]</f>
        <v>2.9577048210588581E-4</v>
      </c>
      <c r="O33" t="s">
        <v>43</v>
      </c>
      <c r="P33">
        <v>165.80199999999999</v>
      </c>
      <c r="Q33">
        <v>600</v>
      </c>
      <c r="R33">
        <v>0</v>
      </c>
      <c r="S33" t="s">
        <v>9</v>
      </c>
      <c r="T33">
        <v>3331</v>
      </c>
      <c r="U33">
        <f t="shared" si="1"/>
        <v>799.44</v>
      </c>
      <c r="V33">
        <v>0.60223233065098003</v>
      </c>
      <c r="W33">
        <v>0</v>
      </c>
      <c r="X33">
        <v>6664</v>
      </c>
      <c r="Y33">
        <v>3331</v>
      </c>
      <c r="Z33" t="s">
        <v>286</v>
      </c>
      <c r="AA33">
        <f>(results[[#This Row],[packetSentToLower(client)]]-results[[#This Row],[packetSentToUpper(server)]]/2)/results[[#This Row],[packetReceived:count]]</f>
        <v>1.500600420294206</v>
      </c>
    </row>
    <row r="34" spans="1:27" x14ac:dyDescent="0.25">
      <c r="A34" t="s">
        <v>99</v>
      </c>
      <c r="B34">
        <v>165.80199999999999</v>
      </c>
      <c r="C34">
        <v>600</v>
      </c>
      <c r="D34">
        <v>1</v>
      </c>
      <c r="E34" t="s">
        <v>9</v>
      </c>
      <c r="F34">
        <v>3382</v>
      </c>
      <c r="G34" s="1">
        <f t="shared" si="0"/>
        <v>811.68</v>
      </c>
      <c r="H34">
        <v>0.59328618465278005</v>
      </c>
      <c r="I34">
        <v>0</v>
      </c>
      <c r="J34">
        <v>3383</v>
      </c>
      <c r="K34">
        <v>3382</v>
      </c>
      <c r="L34">
        <f>(results5[[#This Row],[packetSentToLower(client)]]-results5[[#This Row],[packetSentToUpper(server)]])/results5[[#This Row],[packetReceived:count]]</f>
        <v>2.9568302779420464E-4</v>
      </c>
      <c r="O34" t="s">
        <v>44</v>
      </c>
      <c r="P34">
        <v>165.80199999999999</v>
      </c>
      <c r="Q34">
        <v>600</v>
      </c>
      <c r="R34">
        <v>1</v>
      </c>
      <c r="S34" t="s">
        <v>9</v>
      </c>
      <c r="T34">
        <v>3332</v>
      </c>
      <c r="U34">
        <f t="shared" si="1"/>
        <v>799.68</v>
      </c>
      <c r="V34">
        <v>0.60205705401431997</v>
      </c>
      <c r="W34">
        <v>0</v>
      </c>
      <c r="X34">
        <v>6666</v>
      </c>
      <c r="Y34">
        <v>3332</v>
      </c>
      <c r="Z34" t="s">
        <v>286</v>
      </c>
      <c r="AA34">
        <f>(results[[#This Row],[packetSentToLower(client)]]-results[[#This Row],[packetSentToUpper(server)]]/2)/results[[#This Row],[packetReceived:count]]</f>
        <v>1.5006002400960383</v>
      </c>
    </row>
    <row r="35" spans="1:27" x14ac:dyDescent="0.25">
      <c r="A35" t="s">
        <v>100</v>
      </c>
      <c r="B35">
        <v>165.80199999999999</v>
      </c>
      <c r="C35">
        <v>600</v>
      </c>
      <c r="D35">
        <v>2</v>
      </c>
      <c r="E35" t="s">
        <v>9</v>
      </c>
      <c r="F35">
        <v>3381</v>
      </c>
      <c r="G35" s="1">
        <f t="shared" ref="G35:G56" si="2">C35*F35*8/(20*1000)</f>
        <v>811.44</v>
      </c>
      <c r="H35">
        <v>0.59356097372907002</v>
      </c>
      <c r="I35">
        <v>0</v>
      </c>
      <c r="J35">
        <v>3382</v>
      </c>
      <c r="K35">
        <v>3381</v>
      </c>
      <c r="L35">
        <f>(results5[[#This Row],[packetSentToLower(client)]]-results5[[#This Row],[packetSentToUpper(server)]])/results5[[#This Row],[packetReceived:count]]</f>
        <v>2.9577048210588581E-4</v>
      </c>
      <c r="O35" t="s">
        <v>45</v>
      </c>
      <c r="P35">
        <v>165.80199999999999</v>
      </c>
      <c r="Q35">
        <v>600</v>
      </c>
      <c r="R35">
        <v>2</v>
      </c>
      <c r="S35" t="s">
        <v>9</v>
      </c>
      <c r="T35">
        <v>3331</v>
      </c>
      <c r="U35">
        <f t="shared" ref="U35:U56" si="3">T35*Q35*8/(20*1000)</f>
        <v>799.44</v>
      </c>
      <c r="V35">
        <v>0.60231353149155997</v>
      </c>
      <c r="W35">
        <v>0</v>
      </c>
      <c r="X35">
        <v>6663</v>
      </c>
      <c r="Y35">
        <v>3331</v>
      </c>
      <c r="Z35" t="s">
        <v>286</v>
      </c>
      <c r="AA35">
        <f>(results[[#This Row],[packetSentToLower(client)]]-results[[#This Row],[packetSentToUpper(server)]]/2)/results[[#This Row],[packetReceived:count]]</f>
        <v>1.500300210147103</v>
      </c>
    </row>
    <row r="36" spans="1:27" x14ac:dyDescent="0.25">
      <c r="A36" t="s">
        <v>101</v>
      </c>
      <c r="B36">
        <v>165.80199999999999</v>
      </c>
      <c r="C36">
        <v>1100</v>
      </c>
      <c r="D36">
        <v>0</v>
      </c>
      <c r="E36" t="s">
        <v>9</v>
      </c>
      <c r="F36">
        <v>2017</v>
      </c>
      <c r="G36" s="1">
        <f t="shared" si="2"/>
        <v>887.48</v>
      </c>
      <c r="H36">
        <v>0.98521738504768996</v>
      </c>
      <c r="I36">
        <v>0</v>
      </c>
      <c r="J36">
        <v>2017</v>
      </c>
      <c r="K36">
        <v>2017</v>
      </c>
      <c r="L36">
        <f>(results5[[#This Row],[packetSentToLower(client)]]-results5[[#This Row],[packetSentToUpper(server)]])/results5[[#This Row],[packetReceived:count]]</f>
        <v>0</v>
      </c>
      <c r="O36" t="s">
        <v>46</v>
      </c>
      <c r="P36">
        <v>165.80199999999999</v>
      </c>
      <c r="Q36">
        <v>1100</v>
      </c>
      <c r="R36">
        <v>0</v>
      </c>
      <c r="S36" t="s">
        <v>9</v>
      </c>
      <c r="T36">
        <v>1999</v>
      </c>
      <c r="U36">
        <f t="shared" si="3"/>
        <v>879.56</v>
      </c>
      <c r="V36">
        <v>0.99376135778744001</v>
      </c>
      <c r="W36">
        <v>0</v>
      </c>
      <c r="X36">
        <v>4000</v>
      </c>
      <c r="Y36">
        <v>1999</v>
      </c>
      <c r="Z36" t="s">
        <v>286</v>
      </c>
      <c r="AA36">
        <f>(results[[#This Row],[packetSentToLower(client)]]-results[[#This Row],[packetSentToUpper(server)]]/2)/results[[#This Row],[packetReceived:count]]</f>
        <v>1.501000500250125</v>
      </c>
    </row>
    <row r="37" spans="1:27" x14ac:dyDescent="0.25">
      <c r="A37" t="s">
        <v>102</v>
      </c>
      <c r="B37">
        <v>165.80199999999999</v>
      </c>
      <c r="C37">
        <v>1100</v>
      </c>
      <c r="D37">
        <v>1</v>
      </c>
      <c r="E37" t="s">
        <v>9</v>
      </c>
      <c r="F37">
        <v>2017</v>
      </c>
      <c r="G37" s="1">
        <f t="shared" si="2"/>
        <v>887.48</v>
      </c>
      <c r="H37">
        <v>0.98514955163173001</v>
      </c>
      <c r="I37">
        <v>0</v>
      </c>
      <c r="J37">
        <v>2018</v>
      </c>
      <c r="K37">
        <v>2017</v>
      </c>
      <c r="L37">
        <f>(results5[[#This Row],[packetSentToLower(client)]]-results5[[#This Row],[packetSentToUpper(server)]])/results5[[#This Row],[packetReceived:count]]</f>
        <v>4.9578582052553293E-4</v>
      </c>
      <c r="O37" t="s">
        <v>47</v>
      </c>
      <c r="P37">
        <v>165.80199999999999</v>
      </c>
      <c r="Q37">
        <v>1100</v>
      </c>
      <c r="R37">
        <v>1</v>
      </c>
      <c r="S37" t="s">
        <v>9</v>
      </c>
      <c r="T37">
        <v>1999</v>
      </c>
      <c r="U37">
        <f t="shared" si="3"/>
        <v>879.56</v>
      </c>
      <c r="V37">
        <v>0.99373367894802</v>
      </c>
      <c r="W37">
        <v>0</v>
      </c>
      <c r="X37">
        <v>4000</v>
      </c>
      <c r="Y37">
        <v>1999</v>
      </c>
      <c r="Z37" t="s">
        <v>286</v>
      </c>
      <c r="AA37">
        <f>(results[[#This Row],[packetSentToLower(client)]]-results[[#This Row],[packetSentToUpper(server)]]/2)/results[[#This Row],[packetReceived:count]]</f>
        <v>1.501000500250125</v>
      </c>
    </row>
    <row r="38" spans="1:27" x14ac:dyDescent="0.25">
      <c r="A38" t="s">
        <v>103</v>
      </c>
      <c r="B38">
        <v>165.80199999999999</v>
      </c>
      <c r="C38">
        <v>1100</v>
      </c>
      <c r="D38">
        <v>2</v>
      </c>
      <c r="E38" t="s">
        <v>9</v>
      </c>
      <c r="F38">
        <v>2017</v>
      </c>
      <c r="G38" s="1">
        <f t="shared" si="2"/>
        <v>887.48</v>
      </c>
      <c r="H38">
        <v>0.98521914740392003</v>
      </c>
      <c r="I38">
        <v>0</v>
      </c>
      <c r="J38">
        <v>2017</v>
      </c>
      <c r="K38">
        <v>2016</v>
      </c>
      <c r="L38">
        <f>(results5[[#This Row],[packetSentToLower(client)]]-results5[[#This Row],[packetSentToUpper(server)]])/results5[[#This Row],[packetReceived:count]]</f>
        <v>4.9578582052553293E-4</v>
      </c>
      <c r="O38" t="s">
        <v>48</v>
      </c>
      <c r="P38">
        <v>165.80199999999999</v>
      </c>
      <c r="Q38">
        <v>1100</v>
      </c>
      <c r="R38">
        <v>2</v>
      </c>
      <c r="S38" t="s">
        <v>9</v>
      </c>
      <c r="T38">
        <v>1999</v>
      </c>
      <c r="U38">
        <f t="shared" si="3"/>
        <v>879.56</v>
      </c>
      <c r="V38">
        <v>0.99379728074892004</v>
      </c>
      <c r="W38">
        <v>0</v>
      </c>
      <c r="X38">
        <v>4000</v>
      </c>
      <c r="Y38">
        <v>1999</v>
      </c>
      <c r="Z38" t="s">
        <v>286</v>
      </c>
      <c r="AA38">
        <f>(results[[#This Row],[packetSentToLower(client)]]-results[[#This Row],[packetSentToUpper(server)]]/2)/results[[#This Row],[packetReceived:count]]</f>
        <v>1.501000500250125</v>
      </c>
    </row>
    <row r="39" spans="1:27" x14ac:dyDescent="0.25">
      <c r="A39" t="s">
        <v>104</v>
      </c>
      <c r="B39">
        <v>220.73599999999999</v>
      </c>
      <c r="C39">
        <v>25</v>
      </c>
      <c r="D39">
        <v>0</v>
      </c>
      <c r="E39" t="s">
        <v>9</v>
      </c>
      <c r="F39">
        <v>15174</v>
      </c>
      <c r="G39" s="1">
        <f t="shared" si="2"/>
        <v>151.74</v>
      </c>
      <c r="H39">
        <v>0.1332764057742</v>
      </c>
      <c r="I39">
        <v>0</v>
      </c>
      <c r="J39">
        <v>15175</v>
      </c>
      <c r="K39">
        <v>15174</v>
      </c>
      <c r="L39">
        <f>(results5[[#This Row],[packetSentToLower(client)]]-results5[[#This Row],[packetSentToUpper(server)]])/results5[[#This Row],[packetReceived:count]]</f>
        <v>6.5902201133517861E-5</v>
      </c>
      <c r="O39" t="s">
        <v>49</v>
      </c>
      <c r="P39">
        <v>220.73599999999999</v>
      </c>
      <c r="Q39">
        <v>25</v>
      </c>
      <c r="R39">
        <v>0</v>
      </c>
      <c r="S39" t="s">
        <v>9</v>
      </c>
      <c r="T39">
        <v>15174</v>
      </c>
      <c r="U39">
        <f t="shared" si="3"/>
        <v>151.74</v>
      </c>
      <c r="V39">
        <v>0.1332764057742</v>
      </c>
      <c r="W39">
        <v>0</v>
      </c>
      <c r="X39">
        <v>15175</v>
      </c>
      <c r="Y39">
        <v>15174</v>
      </c>
      <c r="Z39">
        <f>(results[[#This Row],[packetSentToLower(client)]]-results[[#This Row],[packetSentToUpper(server)]])/results[[#This Row],[packetReceived:count]]</f>
        <v>6.5902201133517861E-5</v>
      </c>
      <c r="AA39" t="s">
        <v>286</v>
      </c>
    </row>
    <row r="40" spans="1:27" x14ac:dyDescent="0.25">
      <c r="A40" t="s">
        <v>105</v>
      </c>
      <c r="B40">
        <v>220.73599999999999</v>
      </c>
      <c r="C40">
        <v>25</v>
      </c>
      <c r="D40">
        <v>1</v>
      </c>
      <c r="E40" t="s">
        <v>9</v>
      </c>
      <c r="F40">
        <v>15181</v>
      </c>
      <c r="G40" s="1">
        <f t="shared" si="2"/>
        <v>151.81</v>
      </c>
      <c r="H40">
        <v>0.13321581378521</v>
      </c>
      <c r="I40">
        <v>0</v>
      </c>
      <c r="J40">
        <v>15182</v>
      </c>
      <c r="K40">
        <v>15181</v>
      </c>
      <c r="L40">
        <f>(results5[[#This Row],[packetSentToLower(client)]]-results5[[#This Row],[packetSentToUpper(server)]])/results5[[#This Row],[packetReceived:count]]</f>
        <v>6.5871813451024306E-5</v>
      </c>
      <c r="O40" t="s">
        <v>50</v>
      </c>
      <c r="P40">
        <v>220.73599999999999</v>
      </c>
      <c r="Q40">
        <v>25</v>
      </c>
      <c r="R40">
        <v>1</v>
      </c>
      <c r="S40" t="s">
        <v>9</v>
      </c>
      <c r="T40">
        <v>15181</v>
      </c>
      <c r="U40">
        <f t="shared" si="3"/>
        <v>151.81</v>
      </c>
      <c r="V40">
        <v>0.13321581378521</v>
      </c>
      <c r="W40">
        <v>0</v>
      </c>
      <c r="X40">
        <v>15182</v>
      </c>
      <c r="Y40">
        <v>15181</v>
      </c>
      <c r="Z40">
        <f>(results[[#This Row],[packetSentToLower(client)]]-results[[#This Row],[packetSentToUpper(server)]])/results[[#This Row],[packetReceived:count]]</f>
        <v>6.5871813451024306E-5</v>
      </c>
      <c r="AA40" t="s">
        <v>286</v>
      </c>
    </row>
    <row r="41" spans="1:27" x14ac:dyDescent="0.25">
      <c r="A41" t="s">
        <v>106</v>
      </c>
      <c r="B41">
        <v>220.73599999999999</v>
      </c>
      <c r="C41">
        <v>25</v>
      </c>
      <c r="D41">
        <v>2</v>
      </c>
      <c r="E41" t="s">
        <v>9</v>
      </c>
      <c r="F41">
        <v>15198</v>
      </c>
      <c r="G41" s="1">
        <f t="shared" si="2"/>
        <v>151.97999999999999</v>
      </c>
      <c r="H41">
        <v>0.13306046690278001</v>
      </c>
      <c r="I41">
        <v>0</v>
      </c>
      <c r="J41">
        <v>15198</v>
      </c>
      <c r="K41">
        <v>15198</v>
      </c>
      <c r="L41">
        <f>(results5[[#This Row],[packetSentToLower(client)]]-results5[[#This Row],[packetSentToUpper(server)]])/results5[[#This Row],[packetReceived:count]]</f>
        <v>0</v>
      </c>
      <c r="O41" t="s">
        <v>51</v>
      </c>
      <c r="P41">
        <v>220.73599999999999</v>
      </c>
      <c r="Q41">
        <v>25</v>
      </c>
      <c r="R41">
        <v>2</v>
      </c>
      <c r="S41" t="s">
        <v>9</v>
      </c>
      <c r="T41">
        <v>15198</v>
      </c>
      <c r="U41">
        <f t="shared" si="3"/>
        <v>151.97999999999999</v>
      </c>
      <c r="V41">
        <v>0.13306046690278001</v>
      </c>
      <c r="W41">
        <v>0</v>
      </c>
      <c r="X41">
        <v>15198</v>
      </c>
      <c r="Y41">
        <v>15198</v>
      </c>
      <c r="Z41">
        <f>(results[[#This Row],[packetSentToLower(client)]]-results[[#This Row],[packetSentToUpper(server)]])/results[[#This Row],[packetReceived:count]]</f>
        <v>0</v>
      </c>
      <c r="AA41" t="s">
        <v>286</v>
      </c>
    </row>
    <row r="42" spans="1:27" x14ac:dyDescent="0.25">
      <c r="A42" t="s">
        <v>107</v>
      </c>
      <c r="B42">
        <v>220.73599999999999</v>
      </c>
      <c r="C42">
        <v>600</v>
      </c>
      <c r="D42">
        <v>0</v>
      </c>
      <c r="E42" t="s">
        <v>9</v>
      </c>
      <c r="F42">
        <v>3384</v>
      </c>
      <c r="G42" s="1">
        <f t="shared" si="2"/>
        <v>812.16</v>
      </c>
      <c r="H42">
        <v>0.59306281478930001</v>
      </c>
      <c r="I42">
        <v>0</v>
      </c>
      <c r="J42">
        <v>3385</v>
      </c>
      <c r="K42">
        <v>3384</v>
      </c>
      <c r="L42">
        <f>(results5[[#This Row],[packetSentToLower(client)]]-results5[[#This Row],[packetSentToUpper(server)]])/results5[[#This Row],[packetReceived:count]]</f>
        <v>2.9550827423167848E-4</v>
      </c>
      <c r="O42" t="s">
        <v>52</v>
      </c>
      <c r="P42">
        <v>220.73599999999999</v>
      </c>
      <c r="Q42">
        <v>600</v>
      </c>
      <c r="R42">
        <v>0</v>
      </c>
      <c r="S42" t="s">
        <v>9</v>
      </c>
      <c r="T42">
        <v>3333</v>
      </c>
      <c r="U42">
        <f t="shared" si="3"/>
        <v>799.92</v>
      </c>
      <c r="V42">
        <v>0.60184798534200001</v>
      </c>
      <c r="W42">
        <v>0</v>
      </c>
      <c r="X42">
        <v>6668</v>
      </c>
      <c r="Y42">
        <v>3333</v>
      </c>
      <c r="Z42" t="s">
        <v>286</v>
      </c>
      <c r="AA42">
        <f>(results[[#This Row],[packetSentToLower(client)]]-results[[#This Row],[packetSentToUpper(server)]]/2)/results[[#This Row],[packetReceived:count]]</f>
        <v>1.5006000600060005</v>
      </c>
    </row>
    <row r="43" spans="1:27" x14ac:dyDescent="0.25">
      <c r="A43" t="s">
        <v>108</v>
      </c>
      <c r="B43">
        <v>220.73599999999999</v>
      </c>
      <c r="C43">
        <v>600</v>
      </c>
      <c r="D43">
        <v>1</v>
      </c>
      <c r="E43" t="s">
        <v>9</v>
      </c>
      <c r="F43">
        <v>3378</v>
      </c>
      <c r="G43" s="1">
        <f t="shared" si="2"/>
        <v>810.72</v>
      </c>
      <c r="H43">
        <v>0.59405535531251996</v>
      </c>
      <c r="I43">
        <v>0</v>
      </c>
      <c r="J43">
        <v>3379</v>
      </c>
      <c r="K43">
        <v>3378</v>
      </c>
      <c r="L43">
        <f>(results5[[#This Row],[packetSentToLower(client)]]-results5[[#This Row],[packetSentToUpper(server)]])/results5[[#This Row],[packetReceived:count]]</f>
        <v>2.9603315571343988E-4</v>
      </c>
      <c r="O43" t="s">
        <v>53</v>
      </c>
      <c r="P43">
        <v>220.73599999999999</v>
      </c>
      <c r="Q43">
        <v>600</v>
      </c>
      <c r="R43">
        <v>1</v>
      </c>
      <c r="S43" t="s">
        <v>9</v>
      </c>
      <c r="T43">
        <v>3328</v>
      </c>
      <c r="U43">
        <f t="shared" si="3"/>
        <v>798.72</v>
      </c>
      <c r="V43">
        <v>0.60286843953930003</v>
      </c>
      <c r="W43">
        <v>0</v>
      </c>
      <c r="X43">
        <v>6656</v>
      </c>
      <c r="Y43">
        <v>3328</v>
      </c>
      <c r="Z43" t="s">
        <v>286</v>
      </c>
      <c r="AA43">
        <f>(results[[#This Row],[packetSentToLower(client)]]-results[[#This Row],[packetSentToUpper(server)]]/2)/results[[#This Row],[packetReceived:count]]</f>
        <v>1.5</v>
      </c>
    </row>
    <row r="44" spans="1:27" x14ac:dyDescent="0.25">
      <c r="A44" t="s">
        <v>109</v>
      </c>
      <c r="B44">
        <v>220.73599999999999</v>
      </c>
      <c r="C44">
        <v>600</v>
      </c>
      <c r="D44">
        <v>2</v>
      </c>
      <c r="E44" t="s">
        <v>9</v>
      </c>
      <c r="F44">
        <v>3381</v>
      </c>
      <c r="G44" s="1">
        <f t="shared" si="2"/>
        <v>811.44</v>
      </c>
      <c r="H44">
        <v>0.59343541500138997</v>
      </c>
      <c r="I44">
        <v>0</v>
      </c>
      <c r="J44">
        <v>3382</v>
      </c>
      <c r="K44">
        <v>3381</v>
      </c>
      <c r="L44">
        <f>(results5[[#This Row],[packetSentToLower(client)]]-results5[[#This Row],[packetSentToUpper(server)]])/results5[[#This Row],[packetReceived:count]]</f>
        <v>2.9577048210588581E-4</v>
      </c>
      <c r="O44" t="s">
        <v>54</v>
      </c>
      <c r="P44">
        <v>220.73599999999999</v>
      </c>
      <c r="Q44">
        <v>600</v>
      </c>
      <c r="R44">
        <v>2</v>
      </c>
      <c r="S44" t="s">
        <v>9</v>
      </c>
      <c r="T44">
        <v>3331</v>
      </c>
      <c r="U44">
        <f t="shared" si="3"/>
        <v>799.44</v>
      </c>
      <c r="V44">
        <v>0.60222723355331997</v>
      </c>
      <c r="W44">
        <v>0</v>
      </c>
      <c r="X44">
        <v>6664</v>
      </c>
      <c r="Y44">
        <v>3331</v>
      </c>
      <c r="Z44" t="s">
        <v>286</v>
      </c>
      <c r="AA44">
        <f>(results[[#This Row],[packetSentToLower(client)]]-results[[#This Row],[packetSentToUpper(server)]]/2)/results[[#This Row],[packetReceived:count]]</f>
        <v>1.500600420294206</v>
      </c>
    </row>
    <row r="45" spans="1:27" x14ac:dyDescent="0.25">
      <c r="A45" t="s">
        <v>110</v>
      </c>
      <c r="B45">
        <v>220.73599999999999</v>
      </c>
      <c r="C45">
        <v>1100</v>
      </c>
      <c r="D45">
        <v>0</v>
      </c>
      <c r="E45" t="s">
        <v>9</v>
      </c>
      <c r="F45">
        <v>2016</v>
      </c>
      <c r="G45" s="1">
        <f t="shared" si="2"/>
        <v>887.04</v>
      </c>
      <c r="H45">
        <v>0.98557212571219999</v>
      </c>
      <c r="I45">
        <v>0</v>
      </c>
      <c r="J45">
        <v>2017</v>
      </c>
      <c r="K45">
        <v>2016</v>
      </c>
      <c r="L45">
        <f>(results5[[#This Row],[packetSentToLower(client)]]-results5[[#This Row],[packetSentToUpper(server)]])/results5[[#This Row],[packetReceived:count]]</f>
        <v>4.96031746031746E-4</v>
      </c>
      <c r="O45" t="s">
        <v>55</v>
      </c>
      <c r="P45">
        <v>220.73599999999999</v>
      </c>
      <c r="Q45">
        <v>1100</v>
      </c>
      <c r="R45">
        <v>0</v>
      </c>
      <c r="S45" t="s">
        <v>9</v>
      </c>
      <c r="T45">
        <v>1998</v>
      </c>
      <c r="U45">
        <f t="shared" si="3"/>
        <v>879.12</v>
      </c>
      <c r="V45">
        <v>0.99417849062753005</v>
      </c>
      <c r="W45">
        <v>0</v>
      </c>
      <c r="X45">
        <v>3998</v>
      </c>
      <c r="Y45">
        <v>1998</v>
      </c>
      <c r="Z45" t="s">
        <v>286</v>
      </c>
      <c r="AA45">
        <f>(results[[#This Row],[packetSentToLower(client)]]-results[[#This Row],[packetSentToUpper(server)]]/2)/results[[#This Row],[packetReceived:count]]</f>
        <v>1.5010010010010011</v>
      </c>
    </row>
    <row r="46" spans="1:27" x14ac:dyDescent="0.25">
      <c r="A46" t="s">
        <v>111</v>
      </c>
      <c r="B46">
        <v>220.73599999999999</v>
      </c>
      <c r="C46">
        <v>1100</v>
      </c>
      <c r="D46">
        <v>1</v>
      </c>
      <c r="E46" t="s">
        <v>9</v>
      </c>
      <c r="F46">
        <v>2016</v>
      </c>
      <c r="G46" s="1">
        <f t="shared" si="2"/>
        <v>887.04</v>
      </c>
      <c r="H46">
        <v>0.98497186361800004</v>
      </c>
      <c r="I46">
        <v>0</v>
      </c>
      <c r="J46">
        <v>2018</v>
      </c>
      <c r="K46">
        <v>2017</v>
      </c>
      <c r="L46">
        <f>(results5[[#This Row],[packetSentToLower(client)]]-results5[[#This Row],[packetSentToUpper(server)]])/results5[[#This Row],[packetReceived:count]]</f>
        <v>4.96031746031746E-4</v>
      </c>
      <c r="O46" t="s">
        <v>56</v>
      </c>
      <c r="P46">
        <v>220.73599999999999</v>
      </c>
      <c r="Q46">
        <v>1100</v>
      </c>
      <c r="R46">
        <v>1</v>
      </c>
      <c r="S46" t="s">
        <v>9</v>
      </c>
      <c r="T46">
        <v>1999</v>
      </c>
      <c r="U46">
        <f t="shared" si="3"/>
        <v>879.56</v>
      </c>
      <c r="V46">
        <v>0.99356320408219001</v>
      </c>
      <c r="W46">
        <v>0</v>
      </c>
      <c r="X46">
        <v>4000</v>
      </c>
      <c r="Y46">
        <v>1999</v>
      </c>
      <c r="Z46" t="s">
        <v>286</v>
      </c>
      <c r="AA46">
        <f>(results[[#This Row],[packetSentToLower(client)]]-results[[#This Row],[packetSentToUpper(server)]]/2)/results[[#This Row],[packetReceived:count]]</f>
        <v>1.501000500250125</v>
      </c>
    </row>
    <row r="47" spans="1:27" x14ac:dyDescent="0.25">
      <c r="A47" t="s">
        <v>112</v>
      </c>
      <c r="B47">
        <v>220.73599999999999</v>
      </c>
      <c r="C47">
        <v>1100</v>
      </c>
      <c r="D47">
        <v>2</v>
      </c>
      <c r="E47" t="s">
        <v>9</v>
      </c>
      <c r="F47">
        <v>2017</v>
      </c>
      <c r="G47" s="1">
        <f t="shared" si="2"/>
        <v>887.48</v>
      </c>
      <c r="H47">
        <v>0.98569856420427004</v>
      </c>
      <c r="I47">
        <v>0</v>
      </c>
      <c r="J47">
        <v>2016</v>
      </c>
      <c r="K47">
        <v>2016</v>
      </c>
      <c r="L47">
        <f>(results5[[#This Row],[packetSentToLower(client)]]-results5[[#This Row],[packetSentToUpper(server)]])/results5[[#This Row],[packetReceived:count]]</f>
        <v>0</v>
      </c>
      <c r="O47" t="s">
        <v>57</v>
      </c>
      <c r="P47">
        <v>220.73599999999999</v>
      </c>
      <c r="Q47">
        <v>1100</v>
      </c>
      <c r="R47">
        <v>2</v>
      </c>
      <c r="S47" t="s">
        <v>9</v>
      </c>
      <c r="T47">
        <v>1998</v>
      </c>
      <c r="U47">
        <f t="shared" si="3"/>
        <v>879.12</v>
      </c>
      <c r="V47">
        <v>0.99430110324013998</v>
      </c>
      <c r="W47">
        <v>0</v>
      </c>
      <c r="X47">
        <v>3998</v>
      </c>
      <c r="Y47">
        <v>1998</v>
      </c>
      <c r="Z47" t="s">
        <v>286</v>
      </c>
      <c r="AA47">
        <f>(results[[#This Row],[packetSentToLower(client)]]-results[[#This Row],[packetSentToUpper(server)]]/2)/results[[#This Row],[packetReceived:count]]</f>
        <v>1.5010010010010011</v>
      </c>
    </row>
    <row r="48" spans="1:27" x14ac:dyDescent="0.25">
      <c r="A48" t="s">
        <v>113</v>
      </c>
      <c r="B48">
        <v>275.67</v>
      </c>
      <c r="C48">
        <v>25</v>
      </c>
      <c r="D48">
        <v>0</v>
      </c>
      <c r="E48" t="s">
        <v>9</v>
      </c>
      <c r="F48">
        <v>0</v>
      </c>
      <c r="G48" s="1">
        <f t="shared" si="2"/>
        <v>0</v>
      </c>
      <c r="H48" s="1"/>
      <c r="I48">
        <v>0</v>
      </c>
      <c r="J48">
        <v>1774</v>
      </c>
      <c r="K48">
        <v>0</v>
      </c>
      <c r="O48" t="s">
        <v>58</v>
      </c>
      <c r="P48">
        <v>275.67</v>
      </c>
      <c r="Q48">
        <v>25</v>
      </c>
      <c r="R48">
        <v>0</v>
      </c>
      <c r="S48" t="s">
        <v>9</v>
      </c>
      <c r="T48">
        <v>0</v>
      </c>
      <c r="U48">
        <f t="shared" si="3"/>
        <v>0</v>
      </c>
      <c r="W48">
        <v>0</v>
      </c>
      <c r="X48">
        <v>1774</v>
      </c>
      <c r="Y48">
        <v>0</v>
      </c>
    </row>
    <row r="49" spans="1:36" x14ac:dyDescent="0.25">
      <c r="A49" t="s">
        <v>114</v>
      </c>
      <c r="B49">
        <v>275.67</v>
      </c>
      <c r="C49">
        <v>25</v>
      </c>
      <c r="D49">
        <v>1</v>
      </c>
      <c r="E49" t="s">
        <v>9</v>
      </c>
      <c r="F49">
        <v>0</v>
      </c>
      <c r="G49" s="1">
        <f t="shared" si="2"/>
        <v>0</v>
      </c>
      <c r="H49" s="1"/>
      <c r="I49">
        <v>0</v>
      </c>
      <c r="J49">
        <v>1774</v>
      </c>
      <c r="K49">
        <v>0</v>
      </c>
      <c r="O49" t="s">
        <v>59</v>
      </c>
      <c r="P49">
        <v>275.67</v>
      </c>
      <c r="Q49">
        <v>25</v>
      </c>
      <c r="R49">
        <v>1</v>
      </c>
      <c r="S49" t="s">
        <v>9</v>
      </c>
      <c r="T49">
        <v>0</v>
      </c>
      <c r="U49">
        <f t="shared" si="3"/>
        <v>0</v>
      </c>
      <c r="W49">
        <v>0</v>
      </c>
      <c r="X49">
        <v>1774</v>
      </c>
      <c r="Y49">
        <v>0</v>
      </c>
    </row>
    <row r="50" spans="1:36" x14ac:dyDescent="0.25">
      <c r="A50" t="s">
        <v>115</v>
      </c>
      <c r="B50">
        <v>275.67</v>
      </c>
      <c r="C50">
        <v>25</v>
      </c>
      <c r="D50">
        <v>2</v>
      </c>
      <c r="E50" t="s">
        <v>9</v>
      </c>
      <c r="F50">
        <v>0</v>
      </c>
      <c r="G50" s="1">
        <f t="shared" si="2"/>
        <v>0</v>
      </c>
      <c r="H50" s="1"/>
      <c r="I50">
        <v>0</v>
      </c>
      <c r="J50">
        <v>1782</v>
      </c>
      <c r="K50">
        <v>0</v>
      </c>
      <c r="O50" t="s">
        <v>60</v>
      </c>
      <c r="P50">
        <v>275.67</v>
      </c>
      <c r="Q50">
        <v>25</v>
      </c>
      <c r="R50">
        <v>2</v>
      </c>
      <c r="S50" t="s">
        <v>9</v>
      </c>
      <c r="T50">
        <v>0</v>
      </c>
      <c r="U50">
        <f t="shared" si="3"/>
        <v>0</v>
      </c>
      <c r="W50">
        <v>0</v>
      </c>
      <c r="X50">
        <v>1782</v>
      </c>
      <c r="Y50">
        <v>0</v>
      </c>
    </row>
    <row r="51" spans="1:36" x14ac:dyDescent="0.25">
      <c r="A51" t="s">
        <v>116</v>
      </c>
      <c r="B51">
        <v>275.67</v>
      </c>
      <c r="C51">
        <v>600</v>
      </c>
      <c r="D51">
        <v>0</v>
      </c>
      <c r="E51" t="s">
        <v>9</v>
      </c>
      <c r="F51">
        <v>0</v>
      </c>
      <c r="G51" s="1">
        <f t="shared" si="2"/>
        <v>0</v>
      </c>
      <c r="H51" s="1"/>
      <c r="I51">
        <v>0</v>
      </c>
      <c r="J51">
        <v>1268</v>
      </c>
      <c r="K51">
        <v>0</v>
      </c>
      <c r="O51" t="s">
        <v>61</v>
      </c>
      <c r="P51">
        <v>275.67</v>
      </c>
      <c r="Q51">
        <v>600</v>
      </c>
      <c r="R51">
        <v>0</v>
      </c>
      <c r="S51" t="s">
        <v>9</v>
      </c>
      <c r="T51">
        <v>0</v>
      </c>
      <c r="U51">
        <f t="shared" si="3"/>
        <v>0</v>
      </c>
      <c r="W51">
        <v>0</v>
      </c>
      <c r="X51">
        <v>1260</v>
      </c>
      <c r="Y51">
        <v>0</v>
      </c>
    </row>
    <row r="52" spans="1:36" x14ac:dyDescent="0.25">
      <c r="A52" t="s">
        <v>117</v>
      </c>
      <c r="B52">
        <v>275.67</v>
      </c>
      <c r="C52">
        <v>600</v>
      </c>
      <c r="D52">
        <v>1</v>
      </c>
      <c r="E52" t="s">
        <v>9</v>
      </c>
      <c r="F52">
        <v>0</v>
      </c>
      <c r="G52" s="1">
        <f t="shared" si="2"/>
        <v>0</v>
      </c>
      <c r="H52" s="1"/>
      <c r="I52">
        <v>0</v>
      </c>
      <c r="J52">
        <v>1286</v>
      </c>
      <c r="K52">
        <v>0</v>
      </c>
      <c r="O52" t="s">
        <v>62</v>
      </c>
      <c r="P52">
        <v>275.67</v>
      </c>
      <c r="Q52">
        <v>600</v>
      </c>
      <c r="R52">
        <v>1</v>
      </c>
      <c r="S52" t="s">
        <v>9</v>
      </c>
      <c r="T52">
        <v>0</v>
      </c>
      <c r="U52">
        <f t="shared" si="3"/>
        <v>0</v>
      </c>
      <c r="W52">
        <v>0</v>
      </c>
      <c r="X52">
        <v>1279</v>
      </c>
      <c r="Y52">
        <v>0</v>
      </c>
    </row>
    <row r="53" spans="1:36" x14ac:dyDescent="0.25">
      <c r="A53" t="s">
        <v>118</v>
      </c>
      <c r="B53">
        <v>275.67</v>
      </c>
      <c r="C53">
        <v>600</v>
      </c>
      <c r="D53">
        <v>2</v>
      </c>
      <c r="E53" t="s">
        <v>9</v>
      </c>
      <c r="F53">
        <v>0</v>
      </c>
      <c r="G53" s="1">
        <f t="shared" si="2"/>
        <v>0</v>
      </c>
      <c r="H53" s="1"/>
      <c r="I53">
        <v>0</v>
      </c>
      <c r="J53">
        <v>1274</v>
      </c>
      <c r="K53">
        <v>0</v>
      </c>
      <c r="O53" t="s">
        <v>63</v>
      </c>
      <c r="P53">
        <v>275.67</v>
      </c>
      <c r="Q53">
        <v>600</v>
      </c>
      <c r="R53">
        <v>2</v>
      </c>
      <c r="S53" t="s">
        <v>9</v>
      </c>
      <c r="T53">
        <v>0</v>
      </c>
      <c r="U53">
        <f t="shared" si="3"/>
        <v>0</v>
      </c>
      <c r="W53">
        <v>0</v>
      </c>
      <c r="X53">
        <v>1267</v>
      </c>
      <c r="Y53">
        <v>0</v>
      </c>
    </row>
    <row r="54" spans="1:36" x14ac:dyDescent="0.25">
      <c r="A54" t="s">
        <v>119</v>
      </c>
      <c r="B54">
        <v>275.67</v>
      </c>
      <c r="C54">
        <v>1100</v>
      </c>
      <c r="D54">
        <v>0</v>
      </c>
      <c r="E54" t="s">
        <v>9</v>
      </c>
      <c r="F54">
        <v>0</v>
      </c>
      <c r="G54" s="1">
        <f t="shared" si="2"/>
        <v>0</v>
      </c>
      <c r="H54" s="1"/>
      <c r="I54">
        <v>0</v>
      </c>
      <c r="J54">
        <v>1005</v>
      </c>
      <c r="K54">
        <v>0</v>
      </c>
      <c r="O54" t="s">
        <v>64</v>
      </c>
      <c r="P54">
        <v>275.67</v>
      </c>
      <c r="Q54">
        <v>1100</v>
      </c>
      <c r="R54">
        <v>0</v>
      </c>
      <c r="S54" t="s">
        <v>9</v>
      </c>
      <c r="T54">
        <v>0</v>
      </c>
      <c r="U54">
        <f t="shared" si="3"/>
        <v>0</v>
      </c>
      <c r="W54">
        <v>0</v>
      </c>
      <c r="X54">
        <v>1001</v>
      </c>
      <c r="Y54">
        <v>0</v>
      </c>
    </row>
    <row r="55" spans="1:36" x14ac:dyDescent="0.25">
      <c r="A55" t="s">
        <v>120</v>
      </c>
      <c r="B55">
        <v>275.67</v>
      </c>
      <c r="C55">
        <v>1100</v>
      </c>
      <c r="D55">
        <v>1</v>
      </c>
      <c r="E55" t="s">
        <v>9</v>
      </c>
      <c r="F55">
        <v>0</v>
      </c>
      <c r="G55" s="1">
        <f t="shared" si="2"/>
        <v>0</v>
      </c>
      <c r="H55" s="1"/>
      <c r="I55">
        <v>0</v>
      </c>
      <c r="J55">
        <v>1003</v>
      </c>
      <c r="K55">
        <v>0</v>
      </c>
      <c r="O55" t="s">
        <v>65</v>
      </c>
      <c r="P55">
        <v>275.67</v>
      </c>
      <c r="Q55">
        <v>1100</v>
      </c>
      <c r="R55">
        <v>1</v>
      </c>
      <c r="S55" t="s">
        <v>9</v>
      </c>
      <c r="T55">
        <v>0</v>
      </c>
      <c r="U55">
        <f t="shared" si="3"/>
        <v>0</v>
      </c>
      <c r="W55">
        <v>0</v>
      </c>
      <c r="X55">
        <v>999</v>
      </c>
      <c r="Y55">
        <v>0</v>
      </c>
    </row>
    <row r="56" spans="1:36" x14ac:dyDescent="0.25">
      <c r="A56" t="s">
        <v>121</v>
      </c>
      <c r="B56">
        <v>275.67</v>
      </c>
      <c r="C56">
        <v>1100</v>
      </c>
      <c r="D56">
        <v>2</v>
      </c>
      <c r="E56" t="s">
        <v>9</v>
      </c>
      <c r="F56">
        <v>0</v>
      </c>
      <c r="G56" s="1">
        <f t="shared" si="2"/>
        <v>0</v>
      </c>
      <c r="H56" s="1"/>
      <c r="I56">
        <v>0</v>
      </c>
      <c r="J56">
        <v>1014</v>
      </c>
      <c r="K56">
        <v>0</v>
      </c>
      <c r="O56" t="s">
        <v>66</v>
      </c>
      <c r="P56">
        <v>275.67</v>
      </c>
      <c r="Q56">
        <v>1100</v>
      </c>
      <c r="R56">
        <v>2</v>
      </c>
      <c r="S56" t="s">
        <v>9</v>
      </c>
      <c r="T56">
        <v>0</v>
      </c>
      <c r="U56">
        <f t="shared" si="3"/>
        <v>0</v>
      </c>
      <c r="W56">
        <v>0</v>
      </c>
      <c r="X56">
        <v>1010</v>
      </c>
      <c r="Y56">
        <v>0</v>
      </c>
    </row>
    <row r="62" spans="1:36" x14ac:dyDescent="0.25">
      <c r="A62" t="s">
        <v>225</v>
      </c>
      <c r="R62" t="s">
        <v>123</v>
      </c>
      <c r="AD62" t="s">
        <v>161</v>
      </c>
    </row>
    <row r="64" spans="1:36" x14ac:dyDescent="0.25">
      <c r="A64" t="s">
        <v>2</v>
      </c>
      <c r="B64" t="s">
        <v>124</v>
      </c>
      <c r="C64" t="s">
        <v>4</v>
      </c>
      <c r="D64" t="s">
        <v>5</v>
      </c>
      <c r="E64" t="s">
        <v>6</v>
      </c>
      <c r="F64" t="s">
        <v>7</v>
      </c>
      <c r="G64" t="s">
        <v>67</v>
      </c>
      <c r="O64" t="s">
        <v>2</v>
      </c>
      <c r="P64" t="s">
        <v>124</v>
      </c>
      <c r="Q64" t="s">
        <v>4</v>
      </c>
      <c r="R64" t="s">
        <v>5</v>
      </c>
      <c r="S64" t="s">
        <v>6</v>
      </c>
      <c r="T64" t="s">
        <v>7</v>
      </c>
      <c r="U64" t="s">
        <v>67</v>
      </c>
      <c r="AD64" t="s">
        <v>2</v>
      </c>
      <c r="AE64" t="s">
        <v>124</v>
      </c>
      <c r="AF64" t="s">
        <v>4</v>
      </c>
      <c r="AG64" t="s">
        <v>5</v>
      </c>
      <c r="AH64" t="s">
        <v>6</v>
      </c>
      <c r="AI64" t="s">
        <v>7</v>
      </c>
      <c r="AJ64" t="s">
        <v>67</v>
      </c>
    </row>
    <row r="65" spans="1:36" x14ac:dyDescent="0.25">
      <c r="A65" t="s">
        <v>189</v>
      </c>
      <c r="B65">
        <v>1</v>
      </c>
      <c r="C65">
        <v>25</v>
      </c>
      <c r="D65">
        <v>0</v>
      </c>
      <c r="E65" t="s">
        <v>9</v>
      </c>
      <c r="F65">
        <v>15212</v>
      </c>
      <c r="G65">
        <f>results__2[[#This Row],[packetReceived:count]]*results__2[[#This Row],[octets]]*8/(20*1000)</f>
        <v>152.12</v>
      </c>
      <c r="O65" s="2" t="s">
        <v>125</v>
      </c>
      <c r="P65">
        <v>1</v>
      </c>
      <c r="Q65">
        <v>25</v>
      </c>
      <c r="R65">
        <v>0</v>
      </c>
      <c r="S65" s="2" t="s">
        <v>9</v>
      </c>
      <c r="T65">
        <v>15209</v>
      </c>
      <c r="U65">
        <f t="shared" ref="U65:U100" si="4">T65*Q65*8/(20*1000)</f>
        <v>152.09</v>
      </c>
      <c r="AD65" t="s">
        <v>162</v>
      </c>
      <c r="AE65">
        <v>1</v>
      </c>
      <c r="AF65">
        <v>25</v>
      </c>
      <c r="AG65">
        <v>0</v>
      </c>
      <c r="AH65" t="s">
        <v>9</v>
      </c>
      <c r="AI65">
        <v>15209</v>
      </c>
      <c r="AJ65">
        <f>results2__3[[#This Row],[packetReceived:count]]*results2__3[[#This Row],[octets]]*8/(20*1000)</f>
        <v>152.09</v>
      </c>
    </row>
    <row r="66" spans="1:36" x14ac:dyDescent="0.25">
      <c r="A66" t="s">
        <v>190</v>
      </c>
      <c r="B66">
        <v>1</v>
      </c>
      <c r="C66">
        <v>25</v>
      </c>
      <c r="D66">
        <v>1</v>
      </c>
      <c r="E66" t="s">
        <v>9</v>
      </c>
      <c r="F66">
        <v>15216</v>
      </c>
      <c r="G66">
        <f>results__2[[#This Row],[packetReceived:count]]*results__2[[#This Row],[octets]]*8/(20*1000)</f>
        <v>152.16</v>
      </c>
      <c r="O66" s="2" t="s">
        <v>126</v>
      </c>
      <c r="P66">
        <v>1</v>
      </c>
      <c r="Q66">
        <v>25</v>
      </c>
      <c r="R66">
        <v>1</v>
      </c>
      <c r="S66" s="2" t="s">
        <v>9</v>
      </c>
      <c r="T66">
        <v>15213</v>
      </c>
      <c r="U66">
        <f t="shared" si="4"/>
        <v>152.13</v>
      </c>
      <c r="AD66" t="s">
        <v>163</v>
      </c>
      <c r="AE66">
        <v>1</v>
      </c>
      <c r="AF66">
        <v>25</v>
      </c>
      <c r="AG66">
        <v>1</v>
      </c>
      <c r="AH66" t="s">
        <v>9</v>
      </c>
      <c r="AI66">
        <v>15213</v>
      </c>
      <c r="AJ66">
        <f>results2__3[[#This Row],[packetReceived:count]]*results2__3[[#This Row],[octets]]*8/(20*1000)</f>
        <v>152.13</v>
      </c>
    </row>
    <row r="67" spans="1:36" x14ac:dyDescent="0.25">
      <c r="A67" t="s">
        <v>191</v>
      </c>
      <c r="B67">
        <v>1</v>
      </c>
      <c r="C67">
        <v>25</v>
      </c>
      <c r="D67">
        <v>2</v>
      </c>
      <c r="E67" t="s">
        <v>9</v>
      </c>
      <c r="F67">
        <v>15173</v>
      </c>
      <c r="G67">
        <f>results__2[[#This Row],[packetReceived:count]]*results__2[[#This Row],[octets]]*8/(20*1000)</f>
        <v>151.72999999999999</v>
      </c>
      <c r="O67" s="2" t="s">
        <v>127</v>
      </c>
      <c r="P67">
        <v>1</v>
      </c>
      <c r="Q67">
        <v>25</v>
      </c>
      <c r="R67">
        <v>2</v>
      </c>
      <c r="S67" s="2" t="s">
        <v>9</v>
      </c>
      <c r="T67">
        <v>15170</v>
      </c>
      <c r="U67">
        <f t="shared" si="4"/>
        <v>151.69999999999999</v>
      </c>
      <c r="AD67" t="s">
        <v>164</v>
      </c>
      <c r="AE67">
        <v>1</v>
      </c>
      <c r="AF67">
        <v>25</v>
      </c>
      <c r="AG67">
        <v>2</v>
      </c>
      <c r="AH67" t="s">
        <v>9</v>
      </c>
      <c r="AI67">
        <v>15170</v>
      </c>
      <c r="AJ67">
        <f>results2__3[[#This Row],[packetReceived:count]]*results2__3[[#This Row],[octets]]*8/(20*1000)</f>
        <v>151.69999999999999</v>
      </c>
    </row>
    <row r="68" spans="1:36" x14ac:dyDescent="0.25">
      <c r="A68" t="s">
        <v>192</v>
      </c>
      <c r="B68">
        <v>1</v>
      </c>
      <c r="C68">
        <v>600</v>
      </c>
      <c r="D68">
        <v>0</v>
      </c>
      <c r="E68" t="s">
        <v>9</v>
      </c>
      <c r="F68">
        <v>3381</v>
      </c>
      <c r="G68">
        <f>results__2[[#This Row],[packetReceived:count]]*results__2[[#This Row],[octets]]*8/(20*1000)</f>
        <v>811.44</v>
      </c>
      <c r="O68" s="2" t="s">
        <v>128</v>
      </c>
      <c r="P68">
        <v>1</v>
      </c>
      <c r="Q68">
        <v>600</v>
      </c>
      <c r="R68">
        <v>0</v>
      </c>
      <c r="S68" s="2" t="s">
        <v>9</v>
      </c>
      <c r="T68">
        <v>3330</v>
      </c>
      <c r="U68">
        <f t="shared" si="4"/>
        <v>799.2</v>
      </c>
      <c r="AD68" t="s">
        <v>165</v>
      </c>
      <c r="AE68">
        <v>1</v>
      </c>
      <c r="AF68">
        <v>600</v>
      </c>
      <c r="AG68">
        <v>0</v>
      </c>
      <c r="AH68" t="s">
        <v>9</v>
      </c>
      <c r="AI68">
        <v>3381</v>
      </c>
      <c r="AJ68">
        <f>results2__3[[#This Row],[packetReceived:count]]*results2__3[[#This Row],[octets]]*8/(20*1000)</f>
        <v>811.44</v>
      </c>
    </row>
    <row r="69" spans="1:36" x14ac:dyDescent="0.25">
      <c r="A69" t="s">
        <v>193</v>
      </c>
      <c r="B69">
        <v>1</v>
      </c>
      <c r="C69">
        <v>600</v>
      </c>
      <c r="D69">
        <v>1</v>
      </c>
      <c r="E69" t="s">
        <v>9</v>
      </c>
      <c r="F69">
        <v>3382</v>
      </c>
      <c r="G69">
        <f>results__2[[#This Row],[packetReceived:count]]*results__2[[#This Row],[octets]]*8/(20*1000)</f>
        <v>811.68</v>
      </c>
      <c r="O69" s="2" t="s">
        <v>129</v>
      </c>
      <c r="P69">
        <v>1</v>
      </c>
      <c r="Q69">
        <v>600</v>
      </c>
      <c r="R69">
        <v>1</v>
      </c>
      <c r="S69" s="2" t="s">
        <v>9</v>
      </c>
      <c r="T69">
        <v>3332</v>
      </c>
      <c r="U69">
        <f t="shared" si="4"/>
        <v>799.68</v>
      </c>
      <c r="AD69" t="s">
        <v>166</v>
      </c>
      <c r="AE69">
        <v>1</v>
      </c>
      <c r="AF69">
        <v>600</v>
      </c>
      <c r="AG69">
        <v>1</v>
      </c>
      <c r="AH69" t="s">
        <v>9</v>
      </c>
      <c r="AI69">
        <v>3382</v>
      </c>
      <c r="AJ69">
        <f>results2__3[[#This Row],[packetReceived:count]]*results2__3[[#This Row],[octets]]*8/(20*1000)</f>
        <v>811.68</v>
      </c>
    </row>
    <row r="70" spans="1:36" x14ac:dyDescent="0.25">
      <c r="A70" t="s">
        <v>194</v>
      </c>
      <c r="B70">
        <v>1</v>
      </c>
      <c r="C70">
        <v>600</v>
      </c>
      <c r="D70">
        <v>2</v>
      </c>
      <c r="E70" t="s">
        <v>9</v>
      </c>
      <c r="F70">
        <v>3382</v>
      </c>
      <c r="G70">
        <f>results__2[[#This Row],[packetReceived:count]]*results__2[[#This Row],[octets]]*8/(20*1000)</f>
        <v>811.68</v>
      </c>
      <c r="O70" s="2" t="s">
        <v>130</v>
      </c>
      <c r="P70">
        <v>1</v>
      </c>
      <c r="Q70">
        <v>600</v>
      </c>
      <c r="R70">
        <v>2</v>
      </c>
      <c r="S70" s="2" t="s">
        <v>9</v>
      </c>
      <c r="T70">
        <v>3332</v>
      </c>
      <c r="U70">
        <f t="shared" si="4"/>
        <v>799.68</v>
      </c>
      <c r="AD70" t="s">
        <v>167</v>
      </c>
      <c r="AE70">
        <v>1</v>
      </c>
      <c r="AF70">
        <v>600</v>
      </c>
      <c r="AG70">
        <v>2</v>
      </c>
      <c r="AH70" t="s">
        <v>9</v>
      </c>
      <c r="AI70">
        <v>3381</v>
      </c>
      <c r="AJ70">
        <f>results2__3[[#This Row],[packetReceived:count]]*results2__3[[#This Row],[octets]]*8/(20*1000)</f>
        <v>811.44</v>
      </c>
    </row>
    <row r="71" spans="1:36" x14ac:dyDescent="0.25">
      <c r="A71" t="s">
        <v>195</v>
      </c>
      <c r="B71">
        <v>1</v>
      </c>
      <c r="C71">
        <v>1100</v>
      </c>
      <c r="D71">
        <v>0</v>
      </c>
      <c r="E71" t="s">
        <v>9</v>
      </c>
      <c r="F71">
        <v>2017</v>
      </c>
      <c r="G71">
        <f>results__2[[#This Row],[packetReceived:count]]*results__2[[#This Row],[octets]]*8/(20*1000)</f>
        <v>887.48</v>
      </c>
      <c r="O71" s="2" t="s">
        <v>131</v>
      </c>
      <c r="P71">
        <v>1</v>
      </c>
      <c r="Q71">
        <v>1100</v>
      </c>
      <c r="R71">
        <v>0</v>
      </c>
      <c r="S71" s="2" t="s">
        <v>9</v>
      </c>
      <c r="T71">
        <v>1999</v>
      </c>
      <c r="U71">
        <f t="shared" si="4"/>
        <v>879.56</v>
      </c>
      <c r="AD71" t="s">
        <v>168</v>
      </c>
      <c r="AE71">
        <v>1</v>
      </c>
      <c r="AF71">
        <v>1100</v>
      </c>
      <c r="AG71">
        <v>0</v>
      </c>
      <c r="AH71" t="s">
        <v>9</v>
      </c>
      <c r="AI71">
        <v>2017</v>
      </c>
      <c r="AJ71">
        <f>results2__3[[#This Row],[packetReceived:count]]*results2__3[[#This Row],[octets]]*8/(20*1000)</f>
        <v>887.48</v>
      </c>
    </row>
    <row r="72" spans="1:36" x14ac:dyDescent="0.25">
      <c r="A72" t="s">
        <v>196</v>
      </c>
      <c r="B72">
        <v>1</v>
      </c>
      <c r="C72">
        <v>1100</v>
      </c>
      <c r="D72">
        <v>1</v>
      </c>
      <c r="E72" t="s">
        <v>9</v>
      </c>
      <c r="F72">
        <v>2017</v>
      </c>
      <c r="G72">
        <f>results__2[[#This Row],[packetReceived:count]]*results__2[[#This Row],[octets]]*8/(20*1000)</f>
        <v>887.48</v>
      </c>
      <c r="O72" s="2" t="s">
        <v>132</v>
      </c>
      <c r="P72">
        <v>1</v>
      </c>
      <c r="Q72">
        <v>1100</v>
      </c>
      <c r="R72">
        <v>1</v>
      </c>
      <c r="S72" s="2" t="s">
        <v>9</v>
      </c>
      <c r="T72">
        <v>1999</v>
      </c>
      <c r="U72">
        <f t="shared" si="4"/>
        <v>879.56</v>
      </c>
      <c r="AD72" t="s">
        <v>169</v>
      </c>
      <c r="AE72">
        <v>1</v>
      </c>
      <c r="AF72">
        <v>1100</v>
      </c>
      <c r="AG72">
        <v>1</v>
      </c>
      <c r="AH72" t="s">
        <v>9</v>
      </c>
      <c r="AI72">
        <v>2017</v>
      </c>
      <c r="AJ72">
        <f>results2__3[[#This Row],[packetReceived:count]]*results2__3[[#This Row],[octets]]*8/(20*1000)</f>
        <v>887.48</v>
      </c>
    </row>
    <row r="73" spans="1:36" x14ac:dyDescent="0.25">
      <c r="A73" t="s">
        <v>197</v>
      </c>
      <c r="B73">
        <v>1</v>
      </c>
      <c r="C73">
        <v>1100</v>
      </c>
      <c r="D73">
        <v>2</v>
      </c>
      <c r="E73" t="s">
        <v>9</v>
      </c>
      <c r="F73">
        <v>2018</v>
      </c>
      <c r="G73">
        <f>results__2[[#This Row],[packetReceived:count]]*results__2[[#This Row],[octets]]*8/(20*1000)</f>
        <v>887.92</v>
      </c>
      <c r="O73" s="2" t="s">
        <v>133</v>
      </c>
      <c r="P73">
        <v>1</v>
      </c>
      <c r="Q73">
        <v>1100</v>
      </c>
      <c r="R73">
        <v>2</v>
      </c>
      <c r="S73" s="2" t="s">
        <v>9</v>
      </c>
      <c r="T73">
        <v>2000</v>
      </c>
      <c r="U73">
        <f t="shared" si="4"/>
        <v>880</v>
      </c>
      <c r="AD73" t="s">
        <v>170</v>
      </c>
      <c r="AE73">
        <v>1</v>
      </c>
      <c r="AF73">
        <v>1100</v>
      </c>
      <c r="AG73">
        <v>2</v>
      </c>
      <c r="AH73" t="s">
        <v>9</v>
      </c>
      <c r="AI73">
        <v>2018</v>
      </c>
      <c r="AJ73">
        <f>results2__3[[#This Row],[packetReceived:count]]*results2__3[[#This Row],[octets]]*8/(20*1000)</f>
        <v>887.92</v>
      </c>
    </row>
    <row r="74" spans="1:36" x14ac:dyDescent="0.25">
      <c r="A74" t="s">
        <v>198</v>
      </c>
      <c r="B74">
        <v>5</v>
      </c>
      <c r="C74">
        <v>25</v>
      </c>
      <c r="D74">
        <v>0</v>
      </c>
      <c r="E74" t="s">
        <v>9</v>
      </c>
      <c r="F74">
        <v>16572</v>
      </c>
      <c r="G74">
        <f>results__2[[#This Row],[packetReceived:count]]*results__2[[#This Row],[octets]]*8/(20*1000)</f>
        <v>165.72</v>
      </c>
      <c r="O74" s="2" t="s">
        <v>134</v>
      </c>
      <c r="P74">
        <v>5</v>
      </c>
      <c r="Q74">
        <v>25</v>
      </c>
      <c r="R74">
        <v>0</v>
      </c>
      <c r="S74" s="2" t="s">
        <v>9</v>
      </c>
      <c r="T74">
        <v>16567</v>
      </c>
      <c r="U74">
        <f t="shared" si="4"/>
        <v>165.67</v>
      </c>
      <c r="AD74" t="s">
        <v>171</v>
      </c>
      <c r="AE74">
        <v>5</v>
      </c>
      <c r="AF74">
        <v>25</v>
      </c>
      <c r="AG74">
        <v>0</v>
      </c>
      <c r="AH74" t="s">
        <v>9</v>
      </c>
      <c r="AI74">
        <v>16567</v>
      </c>
      <c r="AJ74">
        <f>results2__3[[#This Row],[packetReceived:count]]*results2__3[[#This Row],[octets]]*8/(20*1000)</f>
        <v>165.67</v>
      </c>
    </row>
    <row r="75" spans="1:36" x14ac:dyDescent="0.25">
      <c r="A75" t="s">
        <v>199</v>
      </c>
      <c r="B75">
        <v>5</v>
      </c>
      <c r="C75">
        <v>25</v>
      </c>
      <c r="D75">
        <v>1</v>
      </c>
      <c r="E75" t="s">
        <v>9</v>
      </c>
      <c r="F75">
        <v>16674</v>
      </c>
      <c r="G75">
        <f>results__2[[#This Row],[packetReceived:count]]*results__2[[#This Row],[octets]]*8/(20*1000)</f>
        <v>166.74</v>
      </c>
      <c r="O75" s="2" t="s">
        <v>135</v>
      </c>
      <c r="P75">
        <v>5</v>
      </c>
      <c r="Q75">
        <v>25</v>
      </c>
      <c r="R75">
        <v>1</v>
      </c>
      <c r="S75" s="2" t="s">
        <v>9</v>
      </c>
      <c r="T75">
        <v>16671</v>
      </c>
      <c r="U75">
        <f t="shared" si="4"/>
        <v>166.71</v>
      </c>
      <c r="AD75" t="s">
        <v>172</v>
      </c>
      <c r="AE75">
        <v>5</v>
      </c>
      <c r="AF75">
        <v>25</v>
      </c>
      <c r="AG75">
        <v>1</v>
      </c>
      <c r="AH75" t="s">
        <v>9</v>
      </c>
      <c r="AI75">
        <v>16671</v>
      </c>
      <c r="AJ75">
        <f>results2__3[[#This Row],[packetReceived:count]]*results2__3[[#This Row],[octets]]*8/(20*1000)</f>
        <v>166.71</v>
      </c>
    </row>
    <row r="76" spans="1:36" x14ac:dyDescent="0.25">
      <c r="A76" t="s">
        <v>200</v>
      </c>
      <c r="B76">
        <v>5</v>
      </c>
      <c r="C76">
        <v>25</v>
      </c>
      <c r="D76">
        <v>2</v>
      </c>
      <c r="E76" t="s">
        <v>9</v>
      </c>
      <c r="F76">
        <v>16569</v>
      </c>
      <c r="G76">
        <f>results__2[[#This Row],[packetReceived:count]]*results__2[[#This Row],[octets]]*8/(20*1000)</f>
        <v>165.69</v>
      </c>
      <c r="O76" s="2" t="s">
        <v>136</v>
      </c>
      <c r="P76">
        <v>5</v>
      </c>
      <c r="Q76">
        <v>25</v>
      </c>
      <c r="R76">
        <v>2</v>
      </c>
      <c r="S76" s="2" t="s">
        <v>9</v>
      </c>
      <c r="T76">
        <v>16566</v>
      </c>
      <c r="U76">
        <f t="shared" si="4"/>
        <v>165.66</v>
      </c>
      <c r="AD76" t="s">
        <v>173</v>
      </c>
      <c r="AE76">
        <v>5</v>
      </c>
      <c r="AF76">
        <v>25</v>
      </c>
      <c r="AG76">
        <v>2</v>
      </c>
      <c r="AH76" t="s">
        <v>9</v>
      </c>
      <c r="AI76">
        <v>16566</v>
      </c>
      <c r="AJ76">
        <f>results2__3[[#This Row],[packetReceived:count]]*results2__3[[#This Row],[octets]]*8/(20*1000)</f>
        <v>165.66</v>
      </c>
    </row>
    <row r="77" spans="1:36" x14ac:dyDescent="0.25">
      <c r="A77" t="s">
        <v>201</v>
      </c>
      <c r="B77">
        <v>5</v>
      </c>
      <c r="C77">
        <v>600</v>
      </c>
      <c r="D77">
        <v>0</v>
      </c>
      <c r="E77" t="s">
        <v>9</v>
      </c>
      <c r="F77">
        <v>3193</v>
      </c>
      <c r="G77">
        <f>results__2[[#This Row],[packetReceived:count]]*results__2[[#This Row],[octets]]*8/(20*1000)</f>
        <v>766.32</v>
      </c>
      <c r="O77" s="2" t="s">
        <v>137</v>
      </c>
      <c r="P77">
        <v>5</v>
      </c>
      <c r="Q77">
        <v>600</v>
      </c>
      <c r="R77">
        <v>0</v>
      </c>
      <c r="S77" s="2" t="s">
        <v>9</v>
      </c>
      <c r="T77">
        <v>3425</v>
      </c>
      <c r="U77">
        <f t="shared" si="4"/>
        <v>822</v>
      </c>
      <c r="AD77" t="s">
        <v>174</v>
      </c>
      <c r="AE77">
        <v>5</v>
      </c>
      <c r="AF77">
        <v>600</v>
      </c>
      <c r="AG77">
        <v>0</v>
      </c>
      <c r="AH77" t="s">
        <v>9</v>
      </c>
      <c r="AI77">
        <v>3193</v>
      </c>
      <c r="AJ77">
        <f>results2__3[[#This Row],[packetReceived:count]]*results2__3[[#This Row],[octets]]*8/(20*1000)</f>
        <v>766.32</v>
      </c>
    </row>
    <row r="78" spans="1:36" x14ac:dyDescent="0.25">
      <c r="A78" t="s">
        <v>202</v>
      </c>
      <c r="B78">
        <v>5</v>
      </c>
      <c r="C78">
        <v>600</v>
      </c>
      <c r="D78">
        <v>1</v>
      </c>
      <c r="E78" t="s">
        <v>9</v>
      </c>
      <c r="F78">
        <v>3186</v>
      </c>
      <c r="G78">
        <f>results__2[[#This Row],[packetReceived:count]]*results__2[[#This Row],[octets]]*8/(20*1000)</f>
        <v>764.64</v>
      </c>
      <c r="O78" s="2" t="s">
        <v>138</v>
      </c>
      <c r="P78">
        <v>5</v>
      </c>
      <c r="Q78">
        <v>600</v>
      </c>
      <c r="R78">
        <v>1</v>
      </c>
      <c r="S78" s="2" t="s">
        <v>9</v>
      </c>
      <c r="T78">
        <v>3425</v>
      </c>
      <c r="U78">
        <f t="shared" si="4"/>
        <v>822</v>
      </c>
      <c r="AD78" t="s">
        <v>175</v>
      </c>
      <c r="AE78">
        <v>5</v>
      </c>
      <c r="AF78">
        <v>600</v>
      </c>
      <c r="AG78">
        <v>1</v>
      </c>
      <c r="AH78" t="s">
        <v>9</v>
      </c>
      <c r="AI78">
        <v>3186</v>
      </c>
      <c r="AJ78">
        <f>results2__3[[#This Row],[packetReceived:count]]*results2__3[[#This Row],[octets]]*8/(20*1000)</f>
        <v>764.64</v>
      </c>
    </row>
    <row r="79" spans="1:36" x14ac:dyDescent="0.25">
      <c r="A79" t="s">
        <v>203</v>
      </c>
      <c r="B79">
        <v>5</v>
      </c>
      <c r="C79">
        <v>600</v>
      </c>
      <c r="D79">
        <v>2</v>
      </c>
      <c r="E79" t="s">
        <v>9</v>
      </c>
      <c r="F79">
        <v>3162</v>
      </c>
      <c r="G79">
        <f>results__2[[#This Row],[packetReceived:count]]*results__2[[#This Row],[octets]]*8/(20*1000)</f>
        <v>758.88</v>
      </c>
      <c r="O79" s="2" t="s">
        <v>139</v>
      </c>
      <c r="P79">
        <v>5</v>
      </c>
      <c r="Q79">
        <v>600</v>
      </c>
      <c r="R79">
        <v>2</v>
      </c>
      <c r="S79" s="2" t="s">
        <v>9</v>
      </c>
      <c r="T79">
        <v>3425</v>
      </c>
      <c r="U79">
        <f t="shared" si="4"/>
        <v>822</v>
      </c>
      <c r="AD79" t="s">
        <v>176</v>
      </c>
      <c r="AE79">
        <v>5</v>
      </c>
      <c r="AF79">
        <v>600</v>
      </c>
      <c r="AG79">
        <v>2</v>
      </c>
      <c r="AH79" t="s">
        <v>9</v>
      </c>
      <c r="AI79">
        <v>3162</v>
      </c>
      <c r="AJ79">
        <f>results2__3[[#This Row],[packetReceived:count]]*results2__3[[#This Row],[octets]]*8/(20*1000)</f>
        <v>758.88</v>
      </c>
    </row>
    <row r="80" spans="1:36" x14ac:dyDescent="0.25">
      <c r="A80" t="s">
        <v>204</v>
      </c>
      <c r="B80">
        <v>5</v>
      </c>
      <c r="C80">
        <v>1100</v>
      </c>
      <c r="D80">
        <v>0</v>
      </c>
      <c r="E80" t="s">
        <v>9</v>
      </c>
      <c r="F80">
        <v>1861</v>
      </c>
      <c r="G80">
        <f>results__2[[#This Row],[packetReceived:count]]*results__2[[#This Row],[octets]]*8/(20*1000)</f>
        <v>818.84</v>
      </c>
      <c r="O80" s="2" t="s">
        <v>140</v>
      </c>
      <c r="P80">
        <v>5</v>
      </c>
      <c r="Q80">
        <v>1100</v>
      </c>
      <c r="R80">
        <v>0</v>
      </c>
      <c r="S80" s="2" t="s">
        <v>9</v>
      </c>
      <c r="T80">
        <v>2031</v>
      </c>
      <c r="U80">
        <f t="shared" si="4"/>
        <v>893.64</v>
      </c>
      <c r="AD80" t="s">
        <v>177</v>
      </c>
      <c r="AE80">
        <v>5</v>
      </c>
      <c r="AF80">
        <v>1100</v>
      </c>
      <c r="AG80">
        <v>0</v>
      </c>
      <c r="AH80" t="s">
        <v>9</v>
      </c>
      <c r="AI80">
        <v>1861</v>
      </c>
      <c r="AJ80">
        <f>results2__3[[#This Row],[packetReceived:count]]*results2__3[[#This Row],[octets]]*8/(20*1000)</f>
        <v>818.84</v>
      </c>
    </row>
    <row r="81" spans="1:36" x14ac:dyDescent="0.25">
      <c r="A81" t="s">
        <v>205</v>
      </c>
      <c r="B81">
        <v>5</v>
      </c>
      <c r="C81">
        <v>1100</v>
      </c>
      <c r="D81">
        <v>1</v>
      </c>
      <c r="E81" t="s">
        <v>9</v>
      </c>
      <c r="F81">
        <v>1882</v>
      </c>
      <c r="G81">
        <f>results__2[[#This Row],[packetReceived:count]]*results__2[[#This Row],[octets]]*8/(20*1000)</f>
        <v>828.08</v>
      </c>
      <c r="O81" s="2" t="s">
        <v>141</v>
      </c>
      <c r="P81">
        <v>5</v>
      </c>
      <c r="Q81">
        <v>1100</v>
      </c>
      <c r="R81">
        <v>1</v>
      </c>
      <c r="S81" s="2" t="s">
        <v>9</v>
      </c>
      <c r="T81">
        <v>2034</v>
      </c>
      <c r="U81">
        <f t="shared" si="4"/>
        <v>894.96</v>
      </c>
      <c r="AD81" t="s">
        <v>178</v>
      </c>
      <c r="AE81">
        <v>5</v>
      </c>
      <c r="AF81">
        <v>1100</v>
      </c>
      <c r="AG81">
        <v>1</v>
      </c>
      <c r="AH81" t="s">
        <v>9</v>
      </c>
      <c r="AI81">
        <v>1882</v>
      </c>
      <c r="AJ81">
        <f>results2__3[[#This Row],[packetReceived:count]]*results2__3[[#This Row],[octets]]*8/(20*1000)</f>
        <v>828.08</v>
      </c>
    </row>
    <row r="82" spans="1:36" x14ac:dyDescent="0.25">
      <c r="A82" t="s">
        <v>206</v>
      </c>
      <c r="B82">
        <v>5</v>
      </c>
      <c r="C82">
        <v>1100</v>
      </c>
      <c r="D82">
        <v>2</v>
      </c>
      <c r="E82" t="s">
        <v>9</v>
      </c>
      <c r="F82">
        <v>1868</v>
      </c>
      <c r="G82">
        <f>results__2[[#This Row],[packetReceived:count]]*results__2[[#This Row],[octets]]*8/(20*1000)</f>
        <v>821.92</v>
      </c>
      <c r="O82" s="2" t="s">
        <v>142</v>
      </c>
      <c r="P82">
        <v>5</v>
      </c>
      <c r="Q82">
        <v>1100</v>
      </c>
      <c r="R82">
        <v>2</v>
      </c>
      <c r="S82" s="2" t="s">
        <v>9</v>
      </c>
      <c r="T82">
        <v>2033</v>
      </c>
      <c r="U82">
        <f t="shared" si="4"/>
        <v>894.52</v>
      </c>
      <c r="AD82" t="s">
        <v>179</v>
      </c>
      <c r="AE82">
        <v>5</v>
      </c>
      <c r="AF82">
        <v>1100</v>
      </c>
      <c r="AG82">
        <v>2</v>
      </c>
      <c r="AH82" t="s">
        <v>9</v>
      </c>
      <c r="AI82">
        <v>1868</v>
      </c>
      <c r="AJ82">
        <f>results2__3[[#This Row],[packetReceived:count]]*results2__3[[#This Row],[octets]]*8/(20*1000)</f>
        <v>821.92</v>
      </c>
    </row>
    <row r="83" spans="1:36" x14ac:dyDescent="0.25">
      <c r="A83" t="s">
        <v>207</v>
      </c>
      <c r="B83">
        <v>25</v>
      </c>
      <c r="C83">
        <v>25</v>
      </c>
      <c r="D83">
        <v>0</v>
      </c>
      <c r="E83" t="s">
        <v>9</v>
      </c>
      <c r="F83">
        <v>14311</v>
      </c>
      <c r="G83">
        <f>results__2[[#This Row],[packetReceived:count]]*results__2[[#This Row],[octets]]*8/(20*1000)</f>
        <v>143.11000000000001</v>
      </c>
      <c r="O83" s="2" t="s">
        <v>143</v>
      </c>
      <c r="P83">
        <v>25</v>
      </c>
      <c r="Q83">
        <v>25</v>
      </c>
      <c r="R83">
        <v>0</v>
      </c>
      <c r="S83" s="2" t="s">
        <v>9</v>
      </c>
      <c r="T83">
        <v>9903</v>
      </c>
      <c r="U83">
        <f t="shared" si="4"/>
        <v>99.03</v>
      </c>
      <c r="AD83" t="s">
        <v>180</v>
      </c>
      <c r="AE83">
        <v>25</v>
      </c>
      <c r="AF83">
        <v>25</v>
      </c>
      <c r="AG83">
        <v>0</v>
      </c>
      <c r="AH83" t="s">
        <v>9</v>
      </c>
      <c r="AI83">
        <v>9903</v>
      </c>
      <c r="AJ83">
        <f>results2__3[[#This Row],[packetReceived:count]]*results2__3[[#This Row],[octets]]*8/(20*1000)</f>
        <v>99.03</v>
      </c>
    </row>
    <row r="84" spans="1:36" x14ac:dyDescent="0.25">
      <c r="A84" t="s">
        <v>208</v>
      </c>
      <c r="B84">
        <v>25</v>
      </c>
      <c r="C84">
        <v>25</v>
      </c>
      <c r="D84">
        <v>1</v>
      </c>
      <c r="E84" t="s">
        <v>9</v>
      </c>
      <c r="F84">
        <v>14332</v>
      </c>
      <c r="G84">
        <f>results__2[[#This Row],[packetReceived:count]]*results__2[[#This Row],[octets]]*8/(20*1000)</f>
        <v>143.32</v>
      </c>
      <c r="O84" s="2" t="s">
        <v>144</v>
      </c>
      <c r="P84">
        <v>25</v>
      </c>
      <c r="Q84">
        <v>25</v>
      </c>
      <c r="R84">
        <v>1</v>
      </c>
      <c r="S84" s="2" t="s">
        <v>9</v>
      </c>
      <c r="T84">
        <v>10005</v>
      </c>
      <c r="U84">
        <f t="shared" si="4"/>
        <v>100.05</v>
      </c>
      <c r="AD84" t="s">
        <v>181</v>
      </c>
      <c r="AE84">
        <v>25</v>
      </c>
      <c r="AF84">
        <v>25</v>
      </c>
      <c r="AG84">
        <v>1</v>
      </c>
      <c r="AH84" t="s">
        <v>9</v>
      </c>
      <c r="AI84">
        <v>10005</v>
      </c>
      <c r="AJ84">
        <f>results2__3[[#This Row],[packetReceived:count]]*results2__3[[#This Row],[octets]]*8/(20*1000)</f>
        <v>100.05</v>
      </c>
    </row>
    <row r="85" spans="1:36" x14ac:dyDescent="0.25">
      <c r="A85" t="s">
        <v>209</v>
      </c>
      <c r="B85">
        <v>25</v>
      </c>
      <c r="C85">
        <v>25</v>
      </c>
      <c r="D85">
        <v>2</v>
      </c>
      <c r="E85" t="s">
        <v>9</v>
      </c>
      <c r="F85">
        <v>14258</v>
      </c>
      <c r="G85">
        <f>results__2[[#This Row],[packetReceived:count]]*results__2[[#This Row],[octets]]*8/(20*1000)</f>
        <v>142.58000000000001</v>
      </c>
      <c r="O85" s="2" t="s">
        <v>145</v>
      </c>
      <c r="P85">
        <v>25</v>
      </c>
      <c r="Q85">
        <v>25</v>
      </c>
      <c r="R85">
        <v>2</v>
      </c>
      <c r="S85" s="2" t="s">
        <v>9</v>
      </c>
      <c r="T85">
        <v>9988</v>
      </c>
      <c r="U85">
        <f t="shared" si="4"/>
        <v>99.88</v>
      </c>
      <c r="AD85" t="s">
        <v>182</v>
      </c>
      <c r="AE85">
        <v>25</v>
      </c>
      <c r="AF85">
        <v>25</v>
      </c>
      <c r="AG85">
        <v>2</v>
      </c>
      <c r="AH85" t="s">
        <v>9</v>
      </c>
      <c r="AI85">
        <v>9988</v>
      </c>
      <c r="AJ85">
        <f>results2__3[[#This Row],[packetReceived:count]]*results2__3[[#This Row],[octets]]*8/(20*1000)</f>
        <v>99.88</v>
      </c>
    </row>
    <row r="86" spans="1:36" x14ac:dyDescent="0.25">
      <c r="A86" t="s">
        <v>210</v>
      </c>
      <c r="B86">
        <v>25</v>
      </c>
      <c r="C86">
        <v>600</v>
      </c>
      <c r="D86">
        <v>0</v>
      </c>
      <c r="E86" t="s">
        <v>9</v>
      </c>
      <c r="F86">
        <v>2678</v>
      </c>
      <c r="G86">
        <f>results__2[[#This Row],[packetReceived:count]]*results__2[[#This Row],[octets]]*8/(20*1000)</f>
        <v>642.72</v>
      </c>
      <c r="O86" s="2" t="s">
        <v>146</v>
      </c>
      <c r="P86">
        <v>25</v>
      </c>
      <c r="Q86">
        <v>600</v>
      </c>
      <c r="R86">
        <v>0</v>
      </c>
      <c r="S86" s="2" t="s">
        <v>9</v>
      </c>
      <c r="T86">
        <v>3185</v>
      </c>
      <c r="U86">
        <f t="shared" si="4"/>
        <v>764.4</v>
      </c>
      <c r="AD86" t="s">
        <v>183</v>
      </c>
      <c r="AE86">
        <v>25</v>
      </c>
      <c r="AF86">
        <v>600</v>
      </c>
      <c r="AG86">
        <v>0</v>
      </c>
      <c r="AH86" t="s">
        <v>9</v>
      </c>
      <c r="AI86">
        <v>135</v>
      </c>
      <c r="AJ86">
        <f>results2__3[[#This Row],[packetReceived:count]]*results2__3[[#This Row],[octets]]*8/(20*1000)</f>
        <v>32.4</v>
      </c>
    </row>
    <row r="87" spans="1:36" x14ac:dyDescent="0.25">
      <c r="A87" t="s">
        <v>211</v>
      </c>
      <c r="B87">
        <v>25</v>
      </c>
      <c r="C87">
        <v>600</v>
      </c>
      <c r="D87">
        <v>1</v>
      </c>
      <c r="E87" t="s">
        <v>9</v>
      </c>
      <c r="F87">
        <v>2629</v>
      </c>
      <c r="G87">
        <f>results__2[[#This Row],[packetReceived:count]]*results__2[[#This Row],[octets]]*8/(20*1000)</f>
        <v>630.96</v>
      </c>
      <c r="O87" s="2" t="s">
        <v>147</v>
      </c>
      <c r="P87">
        <v>25</v>
      </c>
      <c r="Q87">
        <v>600</v>
      </c>
      <c r="R87">
        <v>1</v>
      </c>
      <c r="S87" s="2" t="s">
        <v>9</v>
      </c>
      <c r="T87">
        <v>3204</v>
      </c>
      <c r="U87">
        <f t="shared" si="4"/>
        <v>768.96</v>
      </c>
      <c r="AD87" t="s">
        <v>184</v>
      </c>
      <c r="AE87">
        <v>25</v>
      </c>
      <c r="AF87">
        <v>600</v>
      </c>
      <c r="AG87">
        <v>1</v>
      </c>
      <c r="AH87" t="s">
        <v>9</v>
      </c>
      <c r="AI87">
        <v>132</v>
      </c>
      <c r="AJ87">
        <f>results2__3[[#This Row],[packetReceived:count]]*results2__3[[#This Row],[octets]]*8/(20*1000)</f>
        <v>31.68</v>
      </c>
    </row>
    <row r="88" spans="1:36" x14ac:dyDescent="0.25">
      <c r="A88" t="s">
        <v>212</v>
      </c>
      <c r="B88">
        <v>25</v>
      </c>
      <c r="C88">
        <v>600</v>
      </c>
      <c r="D88">
        <v>2</v>
      </c>
      <c r="E88" t="s">
        <v>9</v>
      </c>
      <c r="F88">
        <v>2650</v>
      </c>
      <c r="G88">
        <f>results__2[[#This Row],[packetReceived:count]]*results__2[[#This Row],[octets]]*8/(20*1000)</f>
        <v>636</v>
      </c>
      <c r="O88" s="2" t="s">
        <v>148</v>
      </c>
      <c r="P88">
        <v>25</v>
      </c>
      <c r="Q88">
        <v>600</v>
      </c>
      <c r="R88">
        <v>2</v>
      </c>
      <c r="S88" s="2" t="s">
        <v>9</v>
      </c>
      <c r="T88">
        <v>3178</v>
      </c>
      <c r="U88">
        <f t="shared" si="4"/>
        <v>762.72</v>
      </c>
      <c r="AD88" t="s">
        <v>185</v>
      </c>
      <c r="AE88">
        <v>25</v>
      </c>
      <c r="AF88">
        <v>600</v>
      </c>
      <c r="AG88">
        <v>2</v>
      </c>
      <c r="AH88" t="s">
        <v>9</v>
      </c>
      <c r="AI88">
        <v>127</v>
      </c>
      <c r="AJ88">
        <f>results2__3[[#This Row],[packetReceived:count]]*results2__3[[#This Row],[octets]]*8/(20*1000)</f>
        <v>30.48</v>
      </c>
    </row>
    <row r="89" spans="1:36" x14ac:dyDescent="0.25">
      <c r="A89" t="s">
        <v>213</v>
      </c>
      <c r="B89">
        <v>25</v>
      </c>
      <c r="C89">
        <v>1100</v>
      </c>
      <c r="D89">
        <v>0</v>
      </c>
      <c r="E89" t="s">
        <v>9</v>
      </c>
      <c r="F89">
        <v>1526</v>
      </c>
      <c r="G89">
        <f>results__2[[#This Row],[packetReceived:count]]*results__2[[#This Row],[octets]]*8/(20*1000)</f>
        <v>671.44</v>
      </c>
      <c r="O89" s="2" t="s">
        <v>149</v>
      </c>
      <c r="P89">
        <v>25</v>
      </c>
      <c r="Q89">
        <v>1100</v>
      </c>
      <c r="R89">
        <v>0</v>
      </c>
      <c r="S89" s="2" t="s">
        <v>9</v>
      </c>
      <c r="T89">
        <v>1873</v>
      </c>
      <c r="U89">
        <f t="shared" si="4"/>
        <v>824.12</v>
      </c>
      <c r="AD89" t="s">
        <v>186</v>
      </c>
      <c r="AE89">
        <v>25</v>
      </c>
      <c r="AF89">
        <v>1100</v>
      </c>
      <c r="AG89">
        <v>0</v>
      </c>
      <c r="AH89" t="s">
        <v>9</v>
      </c>
      <c r="AI89">
        <v>7</v>
      </c>
      <c r="AJ89">
        <f>results2__3[[#This Row],[packetReceived:count]]*results2__3[[#This Row],[octets]]*8/(20*1000)</f>
        <v>3.08</v>
      </c>
    </row>
    <row r="90" spans="1:36" x14ac:dyDescent="0.25">
      <c r="A90" t="s">
        <v>214</v>
      </c>
      <c r="B90">
        <v>25</v>
      </c>
      <c r="C90">
        <v>1100</v>
      </c>
      <c r="D90">
        <v>1</v>
      </c>
      <c r="E90" t="s">
        <v>9</v>
      </c>
      <c r="F90">
        <v>1537</v>
      </c>
      <c r="G90">
        <f>results__2[[#This Row],[packetReceived:count]]*results__2[[#This Row],[octets]]*8/(20*1000)</f>
        <v>676.28</v>
      </c>
      <c r="O90" s="2" t="s">
        <v>150</v>
      </c>
      <c r="P90">
        <v>25</v>
      </c>
      <c r="Q90">
        <v>1100</v>
      </c>
      <c r="R90">
        <v>1</v>
      </c>
      <c r="S90" s="2" t="s">
        <v>9</v>
      </c>
      <c r="T90">
        <v>1890</v>
      </c>
      <c r="U90">
        <f t="shared" si="4"/>
        <v>831.6</v>
      </c>
      <c r="AD90" t="s">
        <v>187</v>
      </c>
      <c r="AE90">
        <v>25</v>
      </c>
      <c r="AF90">
        <v>1100</v>
      </c>
      <c r="AG90">
        <v>1</v>
      </c>
      <c r="AH90" t="s">
        <v>9</v>
      </c>
      <c r="AI90">
        <v>3</v>
      </c>
      <c r="AJ90">
        <f>results2__3[[#This Row],[packetReceived:count]]*results2__3[[#This Row],[octets]]*8/(20*1000)</f>
        <v>1.32</v>
      </c>
    </row>
    <row r="91" spans="1:36" x14ac:dyDescent="0.25">
      <c r="A91" t="s">
        <v>215</v>
      </c>
      <c r="B91">
        <v>25</v>
      </c>
      <c r="C91">
        <v>1100</v>
      </c>
      <c r="D91">
        <v>2</v>
      </c>
      <c r="E91" t="s">
        <v>9</v>
      </c>
      <c r="F91">
        <v>1551</v>
      </c>
      <c r="G91">
        <f>results__2[[#This Row],[packetReceived:count]]*results__2[[#This Row],[octets]]*8/(20*1000)</f>
        <v>682.44</v>
      </c>
      <c r="O91" s="2" t="s">
        <v>151</v>
      </c>
      <c r="P91">
        <v>25</v>
      </c>
      <c r="Q91">
        <v>1100</v>
      </c>
      <c r="R91">
        <v>2</v>
      </c>
      <c r="S91" s="2" t="s">
        <v>9</v>
      </c>
      <c r="T91">
        <v>1896</v>
      </c>
      <c r="U91">
        <f t="shared" si="4"/>
        <v>834.24</v>
      </c>
      <c r="AD91" t="s">
        <v>188</v>
      </c>
      <c r="AE91">
        <v>25</v>
      </c>
      <c r="AF91">
        <v>1100</v>
      </c>
      <c r="AG91">
        <v>2</v>
      </c>
      <c r="AH91" t="s">
        <v>9</v>
      </c>
      <c r="AI91">
        <v>3</v>
      </c>
      <c r="AJ91">
        <f>results2__3[[#This Row],[packetReceived:count]]*results2__3[[#This Row],[octets]]*8/(20*1000)</f>
        <v>1.32</v>
      </c>
    </row>
    <row r="92" spans="1:36" x14ac:dyDescent="0.25">
      <c r="A92" t="s">
        <v>216</v>
      </c>
      <c r="B92">
        <v>50</v>
      </c>
      <c r="C92">
        <v>25</v>
      </c>
      <c r="D92">
        <v>0</v>
      </c>
      <c r="E92" t="s">
        <v>9</v>
      </c>
      <c r="F92">
        <v>12852</v>
      </c>
      <c r="G92">
        <f>results__2[[#This Row],[packetReceived:count]]*results__2[[#This Row],[octets]]*8/(20*1000)</f>
        <v>128.52000000000001</v>
      </c>
      <c r="O92" s="2" t="s">
        <v>152</v>
      </c>
      <c r="P92">
        <v>50</v>
      </c>
      <c r="Q92">
        <v>25</v>
      </c>
      <c r="R92">
        <v>0</v>
      </c>
      <c r="S92" s="2" t="s">
        <v>9</v>
      </c>
      <c r="T92">
        <v>6836</v>
      </c>
      <c r="U92">
        <f t="shared" si="4"/>
        <v>68.36</v>
      </c>
      <c r="AD92" s="2" t="s">
        <v>226</v>
      </c>
      <c r="AE92">
        <v>50</v>
      </c>
      <c r="AF92">
        <v>25</v>
      </c>
      <c r="AG92">
        <v>0</v>
      </c>
      <c r="AH92" s="2" t="s">
        <v>9</v>
      </c>
      <c r="AI92">
        <v>6951</v>
      </c>
      <c r="AJ92">
        <f>results2__3[[#This Row],[packetReceived:count]]*results2__3[[#This Row],[octets]]*8/(20*1000)</f>
        <v>69.510000000000005</v>
      </c>
    </row>
    <row r="93" spans="1:36" x14ac:dyDescent="0.25">
      <c r="A93" t="s">
        <v>217</v>
      </c>
      <c r="B93">
        <v>50</v>
      </c>
      <c r="C93">
        <v>25</v>
      </c>
      <c r="D93">
        <v>1</v>
      </c>
      <c r="E93" t="s">
        <v>9</v>
      </c>
      <c r="F93">
        <v>12873</v>
      </c>
      <c r="G93">
        <f>results__2[[#This Row],[packetReceived:count]]*results__2[[#This Row],[octets]]*8/(20*1000)</f>
        <v>128.72999999999999</v>
      </c>
      <c r="O93" s="2" t="s">
        <v>153</v>
      </c>
      <c r="P93">
        <v>50</v>
      </c>
      <c r="Q93">
        <v>25</v>
      </c>
      <c r="R93">
        <v>1</v>
      </c>
      <c r="S93" s="2" t="s">
        <v>9</v>
      </c>
      <c r="T93">
        <v>6819</v>
      </c>
      <c r="U93">
        <f t="shared" si="4"/>
        <v>68.19</v>
      </c>
      <c r="AD93" s="2" t="s">
        <v>227</v>
      </c>
      <c r="AE93">
        <v>50</v>
      </c>
      <c r="AF93">
        <v>25</v>
      </c>
      <c r="AG93">
        <v>1</v>
      </c>
      <c r="AH93" s="2" t="s">
        <v>9</v>
      </c>
      <c r="AI93">
        <v>7187</v>
      </c>
      <c r="AJ93">
        <f>results2__3[[#This Row],[packetReceived:count]]*results2__3[[#This Row],[octets]]*8/(20*1000)</f>
        <v>71.87</v>
      </c>
    </row>
    <row r="94" spans="1:36" x14ac:dyDescent="0.25">
      <c r="A94" t="s">
        <v>218</v>
      </c>
      <c r="B94">
        <v>50</v>
      </c>
      <c r="C94">
        <v>25</v>
      </c>
      <c r="D94">
        <v>2</v>
      </c>
      <c r="E94" t="s">
        <v>9</v>
      </c>
      <c r="F94">
        <v>12896</v>
      </c>
      <c r="G94">
        <f>results__2[[#This Row],[packetReceived:count]]*results__2[[#This Row],[octets]]*8/(20*1000)</f>
        <v>128.96</v>
      </c>
      <c r="O94" s="2" t="s">
        <v>154</v>
      </c>
      <c r="P94">
        <v>50</v>
      </c>
      <c r="Q94">
        <v>25</v>
      </c>
      <c r="R94">
        <v>2</v>
      </c>
      <c r="S94" s="2" t="s">
        <v>9</v>
      </c>
      <c r="T94">
        <v>7263</v>
      </c>
      <c r="U94">
        <f t="shared" si="4"/>
        <v>72.63</v>
      </c>
      <c r="AD94" s="2" t="s">
        <v>228</v>
      </c>
      <c r="AE94">
        <v>50</v>
      </c>
      <c r="AF94">
        <v>25</v>
      </c>
      <c r="AG94">
        <v>2</v>
      </c>
      <c r="AH94" s="2" t="s">
        <v>9</v>
      </c>
      <c r="AI94">
        <v>7167</v>
      </c>
      <c r="AJ94">
        <f>results2__3[[#This Row],[packetReceived:count]]*results2__3[[#This Row],[octets]]*8/(20*1000)</f>
        <v>71.67</v>
      </c>
    </row>
    <row r="95" spans="1:36" x14ac:dyDescent="0.25">
      <c r="A95" t="s">
        <v>219</v>
      </c>
      <c r="B95">
        <v>50</v>
      </c>
      <c r="C95">
        <v>600</v>
      </c>
      <c r="D95">
        <v>0</v>
      </c>
      <c r="E95" t="s">
        <v>9</v>
      </c>
      <c r="F95">
        <v>2327</v>
      </c>
      <c r="G95">
        <f>results__2[[#This Row],[packetReceived:count]]*results__2[[#This Row],[octets]]*8/(20*1000)</f>
        <v>558.48</v>
      </c>
      <c r="O95" s="2" t="s">
        <v>155</v>
      </c>
      <c r="P95">
        <v>50</v>
      </c>
      <c r="Q95">
        <v>600</v>
      </c>
      <c r="R95">
        <v>0</v>
      </c>
      <c r="S95" s="2" t="s">
        <v>9</v>
      </c>
      <c r="T95">
        <v>3136</v>
      </c>
      <c r="U95">
        <f t="shared" si="4"/>
        <v>752.64</v>
      </c>
      <c r="AD95" s="2" t="s">
        <v>229</v>
      </c>
      <c r="AE95">
        <v>50</v>
      </c>
      <c r="AF95">
        <v>600</v>
      </c>
      <c r="AG95">
        <v>0</v>
      </c>
      <c r="AH95" s="2" t="s">
        <v>9</v>
      </c>
      <c r="AI95">
        <v>23</v>
      </c>
      <c r="AJ95">
        <f>results2__3[[#This Row],[packetReceived:count]]*results2__3[[#This Row],[octets]]*8/(20*1000)</f>
        <v>5.52</v>
      </c>
    </row>
    <row r="96" spans="1:36" x14ac:dyDescent="0.25">
      <c r="A96" t="s">
        <v>220</v>
      </c>
      <c r="B96">
        <v>50</v>
      </c>
      <c r="C96">
        <v>600</v>
      </c>
      <c r="D96">
        <v>1</v>
      </c>
      <c r="E96" t="s">
        <v>9</v>
      </c>
      <c r="F96">
        <v>2367</v>
      </c>
      <c r="G96">
        <f>results__2[[#This Row],[packetReceived:count]]*results__2[[#This Row],[octets]]*8/(20*1000)</f>
        <v>568.08000000000004</v>
      </c>
      <c r="O96" s="2" t="s">
        <v>156</v>
      </c>
      <c r="P96">
        <v>50</v>
      </c>
      <c r="Q96">
        <v>600</v>
      </c>
      <c r="R96">
        <v>1</v>
      </c>
      <c r="S96" s="2" t="s">
        <v>9</v>
      </c>
      <c r="T96">
        <v>3136</v>
      </c>
      <c r="U96">
        <f t="shared" si="4"/>
        <v>752.64</v>
      </c>
      <c r="AD96" s="2" t="s">
        <v>230</v>
      </c>
      <c r="AE96">
        <v>50</v>
      </c>
      <c r="AF96">
        <v>600</v>
      </c>
      <c r="AG96">
        <v>1</v>
      </c>
      <c r="AH96" s="2" t="s">
        <v>9</v>
      </c>
      <c r="AI96">
        <v>34</v>
      </c>
      <c r="AJ96">
        <f>results2__3[[#This Row],[packetReceived:count]]*results2__3[[#This Row],[octets]]*8/(20*1000)</f>
        <v>8.16</v>
      </c>
    </row>
    <row r="97" spans="1:36" x14ac:dyDescent="0.25">
      <c r="A97" t="s">
        <v>221</v>
      </c>
      <c r="B97">
        <v>50</v>
      </c>
      <c r="C97">
        <v>600</v>
      </c>
      <c r="D97">
        <v>2</v>
      </c>
      <c r="E97" t="s">
        <v>9</v>
      </c>
      <c r="F97">
        <v>2368</v>
      </c>
      <c r="G97">
        <f>results__2[[#This Row],[packetReceived:count]]*results__2[[#This Row],[octets]]*8/(20*1000)</f>
        <v>568.32000000000005</v>
      </c>
      <c r="O97" s="2" t="s">
        <v>157</v>
      </c>
      <c r="P97">
        <v>50</v>
      </c>
      <c r="Q97">
        <v>600</v>
      </c>
      <c r="R97">
        <v>2</v>
      </c>
      <c r="S97" s="2" t="s">
        <v>9</v>
      </c>
      <c r="T97">
        <v>3161</v>
      </c>
      <c r="U97">
        <f t="shared" si="4"/>
        <v>758.64</v>
      </c>
      <c r="AD97" s="2" t="s">
        <v>231</v>
      </c>
      <c r="AE97">
        <v>50</v>
      </c>
      <c r="AF97">
        <v>600</v>
      </c>
      <c r="AG97">
        <v>2</v>
      </c>
      <c r="AH97" s="2" t="s">
        <v>9</v>
      </c>
      <c r="AI97">
        <v>21</v>
      </c>
      <c r="AJ97">
        <f>results2__3[[#This Row],[packetReceived:count]]*results2__3[[#This Row],[octets]]*8/(20*1000)</f>
        <v>5.04</v>
      </c>
    </row>
    <row r="98" spans="1:36" x14ac:dyDescent="0.25">
      <c r="A98" t="s">
        <v>222</v>
      </c>
      <c r="B98">
        <v>50</v>
      </c>
      <c r="C98">
        <v>1100</v>
      </c>
      <c r="D98">
        <v>0</v>
      </c>
      <c r="E98" t="s">
        <v>9</v>
      </c>
      <c r="F98">
        <v>1345</v>
      </c>
      <c r="G98">
        <f>results__2[[#This Row],[packetReceived:count]]*results__2[[#This Row],[octets]]*8/(20*1000)</f>
        <v>591.79999999999995</v>
      </c>
      <c r="O98" s="2" t="s">
        <v>158</v>
      </c>
      <c r="P98">
        <v>50</v>
      </c>
      <c r="Q98">
        <v>1100</v>
      </c>
      <c r="R98">
        <v>0</v>
      </c>
      <c r="S98" s="2" t="s">
        <v>9</v>
      </c>
      <c r="T98">
        <v>1871</v>
      </c>
      <c r="U98">
        <f t="shared" si="4"/>
        <v>823.24</v>
      </c>
      <c r="AD98" s="2" t="s">
        <v>232</v>
      </c>
      <c r="AE98">
        <v>50</v>
      </c>
      <c r="AF98">
        <v>1100</v>
      </c>
      <c r="AG98">
        <v>0</v>
      </c>
      <c r="AH98" s="2" t="s">
        <v>9</v>
      </c>
      <c r="AI98">
        <v>0</v>
      </c>
      <c r="AJ98">
        <f>results2__3[[#This Row],[packetReceived:count]]*results2__3[[#This Row],[octets]]*8/(20*1000)</f>
        <v>0</v>
      </c>
    </row>
    <row r="99" spans="1:36" x14ac:dyDescent="0.25">
      <c r="A99" t="s">
        <v>223</v>
      </c>
      <c r="B99">
        <v>50</v>
      </c>
      <c r="C99">
        <v>1100</v>
      </c>
      <c r="D99">
        <v>1</v>
      </c>
      <c r="E99" t="s">
        <v>9</v>
      </c>
      <c r="F99">
        <v>1364</v>
      </c>
      <c r="G99">
        <f>results__2[[#This Row],[packetReceived:count]]*results__2[[#This Row],[octets]]*8/(20*1000)</f>
        <v>600.16</v>
      </c>
      <c r="O99" s="2" t="s">
        <v>159</v>
      </c>
      <c r="P99">
        <v>50</v>
      </c>
      <c r="Q99">
        <v>1100</v>
      </c>
      <c r="R99">
        <v>1</v>
      </c>
      <c r="S99" s="2" t="s">
        <v>9</v>
      </c>
      <c r="T99">
        <v>1870</v>
      </c>
      <c r="U99">
        <f t="shared" si="4"/>
        <v>822.8</v>
      </c>
      <c r="AD99" s="2" t="s">
        <v>233</v>
      </c>
      <c r="AE99">
        <v>50</v>
      </c>
      <c r="AF99">
        <v>1100</v>
      </c>
      <c r="AG99">
        <v>1</v>
      </c>
      <c r="AH99" s="2" t="s">
        <v>9</v>
      </c>
      <c r="AI99">
        <v>0</v>
      </c>
      <c r="AJ99">
        <f>results2__3[[#This Row],[packetReceived:count]]*results2__3[[#This Row],[octets]]*8/(20*1000)</f>
        <v>0</v>
      </c>
    </row>
    <row r="100" spans="1:36" x14ac:dyDescent="0.25">
      <c r="A100" t="s">
        <v>224</v>
      </c>
      <c r="B100">
        <v>50</v>
      </c>
      <c r="C100">
        <v>1100</v>
      </c>
      <c r="D100">
        <v>2</v>
      </c>
      <c r="E100" t="s">
        <v>9</v>
      </c>
      <c r="F100">
        <v>1377</v>
      </c>
      <c r="G100">
        <f>results__2[[#This Row],[packetReceived:count]]*results__2[[#This Row],[octets]]*8/(20*1000)</f>
        <v>605.88</v>
      </c>
      <c r="O100" s="2" t="s">
        <v>160</v>
      </c>
      <c r="P100">
        <v>50</v>
      </c>
      <c r="Q100">
        <v>1100</v>
      </c>
      <c r="R100">
        <v>2</v>
      </c>
      <c r="S100" s="2" t="s">
        <v>9</v>
      </c>
      <c r="T100">
        <v>1860</v>
      </c>
      <c r="U100">
        <f t="shared" si="4"/>
        <v>818.4</v>
      </c>
      <c r="AD100" s="2" t="s">
        <v>234</v>
      </c>
      <c r="AE100">
        <v>50</v>
      </c>
      <c r="AF100">
        <v>1100</v>
      </c>
      <c r="AG100">
        <v>2</v>
      </c>
      <c r="AH100" s="2" t="s">
        <v>9</v>
      </c>
      <c r="AI100">
        <v>0</v>
      </c>
      <c r="AJ100">
        <f>results2__3[[#This Row],[packetReceived:count]]*results2__3[[#This Row],[octets]]*8/(20*1000)</f>
        <v>0</v>
      </c>
    </row>
    <row r="136" spans="1:30" x14ac:dyDescent="0.25">
      <c r="C136" s="4" t="s">
        <v>237</v>
      </c>
      <c r="D136" s="4"/>
      <c r="E136" s="4"/>
      <c r="F136" s="4"/>
      <c r="G136" s="4"/>
      <c r="H136" s="4"/>
      <c r="I136" s="4"/>
      <c r="J136" s="3"/>
      <c r="K136" s="3"/>
      <c r="L136" s="3"/>
      <c r="V136" t="s">
        <v>241</v>
      </c>
    </row>
    <row r="138" spans="1:30" x14ac:dyDescent="0.25">
      <c r="A138" t="s">
        <v>2</v>
      </c>
      <c r="B138" t="s">
        <v>124</v>
      </c>
      <c r="C138" t="s">
        <v>4</v>
      </c>
      <c r="D138" t="s">
        <v>5</v>
      </c>
      <c r="E138" t="s">
        <v>6</v>
      </c>
      <c r="F138" t="s">
        <v>238</v>
      </c>
      <c r="G138" t="s">
        <v>239</v>
      </c>
      <c r="H138" t="s">
        <v>278</v>
      </c>
      <c r="V138" t="s">
        <v>2</v>
      </c>
      <c r="W138" t="s">
        <v>124</v>
      </c>
      <c r="X138" t="s">
        <v>280</v>
      </c>
      <c r="Y138" t="s">
        <v>279</v>
      </c>
      <c r="Z138" t="s">
        <v>4</v>
      </c>
      <c r="AA138" t="s">
        <v>5</v>
      </c>
      <c r="AB138" t="s">
        <v>6</v>
      </c>
      <c r="AC138" t="s">
        <v>7</v>
      </c>
      <c r="AD138" t="s">
        <v>67</v>
      </c>
    </row>
    <row r="139" spans="1:30" x14ac:dyDescent="0.25">
      <c r="A139" t="s">
        <v>189</v>
      </c>
      <c r="B139">
        <v>1</v>
      </c>
      <c r="C139">
        <v>25</v>
      </c>
      <c r="D139">
        <v>0</v>
      </c>
      <c r="E139" t="s">
        <v>240</v>
      </c>
      <c r="F139">
        <v>15212</v>
      </c>
      <c r="G139">
        <v>851872</v>
      </c>
      <c r="H139">
        <f>Results6[[#This Row],[packetReceivedFromLower:sum(packetBytes)]]*8/(20*1000)</f>
        <v>340.74880000000002</v>
      </c>
      <c r="V139" t="s">
        <v>242</v>
      </c>
      <c r="W139">
        <v>1</v>
      </c>
      <c r="Z139">
        <v>25</v>
      </c>
      <c r="AA139">
        <v>0</v>
      </c>
      <c r="AB139" t="s">
        <v>9</v>
      </c>
      <c r="AC139">
        <v>8552</v>
      </c>
      <c r="AD139">
        <f>_2_3[[#This Row],[packetReceived:count]]*_2_3[[#This Row],[octets]]*8/(20*1000)</f>
        <v>85.52</v>
      </c>
    </row>
    <row r="140" spans="1:30" x14ac:dyDescent="0.25">
      <c r="A140" t="s">
        <v>190</v>
      </c>
      <c r="B140">
        <v>1</v>
      </c>
      <c r="C140">
        <v>25</v>
      </c>
      <c r="D140">
        <v>1</v>
      </c>
      <c r="E140" t="s">
        <v>240</v>
      </c>
      <c r="F140">
        <v>15216</v>
      </c>
      <c r="G140">
        <v>852096</v>
      </c>
      <c r="H140">
        <f>Results6[[#This Row],[packetReceivedFromLower:sum(packetBytes)]]*8/(20*1000)</f>
        <v>340.83839999999998</v>
      </c>
      <c r="V140" t="s">
        <v>243</v>
      </c>
      <c r="W140">
        <v>1</v>
      </c>
      <c r="Z140">
        <v>25</v>
      </c>
      <c r="AA140">
        <v>1</v>
      </c>
      <c r="AB140" t="s">
        <v>9</v>
      </c>
      <c r="AC140">
        <v>8551</v>
      </c>
      <c r="AD140">
        <f>_2_3[[#This Row],[packetReceived:count]]*_2_3[[#This Row],[octets]]*8/(20*1000)</f>
        <v>85.51</v>
      </c>
    </row>
    <row r="141" spans="1:30" x14ac:dyDescent="0.25">
      <c r="A141" t="s">
        <v>191</v>
      </c>
      <c r="B141">
        <v>1</v>
      </c>
      <c r="C141">
        <v>25</v>
      </c>
      <c r="D141">
        <v>2</v>
      </c>
      <c r="E141" t="s">
        <v>240</v>
      </c>
      <c r="F141">
        <v>15173</v>
      </c>
      <c r="G141">
        <v>849688</v>
      </c>
      <c r="H141">
        <f>Results6[[#This Row],[packetReceivedFromLower:sum(packetBytes)]]*8/(20*1000)</f>
        <v>339.87520000000001</v>
      </c>
      <c r="V141" t="s">
        <v>244</v>
      </c>
      <c r="W141">
        <v>1</v>
      </c>
      <c r="Z141">
        <v>25</v>
      </c>
      <c r="AA141">
        <v>2</v>
      </c>
      <c r="AB141" t="s">
        <v>9</v>
      </c>
      <c r="AC141">
        <v>8535</v>
      </c>
      <c r="AD141">
        <f>_2_3[[#This Row],[packetReceived:count]]*_2_3[[#This Row],[octets]]*8/(20*1000)</f>
        <v>85.35</v>
      </c>
    </row>
    <row r="142" spans="1:30" x14ac:dyDescent="0.25">
      <c r="A142" t="s">
        <v>192</v>
      </c>
      <c r="B142">
        <v>1</v>
      </c>
      <c r="C142">
        <v>600</v>
      </c>
      <c r="D142">
        <v>0</v>
      </c>
      <c r="E142" t="s">
        <v>240</v>
      </c>
      <c r="F142">
        <v>3381</v>
      </c>
      <c r="G142">
        <v>2133411</v>
      </c>
      <c r="H142">
        <f>Results6[[#This Row],[packetReceivedFromLower:sum(packetBytes)]]*8/(20*1000)</f>
        <v>853.36440000000005</v>
      </c>
      <c r="V142" t="s">
        <v>245</v>
      </c>
      <c r="W142">
        <v>1</v>
      </c>
      <c r="Z142">
        <v>600</v>
      </c>
      <c r="AA142">
        <v>0</v>
      </c>
      <c r="AB142" t="s">
        <v>9</v>
      </c>
      <c r="AC142">
        <v>1730</v>
      </c>
      <c r="AD142">
        <f>_2_3[[#This Row],[packetReceived:count]]*_2_3[[#This Row],[octets]]*8/(20*1000)</f>
        <v>415.2</v>
      </c>
    </row>
    <row r="143" spans="1:30" x14ac:dyDescent="0.25">
      <c r="A143" t="s">
        <v>193</v>
      </c>
      <c r="B143">
        <v>1</v>
      </c>
      <c r="C143">
        <v>600</v>
      </c>
      <c r="D143">
        <v>1</v>
      </c>
      <c r="E143" t="s">
        <v>240</v>
      </c>
      <c r="F143">
        <v>3382</v>
      </c>
      <c r="G143">
        <v>2134042</v>
      </c>
      <c r="H143">
        <f>Results6[[#This Row],[packetReceivedFromLower:sum(packetBytes)]]*8/(20*1000)</f>
        <v>853.61680000000001</v>
      </c>
      <c r="V143" t="s">
        <v>246</v>
      </c>
      <c r="W143">
        <v>1</v>
      </c>
      <c r="Z143">
        <v>600</v>
      </c>
      <c r="AA143">
        <v>1</v>
      </c>
      <c r="AB143" t="s">
        <v>9</v>
      </c>
      <c r="AC143">
        <v>1730</v>
      </c>
      <c r="AD143">
        <f>_2_3[[#This Row],[packetReceived:count]]*_2_3[[#This Row],[octets]]*8/(20*1000)</f>
        <v>415.2</v>
      </c>
    </row>
    <row r="144" spans="1:30" x14ac:dyDescent="0.25">
      <c r="A144" t="s">
        <v>194</v>
      </c>
      <c r="B144">
        <v>1</v>
      </c>
      <c r="C144">
        <v>600</v>
      </c>
      <c r="D144">
        <v>2</v>
      </c>
      <c r="E144" t="s">
        <v>240</v>
      </c>
      <c r="F144">
        <v>3382</v>
      </c>
      <c r="G144">
        <v>2134042</v>
      </c>
      <c r="H144">
        <f>Results6[[#This Row],[packetReceivedFromLower:sum(packetBytes)]]*8/(20*1000)</f>
        <v>853.61680000000001</v>
      </c>
      <c r="V144" t="s">
        <v>247</v>
      </c>
      <c r="W144">
        <v>1</v>
      </c>
      <c r="Z144">
        <v>600</v>
      </c>
      <c r="AA144">
        <v>2</v>
      </c>
      <c r="AB144" t="s">
        <v>9</v>
      </c>
      <c r="AC144">
        <v>1730</v>
      </c>
      <c r="AD144">
        <f>_2_3[[#This Row],[packetReceived:count]]*_2_3[[#This Row],[octets]]*8/(20*1000)</f>
        <v>415.2</v>
      </c>
    </row>
    <row r="145" spans="1:30" x14ac:dyDescent="0.25">
      <c r="A145" t="s">
        <v>195</v>
      </c>
      <c r="B145">
        <v>1</v>
      </c>
      <c r="C145">
        <v>1100</v>
      </c>
      <c r="D145">
        <v>0</v>
      </c>
      <c r="E145" t="s">
        <v>240</v>
      </c>
      <c r="F145">
        <v>2017</v>
      </c>
      <c r="G145">
        <v>2281227</v>
      </c>
      <c r="H145">
        <f>Results6[[#This Row],[packetReceivedFromLower:sum(packetBytes)]]*8/(20*1000)</f>
        <v>912.49080000000004</v>
      </c>
      <c r="V145" t="s">
        <v>248</v>
      </c>
      <c r="W145">
        <v>1</v>
      </c>
      <c r="Z145">
        <v>1100</v>
      </c>
      <c r="AA145">
        <v>0</v>
      </c>
      <c r="AB145" t="s">
        <v>9</v>
      </c>
      <c r="AC145">
        <v>1020</v>
      </c>
      <c r="AD145">
        <f>_2_3[[#This Row],[packetReceived:count]]*_2_3[[#This Row],[octets]]*8/(20*1000)</f>
        <v>448.8</v>
      </c>
    </row>
    <row r="146" spans="1:30" x14ac:dyDescent="0.25">
      <c r="A146" t="s">
        <v>196</v>
      </c>
      <c r="B146">
        <v>1</v>
      </c>
      <c r="C146">
        <v>1100</v>
      </c>
      <c r="D146">
        <v>1</v>
      </c>
      <c r="E146" t="s">
        <v>240</v>
      </c>
      <c r="F146">
        <v>2017</v>
      </c>
      <c r="G146">
        <v>2281227</v>
      </c>
      <c r="H146">
        <f>Results6[[#This Row],[packetReceivedFromLower:sum(packetBytes)]]*8/(20*1000)</f>
        <v>912.49080000000004</v>
      </c>
      <c r="V146" t="s">
        <v>249</v>
      </c>
      <c r="W146">
        <v>1</v>
      </c>
      <c r="Z146">
        <v>1100</v>
      </c>
      <c r="AA146">
        <v>1</v>
      </c>
      <c r="AB146" t="s">
        <v>9</v>
      </c>
      <c r="AC146">
        <v>1020</v>
      </c>
      <c r="AD146">
        <f>_2_3[[#This Row],[packetReceived:count]]*_2_3[[#This Row],[octets]]*8/(20*1000)</f>
        <v>448.8</v>
      </c>
    </row>
    <row r="147" spans="1:30" x14ac:dyDescent="0.25">
      <c r="A147" t="s">
        <v>197</v>
      </c>
      <c r="B147">
        <v>1</v>
      </c>
      <c r="C147">
        <v>1100</v>
      </c>
      <c r="D147">
        <v>2</v>
      </c>
      <c r="E147" t="s">
        <v>240</v>
      </c>
      <c r="F147">
        <v>2018</v>
      </c>
      <c r="G147">
        <v>2282358</v>
      </c>
      <c r="H147">
        <f>Results6[[#This Row],[packetReceivedFromLower:sum(packetBytes)]]*8/(20*1000)</f>
        <v>912.94320000000005</v>
      </c>
      <c r="V147" t="s">
        <v>250</v>
      </c>
      <c r="W147">
        <v>1</v>
      </c>
      <c r="Z147">
        <v>1100</v>
      </c>
      <c r="AA147">
        <v>2</v>
      </c>
      <c r="AB147" t="s">
        <v>9</v>
      </c>
      <c r="AC147">
        <v>1013</v>
      </c>
      <c r="AD147">
        <f>_2_3[[#This Row],[packetReceived:count]]*_2_3[[#This Row],[octets]]*8/(20*1000)</f>
        <v>445.72</v>
      </c>
    </row>
    <row r="148" spans="1:30" x14ac:dyDescent="0.25">
      <c r="A148" t="s">
        <v>198</v>
      </c>
      <c r="B148">
        <v>5</v>
      </c>
      <c r="C148">
        <v>25</v>
      </c>
      <c r="D148">
        <v>0</v>
      </c>
      <c r="E148" t="s">
        <v>240</v>
      </c>
      <c r="F148">
        <v>18327</v>
      </c>
      <c r="G148">
        <v>1026312</v>
      </c>
      <c r="H148">
        <f>Results6[[#This Row],[packetReceivedFromLower:sum(packetBytes)]]*8/(20*1000)</f>
        <v>410.52480000000003</v>
      </c>
      <c r="V148" t="s">
        <v>251</v>
      </c>
      <c r="W148">
        <v>5</v>
      </c>
      <c r="Z148">
        <v>25</v>
      </c>
      <c r="AA148">
        <v>0</v>
      </c>
      <c r="AB148" t="s">
        <v>9</v>
      </c>
      <c r="AC148">
        <v>4238</v>
      </c>
      <c r="AD148">
        <f>_2_3[[#This Row],[packetReceived:count]]*_2_3[[#This Row],[octets]]*8/(20*1000)</f>
        <v>42.38</v>
      </c>
    </row>
    <row r="149" spans="1:30" x14ac:dyDescent="0.25">
      <c r="A149" t="s">
        <v>199</v>
      </c>
      <c r="B149">
        <v>5</v>
      </c>
      <c r="C149">
        <v>25</v>
      </c>
      <c r="D149">
        <v>1</v>
      </c>
      <c r="E149" t="s">
        <v>240</v>
      </c>
      <c r="F149">
        <v>18343</v>
      </c>
      <c r="G149">
        <v>1027208</v>
      </c>
      <c r="H149">
        <f>Results6[[#This Row],[packetReceivedFromLower:sum(packetBytes)]]*8/(20*1000)</f>
        <v>410.88319999999999</v>
      </c>
      <c r="V149" t="s">
        <v>252</v>
      </c>
      <c r="W149">
        <v>5</v>
      </c>
      <c r="Z149">
        <v>25</v>
      </c>
      <c r="AA149">
        <v>1</v>
      </c>
      <c r="AB149" t="s">
        <v>9</v>
      </c>
      <c r="AC149">
        <v>4146</v>
      </c>
      <c r="AD149">
        <f>_2_3[[#This Row],[packetReceived:count]]*_2_3[[#This Row],[octets]]*8/(20*1000)</f>
        <v>41.46</v>
      </c>
    </row>
    <row r="150" spans="1:30" x14ac:dyDescent="0.25">
      <c r="A150" t="s">
        <v>200</v>
      </c>
      <c r="B150">
        <v>5</v>
      </c>
      <c r="C150">
        <v>25</v>
      </c>
      <c r="D150">
        <v>2</v>
      </c>
      <c r="E150" t="s">
        <v>240</v>
      </c>
      <c r="F150">
        <v>18314</v>
      </c>
      <c r="G150">
        <v>1025584</v>
      </c>
      <c r="H150">
        <f>Results6[[#This Row],[packetReceivedFromLower:sum(packetBytes)]]*8/(20*1000)</f>
        <v>410.23360000000002</v>
      </c>
      <c r="V150" t="s">
        <v>253</v>
      </c>
      <c r="W150">
        <v>5</v>
      </c>
      <c r="Z150">
        <v>25</v>
      </c>
      <c r="AA150">
        <v>2</v>
      </c>
      <c r="AB150" t="s">
        <v>9</v>
      </c>
      <c r="AC150">
        <v>4145</v>
      </c>
      <c r="AD150">
        <f>_2_3[[#This Row],[packetReceived:count]]*_2_3[[#This Row],[octets]]*8/(20*1000)</f>
        <v>41.45</v>
      </c>
    </row>
    <row r="151" spans="1:30" x14ac:dyDescent="0.25">
      <c r="A151" t="s">
        <v>201</v>
      </c>
      <c r="B151">
        <v>5</v>
      </c>
      <c r="C151">
        <v>600</v>
      </c>
      <c r="D151">
        <v>0</v>
      </c>
      <c r="E151" t="s">
        <v>240</v>
      </c>
      <c r="F151">
        <v>3513</v>
      </c>
      <c r="G151">
        <v>2216703</v>
      </c>
      <c r="H151">
        <f>Results6[[#This Row],[packetReceivedFromLower:sum(packetBytes)]]*8/(20*1000)</f>
        <v>886.68119999999999</v>
      </c>
      <c r="V151" t="s">
        <v>254</v>
      </c>
      <c r="W151">
        <v>5</v>
      </c>
      <c r="Z151">
        <v>600</v>
      </c>
      <c r="AA151">
        <v>0</v>
      </c>
      <c r="AB151" t="s">
        <v>9</v>
      </c>
      <c r="AC151">
        <v>759</v>
      </c>
      <c r="AD151">
        <f>_2_3[[#This Row],[packetReceived:count]]*_2_3[[#This Row],[octets]]*8/(20*1000)</f>
        <v>182.16</v>
      </c>
    </row>
    <row r="152" spans="1:30" x14ac:dyDescent="0.25">
      <c r="A152" t="s">
        <v>202</v>
      </c>
      <c r="B152">
        <v>5</v>
      </c>
      <c r="C152">
        <v>600</v>
      </c>
      <c r="D152">
        <v>1</v>
      </c>
      <c r="E152" t="s">
        <v>240</v>
      </c>
      <c r="F152">
        <v>3513</v>
      </c>
      <c r="G152">
        <v>2216703</v>
      </c>
      <c r="H152">
        <f>Results6[[#This Row],[packetReceivedFromLower:sum(packetBytes)]]*8/(20*1000)</f>
        <v>886.68119999999999</v>
      </c>
      <c r="V152" t="s">
        <v>255</v>
      </c>
      <c r="W152">
        <v>5</v>
      </c>
      <c r="Z152">
        <v>600</v>
      </c>
      <c r="AA152">
        <v>1</v>
      </c>
      <c r="AB152" t="s">
        <v>9</v>
      </c>
      <c r="AC152">
        <v>815</v>
      </c>
      <c r="AD152">
        <f>_2_3[[#This Row],[packetReceived:count]]*_2_3[[#This Row],[octets]]*8/(20*1000)</f>
        <v>195.6</v>
      </c>
    </row>
    <row r="153" spans="1:30" x14ac:dyDescent="0.25">
      <c r="A153" t="s">
        <v>203</v>
      </c>
      <c r="B153">
        <v>5</v>
      </c>
      <c r="C153">
        <v>600</v>
      </c>
      <c r="D153">
        <v>2</v>
      </c>
      <c r="E153" t="s">
        <v>240</v>
      </c>
      <c r="F153">
        <v>3514</v>
      </c>
      <c r="G153">
        <v>2217334</v>
      </c>
      <c r="H153">
        <f>Results6[[#This Row],[packetReceivedFromLower:sum(packetBytes)]]*8/(20*1000)</f>
        <v>886.93359999999996</v>
      </c>
      <c r="V153" t="s">
        <v>256</v>
      </c>
      <c r="W153">
        <v>5</v>
      </c>
      <c r="Z153">
        <v>600</v>
      </c>
      <c r="AA153">
        <v>2</v>
      </c>
      <c r="AB153" t="s">
        <v>9</v>
      </c>
      <c r="AC153">
        <v>798</v>
      </c>
      <c r="AD153">
        <f>_2_3[[#This Row],[packetReceived:count]]*_2_3[[#This Row],[octets]]*8/(20*1000)</f>
        <v>191.52</v>
      </c>
    </row>
    <row r="154" spans="1:30" x14ac:dyDescent="0.25">
      <c r="A154" t="s">
        <v>204</v>
      </c>
      <c r="B154">
        <v>5</v>
      </c>
      <c r="C154">
        <v>1100</v>
      </c>
      <c r="D154">
        <v>0</v>
      </c>
      <c r="E154" t="s">
        <v>240</v>
      </c>
      <c r="F154">
        <v>2063</v>
      </c>
      <c r="G154">
        <v>2333253</v>
      </c>
      <c r="H154">
        <f>Results6[[#This Row],[packetReceivedFromLower:sum(packetBytes)]]*8/(20*1000)</f>
        <v>933.30119999999999</v>
      </c>
      <c r="V154" t="s">
        <v>257</v>
      </c>
      <c r="W154">
        <v>5</v>
      </c>
      <c r="Z154">
        <v>1100</v>
      </c>
      <c r="AA154">
        <v>0</v>
      </c>
      <c r="AB154" t="s">
        <v>9</v>
      </c>
      <c r="AC154">
        <v>464</v>
      </c>
      <c r="AD154">
        <f>_2_3[[#This Row],[packetReceived:count]]*_2_3[[#This Row],[octets]]*8/(20*1000)</f>
        <v>204.16</v>
      </c>
    </row>
    <row r="155" spans="1:30" x14ac:dyDescent="0.25">
      <c r="A155" t="s">
        <v>205</v>
      </c>
      <c r="B155">
        <v>5</v>
      </c>
      <c r="C155">
        <v>1100</v>
      </c>
      <c r="D155">
        <v>1</v>
      </c>
      <c r="E155" t="s">
        <v>240</v>
      </c>
      <c r="F155">
        <v>2064</v>
      </c>
      <c r="G155">
        <v>2334384</v>
      </c>
      <c r="H155">
        <f>Results6[[#This Row],[packetReceivedFromLower:sum(packetBytes)]]*8/(20*1000)</f>
        <v>933.75360000000001</v>
      </c>
      <c r="V155" t="s">
        <v>258</v>
      </c>
      <c r="W155">
        <v>5</v>
      </c>
      <c r="Z155">
        <v>1100</v>
      </c>
      <c r="AA155">
        <v>1</v>
      </c>
      <c r="AB155" t="s">
        <v>9</v>
      </c>
      <c r="AC155">
        <v>472</v>
      </c>
      <c r="AD155">
        <f>_2_3[[#This Row],[packetReceived:count]]*_2_3[[#This Row],[octets]]*8/(20*1000)</f>
        <v>207.68</v>
      </c>
    </row>
    <row r="156" spans="1:30" x14ac:dyDescent="0.25">
      <c r="A156" t="s">
        <v>206</v>
      </c>
      <c r="B156">
        <v>5</v>
      </c>
      <c r="C156">
        <v>1100</v>
      </c>
      <c r="D156">
        <v>2</v>
      </c>
      <c r="E156" t="s">
        <v>240</v>
      </c>
      <c r="F156">
        <v>2063</v>
      </c>
      <c r="G156">
        <v>2333253</v>
      </c>
      <c r="H156">
        <f>Results6[[#This Row],[packetReceivedFromLower:sum(packetBytes)]]*8/(20*1000)</f>
        <v>933.30119999999999</v>
      </c>
      <c r="V156" t="s">
        <v>259</v>
      </c>
      <c r="W156">
        <v>5</v>
      </c>
      <c r="Z156">
        <v>1100</v>
      </c>
      <c r="AA156">
        <v>2</v>
      </c>
      <c r="AB156" t="s">
        <v>9</v>
      </c>
      <c r="AC156">
        <v>469</v>
      </c>
      <c r="AD156">
        <f>_2_3[[#This Row],[packetReceived:count]]*_2_3[[#This Row],[octets]]*8/(20*1000)</f>
        <v>206.36</v>
      </c>
    </row>
    <row r="157" spans="1:30" x14ac:dyDescent="0.25">
      <c r="A157" t="s">
        <v>207</v>
      </c>
      <c r="B157">
        <v>25</v>
      </c>
      <c r="C157">
        <v>25</v>
      </c>
      <c r="D157">
        <v>0</v>
      </c>
      <c r="E157" t="s">
        <v>240</v>
      </c>
      <c r="F157">
        <v>19117</v>
      </c>
      <c r="G157">
        <v>1070552</v>
      </c>
      <c r="H157">
        <f>Results6[[#This Row],[packetReceivedFromLower:sum(packetBytes)]]*8/(20*1000)</f>
        <v>428.2208</v>
      </c>
      <c r="V157" t="s">
        <v>260</v>
      </c>
      <c r="W157">
        <v>25</v>
      </c>
      <c r="Z157">
        <v>25</v>
      </c>
      <c r="AA157">
        <v>0</v>
      </c>
      <c r="AB157" t="s">
        <v>9</v>
      </c>
      <c r="AC157">
        <v>2323</v>
      </c>
      <c r="AD157">
        <f>_2_3[[#This Row],[packetReceived:count]]*_2_3[[#This Row],[octets]]*8/(20*1000)</f>
        <v>23.23</v>
      </c>
    </row>
    <row r="158" spans="1:30" x14ac:dyDescent="0.25">
      <c r="A158" t="s">
        <v>208</v>
      </c>
      <c r="B158">
        <v>25</v>
      </c>
      <c r="C158">
        <v>25</v>
      </c>
      <c r="D158">
        <v>1</v>
      </c>
      <c r="E158" t="s">
        <v>240</v>
      </c>
      <c r="F158">
        <v>19117</v>
      </c>
      <c r="G158">
        <v>1070552</v>
      </c>
      <c r="H158">
        <f>Results6[[#This Row],[packetReceivedFromLower:sum(packetBytes)]]*8/(20*1000)</f>
        <v>428.2208</v>
      </c>
      <c r="V158" t="s">
        <v>261</v>
      </c>
      <c r="W158">
        <v>25</v>
      </c>
      <c r="Z158">
        <v>25</v>
      </c>
      <c r="AA158">
        <v>1</v>
      </c>
      <c r="AB158" t="s">
        <v>9</v>
      </c>
      <c r="AC158">
        <v>2341</v>
      </c>
      <c r="AD158">
        <f>_2_3[[#This Row],[packetReceived:count]]*_2_3[[#This Row],[octets]]*8/(20*1000)</f>
        <v>23.41</v>
      </c>
    </row>
    <row r="159" spans="1:30" x14ac:dyDescent="0.25">
      <c r="A159" t="s">
        <v>209</v>
      </c>
      <c r="B159">
        <v>25</v>
      </c>
      <c r="C159">
        <v>25</v>
      </c>
      <c r="D159">
        <v>2</v>
      </c>
      <c r="E159" t="s">
        <v>240</v>
      </c>
      <c r="F159">
        <v>19112</v>
      </c>
      <c r="G159">
        <v>1070272</v>
      </c>
      <c r="H159">
        <f>Results6[[#This Row],[packetReceivedFromLower:sum(packetBytes)]]*8/(20*1000)</f>
        <v>428.10879999999997</v>
      </c>
      <c r="V159" t="s">
        <v>262</v>
      </c>
      <c r="W159">
        <v>25</v>
      </c>
      <c r="Z159">
        <v>25</v>
      </c>
      <c r="AA159">
        <v>2</v>
      </c>
      <c r="AB159" t="s">
        <v>9</v>
      </c>
      <c r="AC159">
        <v>2368</v>
      </c>
      <c r="AD159">
        <f>_2_3[[#This Row],[packetReceived:count]]*_2_3[[#This Row],[octets]]*8/(20*1000)</f>
        <v>23.68</v>
      </c>
    </row>
    <row r="160" spans="1:30" x14ac:dyDescent="0.25">
      <c r="A160" t="s">
        <v>210</v>
      </c>
      <c r="B160">
        <v>25</v>
      </c>
      <c r="C160">
        <v>600</v>
      </c>
      <c r="D160">
        <v>0</v>
      </c>
      <c r="E160" t="s">
        <v>240</v>
      </c>
      <c r="F160">
        <v>3542</v>
      </c>
      <c r="G160">
        <v>2235002</v>
      </c>
      <c r="H160">
        <f>Results6[[#This Row],[packetReceivedFromLower:sum(packetBytes)]]*8/(20*1000)</f>
        <v>894.00080000000003</v>
      </c>
      <c r="V160" t="s">
        <v>263</v>
      </c>
      <c r="W160">
        <v>25</v>
      </c>
      <c r="Z160">
        <v>600</v>
      </c>
      <c r="AA160">
        <v>0</v>
      </c>
      <c r="AB160" t="s">
        <v>9</v>
      </c>
      <c r="AC160">
        <v>429</v>
      </c>
      <c r="AD160">
        <f>_2_3[[#This Row],[packetReceived:count]]*_2_3[[#This Row],[octets]]*8/(20*1000)</f>
        <v>102.96</v>
      </c>
    </row>
    <row r="161" spans="1:30" x14ac:dyDescent="0.25">
      <c r="A161" t="s">
        <v>211</v>
      </c>
      <c r="B161">
        <v>25</v>
      </c>
      <c r="C161">
        <v>600</v>
      </c>
      <c r="D161">
        <v>1</v>
      </c>
      <c r="E161" t="s">
        <v>240</v>
      </c>
      <c r="F161">
        <v>3542</v>
      </c>
      <c r="G161">
        <v>2235002</v>
      </c>
      <c r="H161">
        <f>Results6[[#This Row],[packetReceivedFromLower:sum(packetBytes)]]*8/(20*1000)</f>
        <v>894.00080000000003</v>
      </c>
      <c r="V161" t="s">
        <v>264</v>
      </c>
      <c r="W161">
        <v>25</v>
      </c>
      <c r="Z161">
        <v>600</v>
      </c>
      <c r="AA161">
        <v>1</v>
      </c>
      <c r="AB161" t="s">
        <v>9</v>
      </c>
      <c r="AC161">
        <v>431</v>
      </c>
      <c r="AD161">
        <f>_2_3[[#This Row],[packetReceived:count]]*_2_3[[#This Row],[octets]]*8/(20*1000)</f>
        <v>103.44</v>
      </c>
    </row>
    <row r="162" spans="1:30" x14ac:dyDescent="0.25">
      <c r="A162" t="s">
        <v>212</v>
      </c>
      <c r="B162">
        <v>25</v>
      </c>
      <c r="C162">
        <v>600</v>
      </c>
      <c r="D162">
        <v>2</v>
      </c>
      <c r="E162" t="s">
        <v>240</v>
      </c>
      <c r="F162">
        <v>3543</v>
      </c>
      <c r="G162">
        <v>2235633</v>
      </c>
      <c r="H162">
        <f>Results6[[#This Row],[packetReceivedFromLower:sum(packetBytes)]]*8/(20*1000)</f>
        <v>894.25319999999999</v>
      </c>
      <c r="V162" t="s">
        <v>265</v>
      </c>
      <c r="W162">
        <v>25</v>
      </c>
      <c r="Z162">
        <v>600</v>
      </c>
      <c r="AA162">
        <v>2</v>
      </c>
      <c r="AB162" t="s">
        <v>9</v>
      </c>
      <c r="AC162">
        <v>418</v>
      </c>
      <c r="AD162">
        <f>_2_3[[#This Row],[packetReceived:count]]*_2_3[[#This Row],[octets]]*8/(20*1000)</f>
        <v>100.32</v>
      </c>
    </row>
    <row r="163" spans="1:30" x14ac:dyDescent="0.25">
      <c r="A163" t="s">
        <v>213</v>
      </c>
      <c r="B163">
        <v>25</v>
      </c>
      <c r="C163">
        <v>1100</v>
      </c>
      <c r="D163">
        <v>0</v>
      </c>
      <c r="E163" t="s">
        <v>240</v>
      </c>
      <c r="F163">
        <v>2073</v>
      </c>
      <c r="G163">
        <v>2344563</v>
      </c>
      <c r="H163">
        <f>Results6[[#This Row],[packetReceivedFromLower:sum(packetBytes)]]*8/(20*1000)</f>
        <v>937.8252</v>
      </c>
      <c r="V163" t="s">
        <v>266</v>
      </c>
      <c r="W163">
        <v>25</v>
      </c>
      <c r="Z163">
        <v>1100</v>
      </c>
      <c r="AA163">
        <v>0</v>
      </c>
      <c r="AB163" t="s">
        <v>9</v>
      </c>
      <c r="AC163">
        <v>264</v>
      </c>
      <c r="AD163">
        <f>_2_3[[#This Row],[packetReceived:count]]*_2_3[[#This Row],[octets]]*8/(20*1000)</f>
        <v>116.16</v>
      </c>
    </row>
    <row r="164" spans="1:30" x14ac:dyDescent="0.25">
      <c r="A164" t="s">
        <v>214</v>
      </c>
      <c r="B164">
        <v>25</v>
      </c>
      <c r="C164">
        <v>1100</v>
      </c>
      <c r="D164">
        <v>1</v>
      </c>
      <c r="E164" t="s">
        <v>240</v>
      </c>
      <c r="F164">
        <v>2073</v>
      </c>
      <c r="G164">
        <v>2344563</v>
      </c>
      <c r="H164">
        <f>Results6[[#This Row],[packetReceivedFromLower:sum(packetBytes)]]*8/(20*1000)</f>
        <v>937.8252</v>
      </c>
      <c r="V164" t="s">
        <v>267</v>
      </c>
      <c r="W164">
        <v>25</v>
      </c>
      <c r="Z164">
        <v>1100</v>
      </c>
      <c r="AA164">
        <v>1</v>
      </c>
      <c r="AB164" t="s">
        <v>9</v>
      </c>
      <c r="AC164">
        <v>256</v>
      </c>
      <c r="AD164">
        <f>_2_3[[#This Row],[packetReceived:count]]*_2_3[[#This Row],[octets]]*8/(20*1000)</f>
        <v>112.64</v>
      </c>
    </row>
    <row r="165" spans="1:30" x14ac:dyDescent="0.25">
      <c r="A165" t="s">
        <v>215</v>
      </c>
      <c r="B165">
        <v>25</v>
      </c>
      <c r="C165">
        <v>1100</v>
      </c>
      <c r="D165">
        <v>2</v>
      </c>
      <c r="E165" t="s">
        <v>240</v>
      </c>
      <c r="F165">
        <v>2073</v>
      </c>
      <c r="G165">
        <v>2344563</v>
      </c>
      <c r="H165">
        <f>Results6[[#This Row],[packetReceivedFromLower:sum(packetBytes)]]*8/(20*1000)</f>
        <v>937.8252</v>
      </c>
      <c r="V165" t="s">
        <v>268</v>
      </c>
      <c r="W165">
        <v>25</v>
      </c>
      <c r="Z165">
        <v>1100</v>
      </c>
      <c r="AA165">
        <v>2</v>
      </c>
      <c r="AB165" t="s">
        <v>9</v>
      </c>
      <c r="AC165">
        <v>234</v>
      </c>
      <c r="AD165">
        <f>_2_3[[#This Row],[packetReceived:count]]*_2_3[[#This Row],[octets]]*8/(20*1000)</f>
        <v>102.96</v>
      </c>
    </row>
    <row r="166" spans="1:30" x14ac:dyDescent="0.25">
      <c r="A166" t="s">
        <v>216</v>
      </c>
      <c r="B166">
        <v>50</v>
      </c>
      <c r="C166">
        <v>25</v>
      </c>
      <c r="D166">
        <v>0</v>
      </c>
      <c r="E166" t="s">
        <v>240</v>
      </c>
      <c r="F166">
        <v>19256</v>
      </c>
      <c r="G166">
        <v>1078336</v>
      </c>
      <c r="H166">
        <f>Results6[[#This Row],[packetReceivedFromLower:sum(packetBytes)]]*8/(20*1000)</f>
        <v>431.33440000000002</v>
      </c>
      <c r="V166" t="s">
        <v>269</v>
      </c>
      <c r="W166">
        <v>50</v>
      </c>
      <c r="Z166">
        <v>25</v>
      </c>
      <c r="AA166">
        <v>0</v>
      </c>
      <c r="AB166" t="s">
        <v>9</v>
      </c>
      <c r="AC166">
        <v>1892</v>
      </c>
      <c r="AD166">
        <f>_2_3[[#This Row],[packetReceived:count]]*_2_3[[#This Row],[octets]]*8/(20*1000)</f>
        <v>18.920000000000002</v>
      </c>
    </row>
    <row r="167" spans="1:30" x14ac:dyDescent="0.25">
      <c r="A167" t="s">
        <v>217</v>
      </c>
      <c r="B167">
        <v>50</v>
      </c>
      <c r="C167">
        <v>25</v>
      </c>
      <c r="D167">
        <v>1</v>
      </c>
      <c r="E167" t="s">
        <v>240</v>
      </c>
      <c r="F167">
        <v>19252</v>
      </c>
      <c r="G167">
        <v>1078112</v>
      </c>
      <c r="H167">
        <f>Results6[[#This Row],[packetReceivedFromLower:sum(packetBytes)]]*8/(20*1000)</f>
        <v>431.2448</v>
      </c>
      <c r="V167" t="s">
        <v>270</v>
      </c>
      <c r="W167">
        <v>50</v>
      </c>
      <c r="Z167">
        <v>25</v>
      </c>
      <c r="AA167">
        <v>1</v>
      </c>
      <c r="AB167" t="s">
        <v>9</v>
      </c>
      <c r="AC167">
        <v>1962</v>
      </c>
      <c r="AD167">
        <f>_2_3[[#This Row],[packetReceived:count]]*_2_3[[#This Row],[octets]]*8/(20*1000)</f>
        <v>19.62</v>
      </c>
    </row>
    <row r="168" spans="1:30" x14ac:dyDescent="0.25">
      <c r="A168" t="s">
        <v>218</v>
      </c>
      <c r="B168">
        <v>50</v>
      </c>
      <c r="C168">
        <v>25</v>
      </c>
      <c r="D168">
        <v>2</v>
      </c>
      <c r="E168" t="s">
        <v>240</v>
      </c>
      <c r="F168">
        <v>19259</v>
      </c>
      <c r="G168">
        <v>1078504</v>
      </c>
      <c r="H168">
        <f>Results6[[#This Row],[packetReceivedFromLower:sum(packetBytes)]]*8/(20*1000)</f>
        <v>431.40159999999997</v>
      </c>
      <c r="V168" t="s">
        <v>271</v>
      </c>
      <c r="W168">
        <v>50</v>
      </c>
      <c r="Z168">
        <v>25</v>
      </c>
      <c r="AA168">
        <v>2</v>
      </c>
      <c r="AB168" t="s">
        <v>9</v>
      </c>
      <c r="AC168">
        <v>1905</v>
      </c>
      <c r="AD168">
        <f>_2_3[[#This Row],[packetReceived:count]]*_2_3[[#This Row],[octets]]*8/(20*1000)</f>
        <v>19.05</v>
      </c>
    </row>
    <row r="169" spans="1:30" x14ac:dyDescent="0.25">
      <c r="A169" t="s">
        <v>219</v>
      </c>
      <c r="B169">
        <v>50</v>
      </c>
      <c r="C169">
        <v>600</v>
      </c>
      <c r="D169">
        <v>0</v>
      </c>
      <c r="E169" t="s">
        <v>240</v>
      </c>
      <c r="F169">
        <v>3547</v>
      </c>
      <c r="G169">
        <v>2238157</v>
      </c>
      <c r="H169">
        <f>Results6[[#This Row],[packetReceivedFromLower:sum(packetBytes)]]*8/(20*1000)</f>
        <v>895.26279999999997</v>
      </c>
      <c r="V169" t="s">
        <v>272</v>
      </c>
      <c r="W169">
        <v>50</v>
      </c>
      <c r="Z169">
        <v>600</v>
      </c>
      <c r="AA169">
        <v>0</v>
      </c>
      <c r="AB169" t="s">
        <v>9</v>
      </c>
      <c r="AC169">
        <v>371</v>
      </c>
      <c r="AD169">
        <f>_2_3[[#This Row],[packetReceived:count]]*_2_3[[#This Row],[octets]]*8/(20*1000)</f>
        <v>89.04</v>
      </c>
    </row>
    <row r="170" spans="1:30" x14ac:dyDescent="0.25">
      <c r="A170" t="s">
        <v>220</v>
      </c>
      <c r="B170">
        <v>50</v>
      </c>
      <c r="C170">
        <v>600</v>
      </c>
      <c r="D170">
        <v>1</v>
      </c>
      <c r="E170" t="s">
        <v>240</v>
      </c>
      <c r="F170">
        <v>3547</v>
      </c>
      <c r="G170">
        <v>2238157</v>
      </c>
      <c r="H170">
        <f>Results6[[#This Row],[packetReceivedFromLower:sum(packetBytes)]]*8/(20*1000)</f>
        <v>895.26279999999997</v>
      </c>
      <c r="V170" t="s">
        <v>273</v>
      </c>
      <c r="W170">
        <v>50</v>
      </c>
      <c r="Z170">
        <v>600</v>
      </c>
      <c r="AA170">
        <v>1</v>
      </c>
      <c r="AB170" t="s">
        <v>9</v>
      </c>
      <c r="AC170">
        <v>348</v>
      </c>
      <c r="AD170">
        <f>_2_3[[#This Row],[packetReceived:count]]*_2_3[[#This Row],[octets]]*8/(20*1000)</f>
        <v>83.52</v>
      </c>
    </row>
    <row r="171" spans="1:30" x14ac:dyDescent="0.25">
      <c r="A171" t="s">
        <v>221</v>
      </c>
      <c r="B171">
        <v>50</v>
      </c>
      <c r="C171">
        <v>600</v>
      </c>
      <c r="D171">
        <v>2</v>
      </c>
      <c r="E171" t="s">
        <v>240</v>
      </c>
      <c r="F171">
        <v>3547</v>
      </c>
      <c r="G171">
        <v>2238157</v>
      </c>
      <c r="H171">
        <f>Results6[[#This Row],[packetReceivedFromLower:sum(packetBytes)]]*8/(20*1000)</f>
        <v>895.26279999999997</v>
      </c>
      <c r="V171" t="s">
        <v>274</v>
      </c>
      <c r="W171">
        <v>50</v>
      </c>
      <c r="Z171">
        <v>600</v>
      </c>
      <c r="AA171">
        <v>2</v>
      </c>
      <c r="AB171" t="s">
        <v>9</v>
      </c>
      <c r="AC171">
        <v>366</v>
      </c>
      <c r="AD171">
        <f>_2_3[[#This Row],[packetReceived:count]]*_2_3[[#This Row],[octets]]*8/(20*1000)</f>
        <v>87.84</v>
      </c>
    </row>
    <row r="172" spans="1:30" x14ac:dyDescent="0.25">
      <c r="A172" t="s">
        <v>222</v>
      </c>
      <c r="B172">
        <v>50</v>
      </c>
      <c r="C172">
        <v>1100</v>
      </c>
      <c r="D172">
        <v>0</v>
      </c>
      <c r="E172" t="s">
        <v>240</v>
      </c>
      <c r="F172">
        <v>2074</v>
      </c>
      <c r="G172">
        <v>2345694</v>
      </c>
      <c r="H172">
        <f>Results6[[#This Row],[packetReceivedFromLower:sum(packetBytes)]]*8/(20*1000)</f>
        <v>938.27760000000001</v>
      </c>
      <c r="V172" t="s">
        <v>275</v>
      </c>
      <c r="W172">
        <v>50</v>
      </c>
      <c r="Z172">
        <v>1100</v>
      </c>
      <c r="AA172">
        <v>0</v>
      </c>
      <c r="AB172" t="s">
        <v>9</v>
      </c>
      <c r="AC172">
        <v>208</v>
      </c>
      <c r="AD172">
        <f>_2_3[[#This Row],[packetReceived:count]]*_2_3[[#This Row],[octets]]*8/(20*1000)</f>
        <v>91.52</v>
      </c>
    </row>
    <row r="173" spans="1:30" x14ac:dyDescent="0.25">
      <c r="A173" t="s">
        <v>223</v>
      </c>
      <c r="B173">
        <v>50</v>
      </c>
      <c r="C173">
        <v>1100</v>
      </c>
      <c r="D173">
        <v>1</v>
      </c>
      <c r="E173" t="s">
        <v>240</v>
      </c>
      <c r="F173">
        <v>2075</v>
      </c>
      <c r="G173">
        <v>2346825</v>
      </c>
      <c r="H173">
        <f>Results6[[#This Row],[packetReceivedFromLower:sum(packetBytes)]]*8/(20*1000)</f>
        <v>938.73</v>
      </c>
      <c r="V173" t="s">
        <v>276</v>
      </c>
      <c r="W173">
        <v>50</v>
      </c>
      <c r="Z173">
        <v>1100</v>
      </c>
      <c r="AA173">
        <v>1</v>
      </c>
      <c r="AB173" t="s">
        <v>9</v>
      </c>
      <c r="AC173">
        <v>195</v>
      </c>
      <c r="AD173">
        <f>_2_3[[#This Row],[packetReceived:count]]*_2_3[[#This Row],[octets]]*8/(20*1000)</f>
        <v>85.8</v>
      </c>
    </row>
    <row r="174" spans="1:30" x14ac:dyDescent="0.25">
      <c r="A174" t="s">
        <v>224</v>
      </c>
      <c r="B174">
        <v>50</v>
      </c>
      <c r="C174">
        <v>1100</v>
      </c>
      <c r="D174">
        <v>2</v>
      </c>
      <c r="E174" t="s">
        <v>240</v>
      </c>
      <c r="F174">
        <v>2075</v>
      </c>
      <c r="G174">
        <v>2346825</v>
      </c>
      <c r="H174">
        <f>Results6[[#This Row],[packetReceivedFromLower:sum(packetBytes)]]*8/(20*1000)</f>
        <v>938.73</v>
      </c>
      <c r="V174" t="s">
        <v>277</v>
      </c>
      <c r="W174">
        <v>50</v>
      </c>
      <c r="Z174">
        <v>1100</v>
      </c>
      <c r="AA174">
        <v>2</v>
      </c>
      <c r="AB174" t="s">
        <v>9</v>
      </c>
      <c r="AC174">
        <v>185</v>
      </c>
      <c r="AD174">
        <f>_2_3[[#This Row],[packetReceived:count]]*_2_3[[#This Row],[octets]]*8/(20*1000)</f>
        <v>81.400000000000006</v>
      </c>
    </row>
  </sheetData>
  <mergeCells count="1">
    <mergeCell ref="C136:I136"/>
  </mergeCells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F A A B Q S w M E F A A C A A g A J r q U U N B F N L m m A A A A + A A A A B I A H A B D b 2 5 m a W c v U G F j a 2 F n Z S 5 4 b W w g o h g A K K A U A A A A A A A A A A A A A A A A A A A A A A A A A A A A h Y 8 x D o I w G E a v Q r r T l h I T Q n 7 K 4 C o J i c a 4 N q V C I x R C i + V u D h 7 J K 0 i i q J v j 9 / K G 9 z 1 u d 8 j n r g 2 u a r S 6 N x m K M E W B M r K v t K k z N L l z m K C c Q y n k R d Q q W G R j 0 9 l W G W q c G 1 J C v P f Y x 7 g f a 8 I o j c i p 2 O 1 l o z q B P r L + L 4 f a W C e M V I j D 8 R X D G U 4 o 3 i Q 0 x o x G Q F Y M h T Z f h S 3 F m A L 5 g b C d W j e N i g 8 u L A 9 A 1 g n k / Y I / A V B L A w Q U A A I A C A A m u p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r q U U O A o a E M X A g A A f B I A A B M A H A B G b 3 J t d W x h c y 9 T Z W N 0 a W 9 u M S 5 t I K I Y A C i g F A A A A A A A A A A A A A A A A A A A A A A A A A A A A O 2 X 0 W 7 a M B S G 7 5 F 4 B y u 9 C V K E 1 N D 2 g i k X X R j a p N K t w K 7 K V L n O G V h 1 f J B 9 Q o d Q n 2 c P s h e b I X S A M t R q U G 1 0 y U 0 S O z 7 5 T / 7 P x 4 4 F Q R I 1 6 + X n 4 z f V S r V i R 9 x A w g z Y T J F l E V N A 1 Q p z x 0 c j h 5 C 6 l t h O 6 i 0 U W Q q a / L Z U U I 9 R k 7 u x v h c 3 B 5 8 t G D u 4 6 H T i Q Q v s H e F 4 s I x W F 3 b i 1 Y L r F i i Z S g I T e Y E X s B h V l m o b n Q X s n R a Y S D 2 M j s P T M G B X G R L 0 a K o g W l 3 W L 1 H D l 1 q Q q z r y Y n 4 L P 7 5 z N U L L P h l M c S I T t J 4 T 2 u e 3 7 v F F G 8 F 7 4 I k T 5 u d p B O x 6 2 X 6 u V E 9 w x Y 2 N y G T r g f t y j O x c O Z 0 8 w V W 8 v u H a f k W T 5 r r 7 0 z F Y f 6 u M Y D b z T K Z d m u Q e Z A T f 6 C F g M y + R l r g W U O h A Q U B u H P u g 6 e y k P g + / a D c w B p J z o 4 p 9 H U w y V Q w 1 5 u I O q A s C 5 A S S p s B M 0 + b g h 1 q 1 I v X v E 1 7 H 4 c h 7 B M I P a 9 4 6 F T 3 M j I C n q X h R B J Z W J m x p 8 l b z c 7 X P M T 8 e c T 1 0 E e e f 6 U n v C + 8 / J N c 3 M t 0 0 P b w J b x r e n x e B l s Q h / q o C i 2 h l D V g 5 d V n 0 9 B + d / Q v r C n O / h O G / h G F Z y k P m N 3 Z a C 8 K X s d / R x t r S W G J d v G f c 7 n 1 R e N 6 a s F X G Y Q C w n u q W n U B j l 2 p Q 7 g 9 f S z n o P v J w s j c e u i U P f 5 O H t p N z g f d g m j Z L / b z v 7 Z T A 1 n Z m 5 L R k 5 L U x s u P G c p / / F + W G 8 l B W k J 9 Q S w E C L Q A U A A I A C A A m u p R Q 0 E U 0 u a Y A A A D 4 A A A A E g A A A A A A A A A A A A A A A A A A A A A A Q 2 9 u Z m l n L 1 B h Y 2 t h Z 2 U u e G 1 s U E s B A i 0 A F A A C A A g A J r q U U A / K 6 a u k A A A A 6 Q A A A B M A A A A A A A A A A A A A A A A A 8 g A A A F t D b 2 5 0 Z W 5 0 X 1 R 5 c G V z X S 5 4 b W x Q S w E C L Q A U A A I A C A A m u p R Q 4 C h o Q x c C A A B 8 E g A A E w A A A A A A A A A A A A A A A A D j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W A A A A A A A A O d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U a X B v I E F s d G V y Y W R v L n t y d W 4 s M H 0 m c X V v d D s s J n F 1 b 3 Q 7 U 2 V j d G l v b j E v c m V z d W x 0 c y 9 U a X B v I E F s d G V y Y W R v L n t k a X N 0 Y W 5 j Z S w x f S Z x d W 9 0 O y w m c X V v d D t T Z W N 0 a W 9 u M S 9 y Z X N 1 b H R z L 1 R p c G 8 g Q W x 0 Z X J h Z G 8 u e 2 9 j d G V 0 c y w y f S Z x d W 9 0 O y w m c X V v d D t T Z W N 0 a W 9 u M S 9 y Z X N 1 b H R z L 1 R p c G 8 g Q W x 0 Z X J h Z G 8 u e 3 J l c G V 0 a X R p b 2 4 s M 3 0 m c X V v d D s s J n F 1 b 3 Q 7 U 2 V j d G l v b j E v c m V z d W x 0 c y 9 U a X B v I E F s d G V y Y W R v L n t N b 2 R 1 b G U s N H 0 m c X V v d D s s J n F 1 b 3 Q 7 U 2 V j d G l v b j E v c m V z d W x 0 c y 9 U a X B v I E F s d G V y Y W R v L n t w Y W N r Z X R S Z W N l a X Z l Z D p j b 3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L 1 R p c G 8 g Q W x 0 Z X J h Z G 8 u e 3 J 1 b i w w f S Z x d W 9 0 O y w m c X V v d D t T Z W N 0 a W 9 u M S 9 y Z X N 1 b H R z L 1 R p c G 8 g Q W x 0 Z X J h Z G 8 u e 2 R p c 3 R h b m N l L D F 9 J n F 1 b 3 Q 7 L C Z x d W 9 0 O 1 N l Y 3 R p b 2 4 x L 3 J l c 3 V s d H M v V G l w b y B B b H R l c m F k b y 5 7 b 2 N 0 Z X R z L D J 9 J n F 1 b 3 Q 7 L C Z x d W 9 0 O 1 N l Y 3 R p b 2 4 x L 3 J l c 3 V s d H M v V G l w b y B B b H R l c m F k b y 5 7 c m V w Z X R p d G l v b i w z f S Z x d W 9 0 O y w m c X V v d D t T Z W N 0 a W 9 u M S 9 y Z X N 1 b H R z L 1 R p c G 8 g Q W x 0 Z X J h Z G 8 u e 0 1 v Z H V s Z S w 0 f S Z x d W 9 0 O y w m c X V v d D t T Z W N 0 a W 9 u M S 9 y Z X N 1 b H R z L 1 R p c G 8 g Q W x 0 Z X J h Z G 8 u e 3 B h Y 2 t l d F J l Y 2 V p d m V k O m N v d W 5 0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d W 4 m c X V v d D s s J n F 1 b 3 Q 7 Z G l z d G F u Y 2 U m c X V v d D s s J n F 1 b 3 Q 7 b 2 N 0 Z X R z J n F 1 b 3 Q 7 L C Z x d W 9 0 O 3 J l c G V 0 a X R p b 2 4 m c X V v d D s s J n F 1 b 3 Q 7 T W 9 k d W x l J n F 1 b 3 Q 7 L C Z x d W 9 0 O 3 B h Y 2 t l d F J l Y 2 V p d m V k O m N v d W 5 0 J n F 1 b 3 Q 7 X S I g L z 4 8 R W 5 0 c n k g V H l w Z T 0 i R m l s b E N v b H V t b l R 5 c G V z I i B W Y W x 1 Z T 0 i c 0 J n W U R B d 1 l E I i A v P j x F b n R y e S B U e X B l P S J G a W x s T G F z d F V w Z G F 0 Z W Q i I F Z h b H V l P S J k M j A y M C 0 w N C 0 w M l Q x N D o z N D o x O S 4 5 N D Q 1 M T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z V D A 5 O j I y O j Q 4 L j Y 2 M T Q z M T B a I i A v P j x F b n R y e S B U e X B l P S J G a W x s Q 2 9 s d W 1 u V H l w Z X M i I F Z h b H V l P S J z Q m d Z R E F 3 W U Q i I C 8 + P E V u d H J 5 I F R 5 c G U 9 I k Z p b G x D b 2 x 1 b W 5 O Y W 1 l c y I g V m F s d W U 9 I n N b J n F 1 b 3 Q 7 c n V u J n F 1 b 3 Q 7 L C Z x d W 9 0 O 2 R p c 3 R h b m N l J n F 1 b 3 Q 7 L C Z x d W 9 0 O 2 9 j d G V 0 c y Z x d W 9 0 O y w m c X V v d D t y Z X B l d G l 0 a W 9 u J n F 1 b 3 Q 7 L C Z x d W 9 0 O 0 1 v Z H V s Z S Z x d W 9 0 O y w m c X V v d D t w Y W N r Z X R S Z W N l a X Z l Z D p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2 h h b m d l Z C B U e X B l L n t y d W 4 s M H 0 m c X V v d D s s J n F 1 b 3 Q 7 U 2 V j d G l v b j E v c m V z d W x 0 c y 9 D a G F u Z 2 V k I F R 5 c G U u e 2 R p c 3 R h b m N l L D F 9 J n F 1 b 3 Q 7 L C Z x d W 9 0 O 1 N l Y 3 R p b 2 4 x L 3 J l c 3 V s d H M v Q 2 h h b m d l Z C B U e X B l L n t v Y 3 R l d H M s M n 0 m c X V v d D s s J n F 1 b 3 Q 7 U 2 V j d G l v b j E v c m V z d W x 0 c y 9 D a G F u Z 2 V k I F R 5 c G U u e 3 J l c G V 0 a X R p b 2 4 s M 3 0 m c X V v d D s s J n F 1 b 3 Q 7 U 2 V j d G l v b j E v c m V z d W x 0 c y 9 D a G F u Z 2 V k I F R 5 c G U u e 0 1 v Z H V s Z S w 0 f S Z x d W 9 0 O y w m c X V v d D t T Z W N 0 a W 9 u M S 9 y Z X N 1 b H R z L 0 N o Y W 5 n Z W Q g V H l w Z S 5 7 c G F j a 2 V 0 U m V j Z W l 2 Z W Q 6 Y 2 9 1 b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y 9 D a G F u Z 2 V k I F R 5 c G U u e 3 J 1 b i w w f S Z x d W 9 0 O y w m c X V v d D t T Z W N 0 a W 9 u M S 9 y Z X N 1 b H R z L 0 N o Y W 5 n Z W Q g V H l w Z S 5 7 Z G l z d G F u Y 2 U s M X 0 m c X V v d D s s J n F 1 b 3 Q 7 U 2 V j d G l v b j E v c m V z d W x 0 c y 9 D a G F u Z 2 V k I F R 5 c G U u e 2 9 j d G V 0 c y w y f S Z x d W 9 0 O y w m c X V v d D t T Z W N 0 a W 9 u M S 9 y Z X N 1 b H R z L 0 N o Y W 5 n Z W Q g V H l w Z S 5 7 c m V w Z X R p d G l v b i w z f S Z x d W 9 0 O y w m c X V v d D t T Z W N 0 a W 9 u M S 9 y Z X N 1 b H R z L 0 N o Y W 5 n Z W Q g V H l w Z S 5 7 T W 9 k d W x l L D R 9 J n F 1 b 3 Q 7 L C Z x d W 9 0 O 1 N l Y 3 R p b 2 4 x L 3 J l c 3 V s d H M v Q 2 h h b m d l Z C B U e X B l L n t w Y W N r Z X R S Z W N l a X Z l Z D p j b 3 V u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z J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z V D E 3 O j A 4 O j E x L j Y 2 N D I 5 N T d a I i A v P j x F b n R y e S B U e X B l P S J G a W x s Q 2 9 s d W 1 u V H l w Z X M i I F Z h b H V l P S J z Q m d N R E F 3 W U Q i I C 8 + P E V u d H J 5 I F R 5 c G U 9 I k Z p b G x D b 2 x 1 b W 5 O Y W 1 l c y I g V m F s d W U 9 I n N b J n F 1 b 3 Q 7 c n V u J n F 1 b 3 Q 7 L C Z x d W 9 0 O 0 4 m c X V v d D s s J n F 1 b 3 Q 7 b 2 N 0 Z X R z J n F 1 b 3 Q 7 L C Z x d W 9 0 O 3 J l c G V 0 a X R p b 2 4 m c X V v d D s s J n F 1 b 3 Q 7 T W 9 k d W x l J n F 1 b 3 Q 7 L C Z x d W 9 0 O 3 B h Y 2 t l d F J l Y 2 V p d m V k O m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l 8 y X z M v V G l w b y B B b H R l c m F k b y 5 7 c n V u L D B 9 J n F 1 b 3 Q 7 L C Z x d W 9 0 O 1 N l Y 3 R p b 2 4 x L z J f M l 8 z L 1 R p c G 8 g Q W x 0 Z X J h Z G 8 u e 0 4 s M X 0 m c X V v d D s s J n F 1 b 3 Q 7 U 2 V j d G l v b j E v M l 8 y X z M v V G l w b y B B b H R l c m F k b y 5 7 b 2 N 0 Z X R z L D J 9 J n F 1 b 3 Q 7 L C Z x d W 9 0 O 1 N l Y 3 R p b 2 4 x L z J f M l 8 z L 1 R p c G 8 g Q W x 0 Z X J h Z G 8 u e 3 J l c G V 0 a X R p b 2 4 s M 3 0 m c X V v d D s s J n F 1 b 3 Q 7 U 2 V j d G l v b j E v M l 8 y X z M v V G l w b y B B b H R l c m F k b y 5 7 T W 9 k d W x l L D R 9 J n F 1 b 3 Q 7 L C Z x d W 9 0 O 1 N l Y 3 R p b 2 4 x L z J f M l 8 z L 1 R p c G 8 g Q W x 0 Z X J h Z G 8 u e 3 B h Y 2 t l d F J l Y 2 V p d m V k O m N v d W 5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J f M l 8 z L 1 R p c G 8 g Q W x 0 Z X J h Z G 8 u e 3 J 1 b i w w f S Z x d W 9 0 O y w m c X V v d D t T Z W N 0 a W 9 u M S 8 y X z J f M y 9 U a X B v I E F s d G V y Y W R v L n t O L D F 9 J n F 1 b 3 Q 7 L C Z x d W 9 0 O 1 N l Y 3 R p b 2 4 x L z J f M l 8 z L 1 R p c G 8 g Q W x 0 Z X J h Z G 8 u e 2 9 j d G V 0 c y w y f S Z x d W 9 0 O y w m c X V v d D t T Z W N 0 a W 9 u M S 8 y X z J f M y 9 U a X B v I E F s d G V y Y W R v L n t y Z X B l d G l 0 a W 9 u L D N 9 J n F 1 b 3 Q 7 L C Z x d W 9 0 O 1 N l Y 3 R p b 2 4 x L z J f M l 8 z L 1 R p c G 8 g Q W x 0 Z X J h Z G 8 u e 0 1 v Z H V s Z S w 0 f S Z x d W 9 0 O y w m c X V v d D t T Z W N 0 a W 9 u M S 8 y X z J f M y 9 U a X B v I E F s d G V y Y W R v L n t w Y W N r Z X R S Z W N l a X Z l Z D p j b 3 V u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l 8 y X z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8 y X z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M l 8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M l 8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J f M l 8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N U M T c 6 M D g 6 M T E u N j Y 0 M j k 1 N 1 o i I C 8 + P E V u d H J 5 I F R 5 c G U 9 I k Z p b G x D b 2 x 1 b W 5 U e X B l c y I g V m F s d W U 9 I n N C Z 0 1 E Q X d Z R C I g L z 4 8 R W 5 0 c n k g V H l w Z T 0 i R m l s b E N v b H V t b k 5 h b W V z I i B W Y W x 1 Z T 0 i c 1 s m c X V v d D t y d W 4 m c X V v d D s s J n F 1 b 3 Q 7 T i Z x d W 9 0 O y w m c X V v d D t v Y 3 R l d H M m c X V v d D s s J n F 1 b 3 Q 7 c m V w Z X R p d G l v b i Z x d W 9 0 O y w m c X V v d D t N b 2 R 1 b G U m c X V v d D s s J n F 1 b 3 Q 7 c G F j a 2 V 0 U m V j Z W l 2 Z W Q 6 Y 2 9 1 b n Q m c X V v d D t d I i A v P j x F b n R y e S B U e X B l P S J G a W x s U 3 R h d H V z I i B W Y W x 1 Z T 0 i c 0 N v b X B s Z X R l I i A v P j x F b n R y e S B U e X B l P S J G a W x s Q 2 9 1 b n Q i I F Z h b H V l P S J s M z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f M l 8 z L 1 R p c G 8 g Q W x 0 Z X J h Z G 8 u e 3 J 1 b i w w f S Z x d W 9 0 O y w m c X V v d D t T Z W N 0 a W 9 u M S 8 y X z J f M y 9 U a X B v I E F s d G V y Y W R v L n t O L D F 9 J n F 1 b 3 Q 7 L C Z x d W 9 0 O 1 N l Y 3 R p b 2 4 x L z J f M l 8 z L 1 R p c G 8 g Q W x 0 Z X J h Z G 8 u e 2 9 j d G V 0 c y w y f S Z x d W 9 0 O y w m c X V v d D t T Z W N 0 a W 9 u M S 8 y X z J f M y 9 U a X B v I E F s d G V y Y W R v L n t y Z X B l d G l 0 a W 9 u L D N 9 J n F 1 b 3 Q 7 L C Z x d W 9 0 O 1 N l Y 3 R p b 2 4 x L z J f M l 8 z L 1 R p c G 8 g Q W x 0 Z X J h Z G 8 u e 0 1 v Z H V s Z S w 0 f S Z x d W 9 0 O y w m c X V v d D t T Z W N 0 a W 9 u M S 8 y X z J f M y 9 U a X B v I E F s d G V y Y W R v L n t w Y W N r Z X R S Z W N l a X Z l Z D p j b 3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X z J f M y 9 U a X B v I E F s d G V y Y W R v L n t y d W 4 s M H 0 m c X V v d D s s J n F 1 b 3 Q 7 U 2 V j d G l v b j E v M l 8 y X z M v V G l w b y B B b H R l c m F k b y 5 7 T i w x f S Z x d W 9 0 O y w m c X V v d D t T Z W N 0 a W 9 u M S 8 y X z J f M y 9 U a X B v I E F s d G V y Y W R v L n t v Y 3 R l d H M s M n 0 m c X V v d D s s J n F 1 b 3 Q 7 U 2 V j d G l v b j E v M l 8 y X z M v V G l w b y B B b H R l c m F k b y 5 7 c m V w Z X R p d G l v b i w z f S Z x d W 9 0 O y w m c X V v d D t T Z W N 0 a W 9 u M S 8 y X z J f M y 9 U a X B v I E F s d G V y Y W R v L n t N b 2 R 1 b G U s N H 0 m c X V v d D s s J n F 1 b 3 Q 7 U 2 V j d G l v b j E v M l 8 y X z M v V G l w b y B B b H R l c m F k b y 5 7 c G F j a 2 V 0 U m V j Z W l 2 Z W Q 6 Y 2 9 1 b n Q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X z J f M y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z J f M y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8 y X z M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M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1 Q y M T o w O T o 0 M y 4 x O T A 2 M z U 1 W i I g L z 4 8 R W 5 0 c n k g V H l w Z T 0 i R m l s b E N v b H V t b l R 5 c G V z I i B W Y W x 1 Z T 0 i c 0 J n T U R B d 1 l E I i A v P j x F b n R y e S B U e X B l P S J G a W x s Q 2 9 s d W 1 u T m F t Z X M i I F Z h b H V l P S J z W y Z x d W 9 0 O 3 J 1 b i Z x d W 9 0 O y w m c X V v d D t O J n F 1 b 3 Q 7 L C Z x d W 9 0 O 2 9 j d G V 0 c y Z x d W 9 0 O y w m c X V v d D t y Z X B l d G l 0 a W 9 u J n F 1 b 3 Q 7 L C Z x d W 9 0 O 0 1 v Z H V s Z S Z x d W 9 0 O y w m c X V v d D t w Y W N r Z X R S Z W N l a X Z l Z D p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y I C g z K S 9 D a G F u Z 2 U g V H l w Z S 5 7 c n V u L D B 9 J n F 1 b 3 Q 7 L C Z x d W 9 0 O 1 N l Y 3 R p b 2 4 x L 3 J l c 3 V s d H M y I C g z K S 9 D a G F u Z 2 U g V H l w Z S 5 7 T i w x f S Z x d W 9 0 O y w m c X V v d D t T Z W N 0 a W 9 u M S 9 y Z X N 1 b H R z M i A o M y k v Q 2 h h b m d l I F R 5 c G U u e 2 9 j d G V 0 c y w y f S Z x d W 9 0 O y w m c X V v d D t T Z W N 0 a W 9 u M S 9 y Z X N 1 b H R z M i A o M y k v Q 2 h h b m d l I F R 5 c G U u e 3 J l c G V 0 a X R p b 2 4 s M 3 0 m c X V v d D s s J n F 1 b 3 Q 7 U 2 V j d G l v b j E v c m V z d W x 0 c z I g K D M p L 0 N o Y W 5 n Z S B U e X B l L n t N b 2 R 1 b G U s N H 0 m c X V v d D s s J n F 1 b 3 Q 7 U 2 V j d G l v b j E v c m V z d W x 0 c z I g K D M p L 0 N o Y W 5 n Z S B U e X B l L n t w Y W N r Z X R S Z W N l a X Z l Z D p j b 3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M i A o M y k v Q 2 h h b m d l I F R 5 c G U u e 3 J 1 b i w w f S Z x d W 9 0 O y w m c X V v d D t T Z W N 0 a W 9 u M S 9 y Z X N 1 b H R z M i A o M y k v Q 2 h h b m d l I F R 5 c G U u e 0 4 s M X 0 m c X V v d D s s J n F 1 b 3 Q 7 U 2 V j d G l v b j E v c m V z d W x 0 c z I g K D M p L 0 N o Y W 5 n Z S B U e X B l L n t v Y 3 R l d H M s M n 0 m c X V v d D s s J n F 1 b 3 Q 7 U 2 V j d G l v b j E v c m V z d W x 0 c z I g K D M p L 0 N o Y W 5 n Z S B U e X B l L n t y Z X B l d G l 0 a W 9 u L D N 9 J n F 1 b 3 Q 7 L C Z x d W 9 0 O 1 N l Y 3 R p b 2 4 x L 3 J l c 3 V s d H M y I C g z K S 9 D a G F u Z 2 U g V H l w Z S 5 7 T W 9 k d W x l L D R 9 J n F 1 b 3 Q 7 L C Z x d W 9 0 O 1 N l Y 3 R p b 2 4 x L 3 J l c 3 V s d H M y I C g z K S 9 D a G F u Z 2 U g V H l w Z S 5 7 c G F j a 2 V 0 U m V j Z W l 2 Z W Q 6 Y 2 9 1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y J T I w K D M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I l M j A o M y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z V D I z O j I 0 O j M 3 L j k 5 N D g 4 O D h a I i A v P j x F b n R y e S B U e X B l P S J G a W x s Q 2 9 s d W 1 u V H l w Z X M i I F Z h b H V l P S J z Q m d N R E F 3 W U Q i I C 8 + P E V u d H J 5 I F R 5 c G U 9 I k Z p b G x D b 2 x 1 b W 5 O Y W 1 l c y I g V m F s d W U 9 I n N b J n F 1 b 3 Q 7 c n V u J n F 1 b 3 Q 7 L C Z x d W 9 0 O 0 4 m c X V v d D s s J n F 1 b 3 Q 7 b 2 N 0 Z X R z J n F 1 b 3 Q 7 L C Z x d W 9 0 O 3 J l c G V 0 a X R p b 2 4 m c X V v d D s s J n F 1 b 3 Q 7 T W 9 k d W x l J n F 1 b 3 Q 7 L C Z x d W 9 0 O 3 B h Y 2 t l d F J l Y 2 V p d m V k O m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V G l w b y B B b H R l c m F k b y 5 7 c n V u L D B 9 J n F 1 b 3 Q 7 L C Z x d W 9 0 O 1 N l Y 3 R p b 2 4 x L 3 J l c 3 V s d H M g K D I p L 1 R p c G 8 g Q W x 0 Z X J h Z G 8 u e 0 4 s M X 0 m c X V v d D s s J n F 1 b 3 Q 7 U 2 V j d G l v b j E v c m V z d W x 0 c y A o M i k v V G l w b y B B b H R l c m F k b y 5 7 b 2 N 0 Z X R z L D J 9 J n F 1 b 3 Q 7 L C Z x d W 9 0 O 1 N l Y 3 R p b 2 4 x L 3 J l c 3 V s d H M g K D I p L 1 R p c G 8 g Q W x 0 Z X J h Z G 8 u e 3 J l c G V 0 a X R p b 2 4 s M 3 0 m c X V v d D s s J n F 1 b 3 Q 7 U 2 V j d G l v b j E v c m V z d W x 0 c y A o M i k v V G l w b y B B b H R l c m F k b y 5 7 T W 9 k d W x l L D R 9 J n F 1 b 3 Q 7 L C Z x d W 9 0 O 1 N l Y 3 R p b 2 4 x L 3 J l c 3 V s d H M g K D I p L 1 R p c G 8 g Q W x 0 Z X J h Z G 8 u e 3 B h Y 2 t l d F J l Y 2 V p d m V k O m N v d W 5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g K D I p L 1 R p c G 8 g Q W x 0 Z X J h Z G 8 u e 3 J 1 b i w w f S Z x d W 9 0 O y w m c X V v d D t T Z W N 0 a W 9 u M S 9 y Z X N 1 b H R z I C g y K S 9 U a X B v I E F s d G V y Y W R v L n t O L D F 9 J n F 1 b 3 Q 7 L C Z x d W 9 0 O 1 N l Y 3 R p b 2 4 x L 3 J l c 3 V s d H M g K D I p L 1 R p c G 8 g Q W x 0 Z X J h Z G 8 u e 2 9 j d G V 0 c y w y f S Z x d W 9 0 O y w m c X V v d D t T Z W N 0 a W 9 u M S 9 y Z X N 1 b H R z I C g y K S 9 U a X B v I E F s d G V y Y W R v L n t y Z X B l d G l 0 a W 9 u L D N 9 J n F 1 b 3 Q 7 L C Z x d W 9 0 O 1 N l Y 3 R p b 2 4 x L 3 J l c 3 V s d H M g K D I p L 1 R p c G 8 g Q W x 0 Z X J h Z G 8 u e 0 1 v Z H V s Z S w 0 f S Z x d W 9 0 O y w m c X V v d D t T Z W N 0 a W 9 u M S 9 y Z X N 1 b H R z I C g y K S 9 U a X B v I E F s d G V y Y W R v L n t w Y W N r Z X R S Z W N l a X Z l Z D p j b 3 V u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J 1 b i Z x d W 9 0 O y w m c X V v d D t O J n F 1 b 3 Q 7 L C Z x d W 9 0 O 2 9 j d G V 0 c y Z x d W 9 0 O y w m c X V v d D t y Z X B l d G l 0 a W 9 u J n F 1 b 3 Q 7 L C Z x d W 9 0 O 0 1 v Z H V s Z S Z x d W 9 0 O y w m c X V v d D t w Y W N r Z X R S Z W N l a X Z l Z E Z y b 2 1 M b 3 d l c j p z d W 0 o c G F j a 2 V 0 Q n l 0 Z X M p J n F 1 b 3 Q 7 X S I g L z 4 8 R W 5 0 c n k g V H l w Z T 0 i R m l s b E N v b H V t b l R 5 c G V z I i B W Y W x 1 Z T 0 i c 0 J n T U R B d 1 l E I i A v P j x F b n R y e S B U e X B l P S J G a W x s T G F z d F V w Z G F 0 Z W Q i I F Z h b H V l P S J k M j A y M C 0 w N C 0 x N l Q x N D o z N j o 1 M i 4 2 O D Y z O T M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N C k v V G l w b y B B b H R l c m F k b y 5 7 c n V u L D B 9 J n F 1 b 3 Q 7 L C Z x d W 9 0 O 1 N l Y 3 R p b 2 4 x L 1 J l c 3 V s d H M g K D Q p L 1 R p c G 8 g Q W x 0 Z X J h Z G 8 u e 0 4 s M X 0 m c X V v d D s s J n F 1 b 3 Q 7 U 2 V j d G l v b j E v U m V z d W x 0 c y A o N C k v V G l w b y B B b H R l c m F k b y 5 7 b 2 N 0 Z X R z L D J 9 J n F 1 b 3 Q 7 L C Z x d W 9 0 O 1 N l Y 3 R p b 2 4 x L 1 J l c 3 V s d H M g K D Q p L 1 R p c G 8 g Q W x 0 Z X J h Z G 8 u e 3 J l c G V 0 a X R p b 2 4 s M 3 0 m c X V v d D s s J n F 1 b 3 Q 7 U 2 V j d G l v b j E v U m V z d W x 0 c y A o N C k v V G l w b y B B b H R l c m F k b y 5 7 T W 9 k d W x l L D R 9 J n F 1 b 3 Q 7 L C Z x d W 9 0 O 1 N l Y 3 R p b 2 4 x L 1 J l c 3 V s d H M g K D Q p L 1 R p c G 8 g Q W x 0 Z X J h Z G 8 u e 3 B h Y 2 t l d F J l Y 2 V p d m V k R n J v b U x v d 2 V y O n N 1 b S h w Y W N r Z X R C e X R l c y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V z d W x 0 c y A o N C k v V G l w b y B B b H R l c m F k b y 5 7 c n V u L D B 9 J n F 1 b 3 Q 7 L C Z x d W 9 0 O 1 N l Y 3 R p b 2 4 x L 1 J l c 3 V s d H M g K D Q p L 1 R p c G 8 g Q W x 0 Z X J h Z G 8 u e 0 4 s M X 0 m c X V v d D s s J n F 1 b 3 Q 7 U 2 V j d G l v b j E v U m V z d W x 0 c y A o N C k v V G l w b y B B b H R l c m F k b y 5 7 b 2 N 0 Z X R z L D J 9 J n F 1 b 3 Q 7 L C Z x d W 9 0 O 1 N l Y 3 R p b 2 4 x L 1 J l c 3 V s d H M g K D Q p L 1 R p c G 8 g Q W x 0 Z X J h Z G 8 u e 3 J l c G V 0 a X R p b 2 4 s M 3 0 m c X V v d D s s J n F 1 b 3 Q 7 U 2 V j d G l v b j E v U m V z d W x 0 c y A o N C k v V G l w b y B B b H R l c m F k b y 5 7 T W 9 k d W x l L D R 9 J n F 1 b 3 Q 7 L C Z x d W 9 0 O 1 N l Y 3 R p b 2 4 x L 1 J l c 3 V s d H M g K D Q p L 1 R p c G 8 g Q W x 0 Z X J h Z G 8 u e 3 B h Y 2 t l d F J l Y 2 V p d m V k R n J v b U x v d 2 V y O n N 1 b S h w Y W N r Z X R C e X R l c y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x N D o w N z o 0 O C 4 w N z Y x M z A x W i I g L z 4 8 R W 5 0 c n k g V H l w Z T 0 i R m l s b E N v b H V t b l R 5 c G V z I i B W Y W x 1 Z T 0 i c 0 J n T U R B d 1 l E I i A v P j x F b n R y e S B U e X B l P S J G a W x s Q 2 9 s d W 1 u T m F t Z X M i I F Z h b H V l P S J z W y Z x d W 9 0 O 3 J 1 b i Z x d W 9 0 O y w m c X V v d D t O J n F 1 b 3 Q 7 L C Z x d W 9 0 O 2 9 j d G V 0 c y Z x d W 9 0 O y w m c X V v d D t y Z X B l d G l 0 a W 9 u J n F 1 b 3 Q 7 L C Z x d W 9 0 O 0 1 v Z H V s Z S Z x d W 9 0 O y w m c X V v d D t w Y W N r Z X R S Z W N l a X Z l Z E Z y b 2 1 M b 3 d l c j p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v V G l w b y B B b H R l c m F k b y 5 7 c n V u L D B 9 J n F 1 b 3 Q 7 L C Z x d W 9 0 O 1 N l Y 3 R p b 2 4 x L 1 J l c 3 V s d H M v V G l w b y B B b H R l c m F k b y 5 7 T i w x f S Z x d W 9 0 O y w m c X V v d D t T Z W N 0 a W 9 u M S 9 S Z X N 1 b H R z L 1 R p c G 8 g Q W x 0 Z X J h Z G 8 u e 2 9 j d G V 0 c y w y f S Z x d W 9 0 O y w m c X V v d D t T Z W N 0 a W 9 u M S 9 S Z X N 1 b H R z L 1 R p c G 8 g Q W x 0 Z X J h Z G 8 u e 3 J l c G V 0 a X R p b 2 4 s M 3 0 m c X V v d D s s J n F 1 b 3 Q 7 U 2 V j d G l v b j E v U m V z d W x 0 c y 9 U a X B v I E F s d G V y Y W R v L n t N b 2 R 1 b G U s N H 0 m c X V v d D s s J n F 1 b 3 Q 7 U 2 V j d G l v b j E v U m V z d W x 0 c y 9 U a X B v I E F s d G V y Y W R v L n t w Y W N r Z X R S Z W N l a X Z l Z E Z y b 2 1 M b 3 d l c j p j b 3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Z X N 1 b H R z L 1 R p c G 8 g Q W x 0 Z X J h Z G 8 u e 3 J 1 b i w w f S Z x d W 9 0 O y w m c X V v d D t T Z W N 0 a W 9 u M S 9 S Z X N 1 b H R z L 1 R p c G 8 g Q W x 0 Z X J h Z G 8 u e 0 4 s M X 0 m c X V v d D s s J n F 1 b 3 Q 7 U 2 V j d G l v b j E v U m V z d W x 0 c y 9 U a X B v I E F s d G V y Y W R v L n t v Y 3 R l d H M s M n 0 m c X V v d D s s J n F 1 b 3 Q 7 U 2 V j d G l v b j E v U m V z d W x 0 c y 9 U a X B v I E F s d G V y Y W R v L n t y Z X B l d G l 0 a W 9 u L D N 9 J n F 1 b 3 Q 7 L C Z x d W 9 0 O 1 N l Y 3 R p b 2 4 x L 1 J l c 3 V s d H M v V G l w b y B B b H R l c m F k b y 5 7 T W 9 k d W x l L D R 9 J n F 1 b 3 Q 7 L C Z x d W 9 0 O 1 N l Y 3 R p b 2 4 x L 1 J l c 3 V s d H M v V G l w b y B B b H R l c m F k b y 5 7 c G F j a 2 V 0 U m V j Z W l 2 Z W R G c m 9 t T G 9 3 Z X I 6 Y 2 9 1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1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1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l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n V u J n F 1 b 3 Q 7 L C Z x d W 9 0 O 0 4 m c X V v d D s s J n F 1 b 3 Q 7 b 2 N 0 Z X R z J n F 1 b 3 Q 7 L C Z x d W 9 0 O 3 J l c G V 0 a X R p b 2 4 m c X V v d D s s J n F 1 b 3 Q 7 T W 9 k d W x l J n F 1 b 3 Q 7 L C Z x d W 9 0 O 3 B h Y 2 t l d F J l Y 2 V p d m V k O m N v d W 5 0 J n F 1 b 3 Q 7 X S I g L z 4 8 R W 5 0 c n k g V H l w Z T 0 i R m l s b E N v b H V t b l R 5 c G V z I i B W Y W x 1 Z T 0 i c 0 J n T U R B d 1 l E I i A v P j x F b n R y e S B U e X B l P S J G a W x s T G F z d F V w Z G F 0 Z W Q i I F Z h b H V l P S J k M j A y M C 0 w N C 0 x N l Q x N j o z N z o y O S 4 5 M T k 0 M z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l 8 z L 1 R p c G 8 g Q W x 0 Z X J h Z G 8 u e 3 J 1 b i w w f S Z x d W 9 0 O y w m c X V v d D t T Z W N 0 a W 9 u M S 8 y X z M v V G l w b y B B b H R l c m F k b y 5 7 T i w x f S Z x d W 9 0 O y w m c X V v d D t T Z W N 0 a W 9 u M S 8 y X z M v V G l w b y B B b H R l c m F k b y 5 7 b 2 N 0 Z X R z L D J 9 J n F 1 b 3 Q 7 L C Z x d W 9 0 O 1 N l Y 3 R p b 2 4 x L z J f M y 9 U a X B v I E F s d G V y Y W R v L n t y Z X B l d G l 0 a W 9 u L D N 9 J n F 1 b 3 Q 7 L C Z x d W 9 0 O 1 N l Y 3 R p b 2 4 x L z J f M y 9 U a X B v I E F s d G V y Y W R v L n t N b 2 R 1 b G U s N H 0 m c X V v d D s s J n F 1 b 3 Q 7 U 2 V j d G l v b j E v M l 8 z L 1 R p c G 8 g Q W x 0 Z X J h Z G 8 u e 3 B h Y 2 t l d F J l Y 2 V p d m V k O m N v d W 5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J f M y 9 U a X B v I E F s d G V y Y W R v L n t y d W 4 s M H 0 m c X V v d D s s J n F 1 b 3 Q 7 U 2 V j d G l v b j E v M l 8 z L 1 R p c G 8 g Q W x 0 Z X J h Z G 8 u e 0 4 s M X 0 m c X V v d D s s J n F 1 b 3 Q 7 U 2 V j d G l v b j E v M l 8 z L 1 R p c G 8 g Q W x 0 Z X J h Z G 8 u e 2 9 j d G V 0 c y w y f S Z x d W 9 0 O y w m c X V v d D t T Z W N 0 a W 9 u M S 8 y X z M v V G l w b y B B b H R l c m F k b y 5 7 c m V w Z X R p d G l v b i w z f S Z x d W 9 0 O y w m c X V v d D t T Z W N 0 a W 9 u M S 8 y X z M v V G l w b y B B b H R l c m F k b y 5 7 T W 9 k d W x l L D R 9 J n F 1 b 3 Q 7 L C Z x d W 9 0 O 1 N l Y 3 R p b 2 4 x L z J f M y 9 U a X B v I E F s d G V y Y W R v L n t w Y W N r Z X R S Z W N l a X Z l Z D p j b 3 V u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l 8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8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d 6 2 g T g 8 0 Q 7 a b q W d i g e s s A A A A A A I A A A A A A B B m A A A A A Q A A I A A A A L p j o b 4 m x n S y e i s q b 3 H R Q t J o 6 8 F b k Y I n L Z 2 o p H 1 y S m y J A A A A A A 6 A A A A A A g A A I A A A A H n s U R I c K E 9 D c t G H G Y p I y 9 M c S X j d a J 4 o K n p k 6 j n B 3 Z z z U A A A A I V j j 9 h Y i M v G / Z / Z J K P C J T z o W J 6 D L D 3 p 6 f K 2 d a P 5 + p T r e i b y W N 0 w v / v 5 B + q d V u m Y d C 4 P s k g r 4 3 B s + p Z L + o t f l H 1 j e g X n W S P L z + 7 W c x 2 / T W q 6 Q A A A A G C Q m b 7 0 H j w p H 7 H A 6 5 f V F L v 8 6 s W e R s P a y b P m z K f h C s N Q A C b i K t G F s l F l x T m i / t r P F w j x 9 f a j t s o J b v 9 K o U T l / e 4 = < / D a t a M a s h u p > 
</file>

<file path=customXml/itemProps1.xml><?xml version="1.0" encoding="utf-8"?>
<ds:datastoreItem xmlns:ds="http://schemas.openxmlformats.org/officeDocument/2006/customXml" ds:itemID="{25832D9D-264D-403E-B68B-449C4B7ACF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livro1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Crespo</dc:creator>
  <cp:keywords/>
  <dc:description/>
  <cp:lastModifiedBy>Diogo Moura</cp:lastModifiedBy>
  <cp:revision/>
  <dcterms:created xsi:type="dcterms:W3CDTF">2015-06-05T18:19:34Z</dcterms:created>
  <dcterms:modified xsi:type="dcterms:W3CDTF">2020-04-23T16:28:46Z</dcterms:modified>
  <cp:category/>
  <cp:contentStatus/>
</cp:coreProperties>
</file>