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"/>
    </mc:Choice>
  </mc:AlternateContent>
  <xr:revisionPtr revIDLastSave="0" documentId="13_ncr:1_{D35CF91B-4126-4F39-9117-75051739391E}" xr6:coauthVersionLast="45" xr6:coauthVersionMax="45" xr10:uidLastSave="{00000000-0000-0000-0000-000000000000}"/>
  <bookViews>
    <workbookView xWindow="-120" yWindow="-120" windowWidth="20730" windowHeight="11160" activeTab="1" xr2:uid="{4C60441F-A652-4A41-A038-38B898DA100E}"/>
  </bookViews>
  <sheets>
    <sheet name="2_2_2" sheetId="2" r:id="rId1"/>
    <sheet name="2_2_3" sheetId="5" r:id="rId2"/>
  </sheets>
  <externalReferences>
    <externalReference r:id="rId3"/>
  </externalReferences>
  <definedNames>
    <definedName name="DadosExternos_1" localSheetId="0" hidden="1">'2_2_2'!$J$9:$U$45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5" l="1"/>
  <c r="G37" i="5"/>
  <c r="H34" i="5"/>
  <c r="G34" i="5"/>
  <c r="H31" i="5"/>
  <c r="G31" i="5"/>
  <c r="H28" i="5"/>
  <c r="G28" i="5"/>
  <c r="AD13" i="2" l="1"/>
  <c r="AD16" i="2"/>
  <c r="AD19" i="2"/>
  <c r="AD22" i="2"/>
  <c r="AD25" i="2"/>
  <c r="AD28" i="2"/>
  <c r="AD31" i="2"/>
  <c r="AD34" i="2"/>
  <c r="AD37" i="2"/>
  <c r="AD40" i="2"/>
  <c r="AD43" i="2"/>
  <c r="AD10" i="2"/>
  <c r="AC13" i="2"/>
  <c r="AC16" i="2"/>
  <c r="AC19" i="2"/>
  <c r="AC22" i="2"/>
  <c r="AC25" i="2"/>
  <c r="AC28" i="2"/>
  <c r="AC31" i="2"/>
  <c r="AC34" i="2"/>
  <c r="AC37" i="2"/>
  <c r="AC40" i="2"/>
  <c r="AC43" i="2"/>
  <c r="AC10" i="2"/>
  <c r="AA13" i="2"/>
  <c r="AA16" i="2"/>
  <c r="AA19" i="2"/>
  <c r="AA22" i="2"/>
  <c r="AA25" i="2"/>
  <c r="AA28" i="2"/>
  <c r="AA31" i="2"/>
  <c r="AA34" i="2"/>
  <c r="AA37" i="2"/>
  <c r="AA40" i="2"/>
  <c r="AA43" i="2"/>
  <c r="AA10" i="2"/>
  <c r="Z13" i="2"/>
  <c r="Z16" i="2"/>
  <c r="Z19" i="2"/>
  <c r="Z22" i="2"/>
  <c r="Z25" i="2"/>
  <c r="Z28" i="2"/>
  <c r="Z31" i="2"/>
  <c r="Z34" i="2"/>
  <c r="Z37" i="2"/>
  <c r="Z40" i="2"/>
  <c r="Z43" i="2"/>
  <c r="Z10" i="2"/>
  <c r="X13" i="2" l="1"/>
  <c r="X16" i="2"/>
  <c r="X19" i="2"/>
  <c r="X22" i="2"/>
  <c r="X25" i="2"/>
  <c r="X28" i="2"/>
  <c r="X31" i="2"/>
  <c r="X34" i="2"/>
  <c r="X37" i="2"/>
  <c r="X40" i="2"/>
  <c r="X43" i="2"/>
  <c r="X10" i="2"/>
  <c r="W13" i="2" l="1"/>
  <c r="W16" i="2"/>
  <c r="W19" i="2"/>
  <c r="W22" i="2"/>
  <c r="W25" i="2"/>
  <c r="W28" i="2"/>
  <c r="W31" i="2"/>
  <c r="W34" i="2"/>
  <c r="W37" i="2"/>
  <c r="W40" i="2"/>
  <c r="W43" i="2"/>
  <c r="W10" i="2"/>
  <c r="Q41" i="2" l="1"/>
  <c r="Q42" i="2"/>
  <c r="Q43" i="2"/>
  <c r="Q44" i="2"/>
  <c r="Q45" i="2"/>
  <c r="Q40" i="2"/>
  <c r="Q36" i="2"/>
  <c r="Q32" i="2"/>
  <c r="Q33" i="2"/>
  <c r="Q34" i="2"/>
  <c r="Q31" i="2"/>
  <c r="Q26" i="2"/>
  <c r="Q23" i="2"/>
  <c r="Q24" i="2"/>
  <c r="Q22" i="2"/>
  <c r="Q15" i="2"/>
  <c r="Q14" i="2"/>
  <c r="Q13" i="2"/>
  <c r="R24" i="2"/>
  <c r="U24" i="2"/>
  <c r="U16" i="2"/>
  <c r="R16" i="2"/>
  <c r="R36" i="2"/>
  <c r="U36" i="2"/>
  <c r="R22" i="2"/>
  <c r="U22" i="2"/>
  <c r="R20" i="2"/>
  <c r="U20" i="2"/>
  <c r="R15" i="2"/>
  <c r="U15" i="2"/>
  <c r="U34" i="2"/>
  <c r="R34" i="2"/>
  <c r="U42" i="2"/>
  <c r="R42" i="2"/>
  <c r="R43" i="2"/>
  <c r="U43" i="2"/>
  <c r="R45" i="2"/>
  <c r="U45" i="2"/>
  <c r="U27" i="2"/>
  <c r="R27" i="2"/>
  <c r="R44" i="2"/>
  <c r="U44" i="2"/>
  <c r="R37" i="2"/>
  <c r="U37" i="2"/>
  <c r="R32" i="2"/>
  <c r="U32" i="2"/>
  <c r="R19" i="2"/>
  <c r="U19" i="2"/>
  <c r="R31" i="2"/>
  <c r="U31" i="2"/>
  <c r="R11" i="2"/>
  <c r="U11" i="2"/>
  <c r="U26" i="2"/>
  <c r="R26" i="2"/>
  <c r="R41" i="2"/>
  <c r="U41" i="2"/>
  <c r="U14" i="2"/>
  <c r="R14" i="2"/>
  <c r="U29" i="2"/>
  <c r="R29" i="2"/>
  <c r="R39" i="2"/>
  <c r="U39" i="2"/>
  <c r="R25" i="2"/>
  <c r="U25" i="2"/>
  <c r="U21" i="2"/>
  <c r="R21" i="2"/>
  <c r="U12" i="2"/>
  <c r="R12" i="2"/>
  <c r="U23" i="2"/>
  <c r="R23" i="2"/>
  <c r="U10" i="2"/>
  <c r="R10" i="2"/>
  <c r="R33" i="2"/>
  <c r="U33" i="2"/>
  <c r="U28" i="2"/>
  <c r="R28" i="2"/>
  <c r="R13" i="2"/>
  <c r="U13" i="2"/>
  <c r="U18" i="2"/>
  <c r="R18" i="2"/>
  <c r="U35" i="2"/>
  <c r="R35" i="2"/>
  <c r="U40" i="2"/>
  <c r="R40" i="2"/>
  <c r="R17" i="2"/>
  <c r="U17" i="2"/>
  <c r="U38" i="2"/>
  <c r="R38" i="2"/>
  <c r="R30" i="2"/>
  <c r="U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CFD39A-5982-4DE6-8DB3-656E2F799F5B}" keepAlive="1" name="Consulta - aqui" description="Ligação à consulta 'aqui' no livro." type="5" refreshedVersion="6" background="1" saveData="1">
    <dbPr connection="Provider=Microsoft.Mashup.OleDb.1;Data Source=$Workbook$;Location=aqui;Extended Properties=&quot;&quot;" command="SELECT * FROM [aqui]"/>
  </connection>
  <connection id="2" xr16:uid="{12995F11-FDAC-47A2-A360-0E1A25805C8E}" keepAlive="1" name="Consulta - aqui (2)" description="Ligação à consulta 'aqui (2)' no livro." type="5" refreshedVersion="6" background="1">
    <dbPr connection="Provider=Microsoft.Mashup.OleDb.1;Data Source=$Workbook$;Location=&quot;aqui (2)&quot;;Extended Properties=&quot;&quot;" command="SELECT * FROM [aqui (2)]"/>
  </connection>
  <connection id="3" xr16:uid="{33E82E25-18E6-4642-8459-86272637E4F3}" keepAlive="1" name="Consulta - aqui (3)" description="Ligação à consulta 'aqui (3)' no livro." type="5" refreshedVersion="6" background="1" saveData="1">
    <dbPr connection="Provider=Microsoft.Mashup.OleDb.1;Data Source=$Workbook$;Location=&quot;aqui (3)&quot;;Extended Properties=&quot;&quot;" command="SELECT * FROM [aqui (3)]"/>
  </connection>
</connections>
</file>

<file path=xl/sharedStrings.xml><?xml version="1.0" encoding="utf-8"?>
<sst xmlns="http://schemas.openxmlformats.org/spreadsheetml/2006/main" count="203" uniqueCount="66">
  <si>
    <t>run</t>
  </si>
  <si>
    <t>rede</t>
  </si>
  <si>
    <t>speed</t>
  </si>
  <si>
    <t>repetition</t>
  </si>
  <si>
    <t>module</t>
  </si>
  <si>
    <t>name</t>
  </si>
  <si>
    <t>IPv4SlowMobility-0-20200525-01:31:09-14080</t>
  </si>
  <si>
    <t>AODVNetwork</t>
  </si>
  <si>
    <t>AODVNetwork.host[0].app[0]</t>
  </si>
  <si>
    <t>rcvdPkLifetime:stats</t>
  </si>
  <si>
    <t>IPv4SlowMobility-1-20200525-01:31:17-8824</t>
  </si>
  <si>
    <t>IPv4SlowMobility-2-20200525-01:31:25-3004</t>
  </si>
  <si>
    <t>IPv4SlowMobility-3-20200525-01:31:33-13508</t>
  </si>
  <si>
    <t>DYMONetwork</t>
  </si>
  <si>
    <t>DYMONetwork.host[0].app[0]</t>
  </si>
  <si>
    <t>IPv4SlowMobility-4-20200525-01:32:11-15344</t>
  </si>
  <si>
    <t>IPv4SlowMobility-5-20200525-01:32:58-884</t>
  </si>
  <si>
    <t>IPv4SlowMobility-6-20200525-01:33:24-3984</t>
  </si>
  <si>
    <t>GPSRNetwork</t>
  </si>
  <si>
    <t>GPSRNetwork.host[0].app[0]</t>
  </si>
  <si>
    <t>IPv4SlowMobility-7-20200525-01:33:34-3944</t>
  </si>
  <si>
    <t>IPv4SlowMobility-8-20200525-01:33:43-13448</t>
  </si>
  <si>
    <t>IPv4SlowMobility-9-20200525-01:33:54-15052</t>
  </si>
  <si>
    <t>IPv4SlowMobility-10-20200525-01:34:07-8108</t>
  </si>
  <si>
    <t>IPv4SlowMobility-11-20200525-01:34:17-8076</t>
  </si>
  <si>
    <t>IPv4SlowMobility-12-20200525-01:34:30-15168</t>
  </si>
  <si>
    <t>IPv4SlowMobility-13-20200525-01:34:56-8268</t>
  </si>
  <si>
    <t>IPv4SlowMobility-14-20200525-01:35:27-4140</t>
  </si>
  <si>
    <t>IPv4SlowMobility-15-20200525-01:35:55-7636</t>
  </si>
  <si>
    <t>IPv4SlowMobility-16-20200525-01:36:05-13848</t>
  </si>
  <si>
    <t>IPv4SlowMobility-17-20200525-01:36:14-2748</t>
  </si>
  <si>
    <t>IPv4SlowMobility-18-20200525-01:36:25-15040</t>
  </si>
  <si>
    <t>IPv4SlowMobility-19-20200525-01:36:45-9668</t>
  </si>
  <si>
    <t>IPv4SlowMobility-20-20200525-01:36:59-15104</t>
  </si>
  <si>
    <t>IPv4SlowMobility-21-20200525-01:37:18-15100</t>
  </si>
  <si>
    <t>IPv4SlowMobility-22-20200525-01:38:12-15280</t>
  </si>
  <si>
    <t>IPv4SlowMobility-23-20200525-01:39:27-2720</t>
  </si>
  <si>
    <t>IPv4SlowMobility-24-20200525-01:39:52-2712</t>
  </si>
  <si>
    <t>IPv4SlowMobility-25-20200525-01:40:00-7592</t>
  </si>
  <si>
    <t>IPv4SlowMobility-26-20200525-01:40:11-14164</t>
  </si>
  <si>
    <t>IPv4SlowMobility-27-20200525-01:40:21-8040</t>
  </si>
  <si>
    <t>IPv4SlowMobility-28-20200525-01:40:33-12828</t>
  </si>
  <si>
    <t>IPv4SlowMobility-29-20200525-01:40:55-2588</t>
  </si>
  <si>
    <t>IPv4SlowMobility-30-20200525-01:41:15-7924</t>
  </si>
  <si>
    <t>IPv4SlowMobility-31-20200525-01:42:43-15212</t>
  </si>
  <si>
    <t>IPv4SlowMobility-32-20200525-01:42:53-14144</t>
  </si>
  <si>
    <t>IPv4SlowMobility-33-20200525-01:44:13-1496</t>
  </si>
  <si>
    <t>IPv4SlowMobility-34-20200525-01:44:21-3528</t>
  </si>
  <si>
    <t>IPv4SlowMobility-35-20200525-01:44:30-6396</t>
  </si>
  <si>
    <t>Coluna1</t>
  </si>
  <si>
    <t>rcvdPkLifetimeMean (s)</t>
  </si>
  <si>
    <t>ThroughputMean (bps)</t>
  </si>
  <si>
    <t>AppPacketReceived:count</t>
  </si>
  <si>
    <t>MacFrameTransmited:count</t>
  </si>
  <si>
    <t>Frame/Packet Ratio</t>
  </si>
  <si>
    <t>Coluna2</t>
  </si>
  <si>
    <t>Throughput_avg</t>
  </si>
  <si>
    <t>Throughput_desvio</t>
  </si>
  <si>
    <t>Latency_avg</t>
  </si>
  <si>
    <t>latency_desvio</t>
  </si>
  <si>
    <t>Ratio_avg</t>
  </si>
  <si>
    <t>Ratio_desvio</t>
  </si>
  <si>
    <t>MAC transmited frames</t>
  </si>
  <si>
    <t>AODV</t>
  </si>
  <si>
    <t>DYMO</t>
  </si>
  <si>
    <t>GPSR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</si>
</sst>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3" borderId="1" xfId="0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AODV</c:v>
          </c:tx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('2_2_2'!$X$10,'2_2_2'!$X$19,'2_2_2'!$X$28,'2_2_2'!$X$37)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9.9777530313971763</c:v>
                  </c:pt>
                  <c:pt idx="2">
                    <c:v>19.955506062794353</c:v>
                  </c:pt>
                  <c:pt idx="3">
                    <c:v>32.87687468250121</c:v>
                  </c:pt>
                </c:numCache>
              </c:numRef>
            </c:plus>
            <c:minus>
              <c:numRef>
                <c:f>('2_2_2'!$X$10,'2_2_2'!$X$19,'2_2_2'!$X$28,'2_2_2'!$X$37)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9.9777530313971763</c:v>
                  </c:pt>
                  <c:pt idx="2">
                    <c:v>19.955506062794353</c:v>
                  </c:pt>
                  <c:pt idx="3">
                    <c:v>32.87687468250121</c:v>
                  </c:pt>
                </c:numCache>
              </c:numRef>
            </c:minus>
          </c:errBars>
          <c:xVal>
            <c:numRef>
              <c:f>('2_2_2'!$L$10,'2_2_2'!$L$19,'2_2_2'!$L$28,'2_2_2'!$L$37)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('2_2_2'!$W$10,'2_2_2'!$W$19,'2_2_2'!$W$28,'2_2_2'!$W$37)</c:f>
              <c:numCache>
                <c:formatCode>General</c:formatCode>
                <c:ptCount val="4"/>
                <c:pt idx="0">
                  <c:v>160</c:v>
                </c:pt>
                <c:pt idx="1">
                  <c:v>149.33333333333334</c:v>
                </c:pt>
                <c:pt idx="2">
                  <c:v>106.66666666666667</c:v>
                </c:pt>
                <c:pt idx="3">
                  <c:v>93.333333333333329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B-402D-9977-83F064E37548}"/>
            </c:ext>
          </c:extLst>
        </c:ser>
        <c:ser>
          <c:idx val="2"/>
          <c:order val="1"/>
          <c:tx>
            <c:v>GPSR</c:v>
          </c:tx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('2_2_2'!$X$16,'2_2_2'!$X$25,'2_2_2'!$X$34,'2_2_2'!$X$43)</c:f>
                <c:numCache>
                  <c:formatCode>General</c:formatCode>
                  <c:ptCount val="4"/>
                  <c:pt idx="0">
                    <c:v>9.9777530313971763</c:v>
                  </c:pt>
                  <c:pt idx="1">
                    <c:v>19.955506062794353</c:v>
                  </c:pt>
                  <c:pt idx="2">
                    <c:v>7.5424723326565069</c:v>
                  </c:pt>
                  <c:pt idx="3">
                    <c:v>0</c:v>
                  </c:pt>
                </c:numCache>
              </c:numRef>
            </c:plus>
            <c:minus>
              <c:numRef>
                <c:f>('2_2_2'!$X$16,'2_2_2'!$X$25,'2_2_2'!$X$34,'2_2_2'!$X$43)</c:f>
                <c:numCache>
                  <c:formatCode>General</c:formatCode>
                  <c:ptCount val="4"/>
                  <c:pt idx="0">
                    <c:v>9.9777530313971763</c:v>
                  </c:pt>
                  <c:pt idx="1">
                    <c:v>19.955506062794353</c:v>
                  </c:pt>
                  <c:pt idx="2">
                    <c:v>7.5424723326565069</c:v>
                  </c:pt>
                  <c:pt idx="3">
                    <c:v>0</c:v>
                  </c:pt>
                </c:numCache>
              </c:numRef>
            </c:minus>
          </c:errBars>
          <c:xVal>
            <c:numRef>
              <c:f>('2_2_2'!$L$10,'2_2_2'!$L$19,'2_2_2'!$L$28,'2_2_2'!$L$37)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('2_2_2'!$W$16,'2_2_2'!$W$25,'2_2_2'!$W$34,'2_2_2'!$W$43)</c:f>
              <c:numCache>
                <c:formatCode>General</c:formatCode>
                <c:ptCount val="4"/>
                <c:pt idx="0">
                  <c:v>141.33333333333334</c:v>
                </c:pt>
                <c:pt idx="1">
                  <c:v>26.666666666666668</c:v>
                </c:pt>
                <c:pt idx="2">
                  <c:v>5.333333333333333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4B-402D-9977-83F064E3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64815"/>
        <c:axId val="1540611839"/>
      </c:scatterChart>
      <c:valAx>
        <c:axId val="16539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0611839"/>
        <c:crosses val="autoZero"/>
        <c:crossBetween val="midCat"/>
      </c:valAx>
      <c:valAx>
        <c:axId val="15406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Throughput (Bit/s)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396481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LATENCY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AODV</c:v>
          </c:tx>
          <c:errBars>
            <c:errDir val="y"/>
            <c:errBarType val="both"/>
            <c:errValType val="cust"/>
            <c:noEndCap val="0"/>
            <c:plus>
              <c:numRef>
                <c:f>('2_2_2'!$AA$10,'2_2_2'!$AA$19,'2_2_2'!$AA$28,'2_2_2'!$AA$37)</c:f>
                <c:numCache>
                  <c:formatCode>General</c:formatCode>
                  <c:ptCount val="4"/>
                  <c:pt idx="0">
                    <c:v>5.829017917011331E-2</c:v>
                  </c:pt>
                  <c:pt idx="1">
                    <c:v>9.992506944026272E-2</c:v>
                  </c:pt>
                  <c:pt idx="2">
                    <c:v>0.74958522984599207</c:v>
                  </c:pt>
                  <c:pt idx="3">
                    <c:v>0.34103608510781586</c:v>
                  </c:pt>
                </c:numCache>
              </c:numRef>
            </c:plus>
            <c:minus>
              <c:numRef>
                <c:f>('2_2_2'!$AA$10,'2_2_2'!$AA$19,'2_2_2'!$AA$28,'2_2_2'!$AA$37)</c:f>
                <c:numCache>
                  <c:formatCode>General</c:formatCode>
                  <c:ptCount val="4"/>
                  <c:pt idx="0">
                    <c:v>5.829017917011331E-2</c:v>
                  </c:pt>
                  <c:pt idx="1">
                    <c:v>9.992506944026272E-2</c:v>
                  </c:pt>
                  <c:pt idx="2">
                    <c:v>0.74958522984599207</c:v>
                  </c:pt>
                  <c:pt idx="3">
                    <c:v>0.34103608510781586</c:v>
                  </c:pt>
                </c:numCache>
              </c:numRef>
            </c:minus>
          </c:errBars>
          <c:xVal>
            <c:numRef>
              <c:f>('2_2_2'!$L$10,'2_2_2'!$L$19,'2_2_2'!$L$28,'2_2_2'!$L$37)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('2_2_2'!$Z$10,'2_2_2'!$Z$19,'2_2_2'!$Z$28,'2_2_2'!$Z$37)</c:f>
              <c:numCache>
                <c:formatCode>General</c:formatCode>
                <c:ptCount val="4"/>
                <c:pt idx="0">
                  <c:v>0.14649452780071667</c:v>
                </c:pt>
                <c:pt idx="1">
                  <c:v>0.23454967602504664</c:v>
                </c:pt>
                <c:pt idx="2">
                  <c:v>1.3687487831738967</c:v>
                </c:pt>
                <c:pt idx="3">
                  <c:v>1.2999544915371333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3-434D-9E8B-91B66679D5DC}"/>
            </c:ext>
          </c:extLst>
        </c:ser>
        <c:ser>
          <c:idx val="2"/>
          <c:order val="1"/>
          <c:tx>
            <c:v>GPSR</c:v>
          </c:tx>
          <c:errBars>
            <c:errDir val="y"/>
            <c:errBarType val="both"/>
            <c:errValType val="cust"/>
            <c:noEndCap val="0"/>
            <c:plus>
              <c:numRef>
                <c:f>('2_2_2'!$AA$16,'2_2_2'!$AA$25,'2_2_2'!$AA$34,'2_2_2'!$AA$43)</c:f>
                <c:numCache>
                  <c:formatCode>General</c:formatCode>
                  <c:ptCount val="4"/>
                  <c:pt idx="0">
                    <c:v>2.7954536501012864E-4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</c:numCache>
              </c:numRef>
            </c:plus>
            <c:minus>
              <c:numRef>
                <c:f>('2_2_2'!$AA$16,'2_2_2'!$AA$25,'2_2_2'!$AA$34,'2_2_2'!$AA$43)</c:f>
                <c:numCache>
                  <c:formatCode>General</c:formatCode>
                  <c:ptCount val="4"/>
                  <c:pt idx="0">
                    <c:v>2.7954536501012864E-4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</c:numCache>
              </c:numRef>
            </c:minus>
          </c:errBars>
          <c:xVal>
            <c:numRef>
              <c:f>('2_2_2'!$L$10,'2_2_2'!$L$19,'2_2_2'!$L$28,'2_2_2'!$L$37)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('2_2_2'!$Z$16,'2_2_2'!$Z$25,'2_2_2'!$Z$34,'2_2_2'!$Z$43)</c:f>
              <c:numCache>
                <c:formatCode>General</c:formatCode>
                <c:ptCount val="4"/>
                <c:pt idx="0">
                  <c:v>4.5809612966359664E-3</c:v>
                </c:pt>
                <c:pt idx="1">
                  <c:v>5.3212044201666493E-3</c:v>
                </c:pt>
                <c:pt idx="2">
                  <c:v>1.1386886034500001E-2</c:v>
                </c:pt>
                <c:pt idx="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F3-434D-9E8B-91B66679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64815"/>
        <c:axId val="1540611839"/>
      </c:scatterChart>
      <c:valAx>
        <c:axId val="16539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0611839"/>
        <c:crosses val="autoZero"/>
        <c:crossBetween val="midCat"/>
      </c:valAx>
      <c:valAx>
        <c:axId val="15406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LATENCY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396481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AODV</c:v>
          </c:tx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('2_2_2'!$AD$10,'2_2_2'!$AD$19,'2_2_2'!$AD$28,'2_2_2'!$AD$37)</c:f>
                <c:numCache>
                  <c:formatCode>General</c:formatCode>
                  <c:ptCount val="4"/>
                  <c:pt idx="0">
                    <c:v>0.9419247433963186</c:v>
                  </c:pt>
                  <c:pt idx="1">
                    <c:v>7.2322048633168627</c:v>
                  </c:pt>
                  <c:pt idx="2">
                    <c:v>3.4514663197307613</c:v>
                  </c:pt>
                  <c:pt idx="3">
                    <c:v>15.215986804978261</c:v>
                  </c:pt>
                </c:numCache>
              </c:numRef>
            </c:plus>
            <c:minus>
              <c:numRef>
                <c:f>('2_2_2'!$AD$10,'2_2_2'!$AD$19,'2_2_2'!$AD$28,'2_2_2'!$AD$37)</c:f>
                <c:numCache>
                  <c:formatCode>General</c:formatCode>
                  <c:ptCount val="4"/>
                  <c:pt idx="0">
                    <c:v>0.9419247433963186</c:v>
                  </c:pt>
                  <c:pt idx="1">
                    <c:v>7.2322048633168627</c:v>
                  </c:pt>
                  <c:pt idx="2">
                    <c:v>3.4514663197307613</c:v>
                  </c:pt>
                  <c:pt idx="3">
                    <c:v>15.215986804978261</c:v>
                  </c:pt>
                </c:numCache>
              </c:numRef>
            </c:minus>
          </c:errBars>
          <c:xVal>
            <c:numRef>
              <c:f>('2_2_2'!$L$10,'2_2_2'!$L$19,'2_2_2'!$L$28,'2_2_2'!$L$37)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('2_2_2'!$AC$10,'2_2_2'!$AC$19,'2_2_2'!$AC$28,'2_2_2'!$AC$37)</c:f>
              <c:numCache>
                <c:formatCode>General</c:formatCode>
                <c:ptCount val="4"/>
                <c:pt idx="0">
                  <c:v>34.266666666666673</c:v>
                </c:pt>
                <c:pt idx="1">
                  <c:v>48.885655314757486</c:v>
                </c:pt>
                <c:pt idx="2">
                  <c:v>105.07559523809523</c:v>
                </c:pt>
                <c:pt idx="3">
                  <c:v>121.13521772345302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C-4F99-96D6-54410B5E9CBE}"/>
            </c:ext>
          </c:extLst>
        </c:ser>
        <c:ser>
          <c:idx val="2"/>
          <c:order val="1"/>
          <c:tx>
            <c:v>GPSR</c:v>
          </c:tx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('2_2_2'!$AD$16,'2_2_2'!$AD$25,'2_2_2'!$AD$34,'2_2_2'!$AD$43)</c:f>
                <c:numCache>
                  <c:formatCode>General</c:formatCode>
                  <c:ptCount val="4"/>
                  <c:pt idx="0">
                    <c:v>7.8044759463232101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</c:numCache>
              </c:numRef>
            </c:plus>
            <c:minus>
              <c:numRef>
                <c:f>('2_2_2'!$AD$16,'2_2_2'!$AD$25,'2_2_2'!$AD$34,'2_2_2'!$AD$43)</c:f>
                <c:numCache>
                  <c:formatCode>General</c:formatCode>
                  <c:ptCount val="4"/>
                  <c:pt idx="0">
                    <c:v>7.8044759463232101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</c:numCache>
              </c:numRef>
            </c:minus>
          </c:errBars>
          <c:xVal>
            <c:numRef>
              <c:f>('2_2_2'!$L$10,'2_2_2'!$L$19,'2_2_2'!$L$28,'2_2_2'!$L$37)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('2_2_2'!$AC$16,'2_2_2'!$AC$25,'2_2_2'!$AC$34,'2_2_2'!$AC$43)</c:f>
              <c:numCache>
                <c:formatCode>General</c:formatCode>
                <c:ptCount val="4"/>
                <c:pt idx="0">
                  <c:v>46.730872319688103</c:v>
                </c:pt>
                <c:pt idx="1">
                  <c:v>156.25</c:v>
                </c:pt>
                <c:pt idx="2">
                  <c:v>331.5</c:v>
                </c:pt>
                <c:pt idx="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6C-4F99-96D6-54410B5E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64815"/>
        <c:axId val="1540611839"/>
      </c:scatterChart>
      <c:valAx>
        <c:axId val="16539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0611839"/>
        <c:crosses val="autoZero"/>
        <c:crossBetween val="midCat"/>
      </c:valAx>
      <c:valAx>
        <c:axId val="15406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396481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AODV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([1]Sheet1!$C$3:$C$5,[1]Sheet1!$C$6:$C$8,[1]Sheet1!$C$9:$C$11,[1]Sheet1!$C$12:$C$14)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([1]Sheet1!$E$3:$E$5,[1]Sheet1!$E$6:$E$8,[1]Sheet1!$E$9:$E$11,[1]Sheet1!$E$12:$E$14)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2-427A-9380-30321B894DF5}"/>
            </c:ext>
          </c:extLst>
        </c:ser>
        <c:ser>
          <c:idx val="2"/>
          <c:order val="1"/>
          <c:tx>
            <c:v>GPSR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([1]Sheet1!$G$27,[1]Sheet1!$G$30,[1]Sheet1!$G$33,[1]Sheet1!$G$36)</c:f>
                <c:numCache>
                  <c:formatCode>General</c:formatCode>
                  <c:ptCount val="4"/>
                  <c:pt idx="0">
                    <c:v>5.3124591501697429</c:v>
                  </c:pt>
                  <c:pt idx="1">
                    <c:v>3.7416573867739413</c:v>
                  </c:pt>
                  <c:pt idx="2">
                    <c:v>5.3541261347363367</c:v>
                  </c:pt>
                  <c:pt idx="3">
                    <c:v>4.4969125210773475</c:v>
                  </c:pt>
                </c:numCache>
              </c:numRef>
            </c:plus>
            <c:minus>
              <c:numRef>
                <c:f>([1]Sheet1!$G$27,[1]Sheet1!$G$30,[1]Sheet1!$G$33,[1]Sheet1!$G$36)</c:f>
                <c:numCache>
                  <c:formatCode>General</c:formatCode>
                  <c:ptCount val="4"/>
                  <c:pt idx="0">
                    <c:v>5.3124591501697429</c:v>
                  </c:pt>
                  <c:pt idx="1">
                    <c:v>3.7416573867739413</c:v>
                  </c:pt>
                  <c:pt idx="2">
                    <c:v>5.3541261347363367</c:v>
                  </c:pt>
                  <c:pt idx="3">
                    <c:v>4.4969125210773475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([1]Sheet1!$C$27,[1]Sheet1!$C$30,[1]Sheet1!$C$33,[1]Sheet1!$C$36)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([1]Sheet1!$F$27,[1]Sheet1!$F$30,[1]Sheet1!$F$33,[1]Sheet1!$F$36)</c:f>
              <c:numCache>
                <c:formatCode>General</c:formatCode>
                <c:ptCount val="4"/>
                <c:pt idx="0">
                  <c:v>266.66666666666669</c:v>
                </c:pt>
                <c:pt idx="1">
                  <c:v>267</c:v>
                </c:pt>
                <c:pt idx="2">
                  <c:v>263</c:v>
                </c:pt>
                <c:pt idx="3">
                  <c:v>263.66666666666669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52-427A-9380-30321B89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98895"/>
        <c:axId val="697114143"/>
      </c:scatterChart>
      <c:valAx>
        <c:axId val="612898895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7114143"/>
        <c:crosses val="autoZero"/>
        <c:crossBetween val="midCat"/>
      </c:valAx>
      <c:valAx>
        <c:axId val="69711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/>
                  <a:t># transmitted MAC frames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289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734787</xdr:colOff>
      <xdr:row>48</xdr:row>
      <xdr:rowOff>97971</xdr:rowOff>
    </xdr:from>
    <xdr:to>
      <xdr:col>18</xdr:col>
      <xdr:colOff>449037</xdr:colOff>
      <xdr:row>74</xdr:row>
      <xdr:rowOff>108856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B575C-8583-46B3-BE46-1D1B8F87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435428</xdr:colOff>
      <xdr:row>48</xdr:row>
      <xdr:rowOff>136070</xdr:rowOff>
    </xdr:from>
    <xdr:to>
      <xdr:col>30</xdr:col>
      <xdr:colOff>517072</xdr:colOff>
      <xdr:row>75</xdr:row>
      <xdr:rowOff>27213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3DAA6D-9A33-4984-B075-DB74BDD18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81642</xdr:colOff>
      <xdr:row>49</xdr:row>
      <xdr:rowOff>13606</xdr:rowOff>
    </xdr:from>
    <xdr:to>
      <xdr:col>45</xdr:col>
      <xdr:colOff>408213</xdr:colOff>
      <xdr:row>75</xdr:row>
      <xdr:rowOff>176893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75484B-B699-4179-AB61-D927B7F6D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526596</xdr:colOff>
      <xdr:row>10</xdr:row>
      <xdr:rowOff>146957</xdr:rowOff>
    </xdr:from>
    <xdr:to>
      <xdr:col>19</xdr:col>
      <xdr:colOff>310719</xdr:colOff>
      <xdr:row>27</xdr:row>
      <xdr:rowOff>161639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61CFA0-9C3D-42E4-BDEC-792ABD981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ogo/Downloads/results_2_2_3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0</v>
          </cell>
          <cell r="E3">
            <v>0</v>
          </cell>
        </row>
        <row r="4">
          <cell r="C4">
            <v>0</v>
          </cell>
          <cell r="E4">
            <v>0</v>
          </cell>
        </row>
        <row r="5">
          <cell r="C5">
            <v>0</v>
          </cell>
          <cell r="E5">
            <v>0</v>
          </cell>
        </row>
        <row r="6">
          <cell r="C6">
            <v>1</v>
          </cell>
          <cell r="E6">
            <v>0</v>
          </cell>
        </row>
        <row r="7">
          <cell r="C7">
            <v>1</v>
          </cell>
          <cell r="E7">
            <v>0</v>
          </cell>
        </row>
        <row r="8">
          <cell r="C8">
            <v>1</v>
          </cell>
          <cell r="E8">
            <v>0</v>
          </cell>
        </row>
        <row r="9">
          <cell r="C9">
            <v>5</v>
          </cell>
          <cell r="E9">
            <v>0</v>
          </cell>
        </row>
        <row r="10">
          <cell r="C10">
            <v>5</v>
          </cell>
          <cell r="E10">
            <v>0</v>
          </cell>
        </row>
        <row r="11">
          <cell r="C11">
            <v>5</v>
          </cell>
          <cell r="E11">
            <v>0</v>
          </cell>
        </row>
        <row r="12">
          <cell r="C12">
            <v>10</v>
          </cell>
          <cell r="E12">
            <v>0</v>
          </cell>
        </row>
        <row r="13">
          <cell r="C13">
            <v>10</v>
          </cell>
          <cell r="E13">
            <v>0</v>
          </cell>
        </row>
        <row r="14">
          <cell r="C14">
            <v>10</v>
          </cell>
          <cell r="E14">
            <v>0</v>
          </cell>
        </row>
        <row r="15">
          <cell r="C15">
            <v>0</v>
          </cell>
          <cell r="E15">
            <v>0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1</v>
          </cell>
          <cell r="E18">
            <v>0</v>
          </cell>
        </row>
        <row r="19">
          <cell r="C19">
            <v>1</v>
          </cell>
          <cell r="E19">
            <v>0</v>
          </cell>
        </row>
        <row r="20">
          <cell r="C20">
            <v>1</v>
          </cell>
          <cell r="E20">
            <v>0</v>
          </cell>
        </row>
        <row r="21">
          <cell r="C21">
            <v>5</v>
          </cell>
          <cell r="E21">
            <v>0</v>
          </cell>
        </row>
        <row r="22">
          <cell r="C22">
            <v>5</v>
          </cell>
          <cell r="E22">
            <v>0</v>
          </cell>
        </row>
        <row r="23">
          <cell r="C23">
            <v>5</v>
          </cell>
          <cell r="E23">
            <v>0</v>
          </cell>
        </row>
        <row r="24">
          <cell r="C24">
            <v>10</v>
          </cell>
          <cell r="E24">
            <v>0</v>
          </cell>
        </row>
        <row r="25">
          <cell r="C25">
            <v>10</v>
          </cell>
          <cell r="E25">
            <v>0</v>
          </cell>
        </row>
        <row r="26">
          <cell r="C26">
            <v>10</v>
          </cell>
          <cell r="E26">
            <v>0</v>
          </cell>
        </row>
        <row r="27">
          <cell r="C27">
            <v>0</v>
          </cell>
          <cell r="F27">
            <v>266.66666666666669</v>
          </cell>
          <cell r="G27">
            <v>5.3124591501697429</v>
          </cell>
        </row>
        <row r="30">
          <cell r="C30">
            <v>1</v>
          </cell>
          <cell r="F30">
            <v>267</v>
          </cell>
          <cell r="G30">
            <v>3.7416573867739413</v>
          </cell>
        </row>
        <row r="33">
          <cell r="C33">
            <v>5</v>
          </cell>
          <cell r="F33">
            <v>263</v>
          </cell>
          <cell r="G33">
            <v>5.3541261347363367</v>
          </cell>
        </row>
        <row r="36">
          <cell r="C36">
            <v>10</v>
          </cell>
          <cell r="F36">
            <v>263.66666666666669</v>
          </cell>
          <cell r="G36">
            <v>4.4969125210773475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6B3445B-FB83-400A-BE3B-2A376B527E89}" autoFormatId="16" applyNumberFormats="0" applyBorderFormats="0" applyFontFormats="0" applyPatternFormats="0" applyAlignmentFormats="0" applyWidthHeightFormats="0">
  <queryTableRefresh nextId="17" unboundColumnsRight="3">
    <queryTableFields count="15">
      <queryTableField id="1" name="run" tableColumnId="1"/>
      <queryTableField id="2" name="rede" tableColumnId="2"/>
      <queryTableField id="3" name="speed" tableColumnId="3"/>
      <queryTableField id="4" name="repetition" tableColumnId="4"/>
      <queryTableField id="5" name="module" tableColumnId="5"/>
      <queryTableField id="6" name="name" tableColumnId="6"/>
      <queryTableField id="7" name="count" tableColumnId="7"/>
      <queryTableField id="9" name="mean" tableColumnId="9"/>
      <queryTableField id="8" name="sumweights" tableColumnId="8"/>
      <queryTableField id="10" name="stddev" tableColumnId="10"/>
      <queryTableField id="11" name="min" tableColumnId="11"/>
      <queryTableField id="12" name="max" tableColumnId="12"/>
      <queryTableField id="14" dataBound="0" tableColumnId="13"/>
      <queryTableField id="15" dataBound="0" tableColumnId="14"/>
      <queryTableField id="16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F1113-4949-46C6-9DAC-A527541D211A}" name="aqui" displayName="aqui" ref="J9:X45" tableType="queryTable" totalsRowShown="0">
  <autoFilter ref="J9:X45" xr:uid="{777C3337-2668-4271-99C3-F07A5869226C}"/>
  <tableColumns count="15">
    <tableColumn id="1" xr3:uid="{A17EC9DF-06BE-4444-A215-837CFB6F5EB6}" uniqueName="1" name="run" queryTableFieldId="1" dataDxfId="11"/>
    <tableColumn id="2" xr3:uid="{A506AFBD-17AA-4ED0-BC0B-81DA6DEBFC8B}" uniqueName="2" name="rede" queryTableFieldId="2" dataDxfId="10"/>
    <tableColumn id="3" xr3:uid="{60E1E39A-2B57-4DD8-B062-0124D5CD75DD}" uniqueName="3" name="speed" queryTableFieldId="3"/>
    <tableColumn id="4" xr3:uid="{A22D819B-E7C6-4DBE-8684-0F4B3E986CD7}" uniqueName="4" name="repetition" queryTableFieldId="4"/>
    <tableColumn id="5" xr3:uid="{59ED21AB-C7C9-49D0-A28C-E00810C66111}" uniqueName="5" name="module" queryTableFieldId="5" dataDxfId="9"/>
    <tableColumn id="6" xr3:uid="{87426E8E-E0AE-4928-ABAE-0A0CFD5EE08E}" uniqueName="6" name="name" queryTableFieldId="6" dataDxfId="8"/>
    <tableColumn id="7" xr3:uid="{81B423DC-FDB2-4438-B66F-E34832DA202D}" uniqueName="7" name="Coluna1" queryTableFieldId="7"/>
    <tableColumn id="9" xr3:uid="{0170EBA4-8FE7-42C1-B2B1-5F33E0542907}" uniqueName="9" name="rcvdPkLifetimeMean (s)" queryTableFieldId="9" dataDxfId="7"/>
    <tableColumn id="8" xr3:uid="{7D3EDE61-44F1-4D2C-B63F-8E005C236816}" uniqueName="8" name="ThroughputMean (bps)" queryTableFieldId="8" dataDxfId="6"/>
    <tableColumn id="10" xr3:uid="{B1BD13AF-8929-4FC6-94AB-B41D8607E02B}" uniqueName="10" name="AppPacketReceived:count" queryTableFieldId="10" dataDxfId="5"/>
    <tableColumn id="11" xr3:uid="{1BFF80D5-FDB2-456D-B324-07B10D49F90A}" uniqueName="11" name="MacFrameTransmited:count" queryTableFieldId="11" dataDxfId="4"/>
    <tableColumn id="12" xr3:uid="{17A7729B-9847-4D48-A7BE-B926C5C6BEB7}" uniqueName="12" name="Frame/Packet Ratio" queryTableFieldId="12" dataDxfId="3"/>
    <tableColumn id="13" xr3:uid="{FDF46029-E168-4C65-B9EA-FE559A7F3342}" uniqueName="13" name="Coluna2" queryTableFieldId="14" dataDxfId="2"/>
    <tableColumn id="14" xr3:uid="{EA1E6D20-85F4-4E48-99B6-64BC20B252DF}" uniqueName="14" name="Throughput_avg" queryTableFieldId="15" dataDxfId="1">
      <calculatedColumnFormula>AVERAGE(R10:R12)</calculatedColumnFormula>
    </tableColumn>
    <tableColumn id="15" xr3:uid="{4E4B5FA3-8BC7-49C1-A8D0-F0E55C7610A2}" uniqueName="15" name="Throughput_desvio" queryTableFieldId="16" dataDxfId="0">
      <calculatedColumnFormula>_xlfn.STDEV.P(R10:R12)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962A7-0AE9-4535-9950-97856CC520FC}">
  <dimension ref="J6:AJ45"/>
  <sheetViews>
    <sheetView topLeftCell="G1" zoomScale="55" zoomScaleNormal="55" workbookViewId="0">
      <selection activeCell="V9" sqref="V9:V46"/>
    </sheetView>
  </sheetViews>
  <sheetFormatPr defaultRowHeight="15" x14ac:dyDescent="0.25"/>
  <cols>
    <col min="1" max="1" width="42.5703125" bestFit="1" customWidth="1"/>
    <col min="2" max="2" width="14.28515625" bestFit="1" customWidth="1"/>
    <col min="3" max="3" width="8.7109375" bestFit="1" customWidth="1"/>
    <col min="4" max="4" width="12.28515625" bestFit="1" customWidth="1"/>
    <col min="5" max="5" width="38" customWidth="1"/>
    <col min="6" max="6" width="26.85546875" customWidth="1"/>
    <col min="7" max="7" width="12.140625" customWidth="1"/>
    <col min="8" max="8" width="32.7109375" customWidth="1"/>
    <col min="9" max="9" width="34.140625" customWidth="1"/>
    <col min="10" max="10" width="49.28515625" customWidth="1"/>
    <col min="11" max="12" width="14.7109375" bestFit="1" customWidth="1"/>
    <col min="13" max="13" width="8.7109375" customWidth="1"/>
    <col min="14" max="14" width="30.5703125" customWidth="1"/>
    <col min="15" max="15" width="16.28515625" customWidth="1"/>
    <col min="16" max="16" width="11.28515625" customWidth="1"/>
    <col min="17" max="17" width="16.7109375" customWidth="1"/>
    <col min="18" max="18" width="12" customWidth="1"/>
    <col min="19" max="19" width="18.28515625" customWidth="1"/>
    <col min="20" max="20" width="19.140625" customWidth="1"/>
    <col min="21" max="21" width="15.42578125" customWidth="1"/>
  </cols>
  <sheetData>
    <row r="6" spans="10:36" x14ac:dyDescent="0.25">
      <c r="S6" s="2"/>
    </row>
    <row r="9" spans="10:36" x14ac:dyDescent="0.25"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  <c r="P9" t="s">
        <v>49</v>
      </c>
      <c r="Q9" t="s">
        <v>50</v>
      </c>
      <c r="R9" t="s">
        <v>51</v>
      </c>
      <c r="S9" t="s">
        <v>52</v>
      </c>
      <c r="T9" t="s">
        <v>53</v>
      </c>
      <c r="U9" t="s">
        <v>54</v>
      </c>
      <c r="V9" t="s">
        <v>55</v>
      </c>
      <c r="W9" t="s">
        <v>56</v>
      </c>
      <c r="X9" t="s">
        <v>57</v>
      </c>
      <c r="Z9" t="s">
        <v>58</v>
      </c>
      <c r="AA9" t="s">
        <v>59</v>
      </c>
      <c r="AC9" t="s">
        <v>60</v>
      </c>
      <c r="AD9" t="s">
        <v>61</v>
      </c>
      <c r="AJ9" s="3"/>
    </row>
    <row r="10" spans="10:36" x14ac:dyDescent="0.25">
      <c r="J10" s="1" t="s">
        <v>6</v>
      </c>
      <c r="K10" s="1" t="s">
        <v>7</v>
      </c>
      <c r="L10">
        <v>0</v>
      </c>
      <c r="M10">
        <v>0</v>
      </c>
      <c r="N10" s="1" t="s">
        <v>8</v>
      </c>
      <c r="O10" s="1" t="s">
        <v>9</v>
      </c>
      <c r="Q10" s="1">
        <v>0.22892198670155001</v>
      </c>
      <c r="R10" s="1">
        <f>aqui[[#This Row],[AppPacketReceived:count]]*20*8/20</f>
        <v>160</v>
      </c>
      <c r="S10">
        <v>20</v>
      </c>
      <c r="T10">
        <v>659</v>
      </c>
      <c r="U10" s="1">
        <f>IFERROR(aqui[[#This Row],[MacFrameTransmited:count]]/aqui[[#This Row],[AppPacketReceived:count]],NA())</f>
        <v>32.950000000000003</v>
      </c>
      <c r="W10" s="1">
        <f t="shared" ref="W10:W43" si="0">AVERAGE(R10:R12)</f>
        <v>160</v>
      </c>
      <c r="X10" s="1">
        <f t="shared" ref="X10:X43" si="1">_xlfn.STDEV.P(R10:R12)</f>
        <v>0</v>
      </c>
      <c r="Z10">
        <f>IFERROR(AVERAGEIF(Q10:Q12,"&lt;&gt;#N/D"),NA())</f>
        <v>0.14649452780071667</v>
      </c>
      <c r="AA10">
        <f>_xlfn.STDEV.P(Q10:Q12)</f>
        <v>5.829017917011331E-2</v>
      </c>
      <c r="AC10">
        <f>IFERROR(AVERAGEIF(U10:U12,"&lt;&gt;#N/D"),NA())</f>
        <v>34.266666666666673</v>
      </c>
      <c r="AD10">
        <f>_xlfn.STDEV.P(U10:U12)</f>
        <v>0.9419247433963186</v>
      </c>
      <c r="AJ10" s="4"/>
    </row>
    <row r="11" spans="10:36" x14ac:dyDescent="0.25">
      <c r="J11" s="1" t="s">
        <v>10</v>
      </c>
      <c r="K11" s="1" t="s">
        <v>7</v>
      </c>
      <c r="L11">
        <v>0</v>
      </c>
      <c r="M11">
        <v>1</v>
      </c>
      <c r="N11" s="1" t="s">
        <v>8</v>
      </c>
      <c r="O11" s="1" t="s">
        <v>9</v>
      </c>
      <c r="Q11" s="1">
        <v>0.10433053739170001</v>
      </c>
      <c r="R11" s="1">
        <f>aqui[[#This Row],[AppPacketReceived:count]]*20*8/20</f>
        <v>160</v>
      </c>
      <c r="S11">
        <v>20</v>
      </c>
      <c r="T11">
        <v>695</v>
      </c>
      <c r="U11" s="1">
        <f>IFERROR(aqui[[#This Row],[MacFrameTransmited:count]]/aqui[[#This Row],[AppPacketReceived:count]],NA())</f>
        <v>34.75</v>
      </c>
      <c r="W11" s="1"/>
      <c r="X11" s="1"/>
      <c r="Z11" s="2"/>
      <c r="AJ11" s="5"/>
    </row>
    <row r="12" spans="10:36" x14ac:dyDescent="0.25">
      <c r="J12" s="1" t="s">
        <v>11</v>
      </c>
      <c r="K12" s="1" t="s">
        <v>7</v>
      </c>
      <c r="L12">
        <v>0</v>
      </c>
      <c r="M12">
        <v>2</v>
      </c>
      <c r="N12" s="1" t="s">
        <v>8</v>
      </c>
      <c r="O12" s="1" t="s">
        <v>9</v>
      </c>
      <c r="Q12" s="1">
        <v>0.10623105930890001</v>
      </c>
      <c r="R12" s="1">
        <f>aqui[[#This Row],[AppPacketReceived:count]]*20*8/20</f>
        <v>160</v>
      </c>
      <c r="S12">
        <v>20</v>
      </c>
      <c r="T12">
        <v>702</v>
      </c>
      <c r="U12" s="1">
        <f>IFERROR(aqui[[#This Row],[MacFrameTransmited:count]]/aqui[[#This Row],[AppPacketReceived:count]],NA())</f>
        <v>35.1</v>
      </c>
      <c r="W12" s="1"/>
      <c r="X12" s="1"/>
      <c r="AJ12" s="4"/>
    </row>
    <row r="13" spans="10:36" x14ac:dyDescent="0.25">
      <c r="J13" s="1" t="s">
        <v>12</v>
      </c>
      <c r="K13" s="1" t="s">
        <v>13</v>
      </c>
      <c r="L13">
        <v>0</v>
      </c>
      <c r="M13">
        <v>0</v>
      </c>
      <c r="N13" s="1" t="s">
        <v>14</v>
      </c>
      <c r="O13" s="1" t="s">
        <v>9</v>
      </c>
      <c r="Q13" s="1" t="e">
        <f>NA()</f>
        <v>#N/A</v>
      </c>
      <c r="R13" s="1">
        <f>aqui[[#This Row],[AppPacketReceived:count]]*20*8/20</f>
        <v>0</v>
      </c>
      <c r="S13">
        <v>0</v>
      </c>
      <c r="T13">
        <v>3990</v>
      </c>
      <c r="U13" s="1" t="e">
        <f>IFERROR(aqui[[#This Row],[MacFrameTransmited:count]]/aqui[[#This Row],[AppPacketReceived:count]],NA())</f>
        <v>#N/A</v>
      </c>
      <c r="W13" s="1">
        <f t="shared" si="0"/>
        <v>0</v>
      </c>
      <c r="X13" s="1">
        <f t="shared" si="1"/>
        <v>0</v>
      </c>
      <c r="Z13" t="e">
        <f t="shared" ref="Z13" si="2">IFERROR(AVERAGEIF(Q13:Q15,"&lt;&gt;#N/D"),NA())</f>
        <v>#N/A</v>
      </c>
      <c r="AA13" t="e">
        <f t="shared" ref="AA13" si="3">_xlfn.STDEV.P(Q13:Q15)</f>
        <v>#N/A</v>
      </c>
      <c r="AC13" t="e">
        <f t="shared" ref="AC13" si="4">IFERROR(AVERAGEIF(U13:U15,"&lt;&gt;#N/D"),NA())</f>
        <v>#N/A</v>
      </c>
      <c r="AD13" t="e">
        <f t="shared" ref="AD13" si="5">_xlfn.STDEV.P(U13:U15)</f>
        <v>#N/A</v>
      </c>
      <c r="AJ13" s="5"/>
    </row>
    <row r="14" spans="10:36" x14ac:dyDescent="0.25">
      <c r="J14" s="1" t="s">
        <v>15</v>
      </c>
      <c r="K14" s="1" t="s">
        <v>13</v>
      </c>
      <c r="L14">
        <v>0</v>
      </c>
      <c r="M14">
        <v>1</v>
      </c>
      <c r="N14" s="1" t="s">
        <v>14</v>
      </c>
      <c r="O14" s="1" t="s">
        <v>9</v>
      </c>
      <c r="Q14" s="1" t="e">
        <f>NA()</f>
        <v>#N/A</v>
      </c>
      <c r="R14" s="1">
        <f>aqui[[#This Row],[AppPacketReceived:count]]*20*8/20</f>
        <v>0</v>
      </c>
      <c r="S14">
        <v>0</v>
      </c>
      <c r="T14">
        <v>5510</v>
      </c>
      <c r="U14" s="1" t="e">
        <f>IFERROR(aqui[[#This Row],[MacFrameTransmited:count]]/aqui[[#This Row],[AppPacketReceived:count]],NA())</f>
        <v>#N/A</v>
      </c>
      <c r="W14" s="1"/>
      <c r="X14" s="1"/>
      <c r="Z14" s="2"/>
      <c r="AJ14" s="4"/>
    </row>
    <row r="15" spans="10:36" x14ac:dyDescent="0.25">
      <c r="J15" s="1" t="s">
        <v>16</v>
      </c>
      <c r="K15" s="1" t="s">
        <v>13</v>
      </c>
      <c r="L15">
        <v>0</v>
      </c>
      <c r="M15">
        <v>2</v>
      </c>
      <c r="N15" s="1" t="s">
        <v>14</v>
      </c>
      <c r="O15" s="1" t="s">
        <v>9</v>
      </c>
      <c r="Q15" s="1" t="e">
        <f>NA()</f>
        <v>#N/A</v>
      </c>
      <c r="R15" s="1">
        <f>aqui[[#This Row],[AppPacketReceived:count]]*20*8/20</f>
        <v>0</v>
      </c>
      <c r="S15">
        <v>0</v>
      </c>
      <c r="T15">
        <v>3045</v>
      </c>
      <c r="U15" s="1" t="e">
        <f>IFERROR(aqui[[#This Row],[MacFrameTransmited:count]]/aqui[[#This Row],[AppPacketReceived:count]],NA())</f>
        <v>#N/A</v>
      </c>
      <c r="W15" s="1"/>
      <c r="X15" s="1"/>
      <c r="AJ15" s="5"/>
    </row>
    <row r="16" spans="10:36" x14ac:dyDescent="0.25">
      <c r="J16" s="1" t="s">
        <v>17</v>
      </c>
      <c r="K16" s="1" t="s">
        <v>18</v>
      </c>
      <c r="L16">
        <v>0</v>
      </c>
      <c r="M16">
        <v>0</v>
      </c>
      <c r="N16" s="1" t="s">
        <v>19</v>
      </c>
      <c r="O16" s="1" t="s">
        <v>9</v>
      </c>
      <c r="Q16" s="1">
        <v>4.8182025131578996E-3</v>
      </c>
      <c r="R16" s="1">
        <f>aqui[[#This Row],[AppPacketReceived:count]]*20*8/20</f>
        <v>152</v>
      </c>
      <c r="S16">
        <v>19</v>
      </c>
      <c r="T16">
        <v>839</v>
      </c>
      <c r="U16" s="1">
        <f>IFERROR(aqui[[#This Row],[MacFrameTransmited:count]]/aqui[[#This Row],[AppPacketReceived:count]],NA())</f>
        <v>44.157894736842103</v>
      </c>
      <c r="W16" s="1">
        <f t="shared" si="0"/>
        <v>141.33333333333334</v>
      </c>
      <c r="X16" s="1">
        <f t="shared" si="1"/>
        <v>9.9777530313971763</v>
      </c>
      <c r="Z16">
        <f t="shared" ref="Z16" si="6">IFERROR(AVERAGEIF(Q16:Q18,"&lt;&gt;#N/D"),NA())</f>
        <v>4.5809612966359664E-3</v>
      </c>
      <c r="AA16">
        <f t="shared" ref="AA16" si="7">_xlfn.STDEV.P(Q16:Q18)</f>
        <v>2.7954536501012864E-4</v>
      </c>
      <c r="AC16">
        <f t="shared" ref="AC16" si="8">IFERROR(AVERAGEIF(U16:U18,"&lt;&gt;#N/D"),NA())</f>
        <v>46.730872319688103</v>
      </c>
      <c r="AD16">
        <f t="shared" ref="AD16" si="9">_xlfn.STDEV.P(U16:U18)</f>
        <v>7.8044759463232101</v>
      </c>
      <c r="AJ16" s="4"/>
    </row>
    <row r="17" spans="10:36" x14ac:dyDescent="0.25">
      <c r="J17" s="1" t="s">
        <v>20</v>
      </c>
      <c r="K17" s="1" t="s">
        <v>18</v>
      </c>
      <c r="L17">
        <v>0</v>
      </c>
      <c r="M17">
        <v>1</v>
      </c>
      <c r="N17" s="1" t="s">
        <v>19</v>
      </c>
      <c r="O17" s="1" t="s">
        <v>9</v>
      </c>
      <c r="Q17" s="1">
        <v>4.7362126850000004E-3</v>
      </c>
      <c r="R17" s="1">
        <f>aqui[[#This Row],[AppPacketReceived:count]]*20*8/20</f>
        <v>144</v>
      </c>
      <c r="S17">
        <v>18</v>
      </c>
      <c r="T17">
        <v>697</v>
      </c>
      <c r="U17" s="1">
        <f>IFERROR(aqui[[#This Row],[MacFrameTransmited:count]]/aqui[[#This Row],[AppPacketReceived:count]],NA())</f>
        <v>38.722222222222221</v>
      </c>
      <c r="W17" s="1"/>
      <c r="X17" s="1"/>
      <c r="Z17" s="2"/>
      <c r="AJ17" s="5"/>
    </row>
    <row r="18" spans="10:36" x14ac:dyDescent="0.25">
      <c r="J18" s="1" t="s">
        <v>21</v>
      </c>
      <c r="K18" s="1" t="s">
        <v>18</v>
      </c>
      <c r="L18">
        <v>0</v>
      </c>
      <c r="M18">
        <v>2</v>
      </c>
      <c r="N18" s="1" t="s">
        <v>19</v>
      </c>
      <c r="O18" s="1" t="s">
        <v>9</v>
      </c>
      <c r="Q18" s="1">
        <v>4.18846869175E-3</v>
      </c>
      <c r="R18" s="1">
        <f>aqui[[#This Row],[AppPacketReceived:count]]*20*8/20</f>
        <v>128</v>
      </c>
      <c r="S18">
        <v>16</v>
      </c>
      <c r="T18">
        <v>917</v>
      </c>
      <c r="U18" s="1">
        <f>IFERROR(aqui[[#This Row],[MacFrameTransmited:count]]/aqui[[#This Row],[AppPacketReceived:count]],NA())</f>
        <v>57.3125</v>
      </c>
      <c r="W18" s="1"/>
      <c r="X18" s="1"/>
      <c r="AJ18" s="4"/>
    </row>
    <row r="19" spans="10:36" x14ac:dyDescent="0.25">
      <c r="J19" s="1" t="s">
        <v>22</v>
      </c>
      <c r="K19" s="1" t="s">
        <v>7</v>
      </c>
      <c r="L19">
        <v>1</v>
      </c>
      <c r="M19">
        <v>0</v>
      </c>
      <c r="N19" s="1" t="s">
        <v>8</v>
      </c>
      <c r="O19" s="1" t="s">
        <v>9</v>
      </c>
      <c r="Q19" s="1">
        <v>0.24504205370064999</v>
      </c>
      <c r="R19" s="1">
        <f>aqui[[#This Row],[AppPacketReceived:count]]*20*8/20</f>
        <v>136</v>
      </c>
      <c r="S19">
        <v>17</v>
      </c>
      <c r="T19">
        <v>968</v>
      </c>
      <c r="U19" s="1">
        <f>IFERROR(aqui[[#This Row],[MacFrameTransmited:count]]/aqui[[#This Row],[AppPacketReceived:count]],NA())</f>
        <v>56.941176470588232</v>
      </c>
      <c r="W19" s="1">
        <f t="shared" si="0"/>
        <v>149.33333333333334</v>
      </c>
      <c r="X19" s="1">
        <f t="shared" si="1"/>
        <v>9.9777530313971763</v>
      </c>
      <c r="Z19">
        <f t="shared" ref="Z19" si="10">IFERROR(AVERAGEIF(Q19:Q21,"&lt;&gt;#N/D"),NA())</f>
        <v>0.23454967602504664</v>
      </c>
      <c r="AA19">
        <f t="shared" ref="AA19" si="11">_xlfn.STDEV.P(Q19:Q21)</f>
        <v>9.992506944026272E-2</v>
      </c>
      <c r="AC19">
        <f t="shared" ref="AC19" si="12">IFERROR(AVERAGEIF(U19:U21,"&lt;&gt;#N/D"),NA())</f>
        <v>48.885655314757486</v>
      </c>
      <c r="AD19">
        <f t="shared" ref="AD19" si="13">_xlfn.STDEV.P(U19:U21)</f>
        <v>7.2322048633168627</v>
      </c>
      <c r="AJ19" s="5"/>
    </row>
    <row r="20" spans="10:36" x14ac:dyDescent="0.25">
      <c r="J20" s="1" t="s">
        <v>23</v>
      </c>
      <c r="K20" s="1" t="s">
        <v>7</v>
      </c>
      <c r="L20">
        <v>1</v>
      </c>
      <c r="M20">
        <v>1</v>
      </c>
      <c r="N20" s="1" t="s">
        <v>8</v>
      </c>
      <c r="O20" s="1" t="s">
        <v>9</v>
      </c>
      <c r="Q20" s="1">
        <v>0.10725857020175</v>
      </c>
      <c r="R20" s="1">
        <f>aqui[[#This Row],[AppPacketReceived:count]]*20*8/20</f>
        <v>160</v>
      </c>
      <c r="S20">
        <v>20</v>
      </c>
      <c r="T20">
        <v>788</v>
      </c>
      <c r="U20" s="1">
        <f>IFERROR(aqui[[#This Row],[MacFrameTransmited:count]]/aqui[[#This Row],[AppPacketReceived:count]],NA())</f>
        <v>39.4</v>
      </c>
      <c r="W20" s="1"/>
      <c r="X20" s="1"/>
      <c r="Z20" s="2"/>
      <c r="AJ20" s="4"/>
    </row>
    <row r="21" spans="10:36" x14ac:dyDescent="0.25">
      <c r="J21" s="1" t="s">
        <v>24</v>
      </c>
      <c r="K21" s="1" t="s">
        <v>7</v>
      </c>
      <c r="L21">
        <v>1</v>
      </c>
      <c r="M21">
        <v>2</v>
      </c>
      <c r="N21" s="1" t="s">
        <v>8</v>
      </c>
      <c r="O21" s="1" t="s">
        <v>9</v>
      </c>
      <c r="Q21" s="1">
        <v>0.35134840417273999</v>
      </c>
      <c r="R21" s="1">
        <f>aqui[[#This Row],[AppPacketReceived:count]]*20*8/20</f>
        <v>152</v>
      </c>
      <c r="S21">
        <v>19</v>
      </c>
      <c r="T21">
        <v>956</v>
      </c>
      <c r="U21" s="1">
        <f>IFERROR(aqui[[#This Row],[MacFrameTransmited:count]]/aqui[[#This Row],[AppPacketReceived:count]],NA())</f>
        <v>50.315789473684212</v>
      </c>
      <c r="W21" s="1"/>
      <c r="X21" s="1"/>
      <c r="AJ21" s="5"/>
    </row>
    <row r="22" spans="10:36" x14ac:dyDescent="0.25">
      <c r="J22" s="1" t="s">
        <v>25</v>
      </c>
      <c r="K22" s="1" t="s">
        <v>13</v>
      </c>
      <c r="L22">
        <v>1</v>
      </c>
      <c r="M22">
        <v>0</v>
      </c>
      <c r="N22" s="1" t="s">
        <v>14</v>
      </c>
      <c r="O22" s="1" t="s">
        <v>9</v>
      </c>
      <c r="Q22" s="1" t="e">
        <f>NA()</f>
        <v>#N/A</v>
      </c>
      <c r="R22" s="1">
        <f>aqui[[#This Row],[AppPacketReceived:count]]*20*8/20</f>
        <v>0</v>
      </c>
      <c r="S22">
        <v>0</v>
      </c>
      <c r="T22">
        <v>2309</v>
      </c>
      <c r="U22" s="1" t="e">
        <f>IFERROR(aqui[[#This Row],[MacFrameTransmited:count]]/aqui[[#This Row],[AppPacketReceived:count]],NA())</f>
        <v>#N/A</v>
      </c>
      <c r="W22" s="1">
        <f t="shared" si="0"/>
        <v>0</v>
      </c>
      <c r="X22" s="1">
        <f t="shared" si="1"/>
        <v>0</v>
      </c>
      <c r="Z22" t="e">
        <f t="shared" ref="Z22" si="14">IFERROR(AVERAGEIF(Q22:Q24,"&lt;&gt;#N/D"),NA())</f>
        <v>#N/A</v>
      </c>
      <c r="AA22" t="e">
        <f t="shared" ref="AA22" si="15">_xlfn.STDEV.P(Q22:Q24)</f>
        <v>#N/A</v>
      </c>
      <c r="AC22" t="e">
        <f t="shared" ref="AC22" si="16">IFERROR(AVERAGEIF(U22:U24,"&lt;&gt;#N/D"),NA())</f>
        <v>#N/A</v>
      </c>
      <c r="AD22" t="e">
        <f t="shared" ref="AD22" si="17">_xlfn.STDEV.P(U22:U24)</f>
        <v>#N/A</v>
      </c>
      <c r="AJ22" s="4"/>
    </row>
    <row r="23" spans="10:36" x14ac:dyDescent="0.25">
      <c r="J23" s="1" t="s">
        <v>26</v>
      </c>
      <c r="K23" s="1" t="s">
        <v>13</v>
      </c>
      <c r="L23">
        <v>1</v>
      </c>
      <c r="M23">
        <v>1</v>
      </c>
      <c r="N23" s="1" t="s">
        <v>14</v>
      </c>
      <c r="O23" s="1" t="s">
        <v>9</v>
      </c>
      <c r="Q23" s="1" t="e">
        <f>NA()</f>
        <v>#N/A</v>
      </c>
      <c r="R23" s="1">
        <f>aqui[[#This Row],[AppPacketReceived:count]]*20*8/20</f>
        <v>0</v>
      </c>
      <c r="S23">
        <v>0</v>
      </c>
      <c r="T23">
        <v>2365</v>
      </c>
      <c r="U23" s="1" t="e">
        <f>IFERROR(aqui[[#This Row],[MacFrameTransmited:count]]/aqui[[#This Row],[AppPacketReceived:count]],NA())</f>
        <v>#N/A</v>
      </c>
      <c r="W23" s="1"/>
      <c r="X23" s="1"/>
      <c r="Z23" s="2"/>
      <c r="AJ23" s="5"/>
    </row>
    <row r="24" spans="10:36" x14ac:dyDescent="0.25">
      <c r="J24" s="1" t="s">
        <v>27</v>
      </c>
      <c r="K24" s="1" t="s">
        <v>13</v>
      </c>
      <c r="L24">
        <v>1</v>
      </c>
      <c r="M24">
        <v>2</v>
      </c>
      <c r="N24" s="1" t="s">
        <v>14</v>
      </c>
      <c r="O24" s="1" t="s">
        <v>9</v>
      </c>
      <c r="Q24" s="1" t="e">
        <f>NA()</f>
        <v>#N/A</v>
      </c>
      <c r="R24" s="1">
        <f>aqui[[#This Row],[AppPacketReceived:count]]*20*8/20</f>
        <v>0</v>
      </c>
      <c r="S24">
        <v>0</v>
      </c>
      <c r="T24">
        <v>100</v>
      </c>
      <c r="U24" s="1" t="e">
        <f>IFERROR(aqui[[#This Row],[MacFrameTransmited:count]]/aqui[[#This Row],[AppPacketReceived:count]],NA())</f>
        <v>#N/A</v>
      </c>
      <c r="W24" s="1"/>
      <c r="X24" s="1"/>
      <c r="AJ24" s="4"/>
    </row>
    <row r="25" spans="10:36" x14ac:dyDescent="0.25">
      <c r="J25" s="1" t="s">
        <v>28</v>
      </c>
      <c r="K25" s="1" t="s">
        <v>18</v>
      </c>
      <c r="L25">
        <v>1</v>
      </c>
      <c r="M25">
        <v>0</v>
      </c>
      <c r="N25" s="1" t="s">
        <v>19</v>
      </c>
      <c r="O25" s="1" t="s">
        <v>9</v>
      </c>
      <c r="Q25" s="1">
        <v>4.6577388353332997E-3</v>
      </c>
      <c r="R25" s="1">
        <f>aqui[[#This Row],[AppPacketReceived:count]]*20*8/20</f>
        <v>48</v>
      </c>
      <c r="S25">
        <v>6</v>
      </c>
      <c r="T25">
        <v>858</v>
      </c>
      <c r="U25" s="1">
        <f>IFERROR(aqui[[#This Row],[MacFrameTransmited:count]]/aqui[[#This Row],[AppPacketReceived:count]],NA())</f>
        <v>143</v>
      </c>
      <c r="W25" s="1">
        <f t="shared" si="0"/>
        <v>26.666666666666668</v>
      </c>
      <c r="X25" s="1">
        <f t="shared" si="1"/>
        <v>19.955506062794353</v>
      </c>
      <c r="Z25">
        <f t="shared" ref="Z25" si="18">IFERROR(AVERAGEIF(Q25:Q27,"&lt;&gt;#N/D"),NA())</f>
        <v>5.3212044201666493E-3</v>
      </c>
      <c r="AA25" t="e">
        <f t="shared" ref="AA25" si="19">_xlfn.STDEV.P(Q25:Q27)</f>
        <v>#N/A</v>
      </c>
      <c r="AC25">
        <f t="shared" ref="AC25" si="20">IFERROR(AVERAGEIF(U25:U27,"&lt;&gt;#N/D"),NA())</f>
        <v>156.25</v>
      </c>
      <c r="AD25" t="e">
        <f t="shared" ref="AD25" si="21">_xlfn.STDEV.P(U25:U27)</f>
        <v>#N/A</v>
      </c>
      <c r="AJ25" s="5"/>
    </row>
    <row r="26" spans="10:36" x14ac:dyDescent="0.25">
      <c r="J26" s="1" t="s">
        <v>29</v>
      </c>
      <c r="K26" s="1" t="s">
        <v>18</v>
      </c>
      <c r="L26">
        <v>1</v>
      </c>
      <c r="M26">
        <v>1</v>
      </c>
      <c r="N26" s="1" t="s">
        <v>19</v>
      </c>
      <c r="O26" s="1" t="s">
        <v>9</v>
      </c>
      <c r="Q26" s="1" t="e">
        <f>NA()</f>
        <v>#N/A</v>
      </c>
      <c r="R26" s="1">
        <f>aqui[[#This Row],[AppPacketReceived:count]]*20*8/20</f>
        <v>0</v>
      </c>
      <c r="S26">
        <v>0</v>
      </c>
      <c r="T26">
        <v>496</v>
      </c>
      <c r="U26" s="1" t="e">
        <f>IFERROR(aqui[[#This Row],[MacFrameTransmited:count]]/aqui[[#This Row],[AppPacketReceived:count]],NA())</f>
        <v>#N/A</v>
      </c>
      <c r="W26" s="1"/>
      <c r="X26" s="1"/>
      <c r="Z26" s="2"/>
      <c r="AJ26" s="4"/>
    </row>
    <row r="27" spans="10:36" x14ac:dyDescent="0.25">
      <c r="J27" s="1" t="s">
        <v>30</v>
      </c>
      <c r="K27" s="1" t="s">
        <v>18</v>
      </c>
      <c r="L27">
        <v>1</v>
      </c>
      <c r="M27">
        <v>2</v>
      </c>
      <c r="N27" s="1" t="s">
        <v>19</v>
      </c>
      <c r="O27" s="1" t="s">
        <v>9</v>
      </c>
      <c r="Q27" s="1">
        <v>5.9846700049999996E-3</v>
      </c>
      <c r="R27" s="1">
        <f>aqui[[#This Row],[AppPacketReceived:count]]*20*8/20</f>
        <v>32</v>
      </c>
      <c r="S27">
        <v>4</v>
      </c>
      <c r="T27">
        <v>678</v>
      </c>
      <c r="U27" s="1">
        <f>IFERROR(aqui[[#This Row],[MacFrameTransmited:count]]/aqui[[#This Row],[AppPacketReceived:count]],NA())</f>
        <v>169.5</v>
      </c>
      <c r="W27" s="1"/>
      <c r="X27" s="1"/>
      <c r="AJ27" s="5"/>
    </row>
    <row r="28" spans="10:36" x14ac:dyDescent="0.25">
      <c r="J28" s="1" t="s">
        <v>31</v>
      </c>
      <c r="K28" s="1" t="s">
        <v>7</v>
      </c>
      <c r="L28">
        <v>5</v>
      </c>
      <c r="M28">
        <v>0</v>
      </c>
      <c r="N28" s="1" t="s">
        <v>8</v>
      </c>
      <c r="O28" s="1" t="s">
        <v>9</v>
      </c>
      <c r="Q28" s="1">
        <v>0.80599538890619005</v>
      </c>
      <c r="R28" s="1">
        <f>aqui[[#This Row],[AppPacketReceived:count]]*20*8/20</f>
        <v>128</v>
      </c>
      <c r="S28">
        <v>16</v>
      </c>
      <c r="T28">
        <v>1717</v>
      </c>
      <c r="U28" s="1">
        <f>IFERROR(aqui[[#This Row],[MacFrameTransmited:count]]/aqui[[#This Row],[AppPacketReceived:count]],NA())</f>
        <v>107.3125</v>
      </c>
      <c r="W28" s="1">
        <f t="shared" si="0"/>
        <v>106.66666666666667</v>
      </c>
      <c r="X28" s="1">
        <f t="shared" si="1"/>
        <v>19.955506062794353</v>
      </c>
      <c r="Z28">
        <f t="shared" ref="Z28" si="22">IFERROR(AVERAGEIF(Q28:Q30,"&lt;&gt;#N/D"),NA())</f>
        <v>1.3687487831738967</v>
      </c>
      <c r="AA28">
        <f t="shared" ref="AA28" si="23">_xlfn.STDEV.P(Q28:Q30)</f>
        <v>0.74958522984599207</v>
      </c>
      <c r="AC28">
        <f t="shared" ref="AC28" si="24">IFERROR(AVERAGEIF(U28:U30,"&lt;&gt;#N/D"),NA())</f>
        <v>105.07559523809523</v>
      </c>
      <c r="AD28">
        <f t="shared" ref="AD28" si="25">_xlfn.STDEV.P(U28:U30)</f>
        <v>3.4514663197307613</v>
      </c>
      <c r="AJ28" s="4"/>
    </row>
    <row r="29" spans="10:36" x14ac:dyDescent="0.25">
      <c r="J29" s="1" t="s">
        <v>32</v>
      </c>
      <c r="K29" s="1" t="s">
        <v>7</v>
      </c>
      <c r="L29">
        <v>5</v>
      </c>
      <c r="M29">
        <v>1</v>
      </c>
      <c r="N29" s="1" t="s">
        <v>8</v>
      </c>
      <c r="O29" s="1" t="s">
        <v>9</v>
      </c>
      <c r="Q29" s="1">
        <v>0.87211616922269997</v>
      </c>
      <c r="R29" s="1">
        <f>aqui[[#This Row],[AppPacketReceived:count]]*20*8/20</f>
        <v>80</v>
      </c>
      <c r="S29">
        <v>10</v>
      </c>
      <c r="T29">
        <v>1002</v>
      </c>
      <c r="U29" s="1">
        <f>IFERROR(aqui[[#This Row],[MacFrameTransmited:count]]/aqui[[#This Row],[AppPacketReceived:count]],NA())</f>
        <v>100.2</v>
      </c>
      <c r="W29" s="1"/>
      <c r="X29" s="1"/>
      <c r="Z29" s="2"/>
      <c r="AJ29" s="5"/>
    </row>
    <row r="30" spans="10:36" x14ac:dyDescent="0.25">
      <c r="J30" s="1" t="s">
        <v>33</v>
      </c>
      <c r="K30" s="1" t="s">
        <v>7</v>
      </c>
      <c r="L30">
        <v>5</v>
      </c>
      <c r="M30">
        <v>2</v>
      </c>
      <c r="N30" s="1" t="s">
        <v>8</v>
      </c>
      <c r="O30" s="1" t="s">
        <v>9</v>
      </c>
      <c r="Q30" s="1">
        <v>2.4281347913928002</v>
      </c>
      <c r="R30" s="1">
        <f>aqui[[#This Row],[AppPacketReceived:count]]*20*8/20</f>
        <v>112</v>
      </c>
      <c r="S30">
        <v>14</v>
      </c>
      <c r="T30">
        <v>1508</v>
      </c>
      <c r="U30" s="1">
        <f>IFERROR(aqui[[#This Row],[MacFrameTransmited:count]]/aqui[[#This Row],[AppPacketReceived:count]],NA())</f>
        <v>107.71428571428571</v>
      </c>
      <c r="W30" s="1"/>
      <c r="X30" s="1"/>
      <c r="AJ30" s="4"/>
    </row>
    <row r="31" spans="10:36" x14ac:dyDescent="0.25">
      <c r="J31" s="1" t="s">
        <v>34</v>
      </c>
      <c r="K31" s="1" t="s">
        <v>13</v>
      </c>
      <c r="L31">
        <v>5</v>
      </c>
      <c r="M31">
        <v>0</v>
      </c>
      <c r="N31" s="1" t="s">
        <v>14</v>
      </c>
      <c r="O31" s="1" t="s">
        <v>9</v>
      </c>
      <c r="Q31" s="1" t="e">
        <f>NA()</f>
        <v>#N/A</v>
      </c>
      <c r="R31" s="1">
        <f>aqui[[#This Row],[AppPacketReceived:count]]*20*8/20</f>
        <v>0</v>
      </c>
      <c r="S31">
        <v>0</v>
      </c>
      <c r="T31">
        <v>4649</v>
      </c>
      <c r="U31" s="1" t="e">
        <f>IFERROR(aqui[[#This Row],[MacFrameTransmited:count]]/aqui[[#This Row],[AppPacketReceived:count]],NA())</f>
        <v>#N/A</v>
      </c>
      <c r="W31" s="1">
        <f t="shared" si="0"/>
        <v>0</v>
      </c>
      <c r="X31" s="1">
        <f t="shared" si="1"/>
        <v>0</v>
      </c>
      <c r="Z31" t="e">
        <f t="shared" ref="Z31" si="26">IFERROR(AVERAGEIF(Q31:Q33,"&lt;&gt;#N/D"),NA())</f>
        <v>#N/A</v>
      </c>
      <c r="AA31" t="e">
        <f t="shared" ref="AA31" si="27">_xlfn.STDEV.P(Q31:Q33)</f>
        <v>#N/A</v>
      </c>
      <c r="AC31" t="e">
        <f t="shared" ref="AC31" si="28">IFERROR(AVERAGEIF(U31:U33,"&lt;&gt;#N/D"),NA())</f>
        <v>#N/A</v>
      </c>
      <c r="AD31" t="e">
        <f t="shared" ref="AD31" si="29">_xlfn.STDEV.P(U31:U33)</f>
        <v>#N/A</v>
      </c>
      <c r="AJ31" s="5"/>
    </row>
    <row r="32" spans="10:36" x14ac:dyDescent="0.25">
      <c r="J32" s="1" t="s">
        <v>35</v>
      </c>
      <c r="K32" s="1" t="s">
        <v>13</v>
      </c>
      <c r="L32">
        <v>5</v>
      </c>
      <c r="M32">
        <v>1</v>
      </c>
      <c r="N32" s="1" t="s">
        <v>14</v>
      </c>
      <c r="O32" s="1" t="s">
        <v>9</v>
      </c>
      <c r="Q32" s="1" t="e">
        <f>NA()</f>
        <v>#N/A</v>
      </c>
      <c r="R32" s="1">
        <f>aqui[[#This Row],[AppPacketReceived:count]]*20*8/20</f>
        <v>0</v>
      </c>
      <c r="S32">
        <v>0</v>
      </c>
      <c r="T32">
        <v>7014</v>
      </c>
      <c r="U32" s="1" t="e">
        <f>IFERROR(aqui[[#This Row],[MacFrameTransmited:count]]/aqui[[#This Row],[AppPacketReceived:count]],NA())</f>
        <v>#N/A</v>
      </c>
      <c r="W32" s="1"/>
      <c r="X32" s="1"/>
      <c r="Z32" s="2"/>
      <c r="AJ32" s="4"/>
    </row>
    <row r="33" spans="10:36" x14ac:dyDescent="0.25">
      <c r="J33" s="1" t="s">
        <v>36</v>
      </c>
      <c r="K33" s="1" t="s">
        <v>13</v>
      </c>
      <c r="L33">
        <v>5</v>
      </c>
      <c r="M33">
        <v>2</v>
      </c>
      <c r="N33" s="1" t="s">
        <v>14</v>
      </c>
      <c r="O33" s="1" t="s">
        <v>9</v>
      </c>
      <c r="Q33" s="1" t="e">
        <f>NA()</f>
        <v>#N/A</v>
      </c>
      <c r="R33" s="1">
        <f>aqui[[#This Row],[AppPacketReceived:count]]*20*8/20</f>
        <v>0</v>
      </c>
      <c r="S33">
        <v>0</v>
      </c>
      <c r="T33">
        <v>1849</v>
      </c>
      <c r="U33" s="1" t="e">
        <f>IFERROR(aqui[[#This Row],[MacFrameTransmited:count]]/aqui[[#This Row],[AppPacketReceived:count]],NA())</f>
        <v>#N/A</v>
      </c>
      <c r="W33" s="1"/>
      <c r="X33" s="1"/>
      <c r="AJ33" s="5"/>
    </row>
    <row r="34" spans="10:36" x14ac:dyDescent="0.25">
      <c r="J34" s="1" t="s">
        <v>37</v>
      </c>
      <c r="K34" s="1" t="s">
        <v>18</v>
      </c>
      <c r="L34">
        <v>5</v>
      </c>
      <c r="M34">
        <v>0</v>
      </c>
      <c r="N34" s="1" t="s">
        <v>19</v>
      </c>
      <c r="O34" s="1" t="s">
        <v>9</v>
      </c>
      <c r="Q34" s="1" t="e">
        <f>NA()</f>
        <v>#N/A</v>
      </c>
      <c r="R34" s="1">
        <f>aqui[[#This Row],[AppPacketReceived:count]]*20*8/20</f>
        <v>0</v>
      </c>
      <c r="S34">
        <v>0</v>
      </c>
      <c r="T34">
        <v>459</v>
      </c>
      <c r="U34" s="1" t="e">
        <f>IFERROR(aqui[[#This Row],[MacFrameTransmited:count]]/aqui[[#This Row],[AppPacketReceived:count]],NA())</f>
        <v>#N/A</v>
      </c>
      <c r="W34" s="1">
        <f t="shared" si="0"/>
        <v>5.333333333333333</v>
      </c>
      <c r="X34" s="1">
        <f t="shared" si="1"/>
        <v>7.5424723326565069</v>
      </c>
      <c r="Z34">
        <f t="shared" ref="Z34" si="30">IFERROR(AVERAGEIF(Q34:Q36,"&lt;&gt;#N/D"),NA())</f>
        <v>1.1386886034500001E-2</v>
      </c>
      <c r="AA34" t="e">
        <f t="shared" ref="AA34" si="31">_xlfn.STDEV.P(Q34:Q36)</f>
        <v>#N/A</v>
      </c>
      <c r="AC34">
        <f t="shared" ref="AC34" si="32">IFERROR(AVERAGEIF(U34:U36,"&lt;&gt;#N/D"),NA())</f>
        <v>331.5</v>
      </c>
      <c r="AD34" t="e">
        <f t="shared" ref="AD34" si="33">_xlfn.STDEV.P(U34:U36)</f>
        <v>#N/A</v>
      </c>
      <c r="AJ34" s="4"/>
    </row>
    <row r="35" spans="10:36" x14ac:dyDescent="0.25">
      <c r="J35" s="1" t="s">
        <v>38</v>
      </c>
      <c r="K35" s="1" t="s">
        <v>18</v>
      </c>
      <c r="L35">
        <v>5</v>
      </c>
      <c r="M35">
        <v>1</v>
      </c>
      <c r="N35" s="1" t="s">
        <v>19</v>
      </c>
      <c r="O35" s="1" t="s">
        <v>9</v>
      </c>
      <c r="Q35" s="1">
        <v>1.1386886034500001E-2</v>
      </c>
      <c r="R35" s="1">
        <f>aqui[[#This Row],[AppPacketReceived:count]]*20*8/20</f>
        <v>16</v>
      </c>
      <c r="S35">
        <v>2</v>
      </c>
      <c r="T35">
        <v>663</v>
      </c>
      <c r="U35" s="1">
        <f>IFERROR(aqui[[#This Row],[MacFrameTransmited:count]]/aqui[[#This Row],[AppPacketReceived:count]],NA())</f>
        <v>331.5</v>
      </c>
      <c r="W35" s="1"/>
      <c r="X35" s="1"/>
      <c r="Z35" s="2"/>
      <c r="AJ35" s="5"/>
    </row>
    <row r="36" spans="10:36" x14ac:dyDescent="0.25">
      <c r="J36" s="1" t="s">
        <v>39</v>
      </c>
      <c r="K36" s="1" t="s">
        <v>18</v>
      </c>
      <c r="L36">
        <v>5</v>
      </c>
      <c r="M36">
        <v>2</v>
      </c>
      <c r="N36" s="1" t="s">
        <v>19</v>
      </c>
      <c r="O36" s="1" t="s">
        <v>9</v>
      </c>
      <c r="Q36" s="1" t="e">
        <f>NA()</f>
        <v>#N/A</v>
      </c>
      <c r="R36" s="1">
        <f>aqui[[#This Row],[AppPacketReceived:count]]*20*8/20</f>
        <v>0</v>
      </c>
      <c r="S36">
        <v>0</v>
      </c>
      <c r="T36">
        <v>636</v>
      </c>
      <c r="U36" s="1" t="e">
        <f>IFERROR(aqui[[#This Row],[MacFrameTransmited:count]]/aqui[[#This Row],[AppPacketReceived:count]],NA())</f>
        <v>#N/A</v>
      </c>
      <c r="W36" s="1"/>
      <c r="X36" s="1"/>
      <c r="AJ36" s="4"/>
    </row>
    <row r="37" spans="10:36" x14ac:dyDescent="0.25">
      <c r="J37" s="1" t="s">
        <v>40</v>
      </c>
      <c r="K37" s="1" t="s">
        <v>7</v>
      </c>
      <c r="L37">
        <v>10</v>
      </c>
      <c r="M37">
        <v>0</v>
      </c>
      <c r="N37" s="1" t="s">
        <v>8</v>
      </c>
      <c r="O37" s="1" t="s">
        <v>9</v>
      </c>
      <c r="Q37" s="1">
        <v>1.7805822163375999</v>
      </c>
      <c r="R37" s="1">
        <f>aqui[[#This Row],[AppPacketReceived:count]]*20*8/20</f>
        <v>56</v>
      </c>
      <c r="S37">
        <v>7</v>
      </c>
      <c r="T37">
        <v>795</v>
      </c>
      <c r="U37" s="1">
        <f>IFERROR(aqui[[#This Row],[MacFrameTransmited:count]]/aqui[[#This Row],[AppPacketReceived:count]],NA())</f>
        <v>113.57142857142857</v>
      </c>
      <c r="W37" s="1">
        <f t="shared" si="0"/>
        <v>93.333333333333329</v>
      </c>
      <c r="X37" s="1">
        <f t="shared" si="1"/>
        <v>32.87687468250121</v>
      </c>
      <c r="Z37">
        <f t="shared" ref="Z37" si="34">IFERROR(AVERAGEIF(Q37:Q39,"&lt;&gt;#N/D"),NA())</f>
        <v>1.2999544915371333</v>
      </c>
      <c r="AA37">
        <f t="shared" ref="AA37" si="35">_xlfn.STDEV.P(Q37:Q39)</f>
        <v>0.34103608510781586</v>
      </c>
      <c r="AC37">
        <f t="shared" ref="AC37" si="36">IFERROR(AVERAGEIF(U37:U39,"&lt;&gt;#N/D"),NA())</f>
        <v>121.13521772345302</v>
      </c>
      <c r="AD37">
        <f t="shared" ref="AD37" si="37">_xlfn.STDEV.P(U37:U39)</f>
        <v>15.215986804978261</v>
      </c>
      <c r="AJ37" s="5"/>
    </row>
    <row r="38" spans="10:36" x14ac:dyDescent="0.25">
      <c r="J38" s="1" t="s">
        <v>41</v>
      </c>
      <c r="K38" s="1" t="s">
        <v>7</v>
      </c>
      <c r="L38">
        <v>10</v>
      </c>
      <c r="M38">
        <v>1</v>
      </c>
      <c r="N38" s="1" t="s">
        <v>8</v>
      </c>
      <c r="O38" s="1" t="s">
        <v>9</v>
      </c>
      <c r="Q38" s="1">
        <v>1.0943704381393</v>
      </c>
      <c r="R38" s="1">
        <f>aqui[[#This Row],[AppPacketReceived:count]]*20*8/20</f>
        <v>136</v>
      </c>
      <c r="S38">
        <v>17</v>
      </c>
      <c r="T38">
        <v>1827</v>
      </c>
      <c r="U38" s="1">
        <f>IFERROR(aqui[[#This Row],[MacFrameTransmited:count]]/aqui[[#This Row],[AppPacketReceived:count]],NA())</f>
        <v>107.47058823529412</v>
      </c>
      <c r="W38" s="1"/>
      <c r="X38" s="1"/>
      <c r="Z38" s="2"/>
      <c r="AJ38" s="4"/>
    </row>
    <row r="39" spans="10:36" x14ac:dyDescent="0.25">
      <c r="J39" s="1" t="s">
        <v>42</v>
      </c>
      <c r="K39" s="1" t="s">
        <v>7</v>
      </c>
      <c r="L39">
        <v>10</v>
      </c>
      <c r="M39">
        <v>2</v>
      </c>
      <c r="N39" s="1" t="s">
        <v>8</v>
      </c>
      <c r="O39" s="1" t="s">
        <v>9</v>
      </c>
      <c r="Q39" s="1">
        <v>1.0249108201345001</v>
      </c>
      <c r="R39" s="1">
        <f>aqui[[#This Row],[AppPacketReceived:count]]*20*8/20</f>
        <v>88</v>
      </c>
      <c r="S39">
        <v>11</v>
      </c>
      <c r="T39">
        <v>1566</v>
      </c>
      <c r="U39" s="1">
        <f>IFERROR(aqui[[#This Row],[MacFrameTransmited:count]]/aqui[[#This Row],[AppPacketReceived:count]],NA())</f>
        <v>142.36363636363637</v>
      </c>
      <c r="W39" s="1"/>
      <c r="X39" s="1"/>
      <c r="AJ39" s="5"/>
    </row>
    <row r="40" spans="10:36" x14ac:dyDescent="0.25">
      <c r="J40" s="1" t="s">
        <v>43</v>
      </c>
      <c r="K40" s="1" t="s">
        <v>13</v>
      </c>
      <c r="L40">
        <v>10</v>
      </c>
      <c r="M40">
        <v>0</v>
      </c>
      <c r="N40" s="1" t="s">
        <v>14</v>
      </c>
      <c r="O40" s="1" t="s">
        <v>9</v>
      </c>
      <c r="Q40" s="1" t="e">
        <f>NA()</f>
        <v>#N/A</v>
      </c>
      <c r="R40" s="1">
        <f>aqui[[#This Row],[AppPacketReceived:count]]*20*8/20</f>
        <v>0</v>
      </c>
      <c r="S40">
        <v>0</v>
      </c>
      <c r="T40">
        <v>7983</v>
      </c>
      <c r="U40" s="1" t="e">
        <f>IFERROR(aqui[[#This Row],[MacFrameTransmited:count]]/aqui[[#This Row],[AppPacketReceived:count]],NA())</f>
        <v>#N/A</v>
      </c>
      <c r="W40" s="1">
        <f t="shared" si="0"/>
        <v>0</v>
      </c>
      <c r="X40" s="1">
        <f t="shared" si="1"/>
        <v>0</v>
      </c>
      <c r="Z40" t="e">
        <f t="shared" ref="Z40" si="38">IFERROR(AVERAGEIF(Q40:Q42,"&lt;&gt;#N/D"),NA())</f>
        <v>#N/A</v>
      </c>
      <c r="AA40" t="e">
        <f t="shared" ref="AA40" si="39">_xlfn.STDEV.P(Q40:Q42)</f>
        <v>#N/A</v>
      </c>
      <c r="AC40" t="e">
        <f t="shared" ref="AC40" si="40">IFERROR(AVERAGEIF(U40:U42,"&lt;&gt;#N/D"),NA())</f>
        <v>#N/A</v>
      </c>
      <c r="AD40" t="e">
        <f t="shared" ref="AD40" si="41">_xlfn.STDEV.P(U40:U42)</f>
        <v>#N/A</v>
      </c>
      <c r="AJ40" s="4"/>
    </row>
    <row r="41" spans="10:36" x14ac:dyDescent="0.25">
      <c r="J41" s="1" t="s">
        <v>44</v>
      </c>
      <c r="K41" s="1" t="s">
        <v>13</v>
      </c>
      <c r="L41">
        <v>10</v>
      </c>
      <c r="M41">
        <v>1</v>
      </c>
      <c r="N41" s="1" t="s">
        <v>14</v>
      </c>
      <c r="O41" s="1" t="s">
        <v>9</v>
      </c>
      <c r="Q41" s="1" t="e">
        <f>NA()</f>
        <v>#N/A</v>
      </c>
      <c r="R41" s="1">
        <f>aqui[[#This Row],[AppPacketReceived:count]]*20*8/20</f>
        <v>0</v>
      </c>
      <c r="S41">
        <v>0</v>
      </c>
      <c r="T41">
        <v>690</v>
      </c>
      <c r="U41" s="1" t="e">
        <f>IFERROR(aqui[[#This Row],[MacFrameTransmited:count]]/aqui[[#This Row],[AppPacketReceived:count]],NA())</f>
        <v>#N/A</v>
      </c>
      <c r="W41" s="1"/>
      <c r="X41" s="1"/>
      <c r="Z41" s="2"/>
      <c r="AJ41" s="5"/>
    </row>
    <row r="42" spans="10:36" x14ac:dyDescent="0.25">
      <c r="J42" s="1" t="s">
        <v>45</v>
      </c>
      <c r="K42" s="1" t="s">
        <v>13</v>
      </c>
      <c r="L42">
        <v>10</v>
      </c>
      <c r="M42">
        <v>2</v>
      </c>
      <c r="N42" s="1" t="s">
        <v>14</v>
      </c>
      <c r="O42" s="1" t="s">
        <v>9</v>
      </c>
      <c r="Q42" s="1" t="e">
        <f>NA()</f>
        <v>#N/A</v>
      </c>
      <c r="R42" s="1">
        <f>aqui[[#This Row],[AppPacketReceived:count]]*20*8/20</f>
        <v>0</v>
      </c>
      <c r="S42">
        <v>0</v>
      </c>
      <c r="T42">
        <v>7467</v>
      </c>
      <c r="U42" s="1" t="e">
        <f>IFERROR(aqui[[#This Row],[MacFrameTransmited:count]]/aqui[[#This Row],[AppPacketReceived:count]],NA())</f>
        <v>#N/A</v>
      </c>
      <c r="W42" s="1"/>
      <c r="X42" s="1"/>
      <c r="AJ42" s="4"/>
    </row>
    <row r="43" spans="10:36" x14ac:dyDescent="0.25">
      <c r="J43" s="1" t="s">
        <v>46</v>
      </c>
      <c r="K43" s="1" t="s">
        <v>18</v>
      </c>
      <c r="L43">
        <v>10</v>
      </c>
      <c r="M43">
        <v>0</v>
      </c>
      <c r="N43" s="1" t="s">
        <v>19</v>
      </c>
      <c r="O43" s="1" t="s">
        <v>9</v>
      </c>
      <c r="Q43" s="1" t="e">
        <f>NA()</f>
        <v>#N/A</v>
      </c>
      <c r="R43" s="1">
        <f>aqui[[#This Row],[AppPacketReceived:count]]*20*8/20</f>
        <v>0</v>
      </c>
      <c r="S43">
        <v>0</v>
      </c>
      <c r="T43">
        <v>366</v>
      </c>
      <c r="U43" s="1" t="e">
        <f>IFERROR(aqui[[#This Row],[MacFrameTransmited:count]]/aqui[[#This Row],[AppPacketReceived:count]],NA())</f>
        <v>#N/A</v>
      </c>
      <c r="W43" s="1">
        <f t="shared" si="0"/>
        <v>0</v>
      </c>
      <c r="X43" s="1">
        <f t="shared" si="1"/>
        <v>0</v>
      </c>
      <c r="Z43" t="e">
        <f t="shared" ref="Z43" si="42">IFERROR(AVERAGEIF(Q43:Q45,"&lt;&gt;#N/D"),NA())</f>
        <v>#N/A</v>
      </c>
      <c r="AA43" t="e">
        <f t="shared" ref="AA43" si="43">_xlfn.STDEV.P(Q43:Q45)</f>
        <v>#N/A</v>
      </c>
      <c r="AC43" t="e">
        <f t="shared" ref="AC43" si="44">IFERROR(AVERAGEIF(U43:U45,"&lt;&gt;#N/D"),NA())</f>
        <v>#N/A</v>
      </c>
      <c r="AD43" t="e">
        <f t="shared" ref="AD43" si="45">_xlfn.STDEV.P(U43:U45)</f>
        <v>#N/A</v>
      </c>
      <c r="AJ43" s="5"/>
    </row>
    <row r="44" spans="10:36" x14ac:dyDescent="0.25">
      <c r="J44" s="1" t="s">
        <v>47</v>
      </c>
      <c r="K44" s="1" t="s">
        <v>18</v>
      </c>
      <c r="L44">
        <v>10</v>
      </c>
      <c r="M44">
        <v>1</v>
      </c>
      <c r="N44" s="1" t="s">
        <v>19</v>
      </c>
      <c r="O44" s="1" t="s">
        <v>9</v>
      </c>
      <c r="Q44" s="1" t="e">
        <f>NA()</f>
        <v>#N/A</v>
      </c>
      <c r="R44" s="1">
        <f>aqui[[#This Row],[AppPacketReceived:count]]*20*8/20</f>
        <v>0</v>
      </c>
      <c r="S44">
        <v>0</v>
      </c>
      <c r="T44">
        <v>520</v>
      </c>
      <c r="U44" s="1" t="e">
        <f>IFERROR(aqui[[#This Row],[MacFrameTransmited:count]]/aqui[[#This Row],[AppPacketReceived:count]],NA())</f>
        <v>#N/A</v>
      </c>
      <c r="W44" s="1"/>
      <c r="X44" s="1"/>
      <c r="Z44" s="2"/>
      <c r="AJ44" s="4"/>
    </row>
    <row r="45" spans="10:36" x14ac:dyDescent="0.25">
      <c r="J45" s="1" t="s">
        <v>48</v>
      </c>
      <c r="K45" s="1" t="s">
        <v>18</v>
      </c>
      <c r="L45">
        <v>10</v>
      </c>
      <c r="M45">
        <v>2</v>
      </c>
      <c r="N45" s="1" t="s">
        <v>19</v>
      </c>
      <c r="O45" s="1" t="s">
        <v>9</v>
      </c>
      <c r="Q45" s="1" t="e">
        <f>NA()</f>
        <v>#N/A</v>
      </c>
      <c r="R45" s="1">
        <f>aqui[[#This Row],[AppPacketReceived:count]]*20*8/20</f>
        <v>0</v>
      </c>
      <c r="S45">
        <v>0</v>
      </c>
      <c r="T45">
        <v>722</v>
      </c>
      <c r="U45" s="1" t="e">
        <f>IFERROR(aqui[[#This Row],[MacFrameTransmited:count]]/aqui[[#This Row],[AppPacketReceived:count]],NA())</f>
        <v>#N/A</v>
      </c>
      <c r="W45" s="1"/>
      <c r="X45" s="1"/>
      <c r="AJ45" s="5"/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C0E9-CD8D-432A-BC6A-E47808E4D4FA}">
  <dimension ref="C3:H39"/>
  <sheetViews>
    <sheetView tabSelected="1" topLeftCell="A7" zoomScale="70" zoomScaleNormal="70" workbookViewId="0">
      <selection activeCell="Y27" sqref="Y27"/>
    </sheetView>
  </sheetViews>
  <sheetFormatPr defaultRowHeight="15" x14ac:dyDescent="0.25"/>
  <cols>
    <col min="6" max="6" width="27.5703125" customWidth="1"/>
  </cols>
  <sheetData>
    <row r="3" spans="3:7" x14ac:dyDescent="0.25">
      <c r="C3" s="6" t="s">
        <v>0</v>
      </c>
      <c r="D3" s="6" t="s">
        <v>2</v>
      </c>
      <c r="E3" s="6" t="s">
        <v>3</v>
      </c>
      <c r="F3" s="6" t="s">
        <v>62</v>
      </c>
    </row>
    <row r="4" spans="3:7" x14ac:dyDescent="0.25">
      <c r="C4" s="6" t="s">
        <v>63</v>
      </c>
      <c r="D4">
        <v>0</v>
      </c>
      <c r="E4">
        <v>0</v>
      </c>
      <c r="F4">
        <v>0</v>
      </c>
      <c r="G4" s="7"/>
    </row>
    <row r="5" spans="3:7" x14ac:dyDescent="0.25">
      <c r="C5" s="6" t="s">
        <v>63</v>
      </c>
      <c r="D5">
        <v>0</v>
      </c>
      <c r="E5">
        <v>1</v>
      </c>
      <c r="F5">
        <v>0</v>
      </c>
      <c r="G5" s="7"/>
    </row>
    <row r="6" spans="3:7" x14ac:dyDescent="0.25">
      <c r="C6" s="6" t="s">
        <v>63</v>
      </c>
      <c r="D6">
        <v>0</v>
      </c>
      <c r="E6">
        <v>2</v>
      </c>
      <c r="F6">
        <v>0</v>
      </c>
      <c r="G6" s="7"/>
    </row>
    <row r="7" spans="3:7" x14ac:dyDescent="0.25">
      <c r="C7" s="6" t="s">
        <v>63</v>
      </c>
      <c r="D7">
        <v>1</v>
      </c>
      <c r="E7">
        <v>0</v>
      </c>
      <c r="F7">
        <v>0</v>
      </c>
      <c r="G7" s="7"/>
    </row>
    <row r="8" spans="3:7" x14ac:dyDescent="0.25">
      <c r="C8" s="6" t="s">
        <v>63</v>
      </c>
      <c r="D8">
        <v>1</v>
      </c>
      <c r="E8">
        <v>1</v>
      </c>
      <c r="F8">
        <v>0</v>
      </c>
      <c r="G8" s="7"/>
    </row>
    <row r="9" spans="3:7" x14ac:dyDescent="0.25">
      <c r="C9" s="6" t="s">
        <v>63</v>
      </c>
      <c r="D9">
        <v>1</v>
      </c>
      <c r="E9">
        <v>2</v>
      </c>
      <c r="F9">
        <v>0</v>
      </c>
      <c r="G9" s="7"/>
    </row>
    <row r="10" spans="3:7" x14ac:dyDescent="0.25">
      <c r="C10" s="6" t="s">
        <v>63</v>
      </c>
      <c r="D10">
        <v>5</v>
      </c>
      <c r="E10">
        <v>0</v>
      </c>
      <c r="F10">
        <v>0</v>
      </c>
      <c r="G10" s="7"/>
    </row>
    <row r="11" spans="3:7" x14ac:dyDescent="0.25">
      <c r="C11" s="6" t="s">
        <v>63</v>
      </c>
      <c r="D11">
        <v>5</v>
      </c>
      <c r="E11">
        <v>1</v>
      </c>
      <c r="F11">
        <v>0</v>
      </c>
      <c r="G11" s="7"/>
    </row>
    <row r="12" spans="3:7" x14ac:dyDescent="0.25">
      <c r="C12" s="6" t="s">
        <v>63</v>
      </c>
      <c r="D12">
        <v>5</v>
      </c>
      <c r="E12">
        <v>2</v>
      </c>
      <c r="F12">
        <v>0</v>
      </c>
      <c r="G12" s="7"/>
    </row>
    <row r="13" spans="3:7" x14ac:dyDescent="0.25">
      <c r="C13" s="6" t="s">
        <v>63</v>
      </c>
      <c r="D13">
        <v>10</v>
      </c>
      <c r="E13">
        <v>0</v>
      </c>
      <c r="F13">
        <v>0</v>
      </c>
      <c r="G13" s="7"/>
    </row>
    <row r="14" spans="3:7" x14ac:dyDescent="0.25">
      <c r="C14" s="6" t="s">
        <v>63</v>
      </c>
      <c r="D14">
        <v>10</v>
      </c>
      <c r="E14">
        <v>1</v>
      </c>
      <c r="F14">
        <v>0</v>
      </c>
      <c r="G14" s="7"/>
    </row>
    <row r="15" spans="3:7" x14ac:dyDescent="0.25">
      <c r="C15" s="6" t="s">
        <v>63</v>
      </c>
      <c r="D15">
        <v>10</v>
      </c>
      <c r="E15">
        <v>2</v>
      </c>
      <c r="F15">
        <v>0</v>
      </c>
      <c r="G15" s="7"/>
    </row>
    <row r="16" spans="3:7" x14ac:dyDescent="0.25">
      <c r="C16" s="6" t="s">
        <v>64</v>
      </c>
      <c r="D16">
        <v>0</v>
      </c>
      <c r="E16">
        <v>0</v>
      </c>
      <c r="F16">
        <v>0</v>
      </c>
      <c r="G16" s="7"/>
    </row>
    <row r="17" spans="3:8" x14ac:dyDescent="0.25">
      <c r="C17" s="6" t="s">
        <v>64</v>
      </c>
      <c r="D17">
        <v>0</v>
      </c>
      <c r="E17">
        <v>1</v>
      </c>
      <c r="F17">
        <v>0</v>
      </c>
      <c r="G17" s="7"/>
    </row>
    <row r="18" spans="3:8" x14ac:dyDescent="0.25">
      <c r="C18" s="6" t="s">
        <v>64</v>
      </c>
      <c r="D18">
        <v>0</v>
      </c>
      <c r="E18">
        <v>2</v>
      </c>
      <c r="F18">
        <v>0</v>
      </c>
      <c r="G18" s="7"/>
    </row>
    <row r="19" spans="3:8" x14ac:dyDescent="0.25">
      <c r="C19" s="6" t="s">
        <v>64</v>
      </c>
      <c r="D19">
        <v>1</v>
      </c>
      <c r="E19">
        <v>0</v>
      </c>
      <c r="F19">
        <v>0</v>
      </c>
      <c r="G19" s="7"/>
    </row>
    <row r="20" spans="3:8" x14ac:dyDescent="0.25">
      <c r="C20" s="6" t="s">
        <v>64</v>
      </c>
      <c r="D20">
        <v>1</v>
      </c>
      <c r="E20">
        <v>1</v>
      </c>
      <c r="F20">
        <v>0</v>
      </c>
      <c r="G20" s="7"/>
    </row>
    <row r="21" spans="3:8" x14ac:dyDescent="0.25">
      <c r="C21" s="6" t="s">
        <v>64</v>
      </c>
      <c r="D21">
        <v>1</v>
      </c>
      <c r="E21">
        <v>2</v>
      </c>
      <c r="F21">
        <v>0</v>
      </c>
      <c r="G21" s="7"/>
    </row>
    <row r="22" spans="3:8" x14ac:dyDescent="0.25">
      <c r="C22" s="6" t="s">
        <v>64</v>
      </c>
      <c r="D22">
        <v>5</v>
      </c>
      <c r="E22">
        <v>0</v>
      </c>
      <c r="F22">
        <v>0</v>
      </c>
      <c r="G22" s="7"/>
    </row>
    <row r="23" spans="3:8" x14ac:dyDescent="0.25">
      <c r="C23" s="6" t="s">
        <v>64</v>
      </c>
      <c r="D23">
        <v>5</v>
      </c>
      <c r="E23">
        <v>1</v>
      </c>
      <c r="F23">
        <v>0</v>
      </c>
      <c r="G23" s="7"/>
    </row>
    <row r="24" spans="3:8" x14ac:dyDescent="0.25">
      <c r="C24" s="6" t="s">
        <v>64</v>
      </c>
      <c r="D24">
        <v>5</v>
      </c>
      <c r="E24">
        <v>2</v>
      </c>
      <c r="F24">
        <v>0</v>
      </c>
      <c r="G24" s="7"/>
    </row>
    <row r="25" spans="3:8" x14ac:dyDescent="0.25">
      <c r="C25" s="6" t="s">
        <v>64</v>
      </c>
      <c r="D25">
        <v>10</v>
      </c>
      <c r="E25">
        <v>0</v>
      </c>
      <c r="F25">
        <v>0</v>
      </c>
      <c r="G25" s="7"/>
    </row>
    <row r="26" spans="3:8" x14ac:dyDescent="0.25">
      <c r="C26" s="6" t="s">
        <v>64</v>
      </c>
      <c r="D26">
        <v>10</v>
      </c>
      <c r="E26">
        <v>1</v>
      </c>
      <c r="F26">
        <v>0</v>
      </c>
      <c r="G26" s="7"/>
    </row>
    <row r="27" spans="3:8" x14ac:dyDescent="0.25">
      <c r="C27" s="6" t="s">
        <v>64</v>
      </c>
      <c r="D27">
        <v>10</v>
      </c>
      <c r="E27">
        <v>2</v>
      </c>
      <c r="F27">
        <v>0</v>
      </c>
      <c r="G27" s="7"/>
    </row>
    <row r="28" spans="3:8" x14ac:dyDescent="0.25">
      <c r="C28" s="6" t="s">
        <v>65</v>
      </c>
      <c r="D28">
        <v>0</v>
      </c>
      <c r="E28">
        <v>0</v>
      </c>
      <c r="F28">
        <v>267</v>
      </c>
      <c r="G28">
        <f>AVERAGE(F28:F30)</f>
        <v>266.66666666666669</v>
      </c>
      <c r="H28">
        <f>_xlfn.STDEV.P(F28:F30)</f>
        <v>5.3124591501697429</v>
      </c>
    </row>
    <row r="29" spans="3:8" x14ac:dyDescent="0.25">
      <c r="C29" s="6" t="s">
        <v>65</v>
      </c>
      <c r="D29">
        <v>0</v>
      </c>
      <c r="E29">
        <v>1</v>
      </c>
      <c r="F29">
        <v>273</v>
      </c>
    </row>
    <row r="30" spans="3:8" x14ac:dyDescent="0.25">
      <c r="C30" s="6" t="s">
        <v>65</v>
      </c>
      <c r="D30">
        <v>0</v>
      </c>
      <c r="E30">
        <v>2</v>
      </c>
      <c r="F30">
        <v>260</v>
      </c>
    </row>
    <row r="31" spans="3:8" x14ac:dyDescent="0.25">
      <c r="C31" s="6" t="s">
        <v>65</v>
      </c>
      <c r="D31">
        <v>1</v>
      </c>
      <c r="E31">
        <v>0</v>
      </c>
      <c r="F31">
        <v>268</v>
      </c>
      <c r="G31">
        <f>AVERAGE(F31:F33)</f>
        <v>267</v>
      </c>
      <c r="H31">
        <f t="shared" ref="H31" si="0">_xlfn.STDEV.P(F31:F33)</f>
        <v>3.7416573867739413</v>
      </c>
    </row>
    <row r="32" spans="3:8" x14ac:dyDescent="0.25">
      <c r="C32" s="6" t="s">
        <v>65</v>
      </c>
      <c r="D32">
        <v>1</v>
      </c>
      <c r="E32">
        <v>1</v>
      </c>
      <c r="F32">
        <v>262</v>
      </c>
    </row>
    <row r="33" spans="3:8" x14ac:dyDescent="0.25">
      <c r="C33" s="6" t="s">
        <v>65</v>
      </c>
      <c r="D33">
        <v>1</v>
      </c>
      <c r="E33">
        <v>2</v>
      </c>
      <c r="F33">
        <v>271</v>
      </c>
    </row>
    <row r="34" spans="3:8" x14ac:dyDescent="0.25">
      <c r="C34" s="6" t="s">
        <v>65</v>
      </c>
      <c r="D34">
        <v>5</v>
      </c>
      <c r="E34">
        <v>0</v>
      </c>
      <c r="F34">
        <v>269</v>
      </c>
      <c r="G34">
        <f t="shared" ref="G34" si="1">AVERAGE(F34:F36)</f>
        <v>263</v>
      </c>
      <c r="H34">
        <f t="shared" ref="H34" si="2">_xlfn.STDEV.P(F34:F36)</f>
        <v>5.3541261347363367</v>
      </c>
    </row>
    <row r="35" spans="3:8" x14ac:dyDescent="0.25">
      <c r="C35" s="6" t="s">
        <v>65</v>
      </c>
      <c r="D35">
        <v>5</v>
      </c>
      <c r="E35">
        <v>1</v>
      </c>
      <c r="F35">
        <v>264</v>
      </c>
    </row>
    <row r="36" spans="3:8" x14ac:dyDescent="0.25">
      <c r="C36" s="6" t="s">
        <v>65</v>
      </c>
      <c r="D36">
        <v>5</v>
      </c>
      <c r="E36">
        <v>2</v>
      </c>
      <c r="F36">
        <v>256</v>
      </c>
    </row>
    <row r="37" spans="3:8" x14ac:dyDescent="0.25">
      <c r="C37" s="6" t="s">
        <v>65</v>
      </c>
      <c r="D37">
        <v>10</v>
      </c>
      <c r="E37">
        <v>0</v>
      </c>
      <c r="F37">
        <v>258</v>
      </c>
      <c r="G37">
        <f t="shared" ref="G37" si="3">AVERAGE(F37:F39)</f>
        <v>263.66666666666669</v>
      </c>
      <c r="H37">
        <f t="shared" ref="H37" si="4">_xlfn.STDEV.P(F37:F39)</f>
        <v>4.4969125210773475</v>
      </c>
    </row>
    <row r="38" spans="3:8" x14ac:dyDescent="0.25">
      <c r="C38" s="6" t="s">
        <v>65</v>
      </c>
      <c r="D38">
        <v>10</v>
      </c>
      <c r="E38">
        <v>1</v>
      </c>
      <c r="F38">
        <v>269</v>
      </c>
    </row>
    <row r="39" spans="3:8" x14ac:dyDescent="0.25">
      <c r="C39" s="6" t="s">
        <v>65</v>
      </c>
      <c r="D39">
        <v>10</v>
      </c>
      <c r="E39">
        <v>2</v>
      </c>
      <c r="F39">
        <v>264</v>
      </c>
    </row>
  </sheetData>
  <mergeCells count="8">
    <mergeCell ref="G22:G24"/>
    <mergeCell ref="G25:G27"/>
    <mergeCell ref="G4:G6"/>
    <mergeCell ref="G7:G9"/>
    <mergeCell ref="G10:G12"/>
    <mergeCell ref="G13:G15"/>
    <mergeCell ref="G16:G18"/>
    <mergeCell ref="G19:G2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i W L F U K U x s I W m A A A A + A A A A B I A H A B D b 2 5 m a W c v U G F j a 2 F n Z S 5 4 b W w g o h g A K K A U A A A A A A A A A A A A A A A A A A A A A A A A A A A A h Y 8 x D o I w G E a v Q r r T l h K V k J 8 y u E p C o j G u T a n Q C I V A s d z N w S N 5 B U k U d X P 8 X t 7 w v s f t D u n U 1 N 5 V 9 Y N u T Y I C T J G n j G w L b c o E j f b s R y j l k A t 5 E a X y Z t k M 8 T Q U C a q s 7 W J C n H P Y h b j t S 8 I o D c g p 2 + 1 l p R q B P r L + L / v a D F Y Y q R C H 4 y u G M x w F e B W F A d 6 s G Z A F Q 6 b N V 2 F z M a Z A f i B s x 9 q O v e K d 9 f M D k G U C e b / g T 1 B L A w Q U A A I A C A C J Y s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W L F U J p I i W a G A Q A A q g Y A A B M A H A B G b 3 J t d W x h c y 9 T Z W N 0 a W 9 u M S 5 t I K I Y A C i g F A A A A A A A A A A A A A A A A A A A A A A A A A A A A O 2 S z U 7 j M B S F 9 5 X 6 D p b Z p F I U C Z h h A c o C p T M C C e Z H D S v K w s R 3 W g v b N / h e F x D i e X g Q X g y X I g F y W b B h M 2 S T 3 O O T o 2 P 7 I + j Y o B e T 1 X t z b z g Y D m i u A m i h L q M R t b D A w 4 F I z + 9 g Z u C S 0 t C i G m M X H X g u f h o L V Y O e 0 0 C F b H a n J w S B p m O D M 5 y O g S 4 Y + + k y q + p o I U f l 6 R i s c Y Y h 1 L K U p W j Q R u e p 3 t w q x Q / f o T Z + l o b v a f w b k W H C N x b q l 8 / q F 3 o 4 G 5 W r U h u y U e f w c K / s H E n 8 C e h w Y T S S T D 1 b d Z 7 s T x r D A S i d e h W r X Z T i 9 F n f t 3 b S K a s C 1 R z i 6 + D W 9 C j 2 b S q q N L 7 k t U F 5 + o f B r Y q 3 N z 1 Q 8 W 6 N 8 v Z W h u j T P j k Z B c M 1 3 5 U i a a A h E 6 k H 0 E k 9 9 L z z r V o m P 3 t 7 Y L O 8 n 3 z N o Y 4 2 T / L K 5 W K H 0 X M e Q d F d g Z n N m b I / H K i 8 O r H W s M i 9 J r c 6 d f 1 G u x s N B 8 a v P + D X 6 G 3 I J / i K r Z H 8 R A J 3 v g D 8 O I D H 6 w H s V X c B P E l X 0 u I R X k H Y X U P f R 3 H Y / s L h v 8 X h E V B L A Q I t A B Q A A g A I A I l i x V C l M b C F p g A A A P g A A A A S A A A A A A A A A A A A A A A A A A A A A A B D b 2 5 m a W c v U G F j a 2 F n Z S 5 4 b W x Q S w E C L Q A U A A I A C A C J Y s V Q D 8 r p q 6 Q A A A D p A A A A E w A A A A A A A A A A A A A A A A D y A A A A W 0 N v b n R l b n R f V H l w Z X N d L n h t b F B L A Q I t A B Q A A g A I A I l i x V C a S I l m h g E A A K o G A A A T A A A A A A A A A A A A A A A A A O M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g A A A A A A A A V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X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F x d W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x d W k v V G l w b y B B b H R l c m F k b y 5 7 c n V u L D B 9 J n F 1 b 3 Q 7 L C Z x d W 9 0 O 1 N l Y 3 R p b 2 4 x L 2 F x d W k v V G l w b y B B b H R l c m F k b y 5 7 c m V k Z S w x f S Z x d W 9 0 O y w m c X V v d D t T Z W N 0 a W 9 u M S 9 h c X V p L 1 R p c G 8 g Q W x 0 Z X J h Z G 8 u e 3 N w Z W V k L D J 9 J n F 1 b 3 Q 7 L C Z x d W 9 0 O 1 N l Y 3 R p b 2 4 x L 2 F x d W k v V G l w b y B B b H R l c m F k b y 5 7 c m V w Z X R p d G l v b i w z f S Z x d W 9 0 O y w m c X V v d D t T Z W N 0 a W 9 u M S 9 h c X V p L 1 R p c G 8 g Q W x 0 Z X J h Z G 8 u e 2 1 v Z H V s Z S w 0 f S Z x d W 9 0 O y w m c X V v d D t T Z W N 0 a W 9 u M S 9 h c X V p L 1 R p c G 8 g Q W x 0 Z X J h Z G 8 u e 2 5 h b W U s N X 0 m c X V v d D s s J n F 1 b 3 Q 7 U 2 V j d G l v b j E v Y X F 1 a S 9 U a X B v I E F s d G V y Y W R v L n t j b 3 V u d C w 2 f S Z x d W 9 0 O y w m c X V v d D t T Z W N 0 a W 9 u M S 9 h c X V p L 1 R p c G 8 g Q W x 0 Z X J h Z G 8 u e 3 N 1 b X d l a W d o d H M s N 3 0 m c X V v d D s s J n F 1 b 3 Q 7 U 2 V j d G l v b j E v Y X F 1 a S 9 U a X B v I E F s d G V y Y W R v L n t t Z W F u L D h 9 J n F 1 b 3 Q 7 L C Z x d W 9 0 O 1 N l Y 3 R p b 2 4 x L 2 F x d W k v V G l w b y B B b H R l c m F k b y 5 7 c 3 R k Z G V 2 L D l 9 J n F 1 b 3 Q 7 L C Z x d W 9 0 O 1 N l Y 3 R p b 2 4 x L 2 F x d W k v V G l w b y B B b H R l c m F k b y 5 7 b W l u L D E w f S Z x d W 9 0 O y w m c X V v d D t T Z W N 0 a W 9 u M S 9 h c X V p L 1 R p c G 8 g Q W x 0 Z X J h Z G 8 u e 2 1 h e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F x d W k v V G l w b y B B b H R l c m F k b y 5 7 c n V u L D B 9 J n F 1 b 3 Q 7 L C Z x d W 9 0 O 1 N l Y 3 R p b 2 4 x L 2 F x d W k v V G l w b y B B b H R l c m F k b y 5 7 c m V k Z S w x f S Z x d W 9 0 O y w m c X V v d D t T Z W N 0 a W 9 u M S 9 h c X V p L 1 R p c G 8 g Q W x 0 Z X J h Z G 8 u e 3 N w Z W V k L D J 9 J n F 1 b 3 Q 7 L C Z x d W 9 0 O 1 N l Y 3 R p b 2 4 x L 2 F x d W k v V G l w b y B B b H R l c m F k b y 5 7 c m V w Z X R p d G l v b i w z f S Z x d W 9 0 O y w m c X V v d D t T Z W N 0 a W 9 u M S 9 h c X V p L 1 R p c G 8 g Q W x 0 Z X J h Z G 8 u e 2 1 v Z H V s Z S w 0 f S Z x d W 9 0 O y w m c X V v d D t T Z W N 0 a W 9 u M S 9 h c X V p L 1 R p c G 8 g Q W x 0 Z X J h Z G 8 u e 2 5 h b W U s N X 0 m c X V v d D s s J n F 1 b 3 Q 7 U 2 V j d G l v b j E v Y X F 1 a S 9 U a X B v I E F s d G V y Y W R v L n t j b 3 V u d C w 2 f S Z x d W 9 0 O y w m c X V v d D t T Z W N 0 a W 9 u M S 9 h c X V p L 1 R p c G 8 g Q W x 0 Z X J h Z G 8 u e 3 N 1 b X d l a W d o d H M s N 3 0 m c X V v d D s s J n F 1 b 3 Q 7 U 2 V j d G l v b j E v Y X F 1 a S 9 U a X B v I E F s d G V y Y W R v L n t t Z W F u L D h 9 J n F 1 b 3 Q 7 L C Z x d W 9 0 O 1 N l Y 3 R p b 2 4 x L 2 F x d W k v V G l w b y B B b H R l c m F k b y 5 7 c 3 R k Z G V 2 L D l 9 J n F 1 b 3 Q 7 L C Z x d W 9 0 O 1 N l Y 3 R p b 2 4 x L 2 F x d W k v V G l w b y B B b H R l c m F k b y 5 7 b W l u L D E w f S Z x d W 9 0 O y w m c X V v d D t T Z W N 0 a W 9 u M S 9 h c X V p L 1 R p c G 8 g Q W x 0 Z X J h Z G 8 u e 2 1 h e C w x M X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c n V u J n F 1 b 3 Q 7 L C Z x d W 9 0 O 3 J l Z G U m c X V v d D s s J n F 1 b 3 Q 7 c 3 B l Z W Q m c X V v d D s s J n F 1 b 3 Q 7 c m V w Z X R p d G l v b i Z x d W 9 0 O y w m c X V v d D t t b 2 R 1 b G U m c X V v d D s s J n F 1 b 3 Q 7 b m F t Z S Z x d W 9 0 O y w m c X V v d D t j b 3 V u d C Z x d W 9 0 O y w m c X V v d D t z d W 1 3 Z W l n a H R z J n F 1 b 3 Q 7 L C Z x d W 9 0 O 2 1 l Y W 4 m c X V v d D s s J n F 1 b 3 Q 7 c 3 R k Z G V 2 J n F 1 b 3 Q 7 L C Z x d W 9 0 O 2 1 p b i Z x d W 9 0 O y w m c X V v d D t t Y X g m c X V v d D t d I i A v P j x F b n R y e S B U e X B l P S J G a W x s Q 2 9 s d W 1 u V H l w Z X M i I F Z h b H V l P S J z Q m d Z R E F 3 W U d B d 1 l H Q m d Z R y I g L z 4 8 R W 5 0 c n k g V H l w Z T 0 i R m l s b E x h c 3 R V c G R h d G V k I i B W Y W x 1 Z T 0 i Z D I w M j A t M D U t M j V U M D E 6 M z Q 6 M z I u M T c x M j U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X V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x d W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x d W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F 1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1 V D A x O j I x O j E 4 L j k z M T k y N D B a I i A v P j x F b n R y e S B U e X B l P S J G a W x s Q 2 9 s d W 1 u V H l w Z X M i I F Z h b H V l P S J z Q m d Z R E F 3 W U Q i I C 8 + P E V u d H J 5 I F R 5 c G U 9 I k Z p b G x D b 2 x 1 b W 5 O Y W 1 l c y I g V m F s d W U 9 I n N b J n F 1 b 3 Q 7 c n V u J n F 1 b 3 Q 7 L C Z x d W 9 0 O 3 J l Z G U m c X V v d D s s J n F 1 b 3 Q 7 c 3 B l Z W Q m c X V v d D s s J n F 1 b 3 Q 7 c m V w Z X R p d G l v b i Z x d W 9 0 O y w m c X V v d D t N b 2 R 1 b G U m c X V v d D s s J n F 1 b 3 Q 7 c G F j a 2 V 0 U 2 V u d F R v T G 9 3 Z X I 6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X V p I C g y K S 9 U a X B v I E F s d G V y Y W R v L n t y d W 4 s M H 0 m c X V v d D s s J n F 1 b 3 Q 7 U 2 V j d G l v b j E v Y X F 1 a S A o M i k v V G l w b y B B b H R l c m F k b y 5 7 c m V k Z S w x f S Z x d W 9 0 O y w m c X V v d D t T Z W N 0 a W 9 u M S 9 h c X V p I C g y K S 9 U a X B v I E F s d G V y Y W R v L n t z c G V l Z C w y f S Z x d W 9 0 O y w m c X V v d D t T Z W N 0 a W 9 u M S 9 h c X V p I C g y K S 9 U a X B v I E F s d G V y Y W R v L n t y Z X B l d G l 0 a W 9 u L D N 9 J n F 1 b 3 Q 7 L C Z x d W 9 0 O 1 N l Y 3 R p b 2 4 x L 2 F x d W k g K D I p L 1 R p c G 8 g Q W x 0 Z X J h Z G 8 u e 0 1 v Z H V s Z S w 0 f S Z x d W 9 0 O y w m c X V v d D t T Z W N 0 a W 9 u M S 9 h c X V p I C g y K S 9 U a X B v I E F s d G V y Y W R v L n t w Y W N r Z X R T Z W 5 0 V G 9 M b 3 d l c j p j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c X V p I C g y K S 9 U a X B v I E F s d G V y Y W R v L n t y d W 4 s M H 0 m c X V v d D s s J n F 1 b 3 Q 7 U 2 V j d G l v b j E v Y X F 1 a S A o M i k v V G l w b y B B b H R l c m F k b y 5 7 c m V k Z S w x f S Z x d W 9 0 O y w m c X V v d D t T Z W N 0 a W 9 u M S 9 h c X V p I C g y K S 9 U a X B v I E F s d G V y Y W R v L n t z c G V l Z C w y f S Z x d W 9 0 O y w m c X V v d D t T Z W N 0 a W 9 u M S 9 h c X V p I C g y K S 9 U a X B v I E F s d G V y Y W R v L n t y Z X B l d G l 0 a W 9 u L D N 9 J n F 1 b 3 Q 7 L C Z x d W 9 0 O 1 N l Y 3 R p b 2 4 x L 2 F x d W k g K D I p L 1 R p c G 8 g Q W x 0 Z X J h Z G 8 u e 0 1 v Z H V s Z S w 0 f S Z x d W 9 0 O y w m c X V v d D t T Z W N 0 a W 9 u M S 9 h c X V p I C g y K S 9 U a X B v I E F s d G V y Y W R v L n t w Y W N r Z X R T Z W 5 0 V G 9 M b 3 d l c j p j b 3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F 1 a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X V p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X V p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x d W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1 V D I z O j I x O j M 2 L j M y M z M x N z B a I i A v P j x F b n R y e S B U e X B l P S J G a W x s Q 2 9 s d W 1 u V H l w Z X M i I F Z h b H V l P S J z Q m d Z R E F 3 W U Q i I C 8 + P E V u d H J 5 I F R 5 c G U 9 I k Z p b G x D b 2 x 1 b W 5 O Y W 1 l c y I g V m F s d W U 9 I n N b J n F 1 b 3 Q 7 c n V u J n F 1 b 3 Q 7 L C Z x d W 9 0 O 3 J l Z G U m c X V v d D s s J n F 1 b 3 Q 7 c 3 B l Z W Q m c X V v d D s s J n F 1 b 3 Q 7 c m V w Z X R p d G l v b i Z x d W 9 0 O y w m c X V v d D t N b 2 R 1 b G U m c X V v d D s s J n F 1 b 3 Q 7 c G F j a 2 V 0 U 2 V u d F R v T G 9 3 Z X I 6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X V p I C g z K S 9 U a X B v I E F s d G V y Y W R v L n t y d W 4 s M H 0 m c X V v d D s s J n F 1 b 3 Q 7 U 2 V j d G l v b j E v Y X F 1 a S A o M y k v V G l w b y B B b H R l c m F k b y 5 7 c m V k Z S w x f S Z x d W 9 0 O y w m c X V v d D t T Z W N 0 a W 9 u M S 9 h c X V p I C g z K S 9 U a X B v I E F s d G V y Y W R v L n t z c G V l Z C w y f S Z x d W 9 0 O y w m c X V v d D t T Z W N 0 a W 9 u M S 9 h c X V p I C g z K S 9 U a X B v I E F s d G V y Y W R v L n t y Z X B l d G l 0 a W 9 u L D N 9 J n F 1 b 3 Q 7 L C Z x d W 9 0 O 1 N l Y 3 R p b 2 4 x L 2 F x d W k g K D M p L 1 R p c G 8 g Q W x 0 Z X J h Z G 8 u e 0 1 v Z H V s Z S w 0 f S Z x d W 9 0 O y w m c X V v d D t T Z W N 0 a W 9 u M S 9 h c X V p I C g z K S 9 U a X B v I E F s d G V y Y W R v L n t w Y W N r Z X R T Z W 5 0 V G 9 M b 3 d l c j p j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c X V p I C g z K S 9 U a X B v I E F s d G V y Y W R v L n t y d W 4 s M H 0 m c X V v d D s s J n F 1 b 3 Q 7 U 2 V j d G l v b j E v Y X F 1 a S A o M y k v V G l w b y B B b H R l c m F k b y 5 7 c m V k Z S w x f S Z x d W 9 0 O y w m c X V v d D t T Z W N 0 a W 9 u M S 9 h c X V p I C g z K S 9 U a X B v I E F s d G V y Y W R v L n t z c G V l Z C w y f S Z x d W 9 0 O y w m c X V v d D t T Z W N 0 a W 9 u M S 9 h c X V p I C g z K S 9 U a X B v I E F s d G V y Y W R v L n t y Z X B l d G l 0 a W 9 u L D N 9 J n F 1 b 3 Q 7 L C Z x d W 9 0 O 1 N l Y 3 R p b 2 4 x L 2 F x d W k g K D M p L 1 R p c G 8 g Q W x 0 Z X J h Z G 8 u e 0 1 v Z H V s Z S w 0 f S Z x d W 9 0 O y w m c X V v d D t T Z W N 0 a W 9 u M S 9 h c X V p I C g z K S 9 U a X B v I E F s d G V y Y W R v L n t w Y W N r Z X R T Z W 5 0 V G 9 M b 3 d l c j p j b 3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F 1 a S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X V p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X V p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d 6 2 g T g 8 0 Q 7 a b q W d i g e s s A A A A A A I A A A A A A B B m A A A A A Q A A I A A A A K S C p 3 e G I Y Y f X n Q Y O f 4 S D k 6 I b o i B 6 1 K r J j 0 w d 3 m V g / M c A A A A A A 6 A A A A A A g A A I A A A A E 5 F T F w F 3 I b s r 6 x p n f E o 3 J i w K 1 C 2 9 E O m v 5 S d t y F o z V o 3 U A A A A N O R u X f n V 7 + h J g n P q / K a s y V l v K i j N C 6 D B R + q d 0 A 3 R / 4 V 2 2 n b k P d m m 6 C L D A W 2 P r D / s a 5 1 y N J G z 0 u I f c J 3 / M Q U I W B U n M c o E E W n k R m D D Z 6 e O 4 Q D Q A A A A O Q 9 A L M I + F c J E U N s W F 8 H e 0 u + T / C / M / N Z 7 x Z E P U Y t E s 3 i 9 9 x E Q q M G + W E W H z 2 W x t v P a y d 8 Q h I D O u f O V i P T i D A V h u k = < / D a t a M a s h u p > 
</file>

<file path=customXml/itemProps1.xml><?xml version="1.0" encoding="utf-8"?>
<ds:datastoreItem xmlns:ds="http://schemas.openxmlformats.org/officeDocument/2006/customXml" ds:itemID="{9906022E-28EA-4D0E-B5A1-9C7705AA5A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2_2_2</vt:lpstr>
      <vt:lpstr>2_2_3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2020-05-25T01:10:10Z</dcterms:created>
  <dcterms:modified xsi:type="dcterms:W3CDTF">2020-06-05T11:23:45Z</dcterms:modified>
</cp:coreProperties>
</file>