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ЧТИ МЕНЯ" sheetId="1" r:id="rId4"/>
    <sheet state="visible" name="Относит. ссылки" sheetId="2" r:id="rId5"/>
    <sheet state="visible" name="Абсолют. ссылки" sheetId="3" r:id="rId6"/>
    <sheet state="visible" name="Матем. и статист. формулы" sheetId="4" r:id="rId7"/>
    <sheet state="visible" name="ВПР" sheetId="5" r:id="rId8"/>
    <sheet state="visible" name="ВПР (2)" sheetId="6" r:id="rId9"/>
    <sheet state="visible" name="ПРАЙС-ЛИСТ" sheetId="7" r:id="rId10"/>
    <sheet state="visible" name="Отщипываем текст" sheetId="8" r:id="rId11"/>
    <sheet state="visible" name="Склеиваем текст" sheetId="9" r:id="rId12"/>
    <sheet state="visible" name="Работа с датами" sheetId="10" r:id="rId13"/>
    <sheet state="visible" name="Вычисляем формулой" sheetId="11" r:id="rId14"/>
    <sheet state="visible" name="Сортировка" sheetId="12" r:id="rId15"/>
    <sheet state="visible" name="Фильтрация" sheetId="13" r:id="rId16"/>
    <sheet state="visible" name="Сводные таблицы" sheetId="14" r:id="rId17"/>
    <sheet state="visible" name="Сводная таблица 1" sheetId="15" r:id="rId18"/>
    <sheet state="visible" name="Графики.Основы" sheetId="16" r:id="rId19"/>
    <sheet state="visible" name="Условное форматирование" sheetId="17" r:id="rId20"/>
  </sheets>
  <definedNames>
    <definedName hidden="1" localSheetId="12" name="_xlnm._FilterDatabase">'Фильтрация'!$A$1:$E$1000</definedName>
  </definedNames>
  <calcPr/>
  <pivotCaches>
    <pivotCache cacheId="0" r:id="rId21"/>
  </pivotCaches>
  <extLst>
    <ext uri="GoogleSheetsCustomDataVersion1">
      <go:sheetsCustomData xmlns:go="http://customooxmlschemas.google.com/" r:id="rId22" roundtripDataSignature="AMtx7mjlxzEXVNc8jpDYryumS4s3U6ma+A=="/>
    </ext>
  </extLst>
</workbook>
</file>

<file path=xl/sharedStrings.xml><?xml version="1.0" encoding="utf-8"?>
<sst xmlns="http://schemas.openxmlformats.org/spreadsheetml/2006/main" count="600" uniqueCount="220">
  <si>
    <t>Добро пожаловать на курс:</t>
  </si>
  <si>
    <t>Базовый Excel</t>
  </si>
  <si>
    <t>Хотите научиться работать в Excel?</t>
  </si>
  <si>
    <t>Тогда нужно решать как можно больше практических заданий.</t>
  </si>
  <si>
    <t>Этот файл состоит из примеров из видео</t>
  </si>
  <si>
    <t>Смотри видео и выполняй задание параллельно.</t>
  </si>
  <si>
    <t>Чтобы пройти курс до конца, нужно будет сделать все задания.</t>
  </si>
  <si>
    <t>Успехов в выполнении заданий и прохождении курса!</t>
  </si>
  <si>
    <t>У вас всё получится!!!</t>
  </si>
  <si>
    <t>Артикул</t>
  </si>
  <si>
    <t>Наименование</t>
  </si>
  <si>
    <t>Цена, руб</t>
  </si>
  <si>
    <t>Коли-чество</t>
  </si>
  <si>
    <t>Стоимость, руб.</t>
  </si>
  <si>
    <t>Скидка, %</t>
  </si>
  <si>
    <t>Скидка, руб.</t>
  </si>
  <si>
    <t>Стоимость заказа с учетом скидки, р</t>
  </si>
  <si>
    <t>Холодильник</t>
  </si>
  <si>
    <t>Пылесос</t>
  </si>
  <si>
    <t>Вентилятор</t>
  </si>
  <si>
    <t>Чайник</t>
  </si>
  <si>
    <t>Плита</t>
  </si>
  <si>
    <t>Фильтр</t>
  </si>
  <si>
    <t>Кондиционер</t>
  </si>
  <si>
    <t>Утюг</t>
  </si>
  <si>
    <t>Фен</t>
  </si>
  <si>
    <t>Итого:</t>
  </si>
  <si>
    <t>Сезонная скидка, руб.</t>
  </si>
  <si>
    <t>Стоимость заказа с учетом скидки, $</t>
  </si>
  <si>
    <t>Сезонная скидка, %</t>
  </si>
  <si>
    <t>Курс доллара, руб.</t>
  </si>
  <si>
    <t>Дата</t>
  </si>
  <si>
    <t>Решение</t>
  </si>
  <si>
    <t>Ответ</t>
  </si>
  <si>
    <t>Всего продали, руб.</t>
  </si>
  <si>
    <t>Всего заказов:</t>
  </si>
  <si>
    <t>Заказали Чайников</t>
  </si>
  <si>
    <t>Купили фенов, шт.:</t>
  </si>
  <si>
    <t xml:space="preserve"> на сумму:</t>
  </si>
  <si>
    <t>Общая сумма продаж</t>
  </si>
  <si>
    <t>№</t>
  </si>
  <si>
    <t>Офис; ФИО; Артикул</t>
  </si>
  <si>
    <t>Сумма, руб.</t>
  </si>
  <si>
    <t>Офис</t>
  </si>
  <si>
    <t>ФИО</t>
  </si>
  <si>
    <t>МСК; Бумажкин М.П; 8486</t>
  </si>
  <si>
    <t>СПБ; Великий Д.В; 6781</t>
  </si>
  <si>
    <t>СПБ; Денежкина О.В; 5191</t>
  </si>
  <si>
    <t>МСК; Жуликов М.И; 2119</t>
  </si>
  <si>
    <t>МСК; Лентяев А.М; 3881</t>
  </si>
  <si>
    <t>САМ; Малоедова А.В; 3748</t>
  </si>
  <si>
    <t>САМ; Мерзляков Р.Э; 8486</t>
  </si>
  <si>
    <t>МСК; Якушев Д.А; 3881</t>
  </si>
  <si>
    <t>СПБ; Великий Д.В; 2119</t>
  </si>
  <si>
    <t>МСК; Жуликов М.И; 8486</t>
  </si>
  <si>
    <t>МСК; Лентяев А.М; 8486</t>
  </si>
  <si>
    <t>МСК; Самоедова А.М; 3881</t>
  </si>
  <si>
    <t>САМ; Мерзляков Р.Э; 2119</t>
  </si>
  <si>
    <t>САМ; Мерзляков Р.Э; 5191</t>
  </si>
  <si>
    <t>МСК; Мурзиков Ф.Ф; 2281</t>
  </si>
  <si>
    <t>СПБ; Великий Д.В; 9260</t>
  </si>
  <si>
    <t>Фамилия</t>
  </si>
  <si>
    <t>Имя</t>
  </si>
  <si>
    <r>
      <rPr>
        <rFont val="Arial"/>
        <color theme="1"/>
        <sz val="10.0"/>
      </rPr>
      <t>ФИО</t>
    </r>
    <r>
      <rPr>
        <rFont val="Arial"/>
        <color theme="1"/>
        <sz val="8.0"/>
      </rPr>
      <t xml:space="preserve">
</t>
    </r>
    <r>
      <rPr>
        <rFont val="Arial"/>
        <color theme="1"/>
        <sz val="5.0"/>
      </rPr>
      <t>(=СЦЕПИТЬ)</t>
    </r>
  </si>
  <si>
    <r>
      <rPr>
        <rFont val="Arial"/>
        <color theme="1"/>
        <sz val="10.0"/>
      </rPr>
      <t xml:space="preserve">ФИО
</t>
    </r>
    <r>
      <rPr>
        <rFont val="Arial"/>
        <color theme="1"/>
        <sz val="5.0"/>
      </rPr>
      <t>(=A2 &amp; " " &amp;…)</t>
    </r>
  </si>
  <si>
    <t>Бумажкин</t>
  </si>
  <si>
    <t>Максим</t>
  </si>
  <si>
    <t>Великий</t>
  </si>
  <si>
    <t>Денис</t>
  </si>
  <si>
    <t>Денежкина</t>
  </si>
  <si>
    <t>Ольга</t>
  </si>
  <si>
    <t>Жуликов</t>
  </si>
  <si>
    <t>Купцов</t>
  </si>
  <si>
    <t>Александр</t>
  </si>
  <si>
    <t>Лентяев</t>
  </si>
  <si>
    <t>Алик</t>
  </si>
  <si>
    <t>Мерзляков</t>
  </si>
  <si>
    <t>Руслан</t>
  </si>
  <si>
    <t>Мурзиков</t>
  </si>
  <si>
    <t>Фидан</t>
  </si>
  <si>
    <t>Окорочков</t>
  </si>
  <si>
    <t>Андрей</t>
  </si>
  <si>
    <t>Скородумов</t>
  </si>
  <si>
    <t>Николай</t>
  </si>
  <si>
    <t>Червячков</t>
  </si>
  <si>
    <t>Константин</t>
  </si>
  <si>
    <t>Чижиков</t>
  </si>
  <si>
    <t>Кирилл</t>
  </si>
  <si>
    <t>Якушев</t>
  </si>
  <si>
    <t>Дмитрий</t>
  </si>
  <si>
    <t>Заказ</t>
  </si>
  <si>
    <t>1. Дата офорлен.</t>
  </si>
  <si>
    <t>2. Изготовление</t>
  </si>
  <si>
    <t>3. Доставка через:</t>
  </si>
  <si>
    <t>Выходные</t>
  </si>
  <si>
    <t>3 дня (календ.)</t>
  </si>
  <si>
    <t>Идёт почтой</t>
  </si>
  <si>
    <t>... раб.дней
(без сб/вс)</t>
  </si>
  <si>
    <t>... раб.дней (+ вых.)</t>
  </si>
  <si>
    <t>MSC-0519</t>
  </si>
  <si>
    <t>MSC-0547</t>
  </si>
  <si>
    <t>BRN-0604</t>
  </si>
  <si>
    <t>BRN-0605</t>
  </si>
  <si>
    <t>SAM-0243</t>
  </si>
  <si>
    <t>SPB-0389</t>
  </si>
  <si>
    <t>VLD-0766</t>
  </si>
  <si>
    <t>SPB-0701</t>
  </si>
  <si>
    <t>BRN-0608</t>
  </si>
  <si>
    <t>RTV-0436</t>
  </si>
  <si>
    <t>VLD-0962</t>
  </si>
  <si>
    <t>MSC-0709</t>
  </si>
  <si>
    <t>Дата офорлен.</t>
  </si>
  <si>
    <t>Дата выдачи</t>
  </si>
  <si>
    <t>ДЕНЬ</t>
  </si>
  <si>
    <t>МЕСЯЦ</t>
  </si>
  <si>
    <t>ГОД</t>
  </si>
  <si>
    <t>2 месяца</t>
  </si>
  <si>
    <t>Сотрудник</t>
  </si>
  <si>
    <t>Уровень квалификации</t>
  </si>
  <si>
    <t>Выполнение плана</t>
  </si>
  <si>
    <t>Стаж</t>
  </si>
  <si>
    <t>Оклад</t>
  </si>
  <si>
    <t>Червячков Константин</t>
  </si>
  <si>
    <t>высший</t>
  </si>
  <si>
    <t>Великий Денис</t>
  </si>
  <si>
    <t>Купцов Александр</t>
  </si>
  <si>
    <t>Мурзиков Фидан</t>
  </si>
  <si>
    <t>первый</t>
  </si>
  <si>
    <t>Бумажкин Максим</t>
  </si>
  <si>
    <t>Мерзляков Руслан</t>
  </si>
  <si>
    <t>Жуликов Максим</t>
  </si>
  <si>
    <t>средний</t>
  </si>
  <si>
    <t>Лентяев Алик</t>
  </si>
  <si>
    <t>Якушев Дмитрий</t>
  </si>
  <si>
    <t>Денежкина Ольга</t>
  </si>
  <si>
    <t>Чижиков Кирилл</t>
  </si>
  <si>
    <t>Окорочков Андрей</t>
  </si>
  <si>
    <t>Скородумов Николай</t>
  </si>
  <si>
    <t>Покупатель</t>
  </si>
  <si>
    <t>Бумажкин М.</t>
  </si>
  <si>
    <t>м</t>
  </si>
  <si>
    <t>Великий Д.</t>
  </si>
  <si>
    <t>ж</t>
  </si>
  <si>
    <t>Денежкина О.</t>
  </si>
  <si>
    <t>Жуликов М.</t>
  </si>
  <si>
    <t>Лентяев А.</t>
  </si>
  <si>
    <t>Якушев Д.</t>
  </si>
  <si>
    <t>Мерзляков Р.</t>
  </si>
  <si>
    <t>Мурзиков Ф.</t>
  </si>
  <si>
    <t>Окорочков А.</t>
  </si>
  <si>
    <t>Скородумов Н.</t>
  </si>
  <si>
    <t>Червячков К.</t>
  </si>
  <si>
    <t>Чижиков К.</t>
  </si>
  <si>
    <t>Чудакова М.</t>
  </si>
  <si>
    <t>SUM из Стоимость, руб.</t>
  </si>
  <si>
    <t>Всего (1/5/2019)</t>
  </si>
  <si>
    <t>Всего (1/17/2019)</t>
  </si>
  <si>
    <t>Всего (1/21/2019)</t>
  </si>
  <si>
    <t>Всего (1/25/2019)</t>
  </si>
  <si>
    <t>Всего (1/27/2019)</t>
  </si>
  <si>
    <t>Всего (1/29/2019)</t>
  </si>
  <si>
    <t>Всего (2/1/2019)</t>
  </si>
  <si>
    <t>Всего (2/8/2019)</t>
  </si>
  <si>
    <t>Всего (2/9/2019)</t>
  </si>
  <si>
    <t>Всего (2/19/2019)</t>
  </si>
  <si>
    <t>Всего (2/23/2019)</t>
  </si>
  <si>
    <t>Всего (2/28/2019)</t>
  </si>
  <si>
    <t>Всего (3/17/2019)</t>
  </si>
  <si>
    <t>Всего (4/4/2019)</t>
  </si>
  <si>
    <t>Всего (4/9/2019)</t>
  </si>
  <si>
    <t>Всего (4/12/2019)</t>
  </si>
  <si>
    <t>Всего (4/19/2019)</t>
  </si>
  <si>
    <t>Всего (4/29/2019)</t>
  </si>
  <si>
    <t>Всего (5/4/2019)</t>
  </si>
  <si>
    <t>Всего (5/10/2019)</t>
  </si>
  <si>
    <t>Всего (5/19/2019)</t>
  </si>
  <si>
    <t>Всего (5/20/2019)</t>
  </si>
  <si>
    <t>Всего (5/30/2019)</t>
  </si>
  <si>
    <t>Всего (6/11/2019)</t>
  </si>
  <si>
    <t>Всего (6/12/2019)</t>
  </si>
  <si>
    <t>Всего (6/13/2019)</t>
  </si>
  <si>
    <t>Всего (6/16/2019)</t>
  </si>
  <si>
    <t>Всего (7/1/2019)</t>
  </si>
  <si>
    <t>Всего (7/12/2019)</t>
  </si>
  <si>
    <t>Всего (7/13/2019)</t>
  </si>
  <si>
    <t>Всего (7/15/2019)</t>
  </si>
  <si>
    <t>Всего (7/24/2019)</t>
  </si>
  <si>
    <t>Всего (8/9/2019)</t>
  </si>
  <si>
    <t>Всего (8/28/2019)</t>
  </si>
  <si>
    <t>Всего (9/21/2019)</t>
  </si>
  <si>
    <t>Всего (9/24/2019)</t>
  </si>
  <si>
    <t>Всего (9/27/2019)</t>
  </si>
  <si>
    <t>Всего (9/29/2019)</t>
  </si>
  <si>
    <t>Всего (10/1/2019)</t>
  </si>
  <si>
    <t>Всего (10/18/2019)</t>
  </si>
  <si>
    <t>Всего (10/24/2019)</t>
  </si>
  <si>
    <t>Всего (10/25/2019)</t>
  </si>
  <si>
    <t>Всего (11/13/2019)</t>
  </si>
  <si>
    <t>Всего (11/15/2019)</t>
  </si>
  <si>
    <t>Всего (11/19/2019)</t>
  </si>
  <si>
    <t>Всего (12/2/2019)</t>
  </si>
  <si>
    <t>Всего (12/3/2019)</t>
  </si>
  <si>
    <t>Всего (12/5/2019)</t>
  </si>
  <si>
    <t>Всего (12/13/2019)</t>
  </si>
  <si>
    <t>Итого</t>
  </si>
  <si>
    <t>Динамика продаж</t>
  </si>
  <si>
    <t>Месяц</t>
  </si>
  <si>
    <t>Продажи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</si>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</sst>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-* #,##0\ _₽_-;\-* #,##0\ _₽_-;_-* &quot;-&quot;??\ _₽_-;_-@"/>
    <numFmt numFmtId="165" formatCode="0.0"/>
    <numFmt numFmtId="166" formatCode="#,##0_ ;\-#,##0\ "/>
    <numFmt numFmtId="167" formatCode="0_ ;\-0\ "/>
  </numFmts>
  <fonts count="1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i/>
      <sz val="10.0"/>
      <color theme="1"/>
      <name val="Arial"/>
    </font>
    <font/>
    <font>
      <sz val="11.0"/>
      <color theme="1"/>
      <name val="Arial"/>
    </font>
    <font>
      <sz val="10.0"/>
      <color rgb="FF7F7F7F"/>
      <name val="Arial"/>
    </font>
    <font>
      <sz val="10.0"/>
      <color rgb="FFA5A5A5"/>
      <name val="Arial"/>
    </font>
    <font>
      <sz val="8.0"/>
      <color theme="1"/>
      <name val="Arial"/>
    </font>
    <font>
      <b/>
      <sz val="10.0"/>
      <color theme="1"/>
      <name val="Arial"/>
    </font>
    <font>
      <sz val="10.0"/>
      <color theme="0"/>
      <name val="Arial"/>
    </font>
    <font>
      <color theme="1"/>
      <name val="Calibri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8EAADB"/>
        <bgColor rgb="FF8EAADB"/>
      </patternFill>
    </fill>
    <fill>
      <patternFill patternType="solid">
        <fgColor rgb="FFBFBFBF"/>
        <bgColor rgb="FFBFBFBF"/>
      </patternFill>
    </fill>
    <fill>
      <patternFill patternType="solid">
        <fgColor rgb="FF548135"/>
        <bgColor rgb="FF548135"/>
      </patternFill>
    </fill>
  </fills>
  <borders count="9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3" fontId="1" numFmtId="0" xfId="0" applyBorder="1" applyFill="1" applyFont="1"/>
    <xf borderId="1" fillId="2" fontId="3" numFmtId="0" xfId="0" applyAlignment="1" applyBorder="1" applyFont="1">
      <alignment horizontal="left"/>
    </xf>
    <xf borderId="2" fillId="4" fontId="4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2" fillId="0" fontId="4" numFmtId="0" xfId="0" applyAlignment="1" applyBorder="1" applyFont="1">
      <alignment horizontal="center"/>
    </xf>
    <xf borderId="2" fillId="0" fontId="4" numFmtId="0" xfId="0" applyBorder="1" applyFont="1"/>
    <xf borderId="2" fillId="0" fontId="4" numFmtId="164" xfId="0" applyBorder="1" applyFont="1" applyNumberFormat="1"/>
    <xf borderId="2" fillId="5" fontId="4" numFmtId="164" xfId="0" applyBorder="1" applyFill="1" applyFont="1" applyNumberFormat="1"/>
    <xf borderId="2" fillId="0" fontId="4" numFmtId="9" xfId="0" applyBorder="1" applyFont="1" applyNumberFormat="1"/>
    <xf borderId="0" fillId="0" fontId="4" numFmtId="0" xfId="0" applyFont="1"/>
    <xf borderId="0" fillId="0" fontId="4" numFmtId="0" xfId="0" applyAlignment="1" applyFont="1">
      <alignment horizontal="center"/>
    </xf>
    <xf borderId="0" fillId="0" fontId="4" numFmtId="164" xfId="0" applyFont="1" applyNumberFormat="1"/>
    <xf borderId="0" fillId="0" fontId="4" numFmtId="0" xfId="0" applyAlignment="1" applyFont="1">
      <alignment horizontal="right"/>
    </xf>
    <xf borderId="0" fillId="0" fontId="5" numFmtId="0" xfId="0" applyAlignment="1" applyFont="1">
      <alignment horizontal="center"/>
    </xf>
    <xf borderId="3" fillId="0" fontId="6" numFmtId="0" xfId="0" applyBorder="1" applyFont="1"/>
    <xf borderId="2" fillId="6" fontId="7" numFmtId="9" xfId="0" applyAlignment="1" applyBorder="1" applyFill="1" applyFont="1" applyNumberFormat="1">
      <alignment horizontal="right" readingOrder="0"/>
    </xf>
    <xf borderId="0" fillId="0" fontId="4" numFmtId="9" xfId="0" applyFont="1" applyNumberFormat="1"/>
    <xf borderId="2" fillId="6" fontId="4" numFmtId="164" xfId="0" applyBorder="1" applyFont="1" applyNumberFormat="1"/>
    <xf borderId="2" fillId="6" fontId="7" numFmtId="165" xfId="0" applyAlignment="1" applyBorder="1" applyFont="1" applyNumberFormat="1">
      <alignment horizontal="right" readingOrder="0"/>
    </xf>
    <xf borderId="2" fillId="0" fontId="4" numFmtId="14" xfId="0" applyAlignment="1" applyBorder="1" applyFont="1" applyNumberFormat="1">
      <alignment horizontal="center"/>
    </xf>
    <xf borderId="0" fillId="0" fontId="8" numFmtId="164" xfId="0" applyFont="1" applyNumberFormat="1"/>
    <xf borderId="2" fillId="7" fontId="4" numFmtId="0" xfId="0" applyAlignment="1" applyBorder="1" applyFill="1" applyFont="1">
      <alignment horizontal="right"/>
    </xf>
    <xf borderId="2" fillId="8" fontId="4" numFmtId="0" xfId="0" applyAlignment="1" applyBorder="1" applyFill="1" applyFont="1">
      <alignment horizontal="center" shrinkToFit="0" vertical="center" wrapText="1"/>
    </xf>
    <xf borderId="2" fillId="5" fontId="4" numFmtId="166" xfId="0" applyBorder="1" applyFont="1" applyNumberFormat="1"/>
    <xf borderId="0" fillId="0" fontId="9" numFmtId="166" xfId="0" applyFont="1" applyNumberFormat="1"/>
    <xf borderId="0" fillId="0" fontId="4" numFmtId="0" xfId="0" applyAlignment="1" applyFont="1">
      <alignment horizontal="center" readingOrder="0" shrinkToFit="0" vertical="center" wrapText="1"/>
    </xf>
    <xf borderId="2" fillId="0" fontId="4" numFmtId="14" xfId="0" applyAlignment="1" applyBorder="1" applyFont="1" applyNumberFormat="1">
      <alignment horizontal="left"/>
    </xf>
    <xf borderId="2" fillId="4" fontId="10" numFmtId="0" xfId="0" applyAlignment="1" applyBorder="1" applyFont="1">
      <alignment horizontal="center" shrinkToFit="0" vertical="center" wrapText="1"/>
    </xf>
    <xf borderId="4" fillId="4" fontId="4" numFmtId="0" xfId="0" applyAlignment="1" applyBorder="1" applyFont="1">
      <alignment horizontal="center" shrinkToFit="0" vertical="center" wrapText="1"/>
    </xf>
    <xf borderId="4" fillId="4" fontId="11" numFmtId="0" xfId="0" applyAlignment="1" applyBorder="1" applyFont="1">
      <alignment horizontal="center" shrinkToFit="0" vertical="center" wrapText="1"/>
    </xf>
    <xf borderId="1" fillId="4" fontId="11" numFmtId="0" xfId="0" applyAlignment="1" applyBorder="1" applyFont="1">
      <alignment horizontal="center" shrinkToFit="0" vertical="center" wrapText="1"/>
    </xf>
    <xf borderId="5" fillId="4" fontId="11" numFmtId="0" xfId="0" applyAlignment="1" applyBorder="1" applyFont="1">
      <alignment horizontal="center" shrinkToFit="0" vertical="center" wrapText="1"/>
    </xf>
    <xf borderId="6" fillId="0" fontId="6" numFmtId="0" xfId="0" applyBorder="1" applyFont="1"/>
    <xf borderId="7" fillId="0" fontId="6" numFmtId="0" xfId="0" applyBorder="1" applyFont="1"/>
    <xf borderId="4" fillId="8" fontId="4" numFmtId="0" xfId="0" applyAlignment="1" applyBorder="1" applyFont="1">
      <alignment horizontal="center" shrinkToFit="0" vertical="center" wrapText="1"/>
    </xf>
    <xf borderId="8" fillId="0" fontId="6" numFmtId="0" xfId="0" applyBorder="1" applyFont="1"/>
    <xf borderId="2" fillId="0" fontId="4" numFmtId="14" xfId="0" applyBorder="1" applyFont="1" applyNumberFormat="1"/>
    <xf borderId="2" fillId="9" fontId="4" numFmtId="167" xfId="0" applyAlignment="1" applyBorder="1" applyFill="1" applyFont="1" applyNumberFormat="1">
      <alignment horizontal="center"/>
    </xf>
    <xf borderId="0" fillId="0" fontId="4" numFmtId="14" xfId="0" applyFont="1" applyNumberFormat="1"/>
    <xf borderId="2" fillId="10" fontId="12" numFmtId="0" xfId="0" applyAlignment="1" applyBorder="1" applyFill="1" applyFont="1">
      <alignment horizontal="center" shrinkToFit="0" vertical="center" wrapText="1"/>
    </xf>
    <xf borderId="2" fillId="0" fontId="4" numFmtId="167" xfId="0" applyBorder="1" applyFont="1" applyNumberFormat="1"/>
    <xf borderId="2" fillId="4" fontId="4" numFmtId="9" xfId="0" applyAlignment="1" applyBorder="1" applyFont="1" applyNumberFormat="1">
      <alignment horizontal="center" shrinkToFit="0" vertical="center" wrapText="1"/>
    </xf>
    <xf borderId="2" fillId="0" fontId="4" numFmtId="3" xfId="0" applyBorder="1" applyFont="1" applyNumberFormat="1"/>
    <xf borderId="0" fillId="0" fontId="13" numFmtId="0" xfId="0" applyFont="1"/>
    <xf borderId="0" fillId="0" fontId="13" numFmtId="14" xfId="0" applyFont="1" applyNumberFormat="1"/>
    <xf borderId="0" fillId="0" fontId="13" numFmtId="164" xfId="0" applyFont="1" applyNumberFormat="1"/>
    <xf borderId="0" fillId="0" fontId="7" numFmtId="0" xfId="0" applyFont="1"/>
    <xf borderId="0" fillId="0" fontId="14" numFmtId="0" xfId="0" applyFont="1"/>
    <xf borderId="2" fillId="4" fontId="11" numFmtId="0" xfId="0" applyAlignment="1" applyBorder="1" applyFont="1">
      <alignment horizontal="center" shrinkToFit="0" vertical="center" wrapText="1"/>
    </xf>
    <xf borderId="2" fillId="0" fontId="7" numFmtId="0" xfId="0" applyBorder="1" applyFont="1"/>
    <xf borderId="2" fillId="0" fontId="7" numFmtId="164" xfId="0" applyBorder="1" applyFont="1" applyNumberFormat="1"/>
  </cellXfs>
  <cellStyles count="1">
    <cellStyle xfId="0" name="Normal" builtinId="0"/>
  </cellStyles>
  <dxfs count="4">
    <dxf>
      <font/>
      <fill>
        <patternFill patternType="solid">
          <fgColor rgb="FFFFD965"/>
          <bgColor rgb="FFFFD965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>
        <color rgb="FFCC0000"/>
      </font>
      <fill>
        <patternFill patternType="solid">
          <fgColor rgb="FFFFD966"/>
          <bgColor rgb="FFFFD9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pivotCacheDefinition" Target="pivotCache/pivotCacheDefinition1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Продажи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'Графики.Основы'!$B$4:$B$15</c:f>
            </c:strRef>
          </c:cat>
          <c:val>
            <c:numRef>
              <c:f>'Графики.Основы'!$C$4:$C$15</c:f>
              <c:numCache/>
            </c:numRef>
          </c:val>
        </c:ser>
        <c:axId val="1072262678"/>
        <c:axId val="791540751"/>
      </c:barChart>
      <c:catAx>
        <c:axId val="10722626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Месяц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791540751"/>
      </c:catAx>
      <c:valAx>
        <c:axId val="791540751"/>
        <c:scaling>
          <c:orientation val="minMax"/>
          <c:max val="2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0722626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561975</xdr:colOff>
      <xdr:row>10</xdr:row>
      <xdr:rowOff>76200</xdr:rowOff>
    </xdr:from>
    <xdr:ext cx="2562225" cy="1228725"/>
    <xdr:sp>
      <xdr:nvSpPr>
        <xdr:cNvPr id="3" name="Shape 3"/>
        <xdr:cNvSpPr/>
      </xdr:nvSpPr>
      <xdr:spPr>
        <a:xfrm>
          <a:off x="4074413" y="3175163"/>
          <a:ext cx="2543175" cy="1209675"/>
        </a:xfrm>
        <a:prstGeom prst="roundRect">
          <a:avLst>
            <a:gd fmla="val 4637" name="adj"/>
          </a:avLst>
        </a:prstGeom>
        <a:solidFill>
          <a:srgbClr val="FFD966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ЗАДАНИЕ: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Определите общую сумму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всех заказов с учётом скидки.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Значение из H12 потребуется ввести в поле теста 1.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342900</xdr:colOff>
      <xdr:row>13</xdr:row>
      <xdr:rowOff>38100</xdr:rowOff>
    </xdr:from>
    <xdr:ext cx="2676525" cy="1295400"/>
    <xdr:sp>
      <xdr:nvSpPr>
        <xdr:cNvPr id="4" name="Shape 4"/>
        <xdr:cNvSpPr/>
      </xdr:nvSpPr>
      <xdr:spPr>
        <a:xfrm>
          <a:off x="4017263" y="3132300"/>
          <a:ext cx="2657475" cy="1295400"/>
        </a:xfrm>
        <a:prstGeom prst="roundRect">
          <a:avLst>
            <a:gd fmla="val 4637" name="adj"/>
          </a:avLst>
        </a:prstGeom>
        <a:solidFill>
          <a:srgbClr val="FFD966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ЗАДАНИЕ: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Определите общую сумму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всех заказов с учётом сезонной скидки (</a:t>
          </a: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12%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) и курса доллара (</a:t>
          </a: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1$ = 62 руб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).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000000"/>
            </a:solidFill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Значение из H12 потребуется ввести в поле теста 2.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200025</xdr:colOff>
      <xdr:row>13</xdr:row>
      <xdr:rowOff>161925</xdr:rowOff>
    </xdr:from>
    <xdr:ext cx="2219325" cy="1028700"/>
    <xdr:sp>
      <xdr:nvSpPr>
        <xdr:cNvPr id="5" name="Shape 5"/>
        <xdr:cNvSpPr/>
      </xdr:nvSpPr>
      <xdr:spPr>
        <a:xfrm>
          <a:off x="4241100" y="3356138"/>
          <a:ext cx="2209800" cy="847725"/>
        </a:xfrm>
        <a:prstGeom prst="roundRect">
          <a:avLst>
            <a:gd fmla="val 4637" name="adj"/>
          </a:avLst>
        </a:prstGeom>
        <a:solidFill>
          <a:srgbClr val="FFD966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ЗАДАНИЕ: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Ответьте на вопросы в столбце H, сравните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свои результаты со значениями в столбце J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104775</xdr:colOff>
      <xdr:row>15</xdr:row>
      <xdr:rowOff>47625</xdr:rowOff>
    </xdr:from>
    <xdr:ext cx="2695575" cy="1647825"/>
    <xdr:sp>
      <xdr:nvSpPr>
        <xdr:cNvPr id="6" name="Shape 6"/>
        <xdr:cNvSpPr/>
      </xdr:nvSpPr>
      <xdr:spPr>
        <a:xfrm>
          <a:off x="4007738" y="2960850"/>
          <a:ext cx="2676525" cy="1638300"/>
        </a:xfrm>
        <a:prstGeom prst="roundRect">
          <a:avLst>
            <a:gd fmla="val 4637" name="adj"/>
          </a:avLst>
        </a:prstGeom>
        <a:solidFill>
          <a:srgbClr val="FFD966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ЗАДАНИЕ: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По номеру артикула проставьте напротив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Наименование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(столбец С) и </a:t>
          </a: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Цена, руб. 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(столбец D).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Рассчитайте стоимость (Цена*Кол-во).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Данные для подстановки возьмите из таблицы справа (</a:t>
          </a: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H1:J10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)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247650</xdr:colOff>
      <xdr:row>14</xdr:row>
      <xdr:rowOff>114300</xdr:rowOff>
    </xdr:from>
    <xdr:ext cx="2705100" cy="1647825"/>
    <xdr:sp>
      <xdr:nvSpPr>
        <xdr:cNvPr id="7" name="Shape 7"/>
        <xdr:cNvSpPr/>
      </xdr:nvSpPr>
      <xdr:spPr>
        <a:xfrm>
          <a:off x="4002975" y="2960850"/>
          <a:ext cx="2686050" cy="1638300"/>
        </a:xfrm>
        <a:prstGeom prst="roundRect">
          <a:avLst>
            <a:gd fmla="val 4637" name="adj"/>
          </a:avLst>
        </a:prstGeom>
        <a:solidFill>
          <a:srgbClr val="FFD966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ЗАДАНИЕ: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По номеру артикула проставьте напротив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Наименование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(столбец С) и </a:t>
          </a: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Цена, руб. 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(столбец D).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Рассчитайте стоимость (Цена*Кол-во).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Данные для подстановки возьмите из таблицы на листе </a:t>
          </a: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ПРАЙС-ЛИСТ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352425</xdr:colOff>
      <xdr:row>0</xdr:row>
      <xdr:rowOff>66675</xdr:rowOff>
    </xdr:from>
    <xdr:ext cx="2114550" cy="1019175"/>
    <xdr:sp>
      <xdr:nvSpPr>
        <xdr:cNvPr id="8" name="Shape 8"/>
        <xdr:cNvSpPr/>
      </xdr:nvSpPr>
      <xdr:spPr>
        <a:xfrm>
          <a:off x="4298250" y="3275175"/>
          <a:ext cx="2095500" cy="1009650"/>
        </a:xfrm>
        <a:prstGeom prst="roundRect">
          <a:avLst>
            <a:gd fmla="val 4637" name="adj"/>
          </a:avLst>
        </a:prstGeom>
        <a:solidFill>
          <a:srgbClr val="FFD966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ЗАДАНИЕ: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На основании данных столбца А определите </a:t>
          </a:r>
          <a:r>
            <a:rPr b="1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Офис</a:t>
          </a: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и </a:t>
          </a:r>
          <a:r>
            <a:rPr b="1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ФИО сотрудника</a:t>
          </a: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в отдельных столбцах таблицы. 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219075</xdr:colOff>
      <xdr:row>0</xdr:row>
      <xdr:rowOff>133350</xdr:rowOff>
    </xdr:from>
    <xdr:ext cx="1685925" cy="1581150"/>
    <xdr:sp>
      <xdr:nvSpPr>
        <xdr:cNvPr id="9" name="Shape 9"/>
        <xdr:cNvSpPr/>
      </xdr:nvSpPr>
      <xdr:spPr>
        <a:xfrm>
          <a:off x="4512563" y="2998950"/>
          <a:ext cx="1666875" cy="1562100"/>
        </a:xfrm>
        <a:prstGeom prst="roundRect">
          <a:avLst>
            <a:gd fmla="val 4637" name="adj"/>
          </a:avLst>
        </a:prstGeom>
        <a:solidFill>
          <a:srgbClr val="FFD966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ЗАДАНИЕ: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В</a:t>
          </a:r>
          <a:r>
            <a:rPr b="1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ячейках столбцов </a:t>
          </a:r>
          <a:r>
            <a:rPr b="1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C, D,</a:t>
          </a: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получите ФИО с помощью: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 формулы СЦЕПИТЬ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&amp; (амперсанд)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38100</xdr:colOff>
      <xdr:row>0</xdr:row>
      <xdr:rowOff>28575</xdr:rowOff>
    </xdr:from>
    <xdr:ext cx="2009775" cy="2686050"/>
    <xdr:grpSp>
      <xdr:nvGrpSpPr>
        <xdr:cNvPr id="2" name="Shape 2"/>
        <xdr:cNvGrpSpPr/>
      </xdr:nvGrpSpPr>
      <xdr:grpSpPr>
        <a:xfrm>
          <a:off x="4341113" y="2436975"/>
          <a:ext cx="2009775" cy="2686050"/>
          <a:chOff x="4341113" y="2436975"/>
          <a:chExt cx="2009775" cy="2686050"/>
        </a:xfrm>
      </xdr:grpSpPr>
      <xdr:grpSp>
        <xdr:nvGrpSpPr>
          <xdr:cNvPr id="10" name="Shape 10"/>
          <xdr:cNvGrpSpPr/>
        </xdr:nvGrpSpPr>
        <xdr:grpSpPr>
          <a:xfrm>
            <a:off x="4341113" y="2436975"/>
            <a:ext cx="2009775" cy="2686050"/>
            <a:chOff x="4986451" y="45926"/>
            <a:chExt cx="2074126" cy="2865136"/>
          </a:xfrm>
        </xdr:grpSpPr>
        <xdr:sp>
          <xdr:nvSpPr>
            <xdr:cNvPr id="11" name="Shape 11"/>
            <xdr:cNvSpPr/>
          </xdr:nvSpPr>
          <xdr:spPr>
            <a:xfrm>
              <a:off x="4986451" y="45926"/>
              <a:ext cx="2074125" cy="28651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descr="ÐÐ°ÑÑÐ¸Ð½ÐºÐ¸ Ð¿Ð¾ Ð·Ð°Ð¿ÑÐ¾ÑÑ Ð°Ð¿ÑÐµÐ»Ñ 2019" id="12" name="Shape 12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5031091" y="45926"/>
              <a:ext cx="2029486" cy="1447800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descr="ÐÐ°Ð»ÐµÐ½Ð´Ð°ÑÑ Ð½Ð° Ð¼Ð°Ð¹ 2019" id="13" name="Shape 13"/>
            <xdr:cNvPicPr preferRelativeResize="0"/>
          </xdr:nvPicPr>
          <xdr:blipFill rotWithShape="1">
            <a:blip r:embed="rId2">
              <a:alphaModFix/>
            </a:blip>
            <a:srcRect b="0" l="0" r="0" t="0"/>
            <a:stretch/>
          </xdr:blipFill>
          <xdr:spPr>
            <a:xfrm>
              <a:off x="4986451" y="1472462"/>
              <a:ext cx="2017144" cy="1438600"/>
            </a:xfrm>
            <a:prstGeom prst="rect">
              <a:avLst/>
            </a:prstGeom>
            <a:noFill/>
            <a:ln>
              <a:noFill/>
            </a:ln>
          </xdr:spPr>
        </xdr:pic>
        <xdr:sp>
          <xdr:nvSpPr>
            <xdr:cNvPr id="14" name="Shape 14"/>
            <xdr:cNvSpPr/>
          </xdr:nvSpPr>
          <xdr:spPr>
            <a:xfrm>
              <a:off x="5236028" y="870857"/>
              <a:ext cx="185057" cy="168729"/>
            </a:xfrm>
            <a:prstGeom prst="rect">
              <a:avLst/>
            </a:prstGeom>
            <a:solidFill>
              <a:srgbClr val="CC0000">
                <a:alpha val="49803"/>
              </a:srgbClr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15" name="Shape 15"/>
            <xdr:cNvSpPr/>
          </xdr:nvSpPr>
          <xdr:spPr>
            <a:xfrm>
              <a:off x="5470071" y="1045029"/>
              <a:ext cx="419100" cy="174171"/>
            </a:xfrm>
            <a:prstGeom prst="rect">
              <a:avLst/>
            </a:prstGeom>
            <a:solidFill>
              <a:srgbClr val="CC0000">
                <a:alpha val="49803"/>
              </a:srgbClr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</xdr:grpSp>
    </xdr:grpSp>
    <xdr:clientData fLocksWithSheet="0"/>
  </xdr:oneCellAnchor>
  <xdr:oneCellAnchor>
    <xdr:from>
      <xdr:col>0</xdr:col>
      <xdr:colOff>219075</xdr:colOff>
      <xdr:row>14</xdr:row>
      <xdr:rowOff>85725</xdr:rowOff>
    </xdr:from>
    <xdr:ext cx="3028950" cy="1438275"/>
    <xdr:sp>
      <xdr:nvSpPr>
        <xdr:cNvPr id="16" name="Shape 16"/>
        <xdr:cNvSpPr/>
      </xdr:nvSpPr>
      <xdr:spPr>
        <a:xfrm>
          <a:off x="3841050" y="3070388"/>
          <a:ext cx="3009900" cy="1419225"/>
        </a:xfrm>
        <a:prstGeom prst="roundRect">
          <a:avLst>
            <a:gd fmla="val 4637" name="adj"/>
          </a:avLst>
        </a:prstGeom>
        <a:solidFill>
          <a:srgbClr val="FFD966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ЗАДАНИЕ: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Зная дату оформления заказа </a:t>
          </a:r>
          <a:r>
            <a:rPr b="0" i="0" lang="en-US" sz="1100">
              <a:solidFill>
                <a:srgbClr val="7F7F7F"/>
              </a:solidFill>
              <a:latin typeface="Calibri"/>
              <a:ea typeface="Calibri"/>
              <a:cs typeface="Calibri"/>
              <a:sym typeface="Calibri"/>
            </a:rPr>
            <a:t>(столбец В) </a:t>
          </a: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вычислите дату изготовления заказа (процесс занимает 3 дня)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500"/>
            <a:buFont typeface="Arial"/>
            <a:buNone/>
          </a:pPr>
          <a:r>
            <a:t/>
          </a:r>
          <a:endParaRPr b="0" i="0" sz="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Определите даты доставки заказов с учётом сроков доставки почты </a:t>
          </a:r>
          <a:r>
            <a:rPr b="0" i="0" lang="en-US" sz="1100">
              <a:solidFill>
                <a:srgbClr val="7F7F7F"/>
              </a:solidFill>
              <a:latin typeface="Calibri"/>
              <a:ea typeface="Calibri"/>
              <a:cs typeface="Calibri"/>
              <a:sym typeface="Calibri"/>
            </a:rPr>
            <a:t>(столбец D)</a:t>
          </a: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, выходных </a:t>
          </a:r>
          <a:r>
            <a:rPr b="0" i="0" lang="en-US" sz="1100">
              <a:solidFill>
                <a:srgbClr val="7F7F7F"/>
              </a:solidFill>
              <a:latin typeface="Calibri"/>
              <a:ea typeface="Calibri"/>
              <a:cs typeface="Calibri"/>
              <a:sym typeface="Calibri"/>
            </a:rPr>
            <a:t>(сб. и вс.)</a:t>
          </a: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и праздничных дней </a:t>
          </a:r>
          <a:r>
            <a:rPr b="0" i="0" lang="en-US" sz="1100">
              <a:solidFill>
                <a:srgbClr val="7F7F7F"/>
              </a:solidFill>
              <a:latin typeface="Calibri"/>
              <a:ea typeface="Calibri"/>
              <a:cs typeface="Calibri"/>
              <a:sym typeface="Calibri"/>
            </a:rPr>
            <a:t>(H3:H7)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142875</xdr:colOff>
      <xdr:row>0</xdr:row>
      <xdr:rowOff>66675</xdr:rowOff>
    </xdr:from>
    <xdr:ext cx="1924050" cy="2105025"/>
    <xdr:sp>
      <xdr:nvSpPr>
        <xdr:cNvPr id="17" name="Shape 17"/>
        <xdr:cNvSpPr/>
      </xdr:nvSpPr>
      <xdr:spPr>
        <a:xfrm>
          <a:off x="4393500" y="2737013"/>
          <a:ext cx="1905000" cy="2085975"/>
        </a:xfrm>
        <a:prstGeom prst="roundRect">
          <a:avLst>
            <a:gd fmla="val 4637" name="adj"/>
          </a:avLst>
        </a:prstGeom>
        <a:solidFill>
          <a:srgbClr val="FFD966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ЗАДАНИЕ: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Зная дату оформления заказа </a:t>
          </a:r>
          <a:r>
            <a:rPr b="0" i="0" lang="en-US" sz="1100">
              <a:solidFill>
                <a:srgbClr val="7F7F7F"/>
              </a:solidFill>
              <a:latin typeface="Calibri"/>
              <a:ea typeface="Calibri"/>
              <a:cs typeface="Calibri"/>
              <a:sym typeface="Calibri"/>
            </a:rPr>
            <a:t>(столбец В) </a:t>
          </a: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вычислите дату выдачи заказа (процесс занимает 2 месяца).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0" i="0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Столбцы </a:t>
          </a:r>
          <a:r>
            <a:rPr b="1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C, D, E </a:t>
          </a: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не обязательны к заполнению, но могут помочь в решении задания.</a:t>
          </a:r>
          <a:endParaRPr sz="14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190500</xdr:colOff>
      <xdr:row>0</xdr:row>
      <xdr:rowOff>28575</xdr:rowOff>
    </xdr:from>
    <xdr:ext cx="2047875" cy="1428750"/>
    <xdr:sp>
      <xdr:nvSpPr>
        <xdr:cNvPr id="18" name="Shape 18"/>
        <xdr:cNvSpPr/>
      </xdr:nvSpPr>
      <xdr:spPr>
        <a:xfrm>
          <a:off x="4331600" y="2903700"/>
          <a:ext cx="2028900" cy="1351800"/>
        </a:xfrm>
        <a:prstGeom prst="roundRect">
          <a:avLst>
            <a:gd fmla="val 4637" name="adj"/>
          </a:avLst>
        </a:prstGeom>
        <a:solidFill>
          <a:srgbClr val="FFD966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ЗАДАНИЕ: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Отсортируйте сотрудников по уровню квалификации и в рамках каждого уровня сотрудники должны располагаться по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выполнению плана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</a:t>
          </a:r>
          <a:endParaRPr sz="1400"/>
        </a:p>
      </xdr:txBody>
    </xdr:sp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257175</xdr:colOff>
      <xdr:row>0</xdr:row>
      <xdr:rowOff>47625</xdr:rowOff>
    </xdr:from>
    <xdr:ext cx="2028825" cy="1352550"/>
    <xdr:sp>
      <xdr:nvSpPr>
        <xdr:cNvPr id="19" name="Shape 19"/>
        <xdr:cNvSpPr/>
      </xdr:nvSpPr>
      <xdr:spPr>
        <a:xfrm>
          <a:off x="4336350" y="3108488"/>
          <a:ext cx="2019300" cy="1343025"/>
        </a:xfrm>
        <a:prstGeom prst="roundRect">
          <a:avLst>
            <a:gd fmla="val 4637" name="adj"/>
          </a:avLst>
        </a:prstGeom>
        <a:solidFill>
          <a:srgbClr val="FFD966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ЗАДАНИЕ: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Выполните фильтрацию сотрудников: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со средним уровнем квалификации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со стаже от 1 до 3 лет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3. выполнивших план от 70% до 100%</a:t>
          </a:r>
          <a:endParaRPr sz="1400"/>
        </a:p>
      </xdr:txBody>
    </xdr:sp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3</xdr:row>
      <xdr:rowOff>0</xdr:rowOff>
    </xdr:from>
    <xdr:ext cx="5210175" cy="3238500"/>
    <xdr:graphicFrame>
      <xdr:nvGraphicFramePr>
        <xdr:cNvPr id="654563443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95250</xdr:colOff>
      <xdr:row>0</xdr:row>
      <xdr:rowOff>38100</xdr:rowOff>
    </xdr:from>
    <xdr:ext cx="2352675" cy="495300"/>
    <xdr:sp>
      <xdr:nvSpPr>
        <xdr:cNvPr id="20" name="Shape 20"/>
        <xdr:cNvSpPr/>
      </xdr:nvSpPr>
      <xdr:spPr>
        <a:xfrm>
          <a:off x="4174425" y="3537113"/>
          <a:ext cx="2343150" cy="485775"/>
        </a:xfrm>
        <a:prstGeom prst="roundRect">
          <a:avLst>
            <a:gd fmla="val 4637" name="adj"/>
          </a:avLst>
        </a:prstGeom>
        <a:solidFill>
          <a:srgbClr val="FFD966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ЗАДАНИЕ: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Постройте график, как на рисунке</a:t>
          </a:r>
          <a:endParaRPr sz="1400"/>
        </a:p>
      </xdr:txBody>
    </xdr:sp>
    <xdr:clientData fLocksWithSheet="0"/>
  </xdr:oneCellAnchor>
  <xdr:oneCellAnchor>
    <xdr:from>
      <xdr:col>3</xdr:col>
      <xdr:colOff>95250</xdr:colOff>
      <xdr:row>2</xdr:row>
      <xdr:rowOff>180975</xdr:rowOff>
    </xdr:from>
    <xdr:ext cx="4514850" cy="32385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0</xdr:row>
      <xdr:rowOff>104775</xdr:rowOff>
    </xdr:from>
    <xdr:ext cx="2238375" cy="2105025"/>
    <xdr:sp>
      <xdr:nvSpPr>
        <xdr:cNvPr id="21" name="Shape 21"/>
        <xdr:cNvSpPr/>
      </xdr:nvSpPr>
      <xdr:spPr>
        <a:xfrm>
          <a:off x="4236350" y="2984675"/>
          <a:ext cx="2219400" cy="2088600"/>
        </a:xfrm>
        <a:prstGeom prst="roundRect">
          <a:avLst>
            <a:gd fmla="val 4637" name="adj"/>
          </a:avLst>
        </a:prstGeom>
        <a:solidFill>
          <a:srgbClr val="FFD966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ЗАДАНИЕ: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С помощью инструмента Условное форматирование выделите: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Синим цветом заливки </a:t>
          </a:r>
          <a:r>
            <a:rPr b="1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высший</a:t>
          </a: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уровень квалификации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Жёлтым цветом заливки и красным цветом шрифта выполнения плана </a:t>
          </a:r>
          <a:r>
            <a:rPr b="1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больше 80%</a:t>
          </a:r>
          <a:endParaRPr sz="1400"/>
        </a:p>
      </xdr:txBody>
    </xdr:sp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57" sheet="Сводные таблицы"/>
  </cacheSource>
  <cacheFields>
    <cacheField name="Дата" numFmtId="14">
      <sharedItems containsSemiMixedTypes="0" containsDate="1" containsString="0">
        <d v="2019-01-25T00:00:00Z"/>
        <d v="2019-10-25T00:00:00Z"/>
        <d v="2019-02-28T00:00:00Z"/>
        <d v="2019-01-17T00:00:00Z"/>
        <d v="2019-02-09T00:00:00Z"/>
        <d v="2019-02-01T00:00:00Z"/>
        <d v="2019-04-19T00:00:00Z"/>
        <d v="2019-02-23T00:00:00Z"/>
        <d v="2019-12-03T00:00:00Z"/>
        <d v="2019-05-04T00:00:00Z"/>
        <d v="2019-04-04T00:00:00Z"/>
        <d v="2019-09-27T00:00:00Z"/>
        <d v="2019-10-18T00:00:00Z"/>
        <d v="2019-10-24T00:00:00Z"/>
        <d v="2019-07-12T00:00:00Z"/>
        <d v="2019-12-05T00:00:00Z"/>
        <d v="2019-07-24T00:00:00Z"/>
        <d v="2019-02-08T00:00:00Z"/>
        <d v="2019-07-15T00:00:00Z"/>
        <d v="2019-10-01T00:00:00Z"/>
        <d v="2019-06-11T00:00:00Z"/>
        <d v="2019-09-29T00:00:00Z"/>
        <d v="2019-01-29T00:00:00Z"/>
        <d v="2019-07-01T00:00:00Z"/>
        <d v="2019-05-20T00:00:00Z"/>
        <d v="2019-03-17T00:00:00Z"/>
        <d v="2019-08-28T00:00:00Z"/>
        <d v="2019-11-13T00:00:00Z"/>
        <d v="2019-11-19T00:00:00Z"/>
        <d v="2019-06-13T00:00:00Z"/>
        <d v="2019-04-29T00:00:00Z"/>
        <d v="2019-12-02T00:00:00Z"/>
        <d v="2019-01-21T00:00:00Z"/>
        <d v="2019-09-21T00:00:00Z"/>
        <d v="2019-11-15T00:00:00Z"/>
        <d v="2019-06-16T00:00:00Z"/>
        <d v="2019-07-13T00:00:00Z"/>
        <d v="2019-05-19T00:00:00Z"/>
        <d v="2019-02-19T00:00:00Z"/>
        <d v="2019-05-10T00:00:00Z"/>
        <d v="2019-04-09T00:00:00Z"/>
        <d v="2019-09-24T00:00:00Z"/>
        <d v="2019-04-12T00:00:00Z"/>
        <d v="2019-05-30T00:00:00Z"/>
        <d v="2019-06-12T00:00:00Z"/>
        <d v="2019-01-05T00:00:00Z"/>
        <d v="2019-08-09T00:00:00Z"/>
        <d v="2019-12-13T00:00:00Z"/>
        <d v="2019-01-27T00:00:00Z"/>
      </sharedItems>
    </cacheField>
    <cacheField name="Наименование" numFmtId="0">
      <sharedItems>
        <s v="Холодильник"/>
        <s v="Пылесос"/>
        <s v="Вентилятор"/>
        <s v="Чайник"/>
        <s v="Плита"/>
        <s v="Фильтр"/>
        <s v="Утюг"/>
        <s v="Фен"/>
      </sharedItems>
    </cacheField>
    <cacheField name="Сотрудник" numFmtId="0">
      <sharedItems>
        <s v="Бумажкин М."/>
        <s v="Великий Д."/>
        <s v="Денежкина О."/>
        <s v="Жуликов М."/>
        <s v="Лентяев А."/>
        <s v="Якушев Д."/>
        <s v="Мерзляков Р."/>
        <s v="Мурзиков Ф."/>
        <s v="Окорочков А."/>
        <s v="Скородумов Н."/>
        <s v="Червячков К."/>
        <s v="Чижиков К."/>
        <s v="Чудакова М."/>
      </sharedItems>
    </cacheField>
    <cacheField name="Покупатель" numFmtId="0">
      <sharedItems>
        <s v="м"/>
        <s v="ж"/>
      </sharedItems>
    </cacheField>
    <cacheField name="Цена, руб" numFmtId="164">
      <sharedItems containsSemiMixedTypes="0" containsString="0" containsNumber="1" containsInteger="1">
        <n v="12000.0"/>
        <n v="20000.0"/>
        <n v="1900.0"/>
        <n v="2500.0"/>
        <n v="6210.0"/>
        <n v="560.0"/>
        <n v="1200.0"/>
        <n v="850.0"/>
      </sharedItems>
    </cacheField>
    <cacheField name="Коли-чество" numFmtId="164">
      <sharedItems containsSemiMixedTypes="0" containsString="0" containsNumber="1" containsInteger="1">
        <n v="3.0"/>
        <n v="8.0"/>
        <n v="7.0"/>
        <n v="12.0"/>
        <n v="15.0"/>
        <n v="6.0"/>
        <n v="10.0"/>
        <n v="16.0"/>
        <n v="14.0"/>
        <n v="19.0"/>
        <n v="18.0"/>
        <n v="5.0"/>
        <n v="9.0"/>
        <n v="11.0"/>
        <n v="13.0"/>
        <n v="17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</sharedItems>
    </cacheField>
    <cacheField name="Стоимость, руб." numFmtId="164">
      <sharedItems containsSemiMixedTypes="0" containsString="0" containsNumber="1" containsInteger="1">
        <n v="36000.0"/>
        <n v="160000.0"/>
        <n v="13300.0"/>
        <n v="30000.0"/>
        <n v="93150.0"/>
        <n v="3360.0"/>
        <n v="120000.0"/>
        <n v="96000.0"/>
        <n v="17500.0"/>
        <n v="30400.0"/>
        <n v="168000.0"/>
        <n v="192000.0"/>
        <n v="99360.0"/>
        <n v="47500.0"/>
        <n v="21600.0"/>
        <n v="4250.0"/>
        <n v="72000.0"/>
        <n v="140000.0"/>
        <n v="15200.0"/>
        <n v="22500.0"/>
        <n v="62100.0"/>
        <n v="6160.0"/>
        <n v="144000.0"/>
        <n v="156000.0"/>
        <n v="35000.0"/>
        <n v="28500.0"/>
        <n v="204000.0"/>
        <n v="111780.0"/>
        <n v="228000.0"/>
        <n v="400000.0"/>
        <n v="39900.0"/>
        <n v="55000.0"/>
        <n v="142830.0"/>
        <n v="13440.0"/>
        <n v="300000.0"/>
        <n v="312000.0"/>
        <n v="67500.0"/>
        <n v="53200.0"/>
        <n v="348000.0"/>
        <n v="360000.0"/>
        <n v="192510.0"/>
        <n v="384000.0"/>
        <n v="660000.0"/>
        <n v="64600.0"/>
        <n v="87500.0"/>
        <n v="223560.0"/>
        <n v="20720.0"/>
        <n v="456000.0"/>
        <n v="468000.0"/>
        <n v="100000.0"/>
        <n v="77900.0"/>
        <n v="504000.0"/>
        <n v="516000.0"/>
        <n v="27324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 1" cacheId="0" dataCaption="" compact="0" compactData="0">
  <location ref="A1:C107" firstHeaderRow="0" firstDataRow="2" firstDataCol="0"/>
  <pivotFields>
    <pivotField name="Дата" axis="axisRow" compact="0" numFmtId="14" outline="0" multipleItemSelectionAllowed="1" showAll="0" sortType="ascending">
      <items>
        <item x="45"/>
        <item x="3"/>
        <item x="32"/>
        <item x="0"/>
        <item x="48"/>
        <item x="22"/>
        <item x="5"/>
        <item x="17"/>
        <item x="4"/>
        <item x="38"/>
        <item x="7"/>
        <item x="2"/>
        <item x="25"/>
        <item x="10"/>
        <item x="40"/>
        <item x="42"/>
        <item x="6"/>
        <item x="30"/>
        <item x="9"/>
        <item x="39"/>
        <item x="37"/>
        <item x="24"/>
        <item x="43"/>
        <item x="20"/>
        <item x="44"/>
        <item x="29"/>
        <item x="35"/>
        <item x="23"/>
        <item x="14"/>
        <item x="36"/>
        <item x="18"/>
        <item x="16"/>
        <item x="46"/>
        <item x="26"/>
        <item x="33"/>
        <item x="41"/>
        <item x="11"/>
        <item x="21"/>
        <item x="19"/>
        <item x="12"/>
        <item x="13"/>
        <item x="1"/>
        <item x="27"/>
        <item x="34"/>
        <item x="28"/>
        <item x="31"/>
        <item x="8"/>
        <item x="15"/>
        <item x="47"/>
        <item t="default"/>
      </items>
    </pivotField>
    <pivotField name="Наименование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Сотрудник" axis="axisRow" compact="0" outline="0" multipleItemSelectionAllowed="1" showAll="0" sortType="ascending">
      <items>
        <item x="0"/>
        <item x="1"/>
        <item x="2"/>
        <item x="3"/>
        <item x="4"/>
        <item x="6"/>
        <item x="7"/>
        <item x="8"/>
        <item x="9"/>
        <item x="10"/>
        <item x="11"/>
        <item x="12"/>
        <item x="5"/>
        <item t="default"/>
      </items>
    </pivotField>
    <pivotField name="Покупатель" compact="0" outline="0" multipleItemSelectionAllowed="1" showAll="0">
      <items>
        <item x="0"/>
        <item x="1"/>
        <item t="default"/>
      </items>
    </pivotField>
    <pivotField name="Цена, руб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Коли-чество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Стоимость, руб.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</pivotFields>
  <rowFields>
    <field x="0"/>
    <field x="2"/>
  </rowFields>
  <dataFields>
    <dataField name="SUM of Стоимость, руб." fld="6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6" width="9.14"/>
    <col customWidth="1" min="7" max="26" width="8.71"/>
  </cols>
  <sheetData>
    <row r="1" ht="8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8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 t="s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1" t="s">
        <v>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 t="s">
        <v>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15.43"/>
    <col customWidth="1" min="3" max="3" width="10.29"/>
    <col customWidth="1" min="4" max="4" width="9.57"/>
    <col customWidth="1" min="5" max="5" width="11.29"/>
    <col customWidth="1" min="6" max="6" width="7.57"/>
    <col customWidth="1" min="7" max="7" width="10.71"/>
    <col customWidth="1" min="8" max="8" width="16.71"/>
    <col customWidth="1" min="9" max="26" width="8.71"/>
  </cols>
  <sheetData>
    <row r="1" ht="39.0" customHeight="1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7">
        <v>8486.0</v>
      </c>
      <c r="B2" s="8" t="s">
        <v>17</v>
      </c>
      <c r="C2" s="9">
        <v>12000.0</v>
      </c>
      <c r="D2" s="9">
        <v>3.0</v>
      </c>
      <c r="E2" s="10">
        <f t="shared" ref="E2:E10" si="1">C2*D2</f>
        <v>36000</v>
      </c>
      <c r="F2" s="11">
        <v>0.09</v>
      </c>
      <c r="G2" s="10">
        <f t="shared" ref="G2:G10" si="2">E2*F2</f>
        <v>3240</v>
      </c>
      <c r="H2" s="10">
        <f t="shared" ref="H2:H10" si="3">E2*(1-F2)</f>
        <v>32760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7">
        <v>6781.0</v>
      </c>
      <c r="B3" s="8" t="s">
        <v>18</v>
      </c>
      <c r="C3" s="9">
        <v>20000.0</v>
      </c>
      <c r="D3" s="9">
        <v>6.0</v>
      </c>
      <c r="E3" s="10">
        <f t="shared" si="1"/>
        <v>120000</v>
      </c>
      <c r="F3" s="11">
        <v>0.08</v>
      </c>
      <c r="G3" s="10">
        <f t="shared" si="2"/>
        <v>9600</v>
      </c>
      <c r="H3" s="10">
        <f t="shared" si="3"/>
        <v>110400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7">
        <v>5191.0</v>
      </c>
      <c r="B4" s="8" t="s">
        <v>19</v>
      </c>
      <c r="C4" s="9">
        <v>1900.0</v>
      </c>
      <c r="D4" s="9">
        <v>7.0</v>
      </c>
      <c r="E4" s="10">
        <f t="shared" si="1"/>
        <v>13300</v>
      </c>
      <c r="F4" s="11">
        <v>0.01</v>
      </c>
      <c r="G4" s="10">
        <f t="shared" si="2"/>
        <v>133</v>
      </c>
      <c r="H4" s="10">
        <f t="shared" si="3"/>
        <v>13167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7">
        <v>2119.0</v>
      </c>
      <c r="B5" s="8" t="s">
        <v>20</v>
      </c>
      <c r="C5" s="9">
        <v>2500.0</v>
      </c>
      <c r="D5" s="9">
        <v>7.0</v>
      </c>
      <c r="E5" s="10">
        <f t="shared" si="1"/>
        <v>17500</v>
      </c>
      <c r="F5" s="11">
        <v>0.1</v>
      </c>
      <c r="G5" s="10">
        <f t="shared" si="2"/>
        <v>1750</v>
      </c>
      <c r="H5" s="10">
        <f t="shared" si="3"/>
        <v>15750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7">
        <v>3881.0</v>
      </c>
      <c r="B6" s="8" t="s">
        <v>21</v>
      </c>
      <c r="C6" s="9">
        <v>6210.0</v>
      </c>
      <c r="D6" s="9">
        <v>4.0</v>
      </c>
      <c r="E6" s="10">
        <f t="shared" si="1"/>
        <v>24840</v>
      </c>
      <c r="F6" s="11">
        <v>0.17</v>
      </c>
      <c r="G6" s="10">
        <f t="shared" si="2"/>
        <v>4222.8</v>
      </c>
      <c r="H6" s="10">
        <f t="shared" si="3"/>
        <v>20617.2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7">
        <v>3748.0</v>
      </c>
      <c r="B7" s="8" t="s">
        <v>22</v>
      </c>
      <c r="C7" s="9">
        <v>560.0</v>
      </c>
      <c r="D7" s="9">
        <v>5.0</v>
      </c>
      <c r="E7" s="10">
        <f t="shared" si="1"/>
        <v>2800</v>
      </c>
      <c r="F7" s="11">
        <v>0.2</v>
      </c>
      <c r="G7" s="10">
        <f t="shared" si="2"/>
        <v>560</v>
      </c>
      <c r="H7" s="10">
        <f t="shared" si="3"/>
        <v>2240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7">
        <v>2188.0</v>
      </c>
      <c r="B8" s="8" t="s">
        <v>23</v>
      </c>
      <c r="C8" s="9">
        <v>15900.0</v>
      </c>
      <c r="D8" s="9">
        <v>4.0</v>
      </c>
      <c r="E8" s="10">
        <f t="shared" si="1"/>
        <v>63600</v>
      </c>
      <c r="F8" s="11">
        <v>0.15</v>
      </c>
      <c r="G8" s="10">
        <f t="shared" si="2"/>
        <v>9540</v>
      </c>
      <c r="H8" s="10">
        <f t="shared" si="3"/>
        <v>54060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7">
        <v>2281.0</v>
      </c>
      <c r="B9" s="8" t="s">
        <v>24</v>
      </c>
      <c r="C9" s="9">
        <v>1200.0</v>
      </c>
      <c r="D9" s="9">
        <v>1.0</v>
      </c>
      <c r="E9" s="10">
        <f t="shared" si="1"/>
        <v>1200</v>
      </c>
      <c r="F9" s="11">
        <v>0.03</v>
      </c>
      <c r="G9" s="10">
        <f t="shared" si="2"/>
        <v>36</v>
      </c>
      <c r="H9" s="10">
        <f t="shared" si="3"/>
        <v>1164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7">
        <v>9260.0</v>
      </c>
      <c r="B10" s="8" t="s">
        <v>25</v>
      </c>
      <c r="C10" s="9">
        <v>900.0</v>
      </c>
      <c r="D10" s="9">
        <v>6.0</v>
      </c>
      <c r="E10" s="10">
        <f t="shared" si="1"/>
        <v>5400</v>
      </c>
      <c r="F10" s="11">
        <v>0.02</v>
      </c>
      <c r="G10" s="10">
        <f t="shared" si="2"/>
        <v>108</v>
      </c>
      <c r="H10" s="10">
        <f t="shared" si="3"/>
        <v>5292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13"/>
      <c r="B11" s="12"/>
      <c r="C11" s="12"/>
      <c r="D11" s="12"/>
      <c r="E11" s="12"/>
      <c r="F11" s="12"/>
      <c r="G11" s="12"/>
      <c r="H11" s="14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13"/>
      <c r="B12" s="12"/>
      <c r="C12" s="12"/>
      <c r="D12" s="12"/>
      <c r="E12" s="12"/>
      <c r="F12" s="12"/>
      <c r="G12" s="15" t="s">
        <v>26</v>
      </c>
      <c r="H12" s="10">
        <f>SUM(H2:H10)</f>
        <v>255450.2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1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13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3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13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1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3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3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3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3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3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3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3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3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3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3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3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3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3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3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3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3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3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3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3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3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3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3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3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3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3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3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3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3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3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3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3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3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3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3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3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3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3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3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3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3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3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3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3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3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3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3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3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3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3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3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3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3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3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3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3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3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3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3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3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3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3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3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3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3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3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3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3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3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3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3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3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3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3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3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3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3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3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3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3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3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3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3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3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3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3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3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3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3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3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3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3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3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3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3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3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3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3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3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3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3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3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3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3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3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3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3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3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3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3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3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3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3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3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3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3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3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3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3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3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3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3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3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3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3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3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3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3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3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3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3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3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3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3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3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3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3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3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3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3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3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3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3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3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3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3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3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3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3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3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3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3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3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3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3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3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3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3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3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3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3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3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3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3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3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3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3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3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3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3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3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3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3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3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3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3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3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3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3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3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3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3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3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3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3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3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3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3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3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3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3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3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3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3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3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3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3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3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3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3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3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3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3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3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3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3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3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3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3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3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3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3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3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3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3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3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3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3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3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3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3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3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3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3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3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3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3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3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3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3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3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3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3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3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3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3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3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3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3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3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3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3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3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3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3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3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3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3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3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3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3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3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3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3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3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3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3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3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3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3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3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3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3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3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3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3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3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3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3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3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3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3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3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3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3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3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3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3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3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3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3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3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3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3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3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3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3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3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3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3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3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3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3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3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3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3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3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3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3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3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3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3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3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3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3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3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3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3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3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3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3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3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3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3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3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3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3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3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3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3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3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3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3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3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3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3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3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3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3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3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3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3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3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3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3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3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3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3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3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3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3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3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3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3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3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3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3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3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3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3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3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3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3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3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3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3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3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3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3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3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3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3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3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3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3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3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3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3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3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3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3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3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3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3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3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3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3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3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3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3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3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3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3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3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3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3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3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3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3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3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3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3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3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3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3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3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3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3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3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3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3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3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3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3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3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3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3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3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3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3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3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3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3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3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3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3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3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3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3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3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3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3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3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3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3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3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3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3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3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3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3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3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3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3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3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3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3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3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3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3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3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3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3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3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3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3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3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3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3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3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3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3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3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3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3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3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3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3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3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3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3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3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3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3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3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3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3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3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3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3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3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3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3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3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3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3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3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3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3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3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3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3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3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3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3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3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3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3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3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3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3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3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3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3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3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3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3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3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3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3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3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3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3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3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3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3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3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3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3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3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3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3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3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3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3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3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3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3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3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3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3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3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3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3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3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3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3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3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3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3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3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3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3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3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3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3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3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3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3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3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3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3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3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3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3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3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3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3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3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3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3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3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3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3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3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3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3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3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3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3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3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3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3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3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3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3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3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3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3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3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3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3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3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3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3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3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3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3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3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3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3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3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3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3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3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3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3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3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3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3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3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3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3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3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3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3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3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3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3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3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3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3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3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3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3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3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3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3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3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3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3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3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3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3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3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3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3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3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3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3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3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3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3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3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3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3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3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3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3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3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3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3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3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3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3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3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3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3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3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3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3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3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3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3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3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3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3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3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3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3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3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3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3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3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3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3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3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3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3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3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3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3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3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3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3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3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3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3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3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3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3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3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3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3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3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3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3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3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3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3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3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3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3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3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3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3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3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3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3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3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3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3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3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3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3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3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3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3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3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3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3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3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3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3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3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3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3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3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3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3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3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3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3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3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3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3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3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3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3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3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3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3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3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3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3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3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3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3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3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3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3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3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3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3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3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3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3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3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3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3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3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3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3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3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3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3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3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3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3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3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3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3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3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3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3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3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3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3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3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3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3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3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3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conditionalFormatting sqref="E2:E10 G2:H10">
    <cfRule type="cellIs" dxfId="0" priority="1" operator="equal">
      <formula>""</formula>
    </cfRule>
  </conditionalFormatting>
  <conditionalFormatting sqref="H12">
    <cfRule type="cellIs" dxfId="0" priority="2" operator="equal">
      <formula>""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14.43"/>
    <col customWidth="1" min="3" max="3" width="10.14"/>
    <col customWidth="1" min="4" max="4" width="7.71"/>
    <col customWidth="1" min="5" max="5" width="11.29"/>
    <col customWidth="1" min="6" max="6" width="12.57"/>
    <col customWidth="1" min="7" max="7" width="19.86"/>
    <col customWidth="1" min="8" max="8" width="18.14"/>
    <col customWidth="1" min="9" max="26" width="8.71"/>
  </cols>
  <sheetData>
    <row r="1" ht="27.0" customHeight="1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27</v>
      </c>
      <c r="G1" s="5" t="s">
        <v>16</v>
      </c>
      <c r="H1" s="5" t="s">
        <v>28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7">
        <v>8486.0</v>
      </c>
      <c r="B2" s="8" t="s">
        <v>17</v>
      </c>
      <c r="C2" s="9">
        <v>12000.0</v>
      </c>
      <c r="D2" s="9">
        <v>3.0</v>
      </c>
      <c r="E2" s="10">
        <f t="shared" ref="E2:E10" si="1">C2*D2</f>
        <v>36000</v>
      </c>
      <c r="F2" s="10">
        <f t="shared" ref="F2:F10" si="2">E2*$C$12</f>
        <v>4320</v>
      </c>
      <c r="G2" s="10">
        <f t="shared" ref="G2:G10" si="3">E2*(1-$C$12)</f>
        <v>31680</v>
      </c>
      <c r="H2" s="10">
        <f t="shared" ref="H2:H10" si="4">E2*(1-$C$12)/$C$13</f>
        <v>510.9677419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7">
        <v>6781.0</v>
      </c>
      <c r="B3" s="8" t="s">
        <v>18</v>
      </c>
      <c r="C3" s="9">
        <v>20000.0</v>
      </c>
      <c r="D3" s="9">
        <v>6.0</v>
      </c>
      <c r="E3" s="10">
        <f t="shared" si="1"/>
        <v>120000</v>
      </c>
      <c r="F3" s="10">
        <f t="shared" si="2"/>
        <v>14400</v>
      </c>
      <c r="G3" s="10">
        <f t="shared" si="3"/>
        <v>105600</v>
      </c>
      <c r="H3" s="10">
        <f t="shared" si="4"/>
        <v>1703.225806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7">
        <v>5191.0</v>
      </c>
      <c r="B4" s="8" t="s">
        <v>19</v>
      </c>
      <c r="C4" s="9">
        <v>1900.0</v>
      </c>
      <c r="D4" s="9">
        <v>7.0</v>
      </c>
      <c r="E4" s="10">
        <f t="shared" si="1"/>
        <v>13300</v>
      </c>
      <c r="F4" s="10">
        <f t="shared" si="2"/>
        <v>1596</v>
      </c>
      <c r="G4" s="10">
        <f t="shared" si="3"/>
        <v>11704</v>
      </c>
      <c r="H4" s="10">
        <f t="shared" si="4"/>
        <v>188.7741935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7">
        <v>2119.0</v>
      </c>
      <c r="B5" s="8" t="s">
        <v>20</v>
      </c>
      <c r="C5" s="9">
        <v>2500.0</v>
      </c>
      <c r="D5" s="9">
        <v>7.0</v>
      </c>
      <c r="E5" s="10">
        <f t="shared" si="1"/>
        <v>17500</v>
      </c>
      <c r="F5" s="10">
        <f t="shared" si="2"/>
        <v>2100</v>
      </c>
      <c r="G5" s="10">
        <f t="shared" si="3"/>
        <v>15400</v>
      </c>
      <c r="H5" s="10">
        <f t="shared" si="4"/>
        <v>248.3870968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7">
        <v>3881.0</v>
      </c>
      <c r="B6" s="8" t="s">
        <v>21</v>
      </c>
      <c r="C6" s="9">
        <v>6210.0</v>
      </c>
      <c r="D6" s="9">
        <v>4.0</v>
      </c>
      <c r="E6" s="10">
        <f t="shared" si="1"/>
        <v>24840</v>
      </c>
      <c r="F6" s="10">
        <f t="shared" si="2"/>
        <v>2980.8</v>
      </c>
      <c r="G6" s="10">
        <f t="shared" si="3"/>
        <v>21859.2</v>
      </c>
      <c r="H6" s="10">
        <f t="shared" si="4"/>
        <v>352.5677419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7">
        <v>3748.0</v>
      </c>
      <c r="B7" s="8" t="s">
        <v>22</v>
      </c>
      <c r="C7" s="9">
        <v>560.0</v>
      </c>
      <c r="D7" s="9">
        <v>5.0</v>
      </c>
      <c r="E7" s="10">
        <f t="shared" si="1"/>
        <v>2800</v>
      </c>
      <c r="F7" s="10">
        <f t="shared" si="2"/>
        <v>336</v>
      </c>
      <c r="G7" s="10">
        <f t="shared" si="3"/>
        <v>2464</v>
      </c>
      <c r="H7" s="10">
        <f t="shared" si="4"/>
        <v>39.74193548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7">
        <v>2188.0</v>
      </c>
      <c r="B8" s="8" t="s">
        <v>23</v>
      </c>
      <c r="C8" s="9">
        <v>15900.0</v>
      </c>
      <c r="D8" s="9">
        <v>4.0</v>
      </c>
      <c r="E8" s="10">
        <f t="shared" si="1"/>
        <v>63600</v>
      </c>
      <c r="F8" s="10">
        <f t="shared" si="2"/>
        <v>7632</v>
      </c>
      <c r="G8" s="10">
        <f t="shared" si="3"/>
        <v>55968</v>
      </c>
      <c r="H8" s="10">
        <f t="shared" si="4"/>
        <v>902.7096774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7">
        <v>2281.0</v>
      </c>
      <c r="B9" s="8" t="s">
        <v>24</v>
      </c>
      <c r="C9" s="9">
        <v>1200.0</v>
      </c>
      <c r="D9" s="9">
        <v>1.0</v>
      </c>
      <c r="E9" s="10">
        <f t="shared" si="1"/>
        <v>1200</v>
      </c>
      <c r="F9" s="10">
        <f t="shared" si="2"/>
        <v>144</v>
      </c>
      <c r="G9" s="10">
        <f t="shared" si="3"/>
        <v>1056</v>
      </c>
      <c r="H9" s="10">
        <f t="shared" si="4"/>
        <v>17.03225806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7">
        <v>9260.0</v>
      </c>
      <c r="B10" s="8" t="s">
        <v>25</v>
      </c>
      <c r="C10" s="9">
        <v>900.0</v>
      </c>
      <c r="D10" s="9">
        <v>6.0</v>
      </c>
      <c r="E10" s="10">
        <f t="shared" si="1"/>
        <v>5400</v>
      </c>
      <c r="F10" s="10">
        <f t="shared" si="2"/>
        <v>648</v>
      </c>
      <c r="G10" s="10">
        <f t="shared" si="3"/>
        <v>4752</v>
      </c>
      <c r="H10" s="10">
        <f t="shared" si="4"/>
        <v>76.64516129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13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16" t="s">
        <v>29</v>
      </c>
      <c r="B12" s="17"/>
      <c r="C12" s="18">
        <v>0.12</v>
      </c>
      <c r="D12" s="19"/>
      <c r="E12" s="12"/>
      <c r="F12" s="12"/>
      <c r="G12" s="15" t="s">
        <v>26</v>
      </c>
      <c r="H12" s="20">
        <f>SUM(H2:H10)</f>
        <v>4040.051613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16" t="s">
        <v>30</v>
      </c>
      <c r="B13" s="17"/>
      <c r="C13" s="21">
        <v>62.0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13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3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13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1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3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3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3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3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3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3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3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3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3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3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3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3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3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3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3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3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3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3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3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3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3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3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3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3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3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3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3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3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3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3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3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3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3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3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3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3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3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3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3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3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3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3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3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3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3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3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3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3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3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3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3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3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3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3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3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3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3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3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3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3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3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3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3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3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3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3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3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3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3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3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3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3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3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3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3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3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3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3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3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3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3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3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3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3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3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3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3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3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3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3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3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3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3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3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3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3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3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3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3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3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3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3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3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3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3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3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3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3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3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3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3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3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3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3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3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3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3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3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3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3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3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3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3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3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3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3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3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3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3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3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3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3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3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3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3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3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3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3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3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3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3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3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3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3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3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3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3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3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3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3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3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3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3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3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3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3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3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3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3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3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3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3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3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3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3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3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3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3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3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3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3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3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3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3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3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3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3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3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3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3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3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3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3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3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3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3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3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3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3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3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3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3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3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3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3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3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3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3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3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3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3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3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3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3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3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3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3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3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3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3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3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3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3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3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3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3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3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3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3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3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3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3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3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3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3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3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3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3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3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3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3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3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3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3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3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3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3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3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3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3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3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3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3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3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3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3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3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3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3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3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3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3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3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3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3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3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3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3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3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3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3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3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3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3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3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3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3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3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3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3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3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3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3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3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3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3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3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3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3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3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3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3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3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3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3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3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3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3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3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3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3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3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3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3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3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3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3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3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3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3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3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3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3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3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3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3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3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3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3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3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3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3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3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3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3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3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3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3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3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3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3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3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3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3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3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3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3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3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3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3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3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3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3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3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3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3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3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3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3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3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3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3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3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3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3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3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3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3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3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3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3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3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3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3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3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3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3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3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3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3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3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3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3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3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3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3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3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3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3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3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3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3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3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3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3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3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3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3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3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3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3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3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3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3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3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3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3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3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3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3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3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3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3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3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3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3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3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3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3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3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3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3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3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3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3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3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3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3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3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3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3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3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3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3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3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3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3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3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3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3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3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3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3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3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3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3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3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3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3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3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3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3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3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3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3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3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3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3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3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3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3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3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3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3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3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3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3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3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3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3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3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3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3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3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3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3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3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3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3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3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3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3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3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3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3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3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3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3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3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3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3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3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3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3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3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3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3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3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3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3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3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3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3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3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3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3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3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3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3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3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3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3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3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3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3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3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3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3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3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3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3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3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3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3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3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3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3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3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3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3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3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3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3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3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3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3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3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3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3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3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3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3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3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3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3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3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3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3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3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3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3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3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3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3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3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3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3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3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3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3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3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3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3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3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3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3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3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3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3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3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3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3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3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3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3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3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3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3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3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3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3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3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3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3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3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3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3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3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3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3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3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3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3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3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3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3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3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3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3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3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3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3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3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3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3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3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3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3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3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3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3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3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3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3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3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3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3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3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3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3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3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3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3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3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3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3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3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3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3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3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3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3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3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3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3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3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3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3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3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3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3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3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3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3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3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3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3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3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3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3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3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3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3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3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3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3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3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3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3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3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3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3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3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3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3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3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3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3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3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3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3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3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3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3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3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3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3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3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3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3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3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3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3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3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3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3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3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3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3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3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3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3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3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3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3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3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3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3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3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3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3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3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3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3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3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3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3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3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3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3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3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3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3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3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3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3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3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3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3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3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3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3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3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3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3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3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3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3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3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3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3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3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3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3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3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3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3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3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3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3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3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3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3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3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3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3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3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3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3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3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3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3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3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3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3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3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3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3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3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3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3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3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3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3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3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3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3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3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3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3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3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3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3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3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3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3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3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3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3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3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3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3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2">
    <mergeCell ref="A12:B12"/>
    <mergeCell ref="A13:B13"/>
  </mergeCells>
  <conditionalFormatting sqref="E2:H10">
    <cfRule type="cellIs" dxfId="0" priority="1" operator="equal">
      <formula>0</formula>
    </cfRule>
  </conditionalFormatting>
  <conditionalFormatting sqref="H12">
    <cfRule type="cellIs" dxfId="0" priority="2" operator="equal">
      <formula>""</formula>
    </cfRule>
  </conditionalFormatting>
  <conditionalFormatting sqref="C12">
    <cfRule type="notContainsBlanks" dxfId="1" priority="3">
      <formula>LEN(TRIM(C12))&gt;0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7.86"/>
    <col customWidth="1" min="3" max="3" width="15.43"/>
    <col customWidth="1" min="4" max="4" width="10.43"/>
    <col customWidth="1" min="5" max="5" width="10.71"/>
    <col customWidth="1" min="6" max="6" width="11.29"/>
    <col customWidth="1" min="7" max="7" width="6.43"/>
    <col customWidth="1" min="8" max="8" width="21.0"/>
    <col customWidth="1" min="9" max="9" width="14.86"/>
    <col customWidth="1" min="10" max="10" width="12.57"/>
    <col customWidth="1" min="11" max="26" width="8.71"/>
  </cols>
  <sheetData>
    <row r="1" ht="27.0" customHeight="1">
      <c r="A1" s="5" t="s">
        <v>31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6"/>
      <c r="H1" s="6"/>
      <c r="I1" s="6" t="s">
        <v>32</v>
      </c>
      <c r="J1" s="6" t="s">
        <v>33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22">
        <v>43553.0</v>
      </c>
      <c r="B2" s="7">
        <v>8486.0</v>
      </c>
      <c r="C2" s="8" t="s">
        <v>17</v>
      </c>
      <c r="D2" s="9">
        <v>12000.0</v>
      </c>
      <c r="E2" s="9">
        <v>2.0</v>
      </c>
      <c r="F2" s="9">
        <f t="shared" ref="F2:F18" si="1">D2*E2</f>
        <v>24000</v>
      </c>
      <c r="G2" s="12"/>
      <c r="H2" s="15" t="s">
        <v>34</v>
      </c>
      <c r="I2" s="10">
        <f>SUM(F2:F18)</f>
        <v>768000</v>
      </c>
      <c r="J2" s="23">
        <v>768000.0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22">
        <v>43629.0</v>
      </c>
      <c r="B3" s="7">
        <v>6781.0</v>
      </c>
      <c r="C3" s="8" t="s">
        <v>18</v>
      </c>
      <c r="D3" s="9">
        <v>20000.0</v>
      </c>
      <c r="E3" s="9">
        <v>8.0</v>
      </c>
      <c r="F3" s="9">
        <f t="shared" si="1"/>
        <v>160000</v>
      </c>
      <c r="G3" s="12"/>
      <c r="H3" s="12"/>
      <c r="I3" s="12"/>
      <c r="J3" s="23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22">
        <v>43529.0</v>
      </c>
      <c r="B4" s="7">
        <v>5191.0</v>
      </c>
      <c r="C4" s="8" t="s">
        <v>19</v>
      </c>
      <c r="D4" s="9">
        <v>1000.0</v>
      </c>
      <c r="E4" s="9">
        <v>6.0</v>
      </c>
      <c r="F4" s="9">
        <f t="shared" si="1"/>
        <v>6000</v>
      </c>
      <c r="G4" s="12"/>
      <c r="H4" s="15" t="s">
        <v>35</v>
      </c>
      <c r="I4" s="10">
        <f>COUNT(F:F)</f>
        <v>17</v>
      </c>
      <c r="J4" s="23">
        <v>17.0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22">
        <v>43806.0</v>
      </c>
      <c r="B5" s="7">
        <v>2119.0</v>
      </c>
      <c r="C5" s="8" t="s">
        <v>20</v>
      </c>
      <c r="D5" s="9">
        <v>1500.0</v>
      </c>
      <c r="E5" s="9">
        <v>9.0</v>
      </c>
      <c r="F5" s="9">
        <f t="shared" si="1"/>
        <v>13500</v>
      </c>
      <c r="G5" s="12"/>
      <c r="H5" s="12"/>
      <c r="I5" s="12"/>
      <c r="J5" s="23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22">
        <v>43753.0</v>
      </c>
      <c r="B6" s="7">
        <v>3881.0</v>
      </c>
      <c r="C6" s="8" t="s">
        <v>21</v>
      </c>
      <c r="D6" s="9">
        <v>6000.0</v>
      </c>
      <c r="E6" s="9">
        <v>10.0</v>
      </c>
      <c r="F6" s="9">
        <f t="shared" si="1"/>
        <v>60000</v>
      </c>
      <c r="G6" s="12"/>
      <c r="H6" s="15" t="s">
        <v>36</v>
      </c>
      <c r="I6" s="10">
        <f>COUNTIF(C:C, "чайник")</f>
        <v>3</v>
      </c>
      <c r="J6" s="23">
        <v>3.0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22">
        <v>43760.0</v>
      </c>
      <c r="B7" s="7">
        <v>3748.0</v>
      </c>
      <c r="C7" s="8" t="s">
        <v>22</v>
      </c>
      <c r="D7" s="9">
        <v>1000.0</v>
      </c>
      <c r="E7" s="9">
        <v>16.0</v>
      </c>
      <c r="F7" s="9">
        <f t="shared" si="1"/>
        <v>16000</v>
      </c>
      <c r="G7" s="12"/>
      <c r="H7" s="12"/>
      <c r="I7" s="12"/>
      <c r="J7" s="23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22">
        <v>43753.0</v>
      </c>
      <c r="B8" s="7">
        <v>8486.0</v>
      </c>
      <c r="C8" s="8" t="s">
        <v>17</v>
      </c>
      <c r="D8" s="9">
        <v>12000.0</v>
      </c>
      <c r="E8" s="9">
        <v>5.0</v>
      </c>
      <c r="F8" s="9">
        <f t="shared" si="1"/>
        <v>60000</v>
      </c>
      <c r="G8" s="12"/>
      <c r="H8" s="24" t="s">
        <v>17</v>
      </c>
      <c r="I8" s="10">
        <f>COUNTIF(C:C, "Холодильник")</f>
        <v>5</v>
      </c>
      <c r="J8" s="23">
        <v>5.0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22">
        <v>43677.0</v>
      </c>
      <c r="B9" s="7">
        <v>3881.0</v>
      </c>
      <c r="C9" s="8" t="s">
        <v>17</v>
      </c>
      <c r="D9" s="9">
        <v>12000.0</v>
      </c>
      <c r="E9" s="9">
        <v>6.0</v>
      </c>
      <c r="F9" s="9">
        <f t="shared" si="1"/>
        <v>72000</v>
      </c>
      <c r="G9" s="12"/>
      <c r="H9" s="24" t="s">
        <v>21</v>
      </c>
      <c r="I9" s="10">
        <f>COUNTIF(C:C, "Плита")</f>
        <v>2</v>
      </c>
      <c r="J9" s="23">
        <v>2.0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2">
        <v>43772.0</v>
      </c>
      <c r="B10" s="7">
        <v>2119.0</v>
      </c>
      <c r="C10" s="8" t="s">
        <v>20</v>
      </c>
      <c r="D10" s="9">
        <v>1500.0</v>
      </c>
      <c r="E10" s="9">
        <v>7.0</v>
      </c>
      <c r="F10" s="9">
        <f t="shared" si="1"/>
        <v>10500</v>
      </c>
      <c r="G10" s="12"/>
      <c r="H10" s="24" t="s">
        <v>22</v>
      </c>
      <c r="I10" s="10">
        <f>COUNTIF(C:C, "Фильтр")</f>
        <v>1</v>
      </c>
      <c r="J10" s="23">
        <v>1.0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22">
        <v>43667.0</v>
      </c>
      <c r="B11" s="7">
        <v>5191.0</v>
      </c>
      <c r="C11" s="8" t="s">
        <v>19</v>
      </c>
      <c r="D11" s="9">
        <v>1000.0</v>
      </c>
      <c r="E11" s="9">
        <v>6.0</v>
      </c>
      <c r="F11" s="9">
        <f t="shared" si="1"/>
        <v>6000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2">
        <v>43544.0</v>
      </c>
      <c r="B12" s="7">
        <v>8486.0</v>
      </c>
      <c r="C12" s="8" t="s">
        <v>17</v>
      </c>
      <c r="D12" s="9">
        <v>12000.0</v>
      </c>
      <c r="E12" s="9">
        <v>7.0</v>
      </c>
      <c r="F12" s="9">
        <f t="shared" si="1"/>
        <v>84000</v>
      </c>
      <c r="G12" s="12"/>
      <c r="H12" s="15" t="s">
        <v>37</v>
      </c>
      <c r="I12" s="10">
        <f>SUMIF(C:C, "фен", E:E)</f>
        <v>5</v>
      </c>
      <c r="J12" s="23">
        <v>5.0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22">
        <v>43625.0</v>
      </c>
      <c r="B13" s="7">
        <v>8486.0</v>
      </c>
      <c r="C13" s="8" t="s">
        <v>17</v>
      </c>
      <c r="D13" s="9">
        <v>12000.0</v>
      </c>
      <c r="E13" s="9">
        <v>6.0</v>
      </c>
      <c r="F13" s="9">
        <f t="shared" si="1"/>
        <v>72000</v>
      </c>
      <c r="G13" s="12"/>
      <c r="H13" s="15" t="s">
        <v>38</v>
      </c>
      <c r="I13" s="10">
        <f>SUMIF(C:C, "фен", F:F)</f>
        <v>7500</v>
      </c>
      <c r="J13" s="23">
        <v>7500.0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2">
        <v>43639.0</v>
      </c>
      <c r="B14" s="7">
        <v>3881.0</v>
      </c>
      <c r="C14" s="8" t="s">
        <v>21</v>
      </c>
      <c r="D14" s="9">
        <v>6000.0</v>
      </c>
      <c r="E14" s="9">
        <v>16.0</v>
      </c>
      <c r="F14" s="9">
        <f t="shared" si="1"/>
        <v>96000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22">
        <v>43774.0</v>
      </c>
      <c r="B15" s="7">
        <v>2119.0</v>
      </c>
      <c r="C15" s="8" t="s">
        <v>20</v>
      </c>
      <c r="D15" s="9">
        <v>1500.0</v>
      </c>
      <c r="E15" s="9">
        <v>19.0</v>
      </c>
      <c r="F15" s="9">
        <f t="shared" si="1"/>
        <v>28500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2">
        <v>43554.0</v>
      </c>
      <c r="B16" s="7">
        <v>5191.0</v>
      </c>
      <c r="C16" s="8" t="s">
        <v>19</v>
      </c>
      <c r="D16" s="9">
        <v>1000.0</v>
      </c>
      <c r="E16" s="9">
        <v>7.0</v>
      </c>
      <c r="F16" s="9">
        <f t="shared" si="1"/>
        <v>7000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22">
        <v>43664.0</v>
      </c>
      <c r="B17" s="7">
        <v>2281.0</v>
      </c>
      <c r="C17" s="8" t="s">
        <v>24</v>
      </c>
      <c r="D17" s="9">
        <v>2500.0</v>
      </c>
      <c r="E17" s="9">
        <v>18.0</v>
      </c>
      <c r="F17" s="9">
        <f t="shared" si="1"/>
        <v>45000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22">
        <v>43693.0</v>
      </c>
      <c r="B18" s="7">
        <v>9260.0</v>
      </c>
      <c r="C18" s="8" t="s">
        <v>25</v>
      </c>
      <c r="D18" s="9">
        <v>1500.0</v>
      </c>
      <c r="E18" s="9">
        <v>5.0</v>
      </c>
      <c r="F18" s="9">
        <f t="shared" si="1"/>
        <v>7500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3"/>
      <c r="B19" s="13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3"/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3"/>
      <c r="B21" s="13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3"/>
      <c r="B22" s="1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3"/>
      <c r="B23" s="13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3"/>
      <c r="B24" s="13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3"/>
      <c r="B25" s="13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3"/>
      <c r="B26" s="1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3"/>
      <c r="B27" s="1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3"/>
      <c r="B28" s="1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3"/>
      <c r="B29" s="1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3"/>
      <c r="B30" s="1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3"/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3"/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3"/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3"/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3"/>
      <c r="B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3"/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3"/>
      <c r="B37" s="13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3"/>
      <c r="B38" s="13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3"/>
      <c r="B39" s="1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3"/>
      <c r="B40" s="13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3"/>
      <c r="B41" s="1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3"/>
      <c r="B42" s="13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3"/>
      <c r="B43" s="13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3"/>
      <c r="B44" s="13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3"/>
      <c r="B45" s="13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3"/>
      <c r="B46" s="13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3"/>
      <c r="B47" s="13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3"/>
      <c r="B48" s="13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3"/>
      <c r="B49" s="1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3"/>
      <c r="B50" s="1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3"/>
      <c r="B51" s="1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3"/>
      <c r="B52" s="1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3"/>
      <c r="B53" s="1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3"/>
      <c r="B54" s="1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3"/>
      <c r="B55" s="1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3"/>
      <c r="B56" s="1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3"/>
      <c r="B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3"/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3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3"/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3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3"/>
      <c r="B62" s="1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3"/>
      <c r="B63" s="1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3"/>
      <c r="B64" s="1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3"/>
      <c r="B65" s="1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3"/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3"/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3"/>
      <c r="B68" s="1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3"/>
      <c r="B69" s="1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3"/>
      <c r="B70" s="1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3"/>
      <c r="B71" s="1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3"/>
      <c r="B72" s="1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3"/>
      <c r="B73" s="1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3"/>
      <c r="B74" s="1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3"/>
      <c r="B75" s="1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3"/>
      <c r="B76" s="1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3"/>
      <c r="B77" s="1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3"/>
      <c r="B78" s="1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3"/>
      <c r="B79" s="1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3"/>
      <c r="B80" s="1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3"/>
      <c r="B81" s="1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3"/>
      <c r="B82" s="1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3"/>
      <c r="B83" s="1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3"/>
      <c r="B84" s="1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3"/>
      <c r="B85" s="1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3"/>
      <c r="B86" s="1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3"/>
      <c r="B87" s="1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3"/>
      <c r="B88" s="1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3"/>
      <c r="B89" s="1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3"/>
      <c r="B90" s="1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3"/>
      <c r="B91" s="1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3"/>
      <c r="B92" s="1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3"/>
      <c r="B93" s="13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3"/>
      <c r="B94" s="13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3"/>
      <c r="B95" s="13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3"/>
      <c r="B96" s="13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3"/>
      <c r="B97" s="13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3"/>
      <c r="B98" s="13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3"/>
      <c r="B99" s="13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3"/>
      <c r="B100" s="13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3"/>
      <c r="B101" s="13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3"/>
      <c r="B102" s="13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3"/>
      <c r="B103" s="13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3"/>
      <c r="B104" s="13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3"/>
      <c r="B105" s="13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3"/>
      <c r="B106" s="13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3"/>
      <c r="B107" s="13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3"/>
      <c r="B108" s="13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3"/>
      <c r="B109" s="13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3"/>
      <c r="B110" s="13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3"/>
      <c r="B111" s="13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3"/>
      <c r="B112" s="13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3"/>
      <c r="B113" s="13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3"/>
      <c r="B114" s="13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3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3"/>
      <c r="B116" s="1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3"/>
      <c r="B117" s="13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3"/>
      <c r="B118" s="13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3"/>
      <c r="B119" s="13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3"/>
      <c r="B120" s="13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3"/>
      <c r="B121" s="13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3"/>
      <c r="B122" s="13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3"/>
      <c r="B123" s="13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3"/>
      <c r="B124" s="13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3"/>
      <c r="B125" s="13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3"/>
      <c r="B126" s="13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3"/>
      <c r="B127" s="13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3"/>
      <c r="B128" s="13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3"/>
      <c r="B129" s="13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3"/>
      <c r="B130" s="13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3"/>
      <c r="B131" s="13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3"/>
      <c r="B132" s="13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3"/>
      <c r="B133" s="13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3"/>
      <c r="B134" s="13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3"/>
      <c r="B135" s="13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3"/>
      <c r="B136" s="13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3"/>
      <c r="B137" s="13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3"/>
      <c r="B138" s="13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3"/>
      <c r="B139" s="13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3"/>
      <c r="B140" s="13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3"/>
      <c r="B141" s="13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3"/>
      <c r="B142" s="13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3"/>
      <c r="B143" s="13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3"/>
      <c r="B144" s="13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3"/>
      <c r="B145" s="13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3"/>
      <c r="B146" s="13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3"/>
      <c r="B147" s="13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3"/>
      <c r="B148" s="13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3"/>
      <c r="B149" s="13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3"/>
      <c r="B150" s="13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3"/>
      <c r="B151" s="13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3"/>
      <c r="B152" s="13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3"/>
      <c r="B153" s="13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3"/>
      <c r="B154" s="13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3"/>
      <c r="B155" s="13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3"/>
      <c r="B156" s="13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3"/>
      <c r="B157" s="13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3"/>
      <c r="B158" s="13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3"/>
      <c r="B159" s="13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3"/>
      <c r="B160" s="13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3"/>
      <c r="B161" s="13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3"/>
      <c r="B162" s="13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3"/>
      <c r="B163" s="13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3"/>
      <c r="B164" s="13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3"/>
      <c r="B165" s="13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3"/>
      <c r="B166" s="13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3"/>
      <c r="B167" s="13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3"/>
      <c r="B168" s="13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3"/>
      <c r="B169" s="13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3"/>
      <c r="B170" s="13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3"/>
      <c r="B171" s="13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3"/>
      <c r="B172" s="13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3"/>
      <c r="B173" s="13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3"/>
      <c r="B174" s="13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3"/>
      <c r="B175" s="13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3"/>
      <c r="B176" s="13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3"/>
      <c r="B177" s="13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3"/>
      <c r="B178" s="13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3"/>
      <c r="B179" s="13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3"/>
      <c r="B180" s="13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3"/>
      <c r="B181" s="13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3"/>
      <c r="B182" s="13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3"/>
      <c r="B183" s="13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3"/>
      <c r="B184" s="13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3"/>
      <c r="B185" s="13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3"/>
      <c r="B186" s="13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3"/>
      <c r="B187" s="13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3"/>
      <c r="B188" s="13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3"/>
      <c r="B189" s="13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3"/>
      <c r="B190" s="13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3"/>
      <c r="B191" s="13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3"/>
      <c r="B192" s="13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3"/>
      <c r="B193" s="13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3"/>
      <c r="B194" s="13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3"/>
      <c r="B195" s="13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3"/>
      <c r="B196" s="13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3"/>
      <c r="B197" s="13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3"/>
      <c r="B198" s="13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3"/>
      <c r="B199" s="13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3"/>
      <c r="B200" s="13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3"/>
      <c r="B201" s="13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3"/>
      <c r="B202" s="13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3"/>
      <c r="B203" s="13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3"/>
      <c r="B204" s="13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3"/>
      <c r="B205" s="13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3"/>
      <c r="B206" s="13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3"/>
      <c r="B207" s="13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3"/>
      <c r="B208" s="13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3"/>
      <c r="B209" s="13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3"/>
      <c r="B210" s="13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3"/>
      <c r="B211" s="13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3"/>
      <c r="B212" s="13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3"/>
      <c r="B213" s="13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3"/>
      <c r="B214" s="13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3"/>
      <c r="B215" s="13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3"/>
      <c r="B216" s="13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3"/>
      <c r="B217" s="13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3"/>
      <c r="B218" s="13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3"/>
      <c r="B219" s="13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3"/>
      <c r="B220" s="13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3"/>
      <c r="B221" s="13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3"/>
      <c r="B222" s="13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3"/>
      <c r="B223" s="13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3"/>
      <c r="B224" s="13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3"/>
      <c r="B225" s="13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3"/>
      <c r="B226" s="13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3"/>
      <c r="B227" s="13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3"/>
      <c r="B228" s="13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3"/>
      <c r="B229" s="13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3"/>
      <c r="B230" s="13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3"/>
      <c r="B231" s="13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3"/>
      <c r="B232" s="13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3"/>
      <c r="B233" s="13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3"/>
      <c r="B234" s="13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3"/>
      <c r="B235" s="13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3"/>
      <c r="B236" s="13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3"/>
      <c r="B237" s="13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3"/>
      <c r="B238" s="13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3"/>
      <c r="B239" s="13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3"/>
      <c r="B240" s="13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3"/>
      <c r="B241" s="13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3"/>
      <c r="B242" s="13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3"/>
      <c r="B243" s="13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3"/>
      <c r="B244" s="13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3"/>
      <c r="B245" s="13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3"/>
      <c r="B246" s="13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3"/>
      <c r="B247" s="13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3"/>
      <c r="B248" s="13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3"/>
      <c r="B249" s="13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3"/>
      <c r="B250" s="13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3"/>
      <c r="B251" s="13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3"/>
      <c r="B252" s="13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3"/>
      <c r="B253" s="13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3"/>
      <c r="B254" s="13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3"/>
      <c r="B255" s="13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3"/>
      <c r="B256" s="13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3"/>
      <c r="B257" s="13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3"/>
      <c r="B258" s="13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3"/>
      <c r="B259" s="13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3"/>
      <c r="B260" s="13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3"/>
      <c r="B261" s="13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3"/>
      <c r="B262" s="13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3"/>
      <c r="B263" s="13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3"/>
      <c r="B264" s="13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3"/>
      <c r="B265" s="13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3"/>
      <c r="B266" s="13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3"/>
      <c r="B267" s="13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3"/>
      <c r="B268" s="13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3"/>
      <c r="B269" s="13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3"/>
      <c r="B270" s="13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3"/>
      <c r="B271" s="13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3"/>
      <c r="B272" s="13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3"/>
      <c r="B273" s="13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3"/>
      <c r="B274" s="13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3"/>
      <c r="B275" s="13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3"/>
      <c r="B276" s="13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3"/>
      <c r="B277" s="13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3"/>
      <c r="B278" s="13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3"/>
      <c r="B279" s="13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3"/>
      <c r="B280" s="13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3"/>
      <c r="B281" s="13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3"/>
      <c r="B282" s="13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3"/>
      <c r="B283" s="13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3"/>
      <c r="B284" s="13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3"/>
      <c r="B285" s="13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3"/>
      <c r="B286" s="13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3"/>
      <c r="B287" s="13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3"/>
      <c r="B288" s="13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3"/>
      <c r="B289" s="13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3"/>
      <c r="B290" s="13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3"/>
      <c r="B291" s="13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3"/>
      <c r="B292" s="13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3"/>
      <c r="B293" s="13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3"/>
      <c r="B294" s="13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3"/>
      <c r="B295" s="13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3"/>
      <c r="B296" s="13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3"/>
      <c r="B297" s="13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3"/>
      <c r="B298" s="13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3"/>
      <c r="B299" s="13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3"/>
      <c r="B300" s="13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3"/>
      <c r="B301" s="13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3"/>
      <c r="B302" s="13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3"/>
      <c r="B303" s="13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3"/>
      <c r="B304" s="13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3"/>
      <c r="B305" s="13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3"/>
      <c r="B306" s="13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3"/>
      <c r="B307" s="13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3"/>
      <c r="B308" s="13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3"/>
      <c r="B309" s="13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3"/>
      <c r="B310" s="13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3"/>
      <c r="B311" s="13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3"/>
      <c r="B312" s="13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3"/>
      <c r="B313" s="13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3"/>
      <c r="B314" s="13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3"/>
      <c r="B315" s="13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3"/>
      <c r="B316" s="13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3"/>
      <c r="B317" s="13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3"/>
      <c r="B318" s="13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3"/>
      <c r="B319" s="13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3"/>
      <c r="B320" s="13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3"/>
      <c r="B321" s="13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3"/>
      <c r="B322" s="13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3"/>
      <c r="B323" s="13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3"/>
      <c r="B324" s="13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3"/>
      <c r="B325" s="13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3"/>
      <c r="B326" s="13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3"/>
      <c r="B327" s="13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3"/>
      <c r="B328" s="13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3"/>
      <c r="B329" s="13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3"/>
      <c r="B330" s="13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3"/>
      <c r="B331" s="13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3"/>
      <c r="B332" s="13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3"/>
      <c r="B333" s="13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3"/>
      <c r="B334" s="13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3"/>
      <c r="B335" s="13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3"/>
      <c r="B336" s="13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3"/>
      <c r="B337" s="13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3"/>
      <c r="B338" s="13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3"/>
      <c r="B339" s="13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3"/>
      <c r="B340" s="13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3"/>
      <c r="B341" s="13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3"/>
      <c r="B342" s="13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3"/>
      <c r="B343" s="13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3"/>
      <c r="B344" s="13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3"/>
      <c r="B345" s="13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3"/>
      <c r="B346" s="13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3"/>
      <c r="B347" s="13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3"/>
      <c r="B348" s="13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3"/>
      <c r="B349" s="13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3"/>
      <c r="B350" s="13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3"/>
      <c r="B351" s="13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3"/>
      <c r="B352" s="13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3"/>
      <c r="B353" s="13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3"/>
      <c r="B354" s="13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3"/>
      <c r="B355" s="13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3"/>
      <c r="B356" s="13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3"/>
      <c r="B357" s="13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3"/>
      <c r="B358" s="13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3"/>
      <c r="B359" s="13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3"/>
      <c r="B360" s="13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3"/>
      <c r="B361" s="13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3"/>
      <c r="B362" s="13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3"/>
      <c r="B363" s="13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3"/>
      <c r="B364" s="13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3"/>
      <c r="B365" s="13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3"/>
      <c r="B366" s="13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3"/>
      <c r="B367" s="13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3"/>
      <c r="B368" s="13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3"/>
      <c r="B369" s="13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3"/>
      <c r="B370" s="13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3"/>
      <c r="B371" s="13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3"/>
      <c r="B372" s="13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3"/>
      <c r="B373" s="13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3"/>
      <c r="B374" s="13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3"/>
      <c r="B375" s="13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3"/>
      <c r="B376" s="13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3"/>
      <c r="B377" s="13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3"/>
      <c r="B378" s="13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3"/>
      <c r="B379" s="13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3"/>
      <c r="B380" s="13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3"/>
      <c r="B381" s="13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3"/>
      <c r="B382" s="13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3"/>
      <c r="B383" s="13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3"/>
      <c r="B384" s="13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3"/>
      <c r="B385" s="13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3"/>
      <c r="B386" s="13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3"/>
      <c r="B387" s="13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3"/>
      <c r="B388" s="13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3"/>
      <c r="B389" s="13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3"/>
      <c r="B390" s="13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3"/>
      <c r="B391" s="13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3"/>
      <c r="B392" s="13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3"/>
      <c r="B393" s="13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3"/>
      <c r="B394" s="13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3"/>
      <c r="B395" s="13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3"/>
      <c r="B396" s="13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3"/>
      <c r="B397" s="13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3"/>
      <c r="B398" s="13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3"/>
      <c r="B399" s="13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3"/>
      <c r="B400" s="13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3"/>
      <c r="B401" s="13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3"/>
      <c r="B402" s="13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3"/>
      <c r="B403" s="13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3"/>
      <c r="B404" s="13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3"/>
      <c r="B405" s="13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3"/>
      <c r="B406" s="13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3"/>
      <c r="B407" s="13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3"/>
      <c r="B408" s="13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3"/>
      <c r="B409" s="13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3"/>
      <c r="B410" s="13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3"/>
      <c r="B411" s="13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3"/>
      <c r="B412" s="13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3"/>
      <c r="B413" s="13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3"/>
      <c r="B414" s="13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3"/>
      <c r="B415" s="13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3"/>
      <c r="B416" s="13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3"/>
      <c r="B417" s="13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3"/>
      <c r="B418" s="13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3"/>
      <c r="B419" s="13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3"/>
      <c r="B420" s="13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3"/>
      <c r="B421" s="13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3"/>
      <c r="B422" s="13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3"/>
      <c r="B423" s="13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3"/>
      <c r="B424" s="13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3"/>
      <c r="B425" s="13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3"/>
      <c r="B426" s="13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3"/>
      <c r="B427" s="13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3"/>
      <c r="B428" s="13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3"/>
      <c r="B429" s="13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3"/>
      <c r="B430" s="13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3"/>
      <c r="B431" s="13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3"/>
      <c r="B432" s="13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3"/>
      <c r="B433" s="13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3"/>
      <c r="B434" s="13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3"/>
      <c r="B435" s="13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3"/>
      <c r="B436" s="13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3"/>
      <c r="B437" s="13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3"/>
      <c r="B438" s="13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3"/>
      <c r="B439" s="13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3"/>
      <c r="B440" s="13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3"/>
      <c r="B441" s="13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3"/>
      <c r="B442" s="13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3"/>
      <c r="B443" s="13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3"/>
      <c r="B444" s="13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3"/>
      <c r="B445" s="13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3"/>
      <c r="B446" s="13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3"/>
      <c r="B447" s="13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3"/>
      <c r="B448" s="13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3"/>
      <c r="B449" s="13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3"/>
      <c r="B450" s="13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3"/>
      <c r="B451" s="13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3"/>
      <c r="B452" s="13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3"/>
      <c r="B453" s="13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3"/>
      <c r="B454" s="13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3"/>
      <c r="B455" s="13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3"/>
      <c r="B456" s="13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3"/>
      <c r="B457" s="13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3"/>
      <c r="B458" s="13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3"/>
      <c r="B459" s="13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3"/>
      <c r="B460" s="13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3"/>
      <c r="B461" s="13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3"/>
      <c r="B462" s="13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3"/>
      <c r="B463" s="13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3"/>
      <c r="B464" s="13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3"/>
      <c r="B465" s="13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3"/>
      <c r="B466" s="13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3"/>
      <c r="B467" s="13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3"/>
      <c r="B468" s="13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3"/>
      <c r="B469" s="13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3"/>
      <c r="B470" s="13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3"/>
      <c r="B471" s="13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3"/>
      <c r="B472" s="13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3"/>
      <c r="B473" s="13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3"/>
      <c r="B474" s="13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3"/>
      <c r="B475" s="13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3"/>
      <c r="B476" s="13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3"/>
      <c r="B477" s="13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3"/>
      <c r="B478" s="13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3"/>
      <c r="B479" s="13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3"/>
      <c r="B480" s="13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3"/>
      <c r="B481" s="13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3"/>
      <c r="B482" s="13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3"/>
      <c r="B483" s="13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3"/>
      <c r="B484" s="13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3"/>
      <c r="B485" s="13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3"/>
      <c r="B486" s="13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3"/>
      <c r="B487" s="13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3"/>
      <c r="B488" s="13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3"/>
      <c r="B489" s="13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3"/>
      <c r="B490" s="13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3"/>
      <c r="B491" s="13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3"/>
      <c r="B492" s="13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3"/>
      <c r="B493" s="13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3"/>
      <c r="B494" s="13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3"/>
      <c r="B495" s="13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3"/>
      <c r="B496" s="13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3"/>
      <c r="B497" s="13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3"/>
      <c r="B498" s="13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3"/>
      <c r="B499" s="13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3"/>
      <c r="B500" s="13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3"/>
      <c r="B501" s="13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3"/>
      <c r="B502" s="13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3"/>
      <c r="B503" s="13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3"/>
      <c r="B504" s="13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3"/>
      <c r="B505" s="13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3"/>
      <c r="B506" s="13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3"/>
      <c r="B507" s="13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3"/>
      <c r="B508" s="13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3"/>
      <c r="B509" s="13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3"/>
      <c r="B510" s="13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3"/>
      <c r="B511" s="13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3"/>
      <c r="B512" s="13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3"/>
      <c r="B513" s="13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3"/>
      <c r="B514" s="13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3"/>
      <c r="B515" s="13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3"/>
      <c r="B516" s="13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3"/>
      <c r="B517" s="13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3"/>
      <c r="B518" s="13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3"/>
      <c r="B519" s="13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3"/>
      <c r="B520" s="13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3"/>
      <c r="B521" s="13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3"/>
      <c r="B522" s="13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3"/>
      <c r="B523" s="13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3"/>
      <c r="B524" s="13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3"/>
      <c r="B525" s="13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3"/>
      <c r="B526" s="13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3"/>
      <c r="B527" s="13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3"/>
      <c r="B528" s="13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3"/>
      <c r="B529" s="13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3"/>
      <c r="B530" s="13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3"/>
      <c r="B531" s="13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3"/>
      <c r="B532" s="13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3"/>
      <c r="B533" s="13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3"/>
      <c r="B534" s="13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3"/>
      <c r="B535" s="13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3"/>
      <c r="B536" s="13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3"/>
      <c r="B537" s="13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3"/>
      <c r="B538" s="13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3"/>
      <c r="B539" s="13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3"/>
      <c r="B540" s="13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3"/>
      <c r="B541" s="13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3"/>
      <c r="B542" s="13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3"/>
      <c r="B543" s="13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3"/>
      <c r="B544" s="13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3"/>
      <c r="B545" s="13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3"/>
      <c r="B546" s="13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3"/>
      <c r="B547" s="13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3"/>
      <c r="B548" s="13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3"/>
      <c r="B549" s="13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3"/>
      <c r="B550" s="13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3"/>
      <c r="B551" s="13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3"/>
      <c r="B552" s="13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3"/>
      <c r="B553" s="13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3"/>
      <c r="B554" s="13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3"/>
      <c r="B555" s="13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3"/>
      <c r="B556" s="13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3"/>
      <c r="B557" s="13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3"/>
      <c r="B558" s="13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3"/>
      <c r="B559" s="13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3"/>
      <c r="B560" s="13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3"/>
      <c r="B561" s="13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3"/>
      <c r="B562" s="13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3"/>
      <c r="B563" s="13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3"/>
      <c r="B564" s="13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3"/>
      <c r="B565" s="13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3"/>
      <c r="B566" s="13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3"/>
      <c r="B567" s="13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3"/>
      <c r="B568" s="13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3"/>
      <c r="B569" s="13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3"/>
      <c r="B570" s="13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3"/>
      <c r="B571" s="13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3"/>
      <c r="B572" s="13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3"/>
      <c r="B573" s="13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3"/>
      <c r="B574" s="13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3"/>
      <c r="B575" s="13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3"/>
      <c r="B576" s="13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3"/>
      <c r="B577" s="13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3"/>
      <c r="B578" s="13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3"/>
      <c r="B579" s="13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3"/>
      <c r="B580" s="13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3"/>
      <c r="B581" s="13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3"/>
      <c r="B582" s="13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3"/>
      <c r="B583" s="13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3"/>
      <c r="B584" s="13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3"/>
      <c r="B585" s="13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3"/>
      <c r="B586" s="13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3"/>
      <c r="B587" s="13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3"/>
      <c r="B588" s="13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3"/>
      <c r="B589" s="13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3"/>
      <c r="B590" s="13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3"/>
      <c r="B591" s="13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3"/>
      <c r="B592" s="13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3"/>
      <c r="B593" s="13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3"/>
      <c r="B594" s="13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3"/>
      <c r="B595" s="13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3"/>
      <c r="B596" s="13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3"/>
      <c r="B597" s="13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3"/>
      <c r="B598" s="13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3"/>
      <c r="B599" s="13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3"/>
      <c r="B600" s="13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3"/>
      <c r="B601" s="13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3"/>
      <c r="B602" s="13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3"/>
      <c r="B603" s="13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3"/>
      <c r="B604" s="13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3"/>
      <c r="B605" s="13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3"/>
      <c r="B606" s="13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3"/>
      <c r="B607" s="13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3"/>
      <c r="B608" s="13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3"/>
      <c r="B609" s="13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3"/>
      <c r="B610" s="13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3"/>
      <c r="B611" s="13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3"/>
      <c r="B612" s="13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3"/>
      <c r="B613" s="13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3"/>
      <c r="B614" s="13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3"/>
      <c r="B615" s="13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3"/>
      <c r="B616" s="13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3"/>
      <c r="B617" s="13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3"/>
      <c r="B618" s="13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3"/>
      <c r="B619" s="13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3"/>
      <c r="B620" s="13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3"/>
      <c r="B621" s="13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3"/>
      <c r="B622" s="13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3"/>
      <c r="B623" s="13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3"/>
      <c r="B624" s="13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3"/>
      <c r="B625" s="13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3"/>
      <c r="B626" s="13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3"/>
      <c r="B627" s="13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3"/>
      <c r="B628" s="13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3"/>
      <c r="B629" s="13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3"/>
      <c r="B630" s="13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3"/>
      <c r="B631" s="13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3"/>
      <c r="B632" s="13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3"/>
      <c r="B633" s="13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3"/>
      <c r="B634" s="13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3"/>
      <c r="B635" s="13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3"/>
      <c r="B636" s="13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3"/>
      <c r="B637" s="13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3"/>
      <c r="B638" s="13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3"/>
      <c r="B639" s="13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3"/>
      <c r="B640" s="13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3"/>
      <c r="B641" s="13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3"/>
      <c r="B642" s="13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3"/>
      <c r="B643" s="13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3"/>
      <c r="B644" s="13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3"/>
      <c r="B645" s="13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3"/>
      <c r="B646" s="13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3"/>
      <c r="B647" s="13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3"/>
      <c r="B648" s="13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3"/>
      <c r="B649" s="13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3"/>
      <c r="B650" s="13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3"/>
      <c r="B651" s="13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3"/>
      <c r="B652" s="13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3"/>
      <c r="B653" s="13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3"/>
      <c r="B654" s="13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3"/>
      <c r="B655" s="13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3"/>
      <c r="B656" s="13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3"/>
      <c r="B657" s="13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3"/>
      <c r="B658" s="13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3"/>
      <c r="B659" s="13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3"/>
      <c r="B660" s="13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3"/>
      <c r="B661" s="13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3"/>
      <c r="B662" s="13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3"/>
      <c r="B663" s="13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3"/>
      <c r="B664" s="13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3"/>
      <c r="B665" s="13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3"/>
      <c r="B666" s="13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3"/>
      <c r="B667" s="13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3"/>
      <c r="B668" s="13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3"/>
      <c r="B669" s="13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3"/>
      <c r="B670" s="13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3"/>
      <c r="B671" s="13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3"/>
      <c r="B672" s="13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3"/>
      <c r="B673" s="13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3"/>
      <c r="B674" s="13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3"/>
      <c r="B675" s="13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3"/>
      <c r="B676" s="13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3"/>
      <c r="B677" s="13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3"/>
      <c r="B678" s="13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3"/>
      <c r="B679" s="13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3"/>
      <c r="B680" s="13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3"/>
      <c r="B681" s="13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3"/>
      <c r="B682" s="13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3"/>
      <c r="B683" s="13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3"/>
      <c r="B684" s="13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3"/>
      <c r="B685" s="13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3"/>
      <c r="B686" s="13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3"/>
      <c r="B687" s="13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3"/>
      <c r="B688" s="13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3"/>
      <c r="B689" s="13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3"/>
      <c r="B690" s="13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3"/>
      <c r="B691" s="13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3"/>
      <c r="B692" s="13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3"/>
      <c r="B693" s="13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3"/>
      <c r="B694" s="13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3"/>
      <c r="B695" s="13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3"/>
      <c r="B696" s="13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3"/>
      <c r="B697" s="13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3"/>
      <c r="B698" s="13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3"/>
      <c r="B699" s="13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3"/>
      <c r="B700" s="13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3"/>
      <c r="B701" s="13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3"/>
      <c r="B702" s="13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3"/>
      <c r="B703" s="13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3"/>
      <c r="B704" s="13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3"/>
      <c r="B705" s="13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3"/>
      <c r="B706" s="13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3"/>
      <c r="B707" s="13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3"/>
      <c r="B708" s="13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3"/>
      <c r="B709" s="13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3"/>
      <c r="B710" s="13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3"/>
      <c r="B711" s="13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3"/>
      <c r="B712" s="13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3"/>
      <c r="B713" s="13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3"/>
      <c r="B714" s="13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3"/>
      <c r="B715" s="13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3"/>
      <c r="B716" s="13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3"/>
      <c r="B717" s="13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3"/>
      <c r="B718" s="13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3"/>
      <c r="B719" s="13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3"/>
      <c r="B720" s="13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3"/>
      <c r="B721" s="13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3"/>
      <c r="B722" s="13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3"/>
      <c r="B723" s="13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3"/>
      <c r="B724" s="13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3"/>
      <c r="B725" s="13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3"/>
      <c r="B726" s="13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3"/>
      <c r="B727" s="13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3"/>
      <c r="B728" s="13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3"/>
      <c r="B729" s="13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3"/>
      <c r="B730" s="13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3"/>
      <c r="B731" s="13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3"/>
      <c r="B732" s="13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3"/>
      <c r="B733" s="13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3"/>
      <c r="B734" s="13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3"/>
      <c r="B735" s="13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3"/>
      <c r="B736" s="13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3"/>
      <c r="B737" s="13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3"/>
      <c r="B738" s="13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3"/>
      <c r="B739" s="13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3"/>
      <c r="B740" s="13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3"/>
      <c r="B741" s="13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3"/>
      <c r="B742" s="13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3"/>
      <c r="B743" s="13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3"/>
      <c r="B744" s="13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3"/>
      <c r="B745" s="13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3"/>
      <c r="B746" s="13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3"/>
      <c r="B747" s="13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3"/>
      <c r="B748" s="13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3"/>
      <c r="B749" s="13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3"/>
      <c r="B750" s="13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3"/>
      <c r="B751" s="13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3"/>
      <c r="B752" s="13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3"/>
      <c r="B753" s="13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3"/>
      <c r="B754" s="13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3"/>
      <c r="B755" s="13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3"/>
      <c r="B756" s="13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3"/>
      <c r="B757" s="13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3"/>
      <c r="B758" s="13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3"/>
      <c r="B759" s="13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3"/>
      <c r="B760" s="13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3"/>
      <c r="B761" s="13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3"/>
      <c r="B762" s="13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3"/>
      <c r="B763" s="13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3"/>
      <c r="B764" s="13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3"/>
      <c r="B765" s="13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3"/>
      <c r="B766" s="13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3"/>
      <c r="B767" s="13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3"/>
      <c r="B768" s="13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3"/>
      <c r="B769" s="13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3"/>
      <c r="B770" s="13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3"/>
      <c r="B771" s="13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3"/>
      <c r="B772" s="13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3"/>
      <c r="B773" s="13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3"/>
      <c r="B774" s="13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3"/>
      <c r="B775" s="13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3"/>
      <c r="B776" s="13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3"/>
      <c r="B777" s="13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3"/>
      <c r="B778" s="13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3"/>
      <c r="B779" s="13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3"/>
      <c r="B780" s="13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3"/>
      <c r="B781" s="13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3"/>
      <c r="B782" s="13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3"/>
      <c r="B783" s="13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3"/>
      <c r="B784" s="13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3"/>
      <c r="B785" s="13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3"/>
      <c r="B786" s="13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3"/>
      <c r="B787" s="13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3"/>
      <c r="B788" s="13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3"/>
      <c r="B789" s="13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3"/>
      <c r="B790" s="13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3"/>
      <c r="B791" s="13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3"/>
      <c r="B792" s="13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3"/>
      <c r="B793" s="13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3"/>
      <c r="B794" s="13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3"/>
      <c r="B795" s="13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3"/>
      <c r="B796" s="13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3"/>
      <c r="B797" s="13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3"/>
      <c r="B798" s="13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3"/>
      <c r="B799" s="13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3"/>
      <c r="B800" s="13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3"/>
      <c r="B801" s="13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3"/>
      <c r="B802" s="13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3"/>
      <c r="B803" s="13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3"/>
      <c r="B804" s="13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3"/>
      <c r="B805" s="13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3"/>
      <c r="B806" s="13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3"/>
      <c r="B807" s="13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3"/>
      <c r="B808" s="13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3"/>
      <c r="B809" s="13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3"/>
      <c r="B810" s="13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3"/>
      <c r="B811" s="13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3"/>
      <c r="B812" s="13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3"/>
      <c r="B813" s="13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3"/>
      <c r="B814" s="13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3"/>
      <c r="B815" s="13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3"/>
      <c r="B816" s="13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3"/>
      <c r="B817" s="13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3"/>
      <c r="B818" s="13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3"/>
      <c r="B819" s="13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3"/>
      <c r="B820" s="13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3"/>
      <c r="B821" s="13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3"/>
      <c r="B822" s="13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3"/>
      <c r="B823" s="13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3"/>
      <c r="B824" s="13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3"/>
      <c r="B825" s="13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3"/>
      <c r="B826" s="13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3"/>
      <c r="B827" s="13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3"/>
      <c r="B828" s="13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3"/>
      <c r="B829" s="13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3"/>
      <c r="B830" s="13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3"/>
      <c r="B831" s="13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3"/>
      <c r="B832" s="13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3"/>
      <c r="B833" s="13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3"/>
      <c r="B834" s="13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3"/>
      <c r="B835" s="13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3"/>
      <c r="B836" s="13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3"/>
      <c r="B837" s="13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3"/>
      <c r="B838" s="13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3"/>
      <c r="B839" s="13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3"/>
      <c r="B840" s="13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3"/>
      <c r="B841" s="13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3"/>
      <c r="B842" s="13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3"/>
      <c r="B843" s="13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3"/>
      <c r="B844" s="13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3"/>
      <c r="B845" s="13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3"/>
      <c r="B846" s="13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3"/>
      <c r="B847" s="13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3"/>
      <c r="B848" s="13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3"/>
      <c r="B849" s="13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3"/>
      <c r="B850" s="13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3"/>
      <c r="B851" s="13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3"/>
      <c r="B852" s="13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3"/>
      <c r="B853" s="13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3"/>
      <c r="B854" s="13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3"/>
      <c r="B855" s="13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3"/>
      <c r="B856" s="13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3"/>
      <c r="B857" s="13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3"/>
      <c r="B858" s="13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3"/>
      <c r="B859" s="13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3"/>
      <c r="B860" s="13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3"/>
      <c r="B861" s="13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3"/>
      <c r="B862" s="13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3"/>
      <c r="B863" s="13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3"/>
      <c r="B864" s="13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3"/>
      <c r="B865" s="13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3"/>
      <c r="B866" s="13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3"/>
      <c r="B867" s="13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3"/>
      <c r="B868" s="13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3"/>
      <c r="B869" s="13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3"/>
      <c r="B870" s="13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3"/>
      <c r="B871" s="13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3"/>
      <c r="B872" s="13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3"/>
      <c r="B873" s="13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3"/>
      <c r="B874" s="13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3"/>
      <c r="B875" s="13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3"/>
      <c r="B876" s="13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3"/>
      <c r="B877" s="13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3"/>
      <c r="B878" s="13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3"/>
      <c r="B879" s="13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3"/>
      <c r="B880" s="13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3"/>
      <c r="B881" s="13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3"/>
      <c r="B882" s="13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3"/>
      <c r="B883" s="13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3"/>
      <c r="B884" s="13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3"/>
      <c r="B885" s="13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3"/>
      <c r="B886" s="13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3"/>
      <c r="B887" s="13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3"/>
      <c r="B888" s="13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3"/>
      <c r="B889" s="13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3"/>
      <c r="B890" s="13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3"/>
      <c r="B891" s="13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3"/>
      <c r="B892" s="13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3"/>
      <c r="B893" s="13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3"/>
      <c r="B894" s="13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3"/>
      <c r="B895" s="13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3"/>
      <c r="B896" s="13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3"/>
      <c r="B897" s="13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3"/>
      <c r="B898" s="13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3"/>
      <c r="B899" s="13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3"/>
      <c r="B900" s="13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3"/>
      <c r="B901" s="13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3"/>
      <c r="B902" s="13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3"/>
      <c r="B903" s="13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3"/>
      <c r="B904" s="13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3"/>
      <c r="B905" s="13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3"/>
      <c r="B906" s="13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3"/>
      <c r="B907" s="13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3"/>
      <c r="B908" s="13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3"/>
      <c r="B909" s="13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3"/>
      <c r="B910" s="13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3"/>
      <c r="B911" s="13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3"/>
      <c r="B912" s="13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3"/>
      <c r="B913" s="13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3"/>
      <c r="B914" s="13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3"/>
      <c r="B915" s="13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3"/>
      <c r="B916" s="13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3"/>
      <c r="B917" s="13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3"/>
      <c r="B918" s="13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3"/>
      <c r="B919" s="13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3"/>
      <c r="B920" s="13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3"/>
      <c r="B921" s="13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3"/>
      <c r="B922" s="13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3"/>
      <c r="B923" s="13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3"/>
      <c r="B924" s="13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3"/>
      <c r="B925" s="13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3"/>
      <c r="B926" s="13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3"/>
      <c r="B927" s="13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3"/>
      <c r="B928" s="13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3"/>
      <c r="B929" s="13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3"/>
      <c r="B930" s="13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3"/>
      <c r="B931" s="13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3"/>
      <c r="B932" s="13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3"/>
      <c r="B933" s="13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3"/>
      <c r="B934" s="13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3"/>
      <c r="B935" s="13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3"/>
      <c r="B936" s="13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3"/>
      <c r="B937" s="13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3"/>
      <c r="B938" s="13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3"/>
      <c r="B939" s="13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3"/>
      <c r="B940" s="13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3"/>
      <c r="B941" s="13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3"/>
      <c r="B942" s="13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3"/>
      <c r="B943" s="13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3"/>
      <c r="B944" s="13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3"/>
      <c r="B945" s="13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3"/>
      <c r="B946" s="13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3"/>
      <c r="B947" s="13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3"/>
      <c r="B948" s="13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3"/>
      <c r="B949" s="13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3"/>
      <c r="B950" s="13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3"/>
      <c r="B951" s="13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3"/>
      <c r="B952" s="13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3"/>
      <c r="B953" s="13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3"/>
      <c r="B954" s="13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3"/>
      <c r="B955" s="13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3"/>
      <c r="B956" s="13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3"/>
      <c r="B957" s="13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3"/>
      <c r="B958" s="13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3"/>
      <c r="B959" s="13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3"/>
      <c r="B960" s="13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3"/>
      <c r="B961" s="13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3"/>
      <c r="B962" s="13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3"/>
      <c r="B963" s="13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3"/>
      <c r="B964" s="13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3"/>
      <c r="B965" s="13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3"/>
      <c r="B966" s="13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3"/>
      <c r="B967" s="13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3"/>
      <c r="B968" s="13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3"/>
      <c r="B969" s="13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3"/>
      <c r="B970" s="13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3"/>
      <c r="B971" s="13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3"/>
      <c r="B972" s="13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3"/>
      <c r="B973" s="13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3"/>
      <c r="B974" s="13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3"/>
      <c r="B975" s="13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3"/>
      <c r="B976" s="13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3"/>
      <c r="B977" s="13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3"/>
      <c r="B978" s="13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3"/>
      <c r="B979" s="13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3"/>
      <c r="B980" s="13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3"/>
      <c r="B981" s="13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3"/>
      <c r="B982" s="13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3"/>
      <c r="B983" s="13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3"/>
      <c r="B984" s="13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3"/>
      <c r="B985" s="13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3"/>
      <c r="B986" s="13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3"/>
      <c r="B987" s="13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3"/>
      <c r="B988" s="13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3"/>
      <c r="B989" s="13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3"/>
      <c r="B990" s="13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3"/>
      <c r="B991" s="13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3"/>
      <c r="B992" s="13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3"/>
      <c r="B993" s="13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3"/>
      <c r="B994" s="13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3"/>
      <c r="B995" s="13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3"/>
      <c r="B996" s="13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3"/>
      <c r="B997" s="13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3"/>
      <c r="B998" s="13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3"/>
      <c r="B999" s="13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3"/>
      <c r="B1000" s="13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conditionalFormatting sqref="F2:F18">
    <cfRule type="cellIs" dxfId="0" priority="1" operator="equal">
      <formula>0</formula>
    </cfRule>
  </conditionalFormatting>
  <conditionalFormatting sqref="I2 I4 I6 I8:I10 I13">
    <cfRule type="cellIs" dxfId="0" priority="2" operator="equal">
      <formula>""</formula>
    </cfRule>
  </conditionalFormatting>
  <conditionalFormatting sqref="I12">
    <cfRule type="cellIs" dxfId="0" priority="3" operator="equal">
      <formula>""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7.86"/>
    <col customWidth="1" min="3" max="3" width="15.43"/>
    <col customWidth="1" min="4" max="4" width="10.43"/>
    <col customWidth="1" min="5" max="5" width="10.71"/>
    <col customWidth="1" min="6" max="6" width="11.29"/>
    <col customWidth="1" min="7" max="7" width="6.43"/>
    <col customWidth="1" min="8" max="8" width="9.14"/>
    <col customWidth="1" min="9" max="9" width="20.86"/>
    <col customWidth="1" min="10" max="10" width="10.14"/>
    <col customWidth="1" min="11" max="11" width="12.29"/>
    <col customWidth="1" min="12" max="26" width="8.71"/>
  </cols>
  <sheetData>
    <row r="1" ht="27.0" customHeight="1">
      <c r="A1" s="5" t="s">
        <v>31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6"/>
      <c r="H1" s="25" t="s">
        <v>9</v>
      </c>
      <c r="I1" s="25" t="s">
        <v>10</v>
      </c>
      <c r="J1" s="25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22">
        <v>43553.0</v>
      </c>
      <c r="B2" s="7">
        <v>8486.0</v>
      </c>
      <c r="C2" s="9" t="str">
        <f t="shared" ref="C2:C18" si="1">VLOOKUP(B2,$H$2:$I$10,2,0)</f>
        <v>Холодильник</v>
      </c>
      <c r="D2" s="9">
        <f t="shared" ref="D2:D18" si="2">VLOOKUP(B2,$H$2:$J$10,3,0)</f>
        <v>12000</v>
      </c>
      <c r="E2" s="9">
        <v>3.0</v>
      </c>
      <c r="F2" s="9">
        <f t="shared" ref="F2:F18" si="3">VLOOKUP(B2,$H$2:$J$10,3,0)*E2</f>
        <v>36000</v>
      </c>
      <c r="G2" s="12"/>
      <c r="H2" s="7">
        <v>6781.0</v>
      </c>
      <c r="I2" s="8" t="s">
        <v>18</v>
      </c>
      <c r="J2" s="9">
        <v>20000.0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22">
        <v>43629.0</v>
      </c>
      <c r="B3" s="7">
        <v>6781.0</v>
      </c>
      <c r="C3" s="9" t="str">
        <f t="shared" si="1"/>
        <v>Пылесос</v>
      </c>
      <c r="D3" s="9">
        <f t="shared" si="2"/>
        <v>20000</v>
      </c>
      <c r="E3" s="9">
        <v>8.0</v>
      </c>
      <c r="F3" s="9">
        <f t="shared" si="3"/>
        <v>160000</v>
      </c>
      <c r="G3" s="12"/>
      <c r="H3" s="7">
        <v>2188.0</v>
      </c>
      <c r="I3" s="8" t="s">
        <v>23</v>
      </c>
      <c r="J3" s="9">
        <v>16000.0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22">
        <v>43529.0</v>
      </c>
      <c r="B4" s="7">
        <v>5191.0</v>
      </c>
      <c r="C4" s="9" t="str">
        <f t="shared" si="1"/>
        <v>Вентилятор</v>
      </c>
      <c r="D4" s="9">
        <f t="shared" si="2"/>
        <v>1000</v>
      </c>
      <c r="E4" s="9">
        <v>7.0</v>
      </c>
      <c r="F4" s="9">
        <f t="shared" si="3"/>
        <v>7000</v>
      </c>
      <c r="G4" s="12"/>
      <c r="H4" s="7">
        <v>8486.0</v>
      </c>
      <c r="I4" s="8" t="s">
        <v>17</v>
      </c>
      <c r="J4" s="9">
        <v>12000.0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22">
        <v>43806.0</v>
      </c>
      <c r="B5" s="7">
        <v>2119.0</v>
      </c>
      <c r="C5" s="9" t="str">
        <f t="shared" si="1"/>
        <v>Чайник</v>
      </c>
      <c r="D5" s="9">
        <f t="shared" si="2"/>
        <v>1500</v>
      </c>
      <c r="E5" s="9">
        <v>12.0</v>
      </c>
      <c r="F5" s="9">
        <f t="shared" si="3"/>
        <v>18000</v>
      </c>
      <c r="G5" s="12"/>
      <c r="H5" s="7">
        <v>3881.0</v>
      </c>
      <c r="I5" s="8" t="s">
        <v>21</v>
      </c>
      <c r="J5" s="9">
        <v>6000.0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22">
        <v>43753.0</v>
      </c>
      <c r="B6" s="7">
        <v>3881.0</v>
      </c>
      <c r="C6" s="9" t="str">
        <f t="shared" si="1"/>
        <v>Плита</v>
      </c>
      <c r="D6" s="9">
        <f t="shared" si="2"/>
        <v>6000</v>
      </c>
      <c r="E6" s="9">
        <v>15.0</v>
      </c>
      <c r="F6" s="9">
        <f t="shared" si="3"/>
        <v>90000</v>
      </c>
      <c r="G6" s="12"/>
      <c r="H6" s="7">
        <v>2119.0</v>
      </c>
      <c r="I6" s="8" t="s">
        <v>20</v>
      </c>
      <c r="J6" s="9">
        <v>1500.0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22">
        <v>43760.0</v>
      </c>
      <c r="B7" s="7">
        <v>3748.0</v>
      </c>
      <c r="C7" s="9" t="str">
        <f t="shared" si="1"/>
        <v>Фильтр</v>
      </c>
      <c r="D7" s="9">
        <f t="shared" si="2"/>
        <v>1000</v>
      </c>
      <c r="E7" s="9">
        <v>6.0</v>
      </c>
      <c r="F7" s="9">
        <f t="shared" si="3"/>
        <v>6000</v>
      </c>
      <c r="G7" s="12"/>
      <c r="H7" s="7">
        <v>5191.0</v>
      </c>
      <c r="I7" s="8" t="s">
        <v>19</v>
      </c>
      <c r="J7" s="9">
        <v>1000.0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22">
        <v>43753.0</v>
      </c>
      <c r="B8" s="7">
        <v>8486.0</v>
      </c>
      <c r="C8" s="9" t="str">
        <f t="shared" si="1"/>
        <v>Холодильник</v>
      </c>
      <c r="D8" s="9">
        <f t="shared" si="2"/>
        <v>12000</v>
      </c>
      <c r="E8" s="9">
        <v>10.0</v>
      </c>
      <c r="F8" s="9">
        <f t="shared" si="3"/>
        <v>120000</v>
      </c>
      <c r="G8" s="12"/>
      <c r="H8" s="7">
        <v>2281.0</v>
      </c>
      <c r="I8" s="8" t="s">
        <v>24</v>
      </c>
      <c r="J8" s="9">
        <v>2500.0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22">
        <v>43677.0</v>
      </c>
      <c r="B9" s="7">
        <v>3881.0</v>
      </c>
      <c r="C9" s="9" t="str">
        <f t="shared" si="1"/>
        <v>Плита</v>
      </c>
      <c r="D9" s="9">
        <f t="shared" si="2"/>
        <v>6000</v>
      </c>
      <c r="E9" s="9">
        <v>8.0</v>
      </c>
      <c r="F9" s="9">
        <f t="shared" si="3"/>
        <v>48000</v>
      </c>
      <c r="G9" s="12"/>
      <c r="H9" s="7">
        <v>9260.0</v>
      </c>
      <c r="I9" s="8" t="s">
        <v>25</v>
      </c>
      <c r="J9" s="9">
        <v>1500.0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2">
        <v>43772.0</v>
      </c>
      <c r="B10" s="7">
        <v>2119.0</v>
      </c>
      <c r="C10" s="9" t="str">
        <f t="shared" si="1"/>
        <v>Чайник</v>
      </c>
      <c r="D10" s="9">
        <f t="shared" si="2"/>
        <v>1500</v>
      </c>
      <c r="E10" s="9">
        <v>7.0</v>
      </c>
      <c r="F10" s="9">
        <f t="shared" si="3"/>
        <v>10500</v>
      </c>
      <c r="G10" s="12"/>
      <c r="H10" s="7">
        <v>3748.0</v>
      </c>
      <c r="I10" s="8" t="s">
        <v>22</v>
      </c>
      <c r="J10" s="9">
        <v>1000.0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22">
        <v>43667.0</v>
      </c>
      <c r="B11" s="7">
        <v>5191.0</v>
      </c>
      <c r="C11" s="9" t="str">
        <f t="shared" si="1"/>
        <v>Вентилятор</v>
      </c>
      <c r="D11" s="9">
        <f t="shared" si="2"/>
        <v>1000</v>
      </c>
      <c r="E11" s="9">
        <v>16.0</v>
      </c>
      <c r="F11" s="9">
        <f t="shared" si="3"/>
        <v>16000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2">
        <v>43544.0</v>
      </c>
      <c r="B12" s="7">
        <v>8486.0</v>
      </c>
      <c r="C12" s="9" t="str">
        <f t="shared" si="1"/>
        <v>Холодильник</v>
      </c>
      <c r="D12" s="9">
        <f t="shared" si="2"/>
        <v>12000</v>
      </c>
      <c r="E12" s="9">
        <v>14.0</v>
      </c>
      <c r="F12" s="9">
        <f t="shared" si="3"/>
        <v>168000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22">
        <v>43625.0</v>
      </c>
      <c r="B13" s="7">
        <v>8486.0</v>
      </c>
      <c r="C13" s="9" t="str">
        <f t="shared" si="1"/>
        <v>Холодильник</v>
      </c>
      <c r="D13" s="9">
        <f t="shared" si="2"/>
        <v>12000</v>
      </c>
      <c r="E13" s="9">
        <v>16.0</v>
      </c>
      <c r="F13" s="9">
        <f t="shared" si="3"/>
        <v>192000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2">
        <v>43639.0</v>
      </c>
      <c r="B14" s="7">
        <v>3881.0</v>
      </c>
      <c r="C14" s="9" t="str">
        <f t="shared" si="1"/>
        <v>Плита</v>
      </c>
      <c r="D14" s="9">
        <f t="shared" si="2"/>
        <v>6000</v>
      </c>
      <c r="E14" s="9">
        <v>16.0</v>
      </c>
      <c r="F14" s="9">
        <f t="shared" si="3"/>
        <v>96000</v>
      </c>
      <c r="G14" s="12"/>
      <c r="H14" s="12"/>
      <c r="I14" s="15" t="s">
        <v>39</v>
      </c>
      <c r="J14" s="26">
        <f>SUM(F:F)</f>
        <v>1055500</v>
      </c>
      <c r="K14" s="27">
        <v>1055500.0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22">
        <v>43774.0</v>
      </c>
      <c r="B15" s="7">
        <v>2119.0</v>
      </c>
      <c r="C15" s="9" t="str">
        <f t="shared" si="1"/>
        <v>Чайник</v>
      </c>
      <c r="D15" s="9">
        <f t="shared" si="2"/>
        <v>1500</v>
      </c>
      <c r="E15" s="9">
        <v>19.0</v>
      </c>
      <c r="F15" s="9">
        <f t="shared" si="3"/>
        <v>28500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2">
        <v>43554.0</v>
      </c>
      <c r="B16" s="7">
        <v>5191.0</v>
      </c>
      <c r="C16" s="9" t="str">
        <f t="shared" si="1"/>
        <v>Вентилятор</v>
      </c>
      <c r="D16" s="9">
        <f t="shared" si="2"/>
        <v>1000</v>
      </c>
      <c r="E16" s="9">
        <v>7.0</v>
      </c>
      <c r="F16" s="9">
        <f t="shared" si="3"/>
        <v>7000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22">
        <v>43664.0</v>
      </c>
      <c r="B17" s="7">
        <v>2281.0</v>
      </c>
      <c r="C17" s="9" t="str">
        <f t="shared" si="1"/>
        <v>Утюг</v>
      </c>
      <c r="D17" s="9">
        <f t="shared" si="2"/>
        <v>2500</v>
      </c>
      <c r="E17" s="9">
        <v>18.0</v>
      </c>
      <c r="F17" s="9">
        <f t="shared" si="3"/>
        <v>45000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22">
        <v>43693.0</v>
      </c>
      <c r="B18" s="7">
        <v>9260.0</v>
      </c>
      <c r="C18" s="9" t="str">
        <f t="shared" si="1"/>
        <v>Фен</v>
      </c>
      <c r="D18" s="9">
        <f t="shared" si="2"/>
        <v>1500</v>
      </c>
      <c r="E18" s="9">
        <v>5.0</v>
      </c>
      <c r="F18" s="9">
        <f t="shared" si="3"/>
        <v>7500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3"/>
      <c r="B19" s="13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3"/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3"/>
      <c r="B21" s="13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3"/>
      <c r="B22" s="1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3"/>
      <c r="B23" s="13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3"/>
      <c r="B24" s="13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3"/>
      <c r="B25" s="13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3"/>
      <c r="B26" s="1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3"/>
      <c r="B27" s="1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3"/>
      <c r="B28" s="1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3"/>
      <c r="B29" s="1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3"/>
      <c r="B30" s="1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3"/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3"/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3"/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3"/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3"/>
      <c r="B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3"/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3"/>
      <c r="B37" s="13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3"/>
      <c r="B38" s="13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3"/>
      <c r="B39" s="1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3"/>
      <c r="B40" s="13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3"/>
      <c r="B41" s="1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3"/>
      <c r="B42" s="13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3"/>
      <c r="B43" s="13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3"/>
      <c r="B44" s="13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3"/>
      <c r="B45" s="13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3"/>
      <c r="B46" s="13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3"/>
      <c r="B47" s="13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3"/>
      <c r="B48" s="13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3"/>
      <c r="B49" s="1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3"/>
      <c r="B50" s="1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3"/>
      <c r="B51" s="1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3"/>
      <c r="B52" s="1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3"/>
      <c r="B53" s="1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3"/>
      <c r="B54" s="1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3"/>
      <c r="B55" s="1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3"/>
      <c r="B56" s="1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3"/>
      <c r="B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3"/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3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3"/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3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3"/>
      <c r="B62" s="1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3"/>
      <c r="B63" s="1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3"/>
      <c r="B64" s="1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3"/>
      <c r="B65" s="1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3"/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3"/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3"/>
      <c r="B68" s="1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3"/>
      <c r="B69" s="1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3"/>
      <c r="B70" s="1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3"/>
      <c r="B71" s="1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3"/>
      <c r="B72" s="1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3"/>
      <c r="B73" s="1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3"/>
      <c r="B74" s="1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3"/>
      <c r="B75" s="1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3"/>
      <c r="B76" s="1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3"/>
      <c r="B77" s="1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3"/>
      <c r="B78" s="1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3"/>
      <c r="B79" s="1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3"/>
      <c r="B80" s="1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3"/>
      <c r="B81" s="1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3"/>
      <c r="B82" s="1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3"/>
      <c r="B83" s="1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3"/>
      <c r="B84" s="1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3"/>
      <c r="B85" s="1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3"/>
      <c r="B86" s="1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3"/>
      <c r="B87" s="1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3"/>
      <c r="B88" s="1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3"/>
      <c r="B89" s="1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3"/>
      <c r="B90" s="1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3"/>
      <c r="B91" s="1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3"/>
      <c r="B92" s="1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3"/>
      <c r="B93" s="13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3"/>
      <c r="B94" s="13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3"/>
      <c r="B95" s="13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3"/>
      <c r="B96" s="13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3"/>
      <c r="B97" s="13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3"/>
      <c r="B98" s="13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3"/>
      <c r="B99" s="13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3"/>
      <c r="B100" s="13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3"/>
      <c r="B101" s="13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3"/>
      <c r="B102" s="13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3"/>
      <c r="B103" s="13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3"/>
      <c r="B104" s="13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3"/>
      <c r="B105" s="13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3"/>
      <c r="B106" s="13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3"/>
      <c r="B107" s="13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3"/>
      <c r="B108" s="13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3"/>
      <c r="B109" s="13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3"/>
      <c r="B110" s="13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3"/>
      <c r="B111" s="13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3"/>
      <c r="B112" s="13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3"/>
      <c r="B113" s="13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3"/>
      <c r="B114" s="13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3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3"/>
      <c r="B116" s="1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3"/>
      <c r="B117" s="13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3"/>
      <c r="B118" s="13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3"/>
      <c r="B119" s="13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3"/>
      <c r="B120" s="13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3"/>
      <c r="B121" s="13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3"/>
      <c r="B122" s="13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3"/>
      <c r="B123" s="13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3"/>
      <c r="B124" s="13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3"/>
      <c r="B125" s="13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3"/>
      <c r="B126" s="13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3"/>
      <c r="B127" s="13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3"/>
      <c r="B128" s="13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3"/>
      <c r="B129" s="13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3"/>
      <c r="B130" s="13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3"/>
      <c r="B131" s="13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3"/>
      <c r="B132" s="13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3"/>
      <c r="B133" s="13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3"/>
      <c r="B134" s="13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3"/>
      <c r="B135" s="13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3"/>
      <c r="B136" s="13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3"/>
      <c r="B137" s="13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3"/>
      <c r="B138" s="13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3"/>
      <c r="B139" s="13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3"/>
      <c r="B140" s="13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3"/>
      <c r="B141" s="13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3"/>
      <c r="B142" s="13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3"/>
      <c r="B143" s="13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3"/>
      <c r="B144" s="13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3"/>
      <c r="B145" s="13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3"/>
      <c r="B146" s="13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3"/>
      <c r="B147" s="13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3"/>
      <c r="B148" s="13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3"/>
      <c r="B149" s="13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3"/>
      <c r="B150" s="13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3"/>
      <c r="B151" s="13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3"/>
      <c r="B152" s="13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3"/>
      <c r="B153" s="13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3"/>
      <c r="B154" s="13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3"/>
      <c r="B155" s="13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3"/>
      <c r="B156" s="13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3"/>
      <c r="B157" s="13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3"/>
      <c r="B158" s="13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3"/>
      <c r="B159" s="13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3"/>
      <c r="B160" s="13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3"/>
      <c r="B161" s="13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3"/>
      <c r="B162" s="13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3"/>
      <c r="B163" s="13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3"/>
      <c r="B164" s="13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3"/>
      <c r="B165" s="13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3"/>
      <c r="B166" s="13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3"/>
      <c r="B167" s="13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3"/>
      <c r="B168" s="13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3"/>
      <c r="B169" s="13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3"/>
      <c r="B170" s="13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3"/>
      <c r="B171" s="13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3"/>
      <c r="B172" s="13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3"/>
      <c r="B173" s="13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3"/>
      <c r="B174" s="13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3"/>
      <c r="B175" s="13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3"/>
      <c r="B176" s="13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3"/>
      <c r="B177" s="13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3"/>
      <c r="B178" s="13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3"/>
      <c r="B179" s="13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3"/>
      <c r="B180" s="13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3"/>
      <c r="B181" s="13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3"/>
      <c r="B182" s="13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3"/>
      <c r="B183" s="13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3"/>
      <c r="B184" s="13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3"/>
      <c r="B185" s="13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3"/>
      <c r="B186" s="13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3"/>
      <c r="B187" s="13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3"/>
      <c r="B188" s="13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3"/>
      <c r="B189" s="13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3"/>
      <c r="B190" s="13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3"/>
      <c r="B191" s="13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3"/>
      <c r="B192" s="13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3"/>
      <c r="B193" s="13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3"/>
      <c r="B194" s="13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3"/>
      <c r="B195" s="13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3"/>
      <c r="B196" s="13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3"/>
      <c r="B197" s="13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3"/>
      <c r="B198" s="13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3"/>
      <c r="B199" s="13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3"/>
      <c r="B200" s="13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3"/>
      <c r="B201" s="13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3"/>
      <c r="B202" s="13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3"/>
      <c r="B203" s="13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3"/>
      <c r="B204" s="13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3"/>
      <c r="B205" s="13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3"/>
      <c r="B206" s="13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3"/>
      <c r="B207" s="13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3"/>
      <c r="B208" s="13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3"/>
      <c r="B209" s="13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3"/>
      <c r="B210" s="13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3"/>
      <c r="B211" s="13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3"/>
      <c r="B212" s="13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3"/>
      <c r="B213" s="13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3"/>
      <c r="B214" s="13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3"/>
      <c r="B215" s="13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3"/>
      <c r="B216" s="13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3"/>
      <c r="B217" s="13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3"/>
      <c r="B218" s="13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3"/>
      <c r="B219" s="13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3"/>
      <c r="B220" s="13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3"/>
      <c r="B221" s="13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3"/>
      <c r="B222" s="13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3"/>
      <c r="B223" s="13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3"/>
      <c r="B224" s="13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3"/>
      <c r="B225" s="13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3"/>
      <c r="B226" s="13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3"/>
      <c r="B227" s="13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3"/>
      <c r="B228" s="13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3"/>
      <c r="B229" s="13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3"/>
      <c r="B230" s="13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3"/>
      <c r="B231" s="13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3"/>
      <c r="B232" s="13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3"/>
      <c r="B233" s="13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3"/>
      <c r="B234" s="13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3"/>
      <c r="B235" s="13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3"/>
      <c r="B236" s="13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3"/>
      <c r="B237" s="13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3"/>
      <c r="B238" s="13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3"/>
      <c r="B239" s="13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3"/>
      <c r="B240" s="13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3"/>
      <c r="B241" s="13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3"/>
      <c r="B242" s="13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3"/>
      <c r="B243" s="13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3"/>
      <c r="B244" s="13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3"/>
      <c r="B245" s="13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3"/>
      <c r="B246" s="13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3"/>
      <c r="B247" s="13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3"/>
      <c r="B248" s="13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3"/>
      <c r="B249" s="13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3"/>
      <c r="B250" s="13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3"/>
      <c r="B251" s="13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3"/>
      <c r="B252" s="13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3"/>
      <c r="B253" s="13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3"/>
      <c r="B254" s="13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3"/>
      <c r="B255" s="13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3"/>
      <c r="B256" s="13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3"/>
      <c r="B257" s="13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3"/>
      <c r="B258" s="13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3"/>
      <c r="B259" s="13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3"/>
      <c r="B260" s="13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3"/>
      <c r="B261" s="13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3"/>
      <c r="B262" s="13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3"/>
      <c r="B263" s="13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3"/>
      <c r="B264" s="13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3"/>
      <c r="B265" s="13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3"/>
      <c r="B266" s="13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3"/>
      <c r="B267" s="13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3"/>
      <c r="B268" s="13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3"/>
      <c r="B269" s="13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3"/>
      <c r="B270" s="13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3"/>
      <c r="B271" s="13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3"/>
      <c r="B272" s="13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3"/>
      <c r="B273" s="13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3"/>
      <c r="B274" s="13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3"/>
      <c r="B275" s="13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3"/>
      <c r="B276" s="13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3"/>
      <c r="B277" s="13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3"/>
      <c r="B278" s="13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3"/>
      <c r="B279" s="13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3"/>
      <c r="B280" s="13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3"/>
      <c r="B281" s="13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3"/>
      <c r="B282" s="13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3"/>
      <c r="B283" s="13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3"/>
      <c r="B284" s="13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3"/>
      <c r="B285" s="13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3"/>
      <c r="B286" s="13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3"/>
      <c r="B287" s="13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3"/>
      <c r="B288" s="13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3"/>
      <c r="B289" s="13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3"/>
      <c r="B290" s="13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3"/>
      <c r="B291" s="13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3"/>
      <c r="B292" s="13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3"/>
      <c r="B293" s="13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3"/>
      <c r="B294" s="13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3"/>
      <c r="B295" s="13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3"/>
      <c r="B296" s="13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3"/>
      <c r="B297" s="13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3"/>
      <c r="B298" s="13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3"/>
      <c r="B299" s="13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3"/>
      <c r="B300" s="13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3"/>
      <c r="B301" s="13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3"/>
      <c r="B302" s="13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3"/>
      <c r="B303" s="13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3"/>
      <c r="B304" s="13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3"/>
      <c r="B305" s="13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3"/>
      <c r="B306" s="13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3"/>
      <c r="B307" s="13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3"/>
      <c r="B308" s="13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3"/>
      <c r="B309" s="13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3"/>
      <c r="B310" s="13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3"/>
      <c r="B311" s="13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3"/>
      <c r="B312" s="13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3"/>
      <c r="B313" s="13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3"/>
      <c r="B314" s="13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3"/>
      <c r="B315" s="13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3"/>
      <c r="B316" s="13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3"/>
      <c r="B317" s="13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3"/>
      <c r="B318" s="13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3"/>
      <c r="B319" s="13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3"/>
      <c r="B320" s="13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3"/>
      <c r="B321" s="13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3"/>
      <c r="B322" s="13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3"/>
      <c r="B323" s="13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3"/>
      <c r="B324" s="13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3"/>
      <c r="B325" s="13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3"/>
      <c r="B326" s="13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3"/>
      <c r="B327" s="13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3"/>
      <c r="B328" s="13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3"/>
      <c r="B329" s="13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3"/>
      <c r="B330" s="13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3"/>
      <c r="B331" s="13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3"/>
      <c r="B332" s="13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3"/>
      <c r="B333" s="13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3"/>
      <c r="B334" s="13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3"/>
      <c r="B335" s="13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3"/>
      <c r="B336" s="13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3"/>
      <c r="B337" s="13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3"/>
      <c r="B338" s="13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3"/>
      <c r="B339" s="13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3"/>
      <c r="B340" s="13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3"/>
      <c r="B341" s="13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3"/>
      <c r="B342" s="13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3"/>
      <c r="B343" s="13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3"/>
      <c r="B344" s="13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3"/>
      <c r="B345" s="13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3"/>
      <c r="B346" s="13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3"/>
      <c r="B347" s="13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3"/>
      <c r="B348" s="13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3"/>
      <c r="B349" s="13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3"/>
      <c r="B350" s="13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3"/>
      <c r="B351" s="13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3"/>
      <c r="B352" s="13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3"/>
      <c r="B353" s="13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3"/>
      <c r="B354" s="13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3"/>
      <c r="B355" s="13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3"/>
      <c r="B356" s="13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3"/>
      <c r="B357" s="13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3"/>
      <c r="B358" s="13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3"/>
      <c r="B359" s="13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3"/>
      <c r="B360" s="13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3"/>
      <c r="B361" s="13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3"/>
      <c r="B362" s="13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3"/>
      <c r="B363" s="13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3"/>
      <c r="B364" s="13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3"/>
      <c r="B365" s="13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3"/>
      <c r="B366" s="13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3"/>
      <c r="B367" s="13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3"/>
      <c r="B368" s="13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3"/>
      <c r="B369" s="13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3"/>
      <c r="B370" s="13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3"/>
      <c r="B371" s="13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3"/>
      <c r="B372" s="13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3"/>
      <c r="B373" s="13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3"/>
      <c r="B374" s="13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3"/>
      <c r="B375" s="13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3"/>
      <c r="B376" s="13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3"/>
      <c r="B377" s="13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3"/>
      <c r="B378" s="13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3"/>
      <c r="B379" s="13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3"/>
      <c r="B380" s="13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3"/>
      <c r="B381" s="13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3"/>
      <c r="B382" s="13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3"/>
      <c r="B383" s="13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3"/>
      <c r="B384" s="13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3"/>
      <c r="B385" s="13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3"/>
      <c r="B386" s="13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3"/>
      <c r="B387" s="13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3"/>
      <c r="B388" s="13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3"/>
      <c r="B389" s="13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3"/>
      <c r="B390" s="13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3"/>
      <c r="B391" s="13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3"/>
      <c r="B392" s="13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3"/>
      <c r="B393" s="13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3"/>
      <c r="B394" s="13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3"/>
      <c r="B395" s="13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3"/>
      <c r="B396" s="13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3"/>
      <c r="B397" s="13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3"/>
      <c r="B398" s="13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3"/>
      <c r="B399" s="13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3"/>
      <c r="B400" s="13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3"/>
      <c r="B401" s="13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3"/>
      <c r="B402" s="13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3"/>
      <c r="B403" s="13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3"/>
      <c r="B404" s="13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3"/>
      <c r="B405" s="13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3"/>
      <c r="B406" s="13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3"/>
      <c r="B407" s="13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3"/>
      <c r="B408" s="13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3"/>
      <c r="B409" s="13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3"/>
      <c r="B410" s="13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3"/>
      <c r="B411" s="13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3"/>
      <c r="B412" s="13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3"/>
      <c r="B413" s="13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3"/>
      <c r="B414" s="13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3"/>
      <c r="B415" s="13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3"/>
      <c r="B416" s="13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3"/>
      <c r="B417" s="13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3"/>
      <c r="B418" s="13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3"/>
      <c r="B419" s="13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3"/>
      <c r="B420" s="13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3"/>
      <c r="B421" s="13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3"/>
      <c r="B422" s="13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3"/>
      <c r="B423" s="13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3"/>
      <c r="B424" s="13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3"/>
      <c r="B425" s="13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3"/>
      <c r="B426" s="13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3"/>
      <c r="B427" s="13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3"/>
      <c r="B428" s="13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3"/>
      <c r="B429" s="13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3"/>
      <c r="B430" s="13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3"/>
      <c r="B431" s="13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3"/>
      <c r="B432" s="13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3"/>
      <c r="B433" s="13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3"/>
      <c r="B434" s="13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3"/>
      <c r="B435" s="13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3"/>
      <c r="B436" s="13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3"/>
      <c r="B437" s="13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3"/>
      <c r="B438" s="13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3"/>
      <c r="B439" s="13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3"/>
      <c r="B440" s="13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3"/>
      <c r="B441" s="13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3"/>
      <c r="B442" s="13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3"/>
      <c r="B443" s="13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3"/>
      <c r="B444" s="13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3"/>
      <c r="B445" s="13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3"/>
      <c r="B446" s="13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3"/>
      <c r="B447" s="13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3"/>
      <c r="B448" s="13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3"/>
      <c r="B449" s="13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3"/>
      <c r="B450" s="13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3"/>
      <c r="B451" s="13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3"/>
      <c r="B452" s="13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3"/>
      <c r="B453" s="13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3"/>
      <c r="B454" s="13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3"/>
      <c r="B455" s="13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3"/>
      <c r="B456" s="13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3"/>
      <c r="B457" s="13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3"/>
      <c r="B458" s="13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3"/>
      <c r="B459" s="13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3"/>
      <c r="B460" s="13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3"/>
      <c r="B461" s="13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3"/>
      <c r="B462" s="13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3"/>
      <c r="B463" s="13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3"/>
      <c r="B464" s="13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3"/>
      <c r="B465" s="13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3"/>
      <c r="B466" s="13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3"/>
      <c r="B467" s="13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3"/>
      <c r="B468" s="13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3"/>
      <c r="B469" s="13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3"/>
      <c r="B470" s="13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3"/>
      <c r="B471" s="13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3"/>
      <c r="B472" s="13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3"/>
      <c r="B473" s="13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3"/>
      <c r="B474" s="13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3"/>
      <c r="B475" s="13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3"/>
      <c r="B476" s="13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3"/>
      <c r="B477" s="13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3"/>
      <c r="B478" s="13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3"/>
      <c r="B479" s="13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3"/>
      <c r="B480" s="13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3"/>
      <c r="B481" s="13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3"/>
      <c r="B482" s="13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3"/>
      <c r="B483" s="13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3"/>
      <c r="B484" s="13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3"/>
      <c r="B485" s="13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3"/>
      <c r="B486" s="13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3"/>
      <c r="B487" s="13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3"/>
      <c r="B488" s="13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3"/>
      <c r="B489" s="13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3"/>
      <c r="B490" s="13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3"/>
      <c r="B491" s="13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3"/>
      <c r="B492" s="13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3"/>
      <c r="B493" s="13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3"/>
      <c r="B494" s="13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3"/>
      <c r="B495" s="13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3"/>
      <c r="B496" s="13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3"/>
      <c r="B497" s="13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3"/>
      <c r="B498" s="13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3"/>
      <c r="B499" s="13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3"/>
      <c r="B500" s="13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3"/>
      <c r="B501" s="13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3"/>
      <c r="B502" s="13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3"/>
      <c r="B503" s="13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3"/>
      <c r="B504" s="13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3"/>
      <c r="B505" s="13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3"/>
      <c r="B506" s="13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3"/>
      <c r="B507" s="13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3"/>
      <c r="B508" s="13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3"/>
      <c r="B509" s="13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3"/>
      <c r="B510" s="13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3"/>
      <c r="B511" s="13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3"/>
      <c r="B512" s="13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3"/>
      <c r="B513" s="13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3"/>
      <c r="B514" s="13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3"/>
      <c r="B515" s="13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3"/>
      <c r="B516" s="13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3"/>
      <c r="B517" s="13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3"/>
      <c r="B518" s="13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3"/>
      <c r="B519" s="13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3"/>
      <c r="B520" s="13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3"/>
      <c r="B521" s="13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3"/>
      <c r="B522" s="13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3"/>
      <c r="B523" s="13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3"/>
      <c r="B524" s="13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3"/>
      <c r="B525" s="13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3"/>
      <c r="B526" s="13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3"/>
      <c r="B527" s="13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3"/>
      <c r="B528" s="13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3"/>
      <c r="B529" s="13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3"/>
      <c r="B530" s="13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3"/>
      <c r="B531" s="13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3"/>
      <c r="B532" s="13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3"/>
      <c r="B533" s="13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3"/>
      <c r="B534" s="13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3"/>
      <c r="B535" s="13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3"/>
      <c r="B536" s="13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3"/>
      <c r="B537" s="13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3"/>
      <c r="B538" s="13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3"/>
      <c r="B539" s="13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3"/>
      <c r="B540" s="13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3"/>
      <c r="B541" s="13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3"/>
      <c r="B542" s="13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3"/>
      <c r="B543" s="13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3"/>
      <c r="B544" s="13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3"/>
      <c r="B545" s="13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3"/>
      <c r="B546" s="13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3"/>
      <c r="B547" s="13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3"/>
      <c r="B548" s="13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3"/>
      <c r="B549" s="13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3"/>
      <c r="B550" s="13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3"/>
      <c r="B551" s="13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3"/>
      <c r="B552" s="13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3"/>
      <c r="B553" s="13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3"/>
      <c r="B554" s="13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3"/>
      <c r="B555" s="13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3"/>
      <c r="B556" s="13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3"/>
      <c r="B557" s="13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3"/>
      <c r="B558" s="13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3"/>
      <c r="B559" s="13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3"/>
      <c r="B560" s="13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3"/>
      <c r="B561" s="13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3"/>
      <c r="B562" s="13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3"/>
      <c r="B563" s="13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3"/>
      <c r="B564" s="13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3"/>
      <c r="B565" s="13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3"/>
      <c r="B566" s="13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3"/>
      <c r="B567" s="13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3"/>
      <c r="B568" s="13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3"/>
      <c r="B569" s="13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3"/>
      <c r="B570" s="13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3"/>
      <c r="B571" s="13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3"/>
      <c r="B572" s="13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3"/>
      <c r="B573" s="13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3"/>
      <c r="B574" s="13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3"/>
      <c r="B575" s="13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3"/>
      <c r="B576" s="13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3"/>
      <c r="B577" s="13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3"/>
      <c r="B578" s="13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3"/>
      <c r="B579" s="13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3"/>
      <c r="B580" s="13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3"/>
      <c r="B581" s="13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3"/>
      <c r="B582" s="13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3"/>
      <c r="B583" s="13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3"/>
      <c r="B584" s="13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3"/>
      <c r="B585" s="13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3"/>
      <c r="B586" s="13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3"/>
      <c r="B587" s="13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3"/>
      <c r="B588" s="13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3"/>
      <c r="B589" s="13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3"/>
      <c r="B590" s="13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3"/>
      <c r="B591" s="13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3"/>
      <c r="B592" s="13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3"/>
      <c r="B593" s="13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3"/>
      <c r="B594" s="13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3"/>
      <c r="B595" s="13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3"/>
      <c r="B596" s="13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3"/>
      <c r="B597" s="13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3"/>
      <c r="B598" s="13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3"/>
      <c r="B599" s="13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3"/>
      <c r="B600" s="13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3"/>
      <c r="B601" s="13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3"/>
      <c r="B602" s="13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3"/>
      <c r="B603" s="13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3"/>
      <c r="B604" s="13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3"/>
      <c r="B605" s="13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3"/>
      <c r="B606" s="13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3"/>
      <c r="B607" s="13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3"/>
      <c r="B608" s="13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3"/>
      <c r="B609" s="13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3"/>
      <c r="B610" s="13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3"/>
      <c r="B611" s="13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3"/>
      <c r="B612" s="13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3"/>
      <c r="B613" s="13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3"/>
      <c r="B614" s="13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3"/>
      <c r="B615" s="13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3"/>
      <c r="B616" s="13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3"/>
      <c r="B617" s="13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3"/>
      <c r="B618" s="13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3"/>
      <c r="B619" s="13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3"/>
      <c r="B620" s="13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3"/>
      <c r="B621" s="13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3"/>
      <c r="B622" s="13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3"/>
      <c r="B623" s="13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3"/>
      <c r="B624" s="13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3"/>
      <c r="B625" s="13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3"/>
      <c r="B626" s="13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3"/>
      <c r="B627" s="13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3"/>
      <c r="B628" s="13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3"/>
      <c r="B629" s="13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3"/>
      <c r="B630" s="13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3"/>
      <c r="B631" s="13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3"/>
      <c r="B632" s="13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3"/>
      <c r="B633" s="13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3"/>
      <c r="B634" s="13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3"/>
      <c r="B635" s="13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3"/>
      <c r="B636" s="13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3"/>
      <c r="B637" s="13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3"/>
      <c r="B638" s="13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3"/>
      <c r="B639" s="13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3"/>
      <c r="B640" s="13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3"/>
      <c r="B641" s="13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3"/>
      <c r="B642" s="13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3"/>
      <c r="B643" s="13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3"/>
      <c r="B644" s="13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3"/>
      <c r="B645" s="13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3"/>
      <c r="B646" s="13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3"/>
      <c r="B647" s="13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3"/>
      <c r="B648" s="13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3"/>
      <c r="B649" s="13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3"/>
      <c r="B650" s="13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3"/>
      <c r="B651" s="13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3"/>
      <c r="B652" s="13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3"/>
      <c r="B653" s="13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3"/>
      <c r="B654" s="13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3"/>
      <c r="B655" s="13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3"/>
      <c r="B656" s="13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3"/>
      <c r="B657" s="13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3"/>
      <c r="B658" s="13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3"/>
      <c r="B659" s="13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3"/>
      <c r="B660" s="13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3"/>
      <c r="B661" s="13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3"/>
      <c r="B662" s="13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3"/>
      <c r="B663" s="13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3"/>
      <c r="B664" s="13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3"/>
      <c r="B665" s="13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3"/>
      <c r="B666" s="13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3"/>
      <c r="B667" s="13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3"/>
      <c r="B668" s="13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3"/>
      <c r="B669" s="13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3"/>
      <c r="B670" s="13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3"/>
      <c r="B671" s="13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3"/>
      <c r="B672" s="13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3"/>
      <c r="B673" s="13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3"/>
      <c r="B674" s="13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3"/>
      <c r="B675" s="13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3"/>
      <c r="B676" s="13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3"/>
      <c r="B677" s="13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3"/>
      <c r="B678" s="13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3"/>
      <c r="B679" s="13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3"/>
      <c r="B680" s="13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3"/>
      <c r="B681" s="13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3"/>
      <c r="B682" s="13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3"/>
      <c r="B683" s="13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3"/>
      <c r="B684" s="13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3"/>
      <c r="B685" s="13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3"/>
      <c r="B686" s="13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3"/>
      <c r="B687" s="13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3"/>
      <c r="B688" s="13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3"/>
      <c r="B689" s="13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3"/>
      <c r="B690" s="13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3"/>
      <c r="B691" s="13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3"/>
      <c r="B692" s="13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3"/>
      <c r="B693" s="13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3"/>
      <c r="B694" s="13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3"/>
      <c r="B695" s="13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3"/>
      <c r="B696" s="13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3"/>
      <c r="B697" s="13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3"/>
      <c r="B698" s="13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3"/>
      <c r="B699" s="13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3"/>
      <c r="B700" s="13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3"/>
      <c r="B701" s="13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3"/>
      <c r="B702" s="13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3"/>
      <c r="B703" s="13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3"/>
      <c r="B704" s="13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3"/>
      <c r="B705" s="13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3"/>
      <c r="B706" s="13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3"/>
      <c r="B707" s="13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3"/>
      <c r="B708" s="13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3"/>
      <c r="B709" s="13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3"/>
      <c r="B710" s="13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3"/>
      <c r="B711" s="13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3"/>
      <c r="B712" s="13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3"/>
      <c r="B713" s="13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3"/>
      <c r="B714" s="13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3"/>
      <c r="B715" s="13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3"/>
      <c r="B716" s="13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3"/>
      <c r="B717" s="13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3"/>
      <c r="B718" s="13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3"/>
      <c r="B719" s="13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3"/>
      <c r="B720" s="13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3"/>
      <c r="B721" s="13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3"/>
      <c r="B722" s="13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3"/>
      <c r="B723" s="13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3"/>
      <c r="B724" s="13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3"/>
      <c r="B725" s="13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3"/>
      <c r="B726" s="13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3"/>
      <c r="B727" s="13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3"/>
      <c r="B728" s="13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3"/>
      <c r="B729" s="13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3"/>
      <c r="B730" s="13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3"/>
      <c r="B731" s="13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3"/>
      <c r="B732" s="13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3"/>
      <c r="B733" s="13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3"/>
      <c r="B734" s="13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3"/>
      <c r="B735" s="13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3"/>
      <c r="B736" s="13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3"/>
      <c r="B737" s="13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3"/>
      <c r="B738" s="13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3"/>
      <c r="B739" s="13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3"/>
      <c r="B740" s="13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3"/>
      <c r="B741" s="13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3"/>
      <c r="B742" s="13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3"/>
      <c r="B743" s="13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3"/>
      <c r="B744" s="13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3"/>
      <c r="B745" s="13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3"/>
      <c r="B746" s="13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3"/>
      <c r="B747" s="13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3"/>
      <c r="B748" s="13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3"/>
      <c r="B749" s="13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3"/>
      <c r="B750" s="13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3"/>
      <c r="B751" s="13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3"/>
      <c r="B752" s="13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3"/>
      <c r="B753" s="13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3"/>
      <c r="B754" s="13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3"/>
      <c r="B755" s="13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3"/>
      <c r="B756" s="13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3"/>
      <c r="B757" s="13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3"/>
      <c r="B758" s="13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3"/>
      <c r="B759" s="13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3"/>
      <c r="B760" s="13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3"/>
      <c r="B761" s="13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3"/>
      <c r="B762" s="13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3"/>
      <c r="B763" s="13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3"/>
      <c r="B764" s="13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3"/>
      <c r="B765" s="13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3"/>
      <c r="B766" s="13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3"/>
      <c r="B767" s="13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3"/>
      <c r="B768" s="13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3"/>
      <c r="B769" s="13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3"/>
      <c r="B770" s="13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3"/>
      <c r="B771" s="13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3"/>
      <c r="B772" s="13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3"/>
      <c r="B773" s="13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3"/>
      <c r="B774" s="13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3"/>
      <c r="B775" s="13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3"/>
      <c r="B776" s="13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3"/>
      <c r="B777" s="13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3"/>
      <c r="B778" s="13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3"/>
      <c r="B779" s="13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3"/>
      <c r="B780" s="13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3"/>
      <c r="B781" s="13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3"/>
      <c r="B782" s="13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3"/>
      <c r="B783" s="13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3"/>
      <c r="B784" s="13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3"/>
      <c r="B785" s="13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3"/>
      <c r="B786" s="13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3"/>
      <c r="B787" s="13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3"/>
      <c r="B788" s="13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3"/>
      <c r="B789" s="13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3"/>
      <c r="B790" s="13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3"/>
      <c r="B791" s="13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3"/>
      <c r="B792" s="13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3"/>
      <c r="B793" s="13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3"/>
      <c r="B794" s="13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3"/>
      <c r="B795" s="13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3"/>
      <c r="B796" s="13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3"/>
      <c r="B797" s="13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3"/>
      <c r="B798" s="13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3"/>
      <c r="B799" s="13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3"/>
      <c r="B800" s="13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3"/>
      <c r="B801" s="13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3"/>
      <c r="B802" s="13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3"/>
      <c r="B803" s="13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3"/>
      <c r="B804" s="13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3"/>
      <c r="B805" s="13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3"/>
      <c r="B806" s="13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3"/>
      <c r="B807" s="13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3"/>
      <c r="B808" s="13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3"/>
      <c r="B809" s="13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3"/>
      <c r="B810" s="13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3"/>
      <c r="B811" s="13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3"/>
      <c r="B812" s="13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3"/>
      <c r="B813" s="13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3"/>
      <c r="B814" s="13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3"/>
      <c r="B815" s="13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3"/>
      <c r="B816" s="13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3"/>
      <c r="B817" s="13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3"/>
      <c r="B818" s="13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3"/>
      <c r="B819" s="13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3"/>
      <c r="B820" s="13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3"/>
      <c r="B821" s="13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3"/>
      <c r="B822" s="13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3"/>
      <c r="B823" s="13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3"/>
      <c r="B824" s="13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3"/>
      <c r="B825" s="13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3"/>
      <c r="B826" s="13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3"/>
      <c r="B827" s="13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3"/>
      <c r="B828" s="13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3"/>
      <c r="B829" s="13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3"/>
      <c r="B830" s="13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3"/>
      <c r="B831" s="13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3"/>
      <c r="B832" s="13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3"/>
      <c r="B833" s="13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3"/>
      <c r="B834" s="13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3"/>
      <c r="B835" s="13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3"/>
      <c r="B836" s="13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3"/>
      <c r="B837" s="13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3"/>
      <c r="B838" s="13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3"/>
      <c r="B839" s="13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3"/>
      <c r="B840" s="13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3"/>
      <c r="B841" s="13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3"/>
      <c r="B842" s="13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3"/>
      <c r="B843" s="13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3"/>
      <c r="B844" s="13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3"/>
      <c r="B845" s="13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3"/>
      <c r="B846" s="13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3"/>
      <c r="B847" s="13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3"/>
      <c r="B848" s="13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3"/>
      <c r="B849" s="13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3"/>
      <c r="B850" s="13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3"/>
      <c r="B851" s="13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3"/>
      <c r="B852" s="13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3"/>
      <c r="B853" s="13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3"/>
      <c r="B854" s="13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3"/>
      <c r="B855" s="13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3"/>
      <c r="B856" s="13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3"/>
      <c r="B857" s="13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3"/>
      <c r="B858" s="13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3"/>
      <c r="B859" s="13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3"/>
      <c r="B860" s="13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3"/>
      <c r="B861" s="13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3"/>
      <c r="B862" s="13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3"/>
      <c r="B863" s="13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3"/>
      <c r="B864" s="13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3"/>
      <c r="B865" s="13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3"/>
      <c r="B866" s="13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3"/>
      <c r="B867" s="13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3"/>
      <c r="B868" s="13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3"/>
      <c r="B869" s="13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3"/>
      <c r="B870" s="13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3"/>
      <c r="B871" s="13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3"/>
      <c r="B872" s="13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3"/>
      <c r="B873" s="13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3"/>
      <c r="B874" s="13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3"/>
      <c r="B875" s="13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3"/>
      <c r="B876" s="13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3"/>
      <c r="B877" s="13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3"/>
      <c r="B878" s="13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3"/>
      <c r="B879" s="13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3"/>
      <c r="B880" s="13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3"/>
      <c r="B881" s="13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3"/>
      <c r="B882" s="13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3"/>
      <c r="B883" s="13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3"/>
      <c r="B884" s="13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3"/>
      <c r="B885" s="13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3"/>
      <c r="B886" s="13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3"/>
      <c r="B887" s="13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3"/>
      <c r="B888" s="13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3"/>
      <c r="B889" s="13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3"/>
      <c r="B890" s="13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3"/>
      <c r="B891" s="13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3"/>
      <c r="B892" s="13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3"/>
      <c r="B893" s="13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3"/>
      <c r="B894" s="13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3"/>
      <c r="B895" s="13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3"/>
      <c r="B896" s="13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3"/>
      <c r="B897" s="13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3"/>
      <c r="B898" s="13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3"/>
      <c r="B899" s="13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3"/>
      <c r="B900" s="13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3"/>
      <c r="B901" s="13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3"/>
      <c r="B902" s="13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3"/>
      <c r="B903" s="13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3"/>
      <c r="B904" s="13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3"/>
      <c r="B905" s="13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3"/>
      <c r="B906" s="13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3"/>
      <c r="B907" s="13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3"/>
      <c r="B908" s="13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3"/>
      <c r="B909" s="13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3"/>
      <c r="B910" s="13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3"/>
      <c r="B911" s="13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3"/>
      <c r="B912" s="13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3"/>
      <c r="B913" s="13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3"/>
      <c r="B914" s="13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3"/>
      <c r="B915" s="13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3"/>
      <c r="B916" s="13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3"/>
      <c r="B917" s="13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3"/>
      <c r="B918" s="13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3"/>
      <c r="B919" s="13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3"/>
      <c r="B920" s="13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3"/>
      <c r="B921" s="13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3"/>
      <c r="B922" s="13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3"/>
      <c r="B923" s="13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3"/>
      <c r="B924" s="13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3"/>
      <c r="B925" s="13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3"/>
      <c r="B926" s="13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3"/>
      <c r="B927" s="13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3"/>
      <c r="B928" s="13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3"/>
      <c r="B929" s="13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3"/>
      <c r="B930" s="13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3"/>
      <c r="B931" s="13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3"/>
      <c r="B932" s="13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3"/>
      <c r="B933" s="13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3"/>
      <c r="B934" s="13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3"/>
      <c r="B935" s="13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3"/>
      <c r="B936" s="13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3"/>
      <c r="B937" s="13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3"/>
      <c r="B938" s="13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3"/>
      <c r="B939" s="13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3"/>
      <c r="B940" s="13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3"/>
      <c r="B941" s="13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3"/>
      <c r="B942" s="13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3"/>
      <c r="B943" s="13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3"/>
      <c r="B944" s="13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3"/>
      <c r="B945" s="13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3"/>
      <c r="B946" s="13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3"/>
      <c r="B947" s="13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3"/>
      <c r="B948" s="13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3"/>
      <c r="B949" s="13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3"/>
      <c r="B950" s="13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3"/>
      <c r="B951" s="13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3"/>
      <c r="B952" s="13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3"/>
      <c r="B953" s="13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3"/>
      <c r="B954" s="13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3"/>
      <c r="B955" s="13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3"/>
      <c r="B956" s="13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3"/>
      <c r="B957" s="13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3"/>
      <c r="B958" s="13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3"/>
      <c r="B959" s="13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3"/>
      <c r="B960" s="13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3"/>
      <c r="B961" s="13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3"/>
      <c r="B962" s="13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3"/>
      <c r="B963" s="13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3"/>
      <c r="B964" s="13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3"/>
      <c r="B965" s="13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3"/>
      <c r="B966" s="13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3"/>
      <c r="B967" s="13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3"/>
      <c r="B968" s="13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3"/>
      <c r="B969" s="13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3"/>
      <c r="B970" s="13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3"/>
      <c r="B971" s="13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3"/>
      <c r="B972" s="13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3"/>
      <c r="B973" s="13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3"/>
      <c r="B974" s="13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3"/>
      <c r="B975" s="13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3"/>
      <c r="B976" s="13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3"/>
      <c r="B977" s="13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3"/>
      <c r="B978" s="13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3"/>
      <c r="B979" s="13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3"/>
      <c r="B980" s="13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3"/>
      <c r="B981" s="13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3"/>
      <c r="B982" s="13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3"/>
      <c r="B983" s="13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3"/>
      <c r="B984" s="13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3"/>
      <c r="B985" s="13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3"/>
      <c r="B986" s="13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3"/>
      <c r="B987" s="13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3"/>
      <c r="B988" s="13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3"/>
      <c r="B989" s="13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3"/>
      <c r="B990" s="13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3"/>
      <c r="B991" s="13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3"/>
      <c r="B992" s="13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3"/>
      <c r="B993" s="13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3"/>
      <c r="B994" s="13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3"/>
      <c r="B995" s="13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3"/>
      <c r="B996" s="13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3"/>
      <c r="B997" s="13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3"/>
      <c r="B998" s="13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3"/>
      <c r="B999" s="13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3"/>
      <c r="B1000" s="13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conditionalFormatting sqref="F2:F18">
    <cfRule type="cellIs" dxfId="0" priority="1" operator="equal">
      <formula>0</formula>
    </cfRule>
  </conditionalFormatting>
  <conditionalFormatting sqref="C2:D18">
    <cfRule type="cellIs" dxfId="0" priority="2" operator="equal">
      <formula>0</formula>
    </cfRule>
  </conditionalFormatting>
  <conditionalFormatting sqref="J14">
    <cfRule type="cellIs" dxfId="0" priority="3" operator="equal">
      <formula>""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7.86"/>
    <col customWidth="1" min="3" max="3" width="15.43"/>
    <col customWidth="1" min="4" max="4" width="10.43"/>
    <col customWidth="1" min="5" max="5" width="10.71"/>
    <col customWidth="1" min="6" max="6" width="11.29"/>
    <col customWidth="1" min="7" max="7" width="6.43"/>
    <col customWidth="1" min="8" max="8" width="9.14"/>
    <col customWidth="1" min="9" max="9" width="20.86"/>
    <col customWidth="1" min="10" max="10" width="10.14"/>
    <col customWidth="1" min="11" max="11" width="12.29"/>
    <col customWidth="1" min="12" max="26" width="8.71"/>
  </cols>
  <sheetData>
    <row r="1" ht="27.0" customHeight="1">
      <c r="A1" s="5" t="s">
        <v>31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22">
        <v>43553.0</v>
      </c>
      <c r="B2" s="7">
        <v>8486.0</v>
      </c>
      <c r="C2" s="9" t="str">
        <f>VLOOKUP(B2,'ПРАЙС-ЛИСТ'!$B$2:$C$10,2,0)</f>
        <v>Холодильник</v>
      </c>
      <c r="D2" s="9">
        <f>VLOOKUP(B2,'ПРАЙС-ЛИСТ'!$B$2:$D$10,3,0)</f>
        <v>12000</v>
      </c>
      <c r="E2" s="9">
        <v>3.0</v>
      </c>
      <c r="F2" s="9">
        <f>VLOOKUP(B2,'ПРАЙС-ЛИСТ'!$B$2:$D$10,3,0)*E2</f>
        <v>36000</v>
      </c>
      <c r="G2" s="6"/>
      <c r="H2" s="6"/>
      <c r="I2" s="6"/>
      <c r="J2" s="6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22">
        <v>43629.0</v>
      </c>
      <c r="B3" s="7">
        <v>6781.0</v>
      </c>
      <c r="C3" s="9" t="str">
        <f>VLOOKUP(B3,'ПРАЙС-ЛИСТ'!$B$2:$C$10,2,0)</f>
        <v>Пылесос</v>
      </c>
      <c r="D3" s="9">
        <f>VLOOKUP(B3,'ПРАЙС-ЛИСТ'!$B$2:$D$10,3,0)</f>
        <v>20000</v>
      </c>
      <c r="E3" s="9">
        <v>8.0</v>
      </c>
      <c r="F3" s="9">
        <f>VLOOKUP(B3,'ПРАЙС-ЛИСТ'!$B$2:$D$10,3,0)*E3</f>
        <v>160000</v>
      </c>
      <c r="G3" s="6"/>
      <c r="H3" s="6"/>
      <c r="I3" s="6"/>
      <c r="J3" s="6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22">
        <v>43529.0</v>
      </c>
      <c r="B4" s="7">
        <v>5191.0</v>
      </c>
      <c r="C4" s="9" t="str">
        <f>VLOOKUP(B4,'ПРАЙС-ЛИСТ'!$B$2:$C$10,2,0)</f>
        <v>Вентилятор</v>
      </c>
      <c r="D4" s="9">
        <f>VLOOKUP(B4,'ПРАЙС-ЛИСТ'!$B$2:$D$10,3,0)</f>
        <v>1000</v>
      </c>
      <c r="E4" s="9">
        <v>7.0</v>
      </c>
      <c r="F4" s="9">
        <f>VLOOKUP(B4,'ПРАЙС-ЛИСТ'!$B$2:$D$10,3,0)*E4</f>
        <v>7000</v>
      </c>
      <c r="G4" s="6"/>
      <c r="H4" s="6"/>
      <c r="I4" s="6"/>
      <c r="J4" s="6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22">
        <v>43806.0</v>
      </c>
      <c r="B5" s="7">
        <v>2119.0</v>
      </c>
      <c r="C5" s="9" t="str">
        <f>VLOOKUP(B5,'ПРАЙС-ЛИСТ'!$B$2:$C$10,2,0)</f>
        <v>Чайник</v>
      </c>
      <c r="D5" s="9">
        <f>VLOOKUP(B5,'ПРАЙС-ЛИСТ'!$B$2:$D$10,3,0)</f>
        <v>1500</v>
      </c>
      <c r="E5" s="9">
        <v>12.0</v>
      </c>
      <c r="F5" s="9">
        <f>VLOOKUP(B5,'ПРАЙС-ЛИСТ'!$B$2:$D$10,3,0)*E5</f>
        <v>18000</v>
      </c>
      <c r="G5" s="6"/>
      <c r="H5" s="6"/>
      <c r="I5" s="6"/>
      <c r="J5" s="6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22">
        <v>43753.0</v>
      </c>
      <c r="B6" s="7">
        <v>3881.0</v>
      </c>
      <c r="C6" s="9" t="str">
        <f>VLOOKUP(B6,'ПРАЙС-ЛИСТ'!$B$2:$C$10,2,0)</f>
        <v>Плита</v>
      </c>
      <c r="D6" s="9">
        <f>VLOOKUP(B6,'ПРАЙС-ЛИСТ'!$B$2:$D$10,3,0)</f>
        <v>6000</v>
      </c>
      <c r="E6" s="9">
        <v>15.0</v>
      </c>
      <c r="F6" s="9">
        <f>VLOOKUP(B6,'ПРАЙС-ЛИСТ'!$B$2:$D$10,3,0)*E6</f>
        <v>90000</v>
      </c>
      <c r="G6" s="6"/>
      <c r="H6" s="6"/>
      <c r="I6" s="6"/>
      <c r="J6" s="6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22">
        <v>43760.0</v>
      </c>
      <c r="B7" s="7">
        <v>3748.0</v>
      </c>
      <c r="C7" s="9" t="str">
        <f>VLOOKUP(B7,'ПРАЙС-ЛИСТ'!$B$2:$C$10,2,0)</f>
        <v>Фильтр</v>
      </c>
      <c r="D7" s="9">
        <f>VLOOKUP(B7,'ПРАЙС-ЛИСТ'!$B$2:$D$10,3,0)</f>
        <v>1000</v>
      </c>
      <c r="E7" s="9">
        <v>6.0</v>
      </c>
      <c r="F7" s="9">
        <f>VLOOKUP(B7,'ПРАЙС-ЛИСТ'!$B$2:$D$10,3,0)*E7</f>
        <v>6000</v>
      </c>
      <c r="G7" s="6"/>
      <c r="H7" s="6"/>
      <c r="I7" s="6"/>
      <c r="J7" s="6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22">
        <v>43753.0</v>
      </c>
      <c r="B8" s="7">
        <v>8486.0</v>
      </c>
      <c r="C8" s="9" t="str">
        <f>VLOOKUP(B8,'ПРАЙС-ЛИСТ'!$B$2:$C$10,2,0)</f>
        <v>Холодильник</v>
      </c>
      <c r="D8" s="9">
        <f>VLOOKUP(B8,'ПРАЙС-ЛИСТ'!$B$2:$D$10,3,0)</f>
        <v>12000</v>
      </c>
      <c r="E8" s="9">
        <v>10.0</v>
      </c>
      <c r="F8" s="9">
        <f>VLOOKUP(B8,'ПРАЙС-ЛИСТ'!$B$2:$D$10,3,0)*E8</f>
        <v>120000</v>
      </c>
      <c r="G8" s="6"/>
      <c r="H8" s="6"/>
      <c r="I8" s="6"/>
      <c r="J8" s="6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22">
        <v>43677.0</v>
      </c>
      <c r="B9" s="7">
        <v>3881.0</v>
      </c>
      <c r="C9" s="9" t="str">
        <f>VLOOKUP(B9,'ПРАЙС-ЛИСТ'!$B$2:$C$10,2,0)</f>
        <v>Плита</v>
      </c>
      <c r="D9" s="9">
        <f>VLOOKUP(B9,'ПРАЙС-ЛИСТ'!$B$2:$D$10,3,0)</f>
        <v>6000</v>
      </c>
      <c r="E9" s="9">
        <v>8.0</v>
      </c>
      <c r="F9" s="9">
        <f>VLOOKUP(B9,'ПРАЙС-ЛИСТ'!$B$2:$D$10,3,0)*E9</f>
        <v>48000</v>
      </c>
      <c r="G9" s="6"/>
      <c r="H9" s="6"/>
      <c r="I9" s="6"/>
      <c r="J9" s="6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2">
        <v>43772.0</v>
      </c>
      <c r="B10" s="7">
        <v>2119.0</v>
      </c>
      <c r="C10" s="9" t="str">
        <f>VLOOKUP(B10,'ПРАЙС-ЛИСТ'!$B$2:$C$10,2,0)</f>
        <v>Чайник</v>
      </c>
      <c r="D10" s="9">
        <f>VLOOKUP(B10,'ПРАЙС-ЛИСТ'!$B$2:$D$10,3,0)</f>
        <v>1500</v>
      </c>
      <c r="E10" s="9">
        <v>7.0</v>
      </c>
      <c r="F10" s="9">
        <f>VLOOKUP(B10,'ПРАЙС-ЛИСТ'!$B$2:$D$10,3,0)*E10</f>
        <v>10500</v>
      </c>
      <c r="G10" s="6"/>
      <c r="H10" s="6"/>
      <c r="I10" s="6"/>
      <c r="J10" s="6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22">
        <v>43667.0</v>
      </c>
      <c r="B11" s="7">
        <v>5191.0</v>
      </c>
      <c r="C11" s="9" t="str">
        <f>VLOOKUP(B11,'ПРАЙС-ЛИСТ'!$B$2:$C$10,2,0)</f>
        <v>Вентилятор</v>
      </c>
      <c r="D11" s="9">
        <f>VLOOKUP(B11,'ПРАЙС-ЛИСТ'!$B$2:$D$10,3,0)</f>
        <v>1000</v>
      </c>
      <c r="E11" s="9">
        <v>16.0</v>
      </c>
      <c r="F11" s="9">
        <f>VLOOKUP(B11,'ПРАЙС-ЛИСТ'!$B$2:$D$10,3,0)*E11</f>
        <v>16000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2">
        <v>43544.0</v>
      </c>
      <c r="B12" s="7">
        <v>8486.0</v>
      </c>
      <c r="C12" s="9" t="str">
        <f>VLOOKUP(B12,'ПРАЙС-ЛИСТ'!$B$2:$C$10,2,0)</f>
        <v>Холодильник</v>
      </c>
      <c r="D12" s="9">
        <f>VLOOKUP(B12,'ПРАЙС-ЛИСТ'!$B$2:$D$10,3,0)</f>
        <v>12000</v>
      </c>
      <c r="E12" s="9">
        <v>14.0</v>
      </c>
      <c r="F12" s="9">
        <f>VLOOKUP(B12,'ПРАЙС-ЛИСТ'!$B$2:$D$10,3,0)*E12</f>
        <v>168000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22">
        <v>43625.0</v>
      </c>
      <c r="B13" s="7">
        <v>8486.0</v>
      </c>
      <c r="C13" s="9" t="str">
        <f>VLOOKUP(B13,'ПРАЙС-ЛИСТ'!$B$2:$C$10,2,0)</f>
        <v>Холодильник</v>
      </c>
      <c r="D13" s="9">
        <f>VLOOKUP(B13,'ПРАЙС-ЛИСТ'!$B$2:$D$10,3,0)</f>
        <v>12000</v>
      </c>
      <c r="E13" s="9">
        <v>16.0</v>
      </c>
      <c r="F13" s="9">
        <f>VLOOKUP(B13,'ПРАЙС-ЛИСТ'!$B$2:$D$10,3,0)*E13</f>
        <v>192000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2">
        <v>43639.0</v>
      </c>
      <c r="B14" s="7">
        <v>3881.0</v>
      </c>
      <c r="C14" s="9" t="str">
        <f>VLOOKUP(B14,'ПРАЙС-ЛИСТ'!$B$2:$C$10,2,0)</f>
        <v>Плита</v>
      </c>
      <c r="D14" s="9">
        <f>VLOOKUP(B14,'ПРАЙС-ЛИСТ'!$B$2:$D$10,3,0)</f>
        <v>6000</v>
      </c>
      <c r="E14" s="9">
        <v>16.0</v>
      </c>
      <c r="F14" s="9">
        <f>VLOOKUP(B14,'ПРАЙС-ЛИСТ'!$B$2:$D$10,3,0)*E14</f>
        <v>96000</v>
      </c>
      <c r="G14" s="12"/>
      <c r="H14" s="12"/>
      <c r="I14" s="15" t="s">
        <v>39</v>
      </c>
      <c r="J14" s="26">
        <f>SUM(F:F)</f>
        <v>1055500</v>
      </c>
      <c r="K14" s="27">
        <v>1055500.0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22">
        <v>43774.0</v>
      </c>
      <c r="B15" s="7">
        <v>2119.0</v>
      </c>
      <c r="C15" s="9" t="str">
        <f>VLOOKUP(B15,'ПРАЙС-ЛИСТ'!$B$2:$C$10,2,0)</f>
        <v>Чайник</v>
      </c>
      <c r="D15" s="9">
        <f>VLOOKUP(B15,'ПРАЙС-ЛИСТ'!$B$2:$D$10,3,0)</f>
        <v>1500</v>
      </c>
      <c r="E15" s="9">
        <v>19.0</v>
      </c>
      <c r="F15" s="9">
        <f>VLOOKUP(B15,'ПРАЙС-ЛИСТ'!$B$2:$D$10,3,0)*E15</f>
        <v>28500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2">
        <v>43554.0</v>
      </c>
      <c r="B16" s="7">
        <v>5191.0</v>
      </c>
      <c r="C16" s="9" t="str">
        <f>VLOOKUP(B16,'ПРАЙС-ЛИСТ'!$B$2:$C$10,2,0)</f>
        <v>Вентилятор</v>
      </c>
      <c r="D16" s="9">
        <f>VLOOKUP(B16,'ПРАЙС-ЛИСТ'!$B$2:$D$10,3,0)</f>
        <v>1000</v>
      </c>
      <c r="E16" s="9">
        <v>7.0</v>
      </c>
      <c r="F16" s="9">
        <f>VLOOKUP(B16,'ПРАЙС-ЛИСТ'!$B$2:$D$10,3,0)*E16</f>
        <v>7000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22">
        <v>43664.0</v>
      </c>
      <c r="B17" s="7">
        <v>2281.0</v>
      </c>
      <c r="C17" s="9" t="str">
        <f>VLOOKUP(B17,'ПРАЙС-ЛИСТ'!$B$2:$C$10,2,0)</f>
        <v>Утюг</v>
      </c>
      <c r="D17" s="9">
        <f>VLOOKUP(B17,'ПРАЙС-ЛИСТ'!$B$2:$D$10,3,0)</f>
        <v>2500</v>
      </c>
      <c r="E17" s="9">
        <v>18.0</v>
      </c>
      <c r="F17" s="9">
        <f>VLOOKUP(B17,'ПРАЙС-ЛИСТ'!$B$2:$D$10,3,0)*E17</f>
        <v>45000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22">
        <v>43693.0</v>
      </c>
      <c r="B18" s="7">
        <v>9260.0</v>
      </c>
      <c r="C18" s="9" t="str">
        <f>VLOOKUP(B18,'ПРАЙС-ЛИСТ'!$B$2:$C$10,2,0)</f>
        <v>Фен</v>
      </c>
      <c r="D18" s="9">
        <f>VLOOKUP(B18,'ПРАЙС-ЛИСТ'!$B$2:$D$10,3,0)</f>
        <v>1500</v>
      </c>
      <c r="E18" s="9">
        <v>5.0</v>
      </c>
      <c r="F18" s="9">
        <f>VLOOKUP(B18,'ПРАЙС-ЛИСТ'!$B$2:$D$10,3,0)*E18</f>
        <v>7500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3"/>
      <c r="B19" s="13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3"/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3"/>
      <c r="B21" s="13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3"/>
      <c r="B22" s="1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3"/>
      <c r="B23" s="13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3"/>
      <c r="B24" s="13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3"/>
      <c r="B25" s="13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3"/>
      <c r="B26" s="1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3"/>
      <c r="B27" s="1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3"/>
      <c r="B28" s="1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3"/>
      <c r="B29" s="1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3"/>
      <c r="B30" s="1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3"/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3"/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3"/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3"/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3"/>
      <c r="B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3"/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3"/>
      <c r="B37" s="13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3"/>
      <c r="B38" s="13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3"/>
      <c r="B39" s="1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3"/>
      <c r="B40" s="13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3"/>
      <c r="B41" s="1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3"/>
      <c r="B42" s="13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3"/>
      <c r="B43" s="13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3"/>
      <c r="B44" s="13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3"/>
      <c r="B45" s="13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3"/>
      <c r="B46" s="13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3"/>
      <c r="B47" s="13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3"/>
      <c r="B48" s="13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3"/>
      <c r="B49" s="1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3"/>
      <c r="B50" s="1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3"/>
      <c r="B51" s="1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3"/>
      <c r="B52" s="1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3"/>
      <c r="B53" s="1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3"/>
      <c r="B54" s="1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3"/>
      <c r="B55" s="1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3"/>
      <c r="B56" s="1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3"/>
      <c r="B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3"/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3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3"/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3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3"/>
      <c r="B62" s="1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3"/>
      <c r="B63" s="1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3"/>
      <c r="B64" s="1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3"/>
      <c r="B65" s="1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3"/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3"/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3"/>
      <c r="B68" s="1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3"/>
      <c r="B69" s="1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3"/>
      <c r="B70" s="1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3"/>
      <c r="B71" s="1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3"/>
      <c r="B72" s="1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3"/>
      <c r="B73" s="1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3"/>
      <c r="B74" s="1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3"/>
      <c r="B75" s="1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3"/>
      <c r="B76" s="1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3"/>
      <c r="B77" s="1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3"/>
      <c r="B78" s="1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3"/>
      <c r="B79" s="1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3"/>
      <c r="B80" s="1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3"/>
      <c r="B81" s="1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3"/>
      <c r="B82" s="1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3"/>
      <c r="B83" s="1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3"/>
      <c r="B84" s="1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3"/>
      <c r="B85" s="1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3"/>
      <c r="B86" s="1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3"/>
      <c r="B87" s="1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3"/>
      <c r="B88" s="1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3"/>
      <c r="B89" s="1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3"/>
      <c r="B90" s="1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3"/>
      <c r="B91" s="1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3"/>
      <c r="B92" s="1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3"/>
      <c r="B93" s="13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3"/>
      <c r="B94" s="13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3"/>
      <c r="B95" s="13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3"/>
      <c r="B96" s="13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3"/>
      <c r="B97" s="13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3"/>
      <c r="B98" s="13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3"/>
      <c r="B99" s="13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3"/>
      <c r="B100" s="13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3"/>
      <c r="B101" s="13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3"/>
      <c r="B102" s="13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3"/>
      <c r="B103" s="13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3"/>
      <c r="B104" s="13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3"/>
      <c r="B105" s="13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3"/>
      <c r="B106" s="13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3"/>
      <c r="B107" s="13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3"/>
      <c r="B108" s="13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3"/>
      <c r="B109" s="13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3"/>
      <c r="B110" s="13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3"/>
      <c r="B111" s="13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3"/>
      <c r="B112" s="13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3"/>
      <c r="B113" s="13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3"/>
      <c r="B114" s="13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3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3"/>
      <c r="B116" s="1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3"/>
      <c r="B117" s="13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3"/>
      <c r="B118" s="13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3"/>
      <c r="B119" s="13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3"/>
      <c r="B120" s="13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3"/>
      <c r="B121" s="13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3"/>
      <c r="B122" s="13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3"/>
      <c r="B123" s="13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3"/>
      <c r="B124" s="13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3"/>
      <c r="B125" s="13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3"/>
      <c r="B126" s="13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3"/>
      <c r="B127" s="13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3"/>
      <c r="B128" s="13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3"/>
      <c r="B129" s="13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3"/>
      <c r="B130" s="13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3"/>
      <c r="B131" s="13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3"/>
      <c r="B132" s="13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3"/>
      <c r="B133" s="13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3"/>
      <c r="B134" s="13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3"/>
      <c r="B135" s="13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3"/>
      <c r="B136" s="13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3"/>
      <c r="B137" s="13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3"/>
      <c r="B138" s="13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3"/>
      <c r="B139" s="13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3"/>
      <c r="B140" s="13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3"/>
      <c r="B141" s="13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3"/>
      <c r="B142" s="13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3"/>
      <c r="B143" s="13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3"/>
      <c r="B144" s="13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3"/>
      <c r="B145" s="13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3"/>
      <c r="B146" s="13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3"/>
      <c r="B147" s="13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3"/>
      <c r="B148" s="13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3"/>
      <c r="B149" s="13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3"/>
      <c r="B150" s="13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3"/>
      <c r="B151" s="13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3"/>
      <c r="B152" s="13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3"/>
      <c r="B153" s="13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3"/>
      <c r="B154" s="13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3"/>
      <c r="B155" s="13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3"/>
      <c r="B156" s="13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3"/>
      <c r="B157" s="13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3"/>
      <c r="B158" s="13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3"/>
      <c r="B159" s="13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3"/>
      <c r="B160" s="13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3"/>
      <c r="B161" s="13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3"/>
      <c r="B162" s="13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3"/>
      <c r="B163" s="13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3"/>
      <c r="B164" s="13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3"/>
      <c r="B165" s="13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3"/>
      <c r="B166" s="13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3"/>
      <c r="B167" s="13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3"/>
      <c r="B168" s="13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3"/>
      <c r="B169" s="13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3"/>
      <c r="B170" s="13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3"/>
      <c r="B171" s="13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3"/>
      <c r="B172" s="13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3"/>
      <c r="B173" s="13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3"/>
      <c r="B174" s="13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3"/>
      <c r="B175" s="13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3"/>
      <c r="B176" s="13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3"/>
      <c r="B177" s="13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3"/>
      <c r="B178" s="13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3"/>
      <c r="B179" s="13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3"/>
      <c r="B180" s="13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3"/>
      <c r="B181" s="13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3"/>
      <c r="B182" s="13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3"/>
      <c r="B183" s="13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3"/>
      <c r="B184" s="13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3"/>
      <c r="B185" s="13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3"/>
      <c r="B186" s="13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3"/>
      <c r="B187" s="13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3"/>
      <c r="B188" s="13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3"/>
      <c r="B189" s="13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3"/>
      <c r="B190" s="13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3"/>
      <c r="B191" s="13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3"/>
      <c r="B192" s="13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3"/>
      <c r="B193" s="13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3"/>
      <c r="B194" s="13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3"/>
      <c r="B195" s="13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3"/>
      <c r="B196" s="13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3"/>
      <c r="B197" s="13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3"/>
      <c r="B198" s="13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3"/>
      <c r="B199" s="13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3"/>
      <c r="B200" s="13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3"/>
      <c r="B201" s="13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3"/>
      <c r="B202" s="13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3"/>
      <c r="B203" s="13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3"/>
      <c r="B204" s="13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3"/>
      <c r="B205" s="13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3"/>
      <c r="B206" s="13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3"/>
      <c r="B207" s="13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3"/>
      <c r="B208" s="13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3"/>
      <c r="B209" s="13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3"/>
      <c r="B210" s="13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3"/>
      <c r="B211" s="13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3"/>
      <c r="B212" s="13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3"/>
      <c r="B213" s="13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3"/>
      <c r="B214" s="13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3"/>
      <c r="B215" s="13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3"/>
      <c r="B216" s="13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3"/>
      <c r="B217" s="13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3"/>
      <c r="B218" s="13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3"/>
      <c r="B219" s="13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3"/>
      <c r="B220" s="13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3"/>
      <c r="B221" s="13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3"/>
      <c r="B222" s="13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3"/>
      <c r="B223" s="13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3"/>
      <c r="B224" s="13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3"/>
      <c r="B225" s="13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3"/>
      <c r="B226" s="13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3"/>
      <c r="B227" s="13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3"/>
      <c r="B228" s="13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3"/>
      <c r="B229" s="13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3"/>
      <c r="B230" s="13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3"/>
      <c r="B231" s="13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3"/>
      <c r="B232" s="13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3"/>
      <c r="B233" s="13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3"/>
      <c r="B234" s="13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3"/>
      <c r="B235" s="13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3"/>
      <c r="B236" s="13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3"/>
      <c r="B237" s="13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3"/>
      <c r="B238" s="13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3"/>
      <c r="B239" s="13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3"/>
      <c r="B240" s="13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3"/>
      <c r="B241" s="13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3"/>
      <c r="B242" s="13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3"/>
      <c r="B243" s="13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3"/>
      <c r="B244" s="13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3"/>
      <c r="B245" s="13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3"/>
      <c r="B246" s="13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3"/>
      <c r="B247" s="13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3"/>
      <c r="B248" s="13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3"/>
      <c r="B249" s="13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3"/>
      <c r="B250" s="13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3"/>
      <c r="B251" s="13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3"/>
      <c r="B252" s="13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3"/>
      <c r="B253" s="13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3"/>
      <c r="B254" s="13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3"/>
      <c r="B255" s="13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3"/>
      <c r="B256" s="13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3"/>
      <c r="B257" s="13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3"/>
      <c r="B258" s="13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3"/>
      <c r="B259" s="13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3"/>
      <c r="B260" s="13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3"/>
      <c r="B261" s="13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3"/>
      <c r="B262" s="13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3"/>
      <c r="B263" s="13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3"/>
      <c r="B264" s="13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3"/>
      <c r="B265" s="13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3"/>
      <c r="B266" s="13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3"/>
      <c r="B267" s="13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3"/>
      <c r="B268" s="13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3"/>
      <c r="B269" s="13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3"/>
      <c r="B270" s="13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3"/>
      <c r="B271" s="13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3"/>
      <c r="B272" s="13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3"/>
      <c r="B273" s="13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3"/>
      <c r="B274" s="13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3"/>
      <c r="B275" s="13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3"/>
      <c r="B276" s="13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3"/>
      <c r="B277" s="13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3"/>
      <c r="B278" s="13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3"/>
      <c r="B279" s="13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3"/>
      <c r="B280" s="13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3"/>
      <c r="B281" s="13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3"/>
      <c r="B282" s="13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3"/>
      <c r="B283" s="13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3"/>
      <c r="B284" s="13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3"/>
      <c r="B285" s="13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3"/>
      <c r="B286" s="13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3"/>
      <c r="B287" s="13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3"/>
      <c r="B288" s="13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3"/>
      <c r="B289" s="13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3"/>
      <c r="B290" s="13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3"/>
      <c r="B291" s="13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3"/>
      <c r="B292" s="13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3"/>
      <c r="B293" s="13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3"/>
      <c r="B294" s="13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3"/>
      <c r="B295" s="13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3"/>
      <c r="B296" s="13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3"/>
      <c r="B297" s="13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3"/>
      <c r="B298" s="13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3"/>
      <c r="B299" s="13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3"/>
      <c r="B300" s="13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3"/>
      <c r="B301" s="13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3"/>
      <c r="B302" s="13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3"/>
      <c r="B303" s="13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3"/>
      <c r="B304" s="13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3"/>
      <c r="B305" s="13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3"/>
      <c r="B306" s="13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3"/>
      <c r="B307" s="13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3"/>
      <c r="B308" s="13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3"/>
      <c r="B309" s="13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3"/>
      <c r="B310" s="13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3"/>
      <c r="B311" s="13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3"/>
      <c r="B312" s="13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3"/>
      <c r="B313" s="13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3"/>
      <c r="B314" s="13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3"/>
      <c r="B315" s="13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3"/>
      <c r="B316" s="13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3"/>
      <c r="B317" s="13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3"/>
      <c r="B318" s="13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3"/>
      <c r="B319" s="13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3"/>
      <c r="B320" s="13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3"/>
      <c r="B321" s="13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3"/>
      <c r="B322" s="13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3"/>
      <c r="B323" s="13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3"/>
      <c r="B324" s="13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3"/>
      <c r="B325" s="13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3"/>
      <c r="B326" s="13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3"/>
      <c r="B327" s="13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3"/>
      <c r="B328" s="13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3"/>
      <c r="B329" s="13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3"/>
      <c r="B330" s="13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3"/>
      <c r="B331" s="13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3"/>
      <c r="B332" s="13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3"/>
      <c r="B333" s="13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3"/>
      <c r="B334" s="13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3"/>
      <c r="B335" s="13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3"/>
      <c r="B336" s="13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3"/>
      <c r="B337" s="13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3"/>
      <c r="B338" s="13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3"/>
      <c r="B339" s="13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3"/>
      <c r="B340" s="13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3"/>
      <c r="B341" s="13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3"/>
      <c r="B342" s="13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3"/>
      <c r="B343" s="13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3"/>
      <c r="B344" s="13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3"/>
      <c r="B345" s="13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3"/>
      <c r="B346" s="13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3"/>
      <c r="B347" s="13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3"/>
      <c r="B348" s="13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3"/>
      <c r="B349" s="13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3"/>
      <c r="B350" s="13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3"/>
      <c r="B351" s="13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3"/>
      <c r="B352" s="13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3"/>
      <c r="B353" s="13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3"/>
      <c r="B354" s="13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3"/>
      <c r="B355" s="13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3"/>
      <c r="B356" s="13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3"/>
      <c r="B357" s="13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3"/>
      <c r="B358" s="13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3"/>
      <c r="B359" s="13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3"/>
      <c r="B360" s="13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3"/>
      <c r="B361" s="13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3"/>
      <c r="B362" s="13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3"/>
      <c r="B363" s="13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3"/>
      <c r="B364" s="13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3"/>
      <c r="B365" s="13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3"/>
      <c r="B366" s="13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3"/>
      <c r="B367" s="13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3"/>
      <c r="B368" s="13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3"/>
      <c r="B369" s="13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3"/>
      <c r="B370" s="13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3"/>
      <c r="B371" s="13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3"/>
      <c r="B372" s="13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3"/>
      <c r="B373" s="13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3"/>
      <c r="B374" s="13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3"/>
      <c r="B375" s="13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3"/>
      <c r="B376" s="13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3"/>
      <c r="B377" s="13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3"/>
      <c r="B378" s="13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3"/>
      <c r="B379" s="13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3"/>
      <c r="B380" s="13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3"/>
      <c r="B381" s="13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3"/>
      <c r="B382" s="13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3"/>
      <c r="B383" s="13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3"/>
      <c r="B384" s="13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3"/>
      <c r="B385" s="13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3"/>
      <c r="B386" s="13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3"/>
      <c r="B387" s="13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3"/>
      <c r="B388" s="13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3"/>
      <c r="B389" s="13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3"/>
      <c r="B390" s="13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3"/>
      <c r="B391" s="13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3"/>
      <c r="B392" s="13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3"/>
      <c r="B393" s="13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3"/>
      <c r="B394" s="13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3"/>
      <c r="B395" s="13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3"/>
      <c r="B396" s="13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3"/>
      <c r="B397" s="13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3"/>
      <c r="B398" s="13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3"/>
      <c r="B399" s="13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3"/>
      <c r="B400" s="13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3"/>
      <c r="B401" s="13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3"/>
      <c r="B402" s="13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3"/>
      <c r="B403" s="13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3"/>
      <c r="B404" s="13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3"/>
      <c r="B405" s="13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3"/>
      <c r="B406" s="13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3"/>
      <c r="B407" s="13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3"/>
      <c r="B408" s="13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3"/>
      <c r="B409" s="13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3"/>
      <c r="B410" s="13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3"/>
      <c r="B411" s="13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3"/>
      <c r="B412" s="13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3"/>
      <c r="B413" s="13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3"/>
      <c r="B414" s="13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3"/>
      <c r="B415" s="13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3"/>
      <c r="B416" s="13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3"/>
      <c r="B417" s="13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3"/>
      <c r="B418" s="13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3"/>
      <c r="B419" s="13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3"/>
      <c r="B420" s="13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3"/>
      <c r="B421" s="13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3"/>
      <c r="B422" s="13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3"/>
      <c r="B423" s="13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3"/>
      <c r="B424" s="13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3"/>
      <c r="B425" s="13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3"/>
      <c r="B426" s="13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3"/>
      <c r="B427" s="13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3"/>
      <c r="B428" s="13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3"/>
      <c r="B429" s="13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3"/>
      <c r="B430" s="13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3"/>
      <c r="B431" s="13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3"/>
      <c r="B432" s="13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3"/>
      <c r="B433" s="13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3"/>
      <c r="B434" s="13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3"/>
      <c r="B435" s="13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3"/>
      <c r="B436" s="13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3"/>
      <c r="B437" s="13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3"/>
      <c r="B438" s="13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3"/>
      <c r="B439" s="13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3"/>
      <c r="B440" s="13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3"/>
      <c r="B441" s="13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3"/>
      <c r="B442" s="13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3"/>
      <c r="B443" s="13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3"/>
      <c r="B444" s="13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3"/>
      <c r="B445" s="13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3"/>
      <c r="B446" s="13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3"/>
      <c r="B447" s="13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3"/>
      <c r="B448" s="13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3"/>
      <c r="B449" s="13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3"/>
      <c r="B450" s="13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3"/>
      <c r="B451" s="13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3"/>
      <c r="B452" s="13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3"/>
      <c r="B453" s="13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3"/>
      <c r="B454" s="13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3"/>
      <c r="B455" s="13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3"/>
      <c r="B456" s="13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3"/>
      <c r="B457" s="13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3"/>
      <c r="B458" s="13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3"/>
      <c r="B459" s="13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3"/>
      <c r="B460" s="13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3"/>
      <c r="B461" s="13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3"/>
      <c r="B462" s="13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3"/>
      <c r="B463" s="13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3"/>
      <c r="B464" s="13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3"/>
      <c r="B465" s="13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3"/>
      <c r="B466" s="13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3"/>
      <c r="B467" s="13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3"/>
      <c r="B468" s="13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3"/>
      <c r="B469" s="13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3"/>
      <c r="B470" s="13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3"/>
      <c r="B471" s="13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3"/>
      <c r="B472" s="13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3"/>
      <c r="B473" s="13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3"/>
      <c r="B474" s="13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3"/>
      <c r="B475" s="13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3"/>
      <c r="B476" s="13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3"/>
      <c r="B477" s="13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3"/>
      <c r="B478" s="13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3"/>
      <c r="B479" s="13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3"/>
      <c r="B480" s="13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3"/>
      <c r="B481" s="13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3"/>
      <c r="B482" s="13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3"/>
      <c r="B483" s="13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3"/>
      <c r="B484" s="13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3"/>
      <c r="B485" s="13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3"/>
      <c r="B486" s="13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3"/>
      <c r="B487" s="13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3"/>
      <c r="B488" s="13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3"/>
      <c r="B489" s="13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3"/>
      <c r="B490" s="13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3"/>
      <c r="B491" s="13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3"/>
      <c r="B492" s="13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3"/>
      <c r="B493" s="13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3"/>
      <c r="B494" s="13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3"/>
      <c r="B495" s="13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3"/>
      <c r="B496" s="13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3"/>
      <c r="B497" s="13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3"/>
      <c r="B498" s="13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3"/>
      <c r="B499" s="13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3"/>
      <c r="B500" s="13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3"/>
      <c r="B501" s="13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3"/>
      <c r="B502" s="13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3"/>
      <c r="B503" s="13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3"/>
      <c r="B504" s="13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3"/>
      <c r="B505" s="13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3"/>
      <c r="B506" s="13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3"/>
      <c r="B507" s="13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3"/>
      <c r="B508" s="13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3"/>
      <c r="B509" s="13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3"/>
      <c r="B510" s="13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3"/>
      <c r="B511" s="13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3"/>
      <c r="B512" s="13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3"/>
      <c r="B513" s="13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3"/>
      <c r="B514" s="13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3"/>
      <c r="B515" s="13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3"/>
      <c r="B516" s="13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3"/>
      <c r="B517" s="13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3"/>
      <c r="B518" s="13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3"/>
      <c r="B519" s="13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3"/>
      <c r="B520" s="13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3"/>
      <c r="B521" s="13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3"/>
      <c r="B522" s="13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3"/>
      <c r="B523" s="13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3"/>
      <c r="B524" s="13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3"/>
      <c r="B525" s="13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3"/>
      <c r="B526" s="13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3"/>
      <c r="B527" s="13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3"/>
      <c r="B528" s="13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3"/>
      <c r="B529" s="13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3"/>
      <c r="B530" s="13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3"/>
      <c r="B531" s="13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3"/>
      <c r="B532" s="13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3"/>
      <c r="B533" s="13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3"/>
      <c r="B534" s="13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3"/>
      <c r="B535" s="13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3"/>
      <c r="B536" s="13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3"/>
      <c r="B537" s="13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3"/>
      <c r="B538" s="13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3"/>
      <c r="B539" s="13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3"/>
      <c r="B540" s="13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3"/>
      <c r="B541" s="13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3"/>
      <c r="B542" s="13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3"/>
      <c r="B543" s="13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3"/>
      <c r="B544" s="13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3"/>
      <c r="B545" s="13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3"/>
      <c r="B546" s="13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3"/>
      <c r="B547" s="13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3"/>
      <c r="B548" s="13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3"/>
      <c r="B549" s="13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3"/>
      <c r="B550" s="13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3"/>
      <c r="B551" s="13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3"/>
      <c r="B552" s="13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3"/>
      <c r="B553" s="13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3"/>
      <c r="B554" s="13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3"/>
      <c r="B555" s="13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3"/>
      <c r="B556" s="13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3"/>
      <c r="B557" s="13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3"/>
      <c r="B558" s="13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3"/>
      <c r="B559" s="13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3"/>
      <c r="B560" s="13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3"/>
      <c r="B561" s="13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3"/>
      <c r="B562" s="13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3"/>
      <c r="B563" s="13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3"/>
      <c r="B564" s="13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3"/>
      <c r="B565" s="13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3"/>
      <c r="B566" s="13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3"/>
      <c r="B567" s="13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3"/>
      <c r="B568" s="13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3"/>
      <c r="B569" s="13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3"/>
      <c r="B570" s="13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3"/>
      <c r="B571" s="13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3"/>
      <c r="B572" s="13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3"/>
      <c r="B573" s="13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3"/>
      <c r="B574" s="13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3"/>
      <c r="B575" s="13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3"/>
      <c r="B576" s="13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3"/>
      <c r="B577" s="13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3"/>
      <c r="B578" s="13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3"/>
      <c r="B579" s="13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3"/>
      <c r="B580" s="13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3"/>
      <c r="B581" s="13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3"/>
      <c r="B582" s="13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3"/>
      <c r="B583" s="13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3"/>
      <c r="B584" s="13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3"/>
      <c r="B585" s="13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3"/>
      <c r="B586" s="13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3"/>
      <c r="B587" s="13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3"/>
      <c r="B588" s="13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3"/>
      <c r="B589" s="13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3"/>
      <c r="B590" s="13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3"/>
      <c r="B591" s="13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3"/>
      <c r="B592" s="13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3"/>
      <c r="B593" s="13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3"/>
      <c r="B594" s="13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3"/>
      <c r="B595" s="13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3"/>
      <c r="B596" s="13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3"/>
      <c r="B597" s="13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3"/>
      <c r="B598" s="13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3"/>
      <c r="B599" s="13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3"/>
      <c r="B600" s="13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3"/>
      <c r="B601" s="13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3"/>
      <c r="B602" s="13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3"/>
      <c r="B603" s="13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3"/>
      <c r="B604" s="13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3"/>
      <c r="B605" s="13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3"/>
      <c r="B606" s="13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3"/>
      <c r="B607" s="13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3"/>
      <c r="B608" s="13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3"/>
      <c r="B609" s="13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3"/>
      <c r="B610" s="13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3"/>
      <c r="B611" s="13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3"/>
      <c r="B612" s="13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3"/>
      <c r="B613" s="13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3"/>
      <c r="B614" s="13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3"/>
      <c r="B615" s="13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3"/>
      <c r="B616" s="13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3"/>
      <c r="B617" s="13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3"/>
      <c r="B618" s="13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3"/>
      <c r="B619" s="13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3"/>
      <c r="B620" s="13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3"/>
      <c r="B621" s="13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3"/>
      <c r="B622" s="13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3"/>
      <c r="B623" s="13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3"/>
      <c r="B624" s="13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3"/>
      <c r="B625" s="13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3"/>
      <c r="B626" s="13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3"/>
      <c r="B627" s="13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3"/>
      <c r="B628" s="13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3"/>
      <c r="B629" s="13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3"/>
      <c r="B630" s="13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3"/>
      <c r="B631" s="13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3"/>
      <c r="B632" s="13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3"/>
      <c r="B633" s="13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3"/>
      <c r="B634" s="13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3"/>
      <c r="B635" s="13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3"/>
      <c r="B636" s="13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3"/>
      <c r="B637" s="13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3"/>
      <c r="B638" s="13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3"/>
      <c r="B639" s="13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3"/>
      <c r="B640" s="13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3"/>
      <c r="B641" s="13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3"/>
      <c r="B642" s="13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3"/>
      <c r="B643" s="13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3"/>
      <c r="B644" s="13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3"/>
      <c r="B645" s="13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3"/>
      <c r="B646" s="13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3"/>
      <c r="B647" s="13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3"/>
      <c r="B648" s="13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3"/>
      <c r="B649" s="13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3"/>
      <c r="B650" s="13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3"/>
      <c r="B651" s="13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3"/>
      <c r="B652" s="13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3"/>
      <c r="B653" s="13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3"/>
      <c r="B654" s="13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3"/>
      <c r="B655" s="13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3"/>
      <c r="B656" s="13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3"/>
      <c r="B657" s="13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3"/>
      <c r="B658" s="13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3"/>
      <c r="B659" s="13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3"/>
      <c r="B660" s="13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3"/>
      <c r="B661" s="13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3"/>
      <c r="B662" s="13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3"/>
      <c r="B663" s="13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3"/>
      <c r="B664" s="13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3"/>
      <c r="B665" s="13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3"/>
      <c r="B666" s="13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3"/>
      <c r="B667" s="13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3"/>
      <c r="B668" s="13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3"/>
      <c r="B669" s="13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3"/>
      <c r="B670" s="13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3"/>
      <c r="B671" s="13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3"/>
      <c r="B672" s="13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3"/>
      <c r="B673" s="13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3"/>
      <c r="B674" s="13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3"/>
      <c r="B675" s="13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3"/>
      <c r="B676" s="13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3"/>
      <c r="B677" s="13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3"/>
      <c r="B678" s="13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3"/>
      <c r="B679" s="13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3"/>
      <c r="B680" s="13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3"/>
      <c r="B681" s="13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3"/>
      <c r="B682" s="13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3"/>
      <c r="B683" s="13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3"/>
      <c r="B684" s="13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3"/>
      <c r="B685" s="13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3"/>
      <c r="B686" s="13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3"/>
      <c r="B687" s="13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3"/>
      <c r="B688" s="13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3"/>
      <c r="B689" s="13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3"/>
      <c r="B690" s="13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3"/>
      <c r="B691" s="13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3"/>
      <c r="B692" s="13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3"/>
      <c r="B693" s="13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3"/>
      <c r="B694" s="13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3"/>
      <c r="B695" s="13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3"/>
      <c r="B696" s="13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3"/>
      <c r="B697" s="13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3"/>
      <c r="B698" s="13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3"/>
      <c r="B699" s="13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3"/>
      <c r="B700" s="13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3"/>
      <c r="B701" s="13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3"/>
      <c r="B702" s="13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3"/>
      <c r="B703" s="13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3"/>
      <c r="B704" s="13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3"/>
      <c r="B705" s="13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3"/>
      <c r="B706" s="13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3"/>
      <c r="B707" s="13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3"/>
      <c r="B708" s="13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3"/>
      <c r="B709" s="13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3"/>
      <c r="B710" s="13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3"/>
      <c r="B711" s="13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3"/>
      <c r="B712" s="13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3"/>
      <c r="B713" s="13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3"/>
      <c r="B714" s="13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3"/>
      <c r="B715" s="13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3"/>
      <c r="B716" s="13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3"/>
      <c r="B717" s="13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3"/>
      <c r="B718" s="13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3"/>
      <c r="B719" s="13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3"/>
      <c r="B720" s="13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3"/>
      <c r="B721" s="13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3"/>
      <c r="B722" s="13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3"/>
      <c r="B723" s="13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3"/>
      <c r="B724" s="13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3"/>
      <c r="B725" s="13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3"/>
      <c r="B726" s="13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3"/>
      <c r="B727" s="13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3"/>
      <c r="B728" s="13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3"/>
      <c r="B729" s="13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3"/>
      <c r="B730" s="13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3"/>
      <c r="B731" s="13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3"/>
      <c r="B732" s="13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3"/>
      <c r="B733" s="13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3"/>
      <c r="B734" s="13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3"/>
      <c r="B735" s="13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3"/>
      <c r="B736" s="13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3"/>
      <c r="B737" s="13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3"/>
      <c r="B738" s="13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3"/>
      <c r="B739" s="13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3"/>
      <c r="B740" s="13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3"/>
      <c r="B741" s="13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3"/>
      <c r="B742" s="13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3"/>
      <c r="B743" s="13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3"/>
      <c r="B744" s="13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3"/>
      <c r="B745" s="13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3"/>
      <c r="B746" s="13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3"/>
      <c r="B747" s="13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3"/>
      <c r="B748" s="13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3"/>
      <c r="B749" s="13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3"/>
      <c r="B750" s="13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3"/>
      <c r="B751" s="13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3"/>
      <c r="B752" s="13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3"/>
      <c r="B753" s="13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3"/>
      <c r="B754" s="13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3"/>
      <c r="B755" s="13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3"/>
      <c r="B756" s="13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3"/>
      <c r="B757" s="13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3"/>
      <c r="B758" s="13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3"/>
      <c r="B759" s="13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3"/>
      <c r="B760" s="13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3"/>
      <c r="B761" s="13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3"/>
      <c r="B762" s="13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3"/>
      <c r="B763" s="13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3"/>
      <c r="B764" s="13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3"/>
      <c r="B765" s="13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3"/>
      <c r="B766" s="13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3"/>
      <c r="B767" s="13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3"/>
      <c r="B768" s="13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3"/>
      <c r="B769" s="13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3"/>
      <c r="B770" s="13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3"/>
      <c r="B771" s="13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3"/>
      <c r="B772" s="13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3"/>
      <c r="B773" s="13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3"/>
      <c r="B774" s="13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3"/>
      <c r="B775" s="13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3"/>
      <c r="B776" s="13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3"/>
      <c r="B777" s="13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3"/>
      <c r="B778" s="13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3"/>
      <c r="B779" s="13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3"/>
      <c r="B780" s="13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3"/>
      <c r="B781" s="13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3"/>
      <c r="B782" s="13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3"/>
      <c r="B783" s="13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3"/>
      <c r="B784" s="13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3"/>
      <c r="B785" s="13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3"/>
      <c r="B786" s="13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3"/>
      <c r="B787" s="13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3"/>
      <c r="B788" s="13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3"/>
      <c r="B789" s="13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3"/>
      <c r="B790" s="13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3"/>
      <c r="B791" s="13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3"/>
      <c r="B792" s="13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3"/>
      <c r="B793" s="13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3"/>
      <c r="B794" s="13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3"/>
      <c r="B795" s="13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3"/>
      <c r="B796" s="13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3"/>
      <c r="B797" s="13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3"/>
      <c r="B798" s="13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3"/>
      <c r="B799" s="13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3"/>
      <c r="B800" s="13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3"/>
      <c r="B801" s="13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3"/>
      <c r="B802" s="13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3"/>
      <c r="B803" s="13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3"/>
      <c r="B804" s="13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3"/>
      <c r="B805" s="13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3"/>
      <c r="B806" s="13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3"/>
      <c r="B807" s="13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3"/>
      <c r="B808" s="13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3"/>
      <c r="B809" s="13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3"/>
      <c r="B810" s="13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3"/>
      <c r="B811" s="13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3"/>
      <c r="B812" s="13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3"/>
      <c r="B813" s="13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3"/>
      <c r="B814" s="13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3"/>
      <c r="B815" s="13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3"/>
      <c r="B816" s="13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3"/>
      <c r="B817" s="13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3"/>
      <c r="B818" s="13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3"/>
      <c r="B819" s="13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3"/>
      <c r="B820" s="13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3"/>
      <c r="B821" s="13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3"/>
      <c r="B822" s="13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3"/>
      <c r="B823" s="13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3"/>
      <c r="B824" s="13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3"/>
      <c r="B825" s="13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3"/>
      <c r="B826" s="13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3"/>
      <c r="B827" s="13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3"/>
      <c r="B828" s="13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3"/>
      <c r="B829" s="13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3"/>
      <c r="B830" s="13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3"/>
      <c r="B831" s="13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3"/>
      <c r="B832" s="13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3"/>
      <c r="B833" s="13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3"/>
      <c r="B834" s="13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3"/>
      <c r="B835" s="13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3"/>
      <c r="B836" s="13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3"/>
      <c r="B837" s="13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3"/>
      <c r="B838" s="13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3"/>
      <c r="B839" s="13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3"/>
      <c r="B840" s="13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3"/>
      <c r="B841" s="13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3"/>
      <c r="B842" s="13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3"/>
      <c r="B843" s="13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3"/>
      <c r="B844" s="13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3"/>
      <c r="B845" s="13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3"/>
      <c r="B846" s="13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3"/>
      <c r="B847" s="13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3"/>
      <c r="B848" s="13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3"/>
      <c r="B849" s="13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3"/>
      <c r="B850" s="13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3"/>
      <c r="B851" s="13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3"/>
      <c r="B852" s="13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3"/>
      <c r="B853" s="13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3"/>
      <c r="B854" s="13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3"/>
      <c r="B855" s="13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3"/>
      <c r="B856" s="13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3"/>
      <c r="B857" s="13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3"/>
      <c r="B858" s="13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3"/>
      <c r="B859" s="13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3"/>
      <c r="B860" s="13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3"/>
      <c r="B861" s="13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3"/>
      <c r="B862" s="13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3"/>
      <c r="B863" s="13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3"/>
      <c r="B864" s="13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3"/>
      <c r="B865" s="13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3"/>
      <c r="B866" s="13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3"/>
      <c r="B867" s="13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3"/>
      <c r="B868" s="13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3"/>
      <c r="B869" s="13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3"/>
      <c r="B870" s="13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3"/>
      <c r="B871" s="13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3"/>
      <c r="B872" s="13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3"/>
      <c r="B873" s="13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3"/>
      <c r="B874" s="13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3"/>
      <c r="B875" s="13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3"/>
      <c r="B876" s="13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3"/>
      <c r="B877" s="13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3"/>
      <c r="B878" s="13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3"/>
      <c r="B879" s="13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3"/>
      <c r="B880" s="13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3"/>
      <c r="B881" s="13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3"/>
      <c r="B882" s="13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3"/>
      <c r="B883" s="13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3"/>
      <c r="B884" s="13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3"/>
      <c r="B885" s="13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3"/>
      <c r="B886" s="13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3"/>
      <c r="B887" s="13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3"/>
      <c r="B888" s="13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3"/>
      <c r="B889" s="13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3"/>
      <c r="B890" s="13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3"/>
      <c r="B891" s="13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3"/>
      <c r="B892" s="13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3"/>
      <c r="B893" s="13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3"/>
      <c r="B894" s="13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3"/>
      <c r="B895" s="13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3"/>
      <c r="B896" s="13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3"/>
      <c r="B897" s="13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3"/>
      <c r="B898" s="13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3"/>
      <c r="B899" s="13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3"/>
      <c r="B900" s="13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3"/>
      <c r="B901" s="13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3"/>
      <c r="B902" s="13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3"/>
      <c r="B903" s="13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3"/>
      <c r="B904" s="13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3"/>
      <c r="B905" s="13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3"/>
      <c r="B906" s="13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3"/>
      <c r="B907" s="13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3"/>
      <c r="B908" s="13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3"/>
      <c r="B909" s="13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3"/>
      <c r="B910" s="13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3"/>
      <c r="B911" s="13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3"/>
      <c r="B912" s="13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3"/>
      <c r="B913" s="13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3"/>
      <c r="B914" s="13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3"/>
      <c r="B915" s="13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3"/>
      <c r="B916" s="13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3"/>
      <c r="B917" s="13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3"/>
      <c r="B918" s="13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3"/>
      <c r="B919" s="13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3"/>
      <c r="B920" s="13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3"/>
      <c r="B921" s="13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3"/>
      <c r="B922" s="13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3"/>
      <c r="B923" s="13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3"/>
      <c r="B924" s="13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3"/>
      <c r="B925" s="13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3"/>
      <c r="B926" s="13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3"/>
      <c r="B927" s="13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3"/>
      <c r="B928" s="13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3"/>
      <c r="B929" s="13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3"/>
      <c r="B930" s="13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3"/>
      <c r="B931" s="13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3"/>
      <c r="B932" s="13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3"/>
      <c r="B933" s="13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3"/>
      <c r="B934" s="13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3"/>
      <c r="B935" s="13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3"/>
      <c r="B936" s="13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3"/>
      <c r="B937" s="13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3"/>
      <c r="B938" s="13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3"/>
      <c r="B939" s="13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3"/>
      <c r="B940" s="13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3"/>
      <c r="B941" s="13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3"/>
      <c r="B942" s="13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3"/>
      <c r="B943" s="13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3"/>
      <c r="B944" s="13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3"/>
      <c r="B945" s="13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3"/>
      <c r="B946" s="13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3"/>
      <c r="B947" s="13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3"/>
      <c r="B948" s="13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3"/>
      <c r="B949" s="13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3"/>
      <c r="B950" s="13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3"/>
      <c r="B951" s="13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3"/>
      <c r="B952" s="13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3"/>
      <c r="B953" s="13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3"/>
      <c r="B954" s="13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3"/>
      <c r="B955" s="13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3"/>
      <c r="B956" s="13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3"/>
      <c r="B957" s="13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3"/>
      <c r="B958" s="13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3"/>
      <c r="B959" s="13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3"/>
      <c r="B960" s="13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3"/>
      <c r="B961" s="13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3"/>
      <c r="B962" s="13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3"/>
      <c r="B963" s="13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3"/>
      <c r="B964" s="13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3"/>
      <c r="B965" s="13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3"/>
      <c r="B966" s="13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3"/>
      <c r="B967" s="13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3"/>
      <c r="B968" s="13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3"/>
      <c r="B969" s="13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3"/>
      <c r="B970" s="13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3"/>
      <c r="B971" s="13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3"/>
      <c r="B972" s="13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3"/>
      <c r="B973" s="13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3"/>
      <c r="B974" s="13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3"/>
      <c r="B975" s="13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3"/>
      <c r="B976" s="13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3"/>
      <c r="B977" s="13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3"/>
      <c r="B978" s="13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3"/>
      <c r="B979" s="13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3"/>
      <c r="B980" s="13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3"/>
      <c r="B981" s="13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3"/>
      <c r="B982" s="13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3"/>
      <c r="B983" s="13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3"/>
      <c r="B984" s="13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3"/>
      <c r="B985" s="13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3"/>
      <c r="B986" s="13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3"/>
      <c r="B987" s="13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3"/>
      <c r="B988" s="13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3"/>
      <c r="B989" s="13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3"/>
      <c r="B990" s="13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3"/>
      <c r="B991" s="13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3"/>
      <c r="B992" s="13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3"/>
      <c r="B993" s="13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3"/>
      <c r="B994" s="13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3"/>
      <c r="B995" s="13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3"/>
      <c r="B996" s="13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3"/>
      <c r="B997" s="13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3"/>
      <c r="B998" s="13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3"/>
      <c r="B999" s="13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3"/>
      <c r="B1000" s="13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conditionalFormatting sqref="F2:F18">
    <cfRule type="cellIs" dxfId="0" priority="1" operator="equal">
      <formula>0</formula>
    </cfRule>
  </conditionalFormatting>
  <conditionalFormatting sqref="C2:D18">
    <cfRule type="cellIs" dxfId="0" priority="2" operator="equal">
      <formula>0</formula>
    </cfRule>
  </conditionalFormatting>
  <conditionalFormatting sqref="J14">
    <cfRule type="cellIs" dxfId="0" priority="3" operator="equal">
      <formula>""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8.71"/>
    <col customWidth="1" min="3" max="3" width="14.0"/>
    <col customWidth="1" min="4" max="4" width="10.29"/>
    <col customWidth="1" min="5" max="26" width="8.71"/>
  </cols>
  <sheetData>
    <row r="1">
      <c r="A1" s="5" t="s">
        <v>40</v>
      </c>
      <c r="B1" s="5" t="s">
        <v>9</v>
      </c>
      <c r="C1" s="5" t="s">
        <v>10</v>
      </c>
      <c r="D1" s="5" t="s">
        <v>11</v>
      </c>
    </row>
    <row r="2">
      <c r="A2" s="7">
        <v>1.0</v>
      </c>
      <c r="B2" s="7">
        <v>6781.0</v>
      </c>
      <c r="C2" s="8" t="s">
        <v>18</v>
      </c>
      <c r="D2" s="9">
        <v>20000.0</v>
      </c>
    </row>
    <row r="3">
      <c r="A3" s="7">
        <v>2.0</v>
      </c>
      <c r="B3" s="7">
        <v>2188.0</v>
      </c>
      <c r="C3" s="8" t="s">
        <v>23</v>
      </c>
      <c r="D3" s="9">
        <v>16000.0</v>
      </c>
    </row>
    <row r="4">
      <c r="A4" s="7">
        <v>3.0</v>
      </c>
      <c r="B4" s="7">
        <v>8486.0</v>
      </c>
      <c r="C4" s="8" t="s">
        <v>17</v>
      </c>
      <c r="D4" s="9">
        <v>12000.0</v>
      </c>
    </row>
    <row r="5">
      <c r="A5" s="7">
        <v>4.0</v>
      </c>
      <c r="B5" s="7">
        <v>3881.0</v>
      </c>
      <c r="C5" s="8" t="s">
        <v>21</v>
      </c>
      <c r="D5" s="9">
        <v>6000.0</v>
      </c>
    </row>
    <row r="6">
      <c r="A6" s="7">
        <v>5.0</v>
      </c>
      <c r="B6" s="7">
        <v>2119.0</v>
      </c>
      <c r="C6" s="8" t="s">
        <v>20</v>
      </c>
      <c r="D6" s="9">
        <v>1500.0</v>
      </c>
    </row>
    <row r="7">
      <c r="A7" s="7">
        <v>6.0</v>
      </c>
      <c r="B7" s="7">
        <v>5191.0</v>
      </c>
      <c r="C7" s="8" t="s">
        <v>19</v>
      </c>
      <c r="D7" s="9">
        <v>1000.0</v>
      </c>
    </row>
    <row r="8">
      <c r="A8" s="7">
        <v>7.0</v>
      </c>
      <c r="B8" s="7">
        <v>2281.0</v>
      </c>
      <c r="C8" s="8" t="s">
        <v>24</v>
      </c>
      <c r="D8" s="9">
        <v>2500.0</v>
      </c>
    </row>
    <row r="9">
      <c r="A9" s="7">
        <v>8.0</v>
      </c>
      <c r="B9" s="7">
        <v>9260.0</v>
      </c>
      <c r="C9" s="8" t="s">
        <v>25</v>
      </c>
      <c r="D9" s="9">
        <v>1500.0</v>
      </c>
    </row>
    <row r="10">
      <c r="A10" s="7">
        <v>9.0</v>
      </c>
      <c r="B10" s="7">
        <v>3748.0</v>
      </c>
      <c r="C10" s="8" t="s">
        <v>22</v>
      </c>
      <c r="D10" s="9">
        <v>1000.0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2.57"/>
    <col customWidth="1" min="3" max="3" width="6.43"/>
    <col customWidth="1" min="4" max="4" width="9.14"/>
    <col customWidth="1" min="5" max="5" width="23.0"/>
    <col customWidth="1" min="6" max="6" width="9.14"/>
    <col customWidth="1" min="7" max="26" width="8.71"/>
  </cols>
  <sheetData>
    <row r="1" ht="27.0" customHeight="1">
      <c r="A1" s="5" t="s">
        <v>41</v>
      </c>
      <c r="B1" s="5" t="s">
        <v>42</v>
      </c>
      <c r="C1" s="6"/>
      <c r="D1" s="28" t="s">
        <v>43</v>
      </c>
      <c r="E1" s="28" t="s">
        <v>44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29" t="s">
        <v>45</v>
      </c>
      <c r="B2" s="9">
        <v>36000.0</v>
      </c>
      <c r="C2" s="12"/>
      <c r="D2" s="12" t="str">
        <f t="shared" ref="D2:D18" si="1">LEFT(A2,3)</f>
        <v>МСК</v>
      </c>
      <c r="E2" s="12" t="str">
        <f t="shared" ref="E2:E18" si="2">MID(A2,6, LEN(A2)-11)&amp;"."</f>
        <v>Бумажкин М.П.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29" t="s">
        <v>46</v>
      </c>
      <c r="B3" s="9">
        <v>160000.0</v>
      </c>
      <c r="C3" s="12"/>
      <c r="D3" s="12" t="str">
        <f t="shared" si="1"/>
        <v>СПБ</v>
      </c>
      <c r="E3" s="12" t="str">
        <f t="shared" si="2"/>
        <v>Великий Д.В.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29" t="s">
        <v>47</v>
      </c>
      <c r="B4" s="9">
        <v>13300.0</v>
      </c>
      <c r="C4" s="12"/>
      <c r="D4" s="12" t="str">
        <f t="shared" si="1"/>
        <v>СПБ</v>
      </c>
      <c r="E4" s="12" t="str">
        <f t="shared" si="2"/>
        <v>Денежкина О.В.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29" t="s">
        <v>48</v>
      </c>
      <c r="B5" s="9">
        <v>30000.0</v>
      </c>
      <c r="C5" s="12"/>
      <c r="D5" s="12" t="str">
        <f t="shared" si="1"/>
        <v>МСК</v>
      </c>
      <c r="E5" s="12" t="str">
        <f t="shared" si="2"/>
        <v>Жуликов М.И.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29" t="s">
        <v>49</v>
      </c>
      <c r="B6" s="9">
        <v>93150.0</v>
      </c>
      <c r="C6" s="12"/>
      <c r="D6" s="12" t="str">
        <f t="shared" si="1"/>
        <v>МСК</v>
      </c>
      <c r="E6" s="12" t="str">
        <f t="shared" si="2"/>
        <v>Лентяев А.М.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29" t="s">
        <v>50</v>
      </c>
      <c r="B7" s="9">
        <v>3360.0</v>
      </c>
      <c r="C7" s="12"/>
      <c r="D7" s="12" t="str">
        <f t="shared" si="1"/>
        <v>САМ</v>
      </c>
      <c r="E7" s="12" t="str">
        <f t="shared" si="2"/>
        <v>Малоедова А.В.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29" t="s">
        <v>51</v>
      </c>
      <c r="B8" s="9">
        <v>120000.0</v>
      </c>
      <c r="C8" s="12"/>
      <c r="D8" s="12" t="str">
        <f t="shared" si="1"/>
        <v>САМ</v>
      </c>
      <c r="E8" s="12" t="str">
        <f t="shared" si="2"/>
        <v>Мерзляков Р.Э.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29" t="s">
        <v>52</v>
      </c>
      <c r="B9" s="9">
        <v>49680.0</v>
      </c>
      <c r="C9" s="12"/>
      <c r="D9" s="12" t="str">
        <f t="shared" si="1"/>
        <v>МСК</v>
      </c>
      <c r="E9" s="12" t="str">
        <f t="shared" si="2"/>
        <v>Якушев Д.А.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9" t="s">
        <v>53</v>
      </c>
      <c r="B10" s="9">
        <v>17500.0</v>
      </c>
      <c r="C10" s="12"/>
      <c r="D10" s="12" t="str">
        <f t="shared" si="1"/>
        <v>СПБ</v>
      </c>
      <c r="E10" s="12" t="str">
        <f t="shared" si="2"/>
        <v>Великий Д.В.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29" t="s">
        <v>47</v>
      </c>
      <c r="B11" s="9">
        <v>30400.0</v>
      </c>
      <c r="C11" s="12"/>
      <c r="D11" s="12" t="str">
        <f t="shared" si="1"/>
        <v>СПБ</v>
      </c>
      <c r="E11" s="12" t="str">
        <f t="shared" si="2"/>
        <v>Денежкина О.В.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9" t="s">
        <v>54</v>
      </c>
      <c r="B12" s="9">
        <v>168000.0</v>
      </c>
      <c r="C12" s="12"/>
      <c r="D12" s="12" t="str">
        <f t="shared" si="1"/>
        <v>МСК</v>
      </c>
      <c r="E12" s="12" t="str">
        <f t="shared" si="2"/>
        <v>Жуликов М.И.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29" t="s">
        <v>55</v>
      </c>
      <c r="B13" s="9">
        <v>192000.0</v>
      </c>
      <c r="C13" s="12"/>
      <c r="D13" s="12" t="str">
        <f t="shared" si="1"/>
        <v>МСК</v>
      </c>
      <c r="E13" s="12" t="str">
        <f t="shared" si="2"/>
        <v>Лентяев А.М.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9" t="s">
        <v>56</v>
      </c>
      <c r="B14" s="9">
        <v>99360.0</v>
      </c>
      <c r="C14" s="12"/>
      <c r="D14" s="12" t="str">
        <f t="shared" si="1"/>
        <v>МСК</v>
      </c>
      <c r="E14" s="12" t="str">
        <f t="shared" si="2"/>
        <v>Самоедова А.М.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29" t="s">
        <v>57</v>
      </c>
      <c r="B15" s="9">
        <v>47500.0</v>
      </c>
      <c r="C15" s="12"/>
      <c r="D15" s="12" t="str">
        <f t="shared" si="1"/>
        <v>САМ</v>
      </c>
      <c r="E15" s="12" t="str">
        <f t="shared" si="2"/>
        <v>Мерзляков Р.Э.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9" t="s">
        <v>58</v>
      </c>
      <c r="B16" s="9">
        <v>13300.0</v>
      </c>
      <c r="C16" s="12"/>
      <c r="D16" s="12" t="str">
        <f t="shared" si="1"/>
        <v>САМ</v>
      </c>
      <c r="E16" s="12" t="str">
        <f t="shared" si="2"/>
        <v>Мерзляков Р.Э.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29" t="s">
        <v>59</v>
      </c>
      <c r="B17" s="9">
        <v>21600.0</v>
      </c>
      <c r="C17" s="12"/>
      <c r="D17" s="12" t="str">
        <f t="shared" si="1"/>
        <v>МСК</v>
      </c>
      <c r="E17" s="12" t="str">
        <f t="shared" si="2"/>
        <v>Мурзиков Ф.Ф.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29" t="s">
        <v>60</v>
      </c>
      <c r="B18" s="9">
        <v>4250.0</v>
      </c>
      <c r="C18" s="12"/>
      <c r="D18" s="12" t="str">
        <f t="shared" si="1"/>
        <v>СПБ</v>
      </c>
      <c r="E18" s="12" t="str">
        <f t="shared" si="2"/>
        <v>Великий Д.В.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3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3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3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3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3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3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3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3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3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3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3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3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3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3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3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3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3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3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3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3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3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3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3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3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3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3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3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3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3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3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3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3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3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3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3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3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3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3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3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3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3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3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3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3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3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3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3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3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3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3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3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3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3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3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3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3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3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3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3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3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3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3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3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3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3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3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3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3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3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3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3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3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3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3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3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3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3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3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3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3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3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3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3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3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3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3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3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3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3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3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3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3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3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3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3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3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3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3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3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3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3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3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3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3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3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3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3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3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3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3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3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3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3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3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3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3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3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3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3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3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3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3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3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3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3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3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3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3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3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3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3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3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3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3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3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3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3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3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3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3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3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3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3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3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3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3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3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3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3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3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3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3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3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3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3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3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3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3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3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3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3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3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3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3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3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3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3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3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3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3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3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3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3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3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3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3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3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3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3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3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3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3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3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3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3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3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3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3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3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3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3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3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3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3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3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3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3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3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3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3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3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3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3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3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3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3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3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3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3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3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3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3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3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3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3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3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3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3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3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3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3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3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3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3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3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3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3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3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3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3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3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3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3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3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3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3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3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3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3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3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3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3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3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3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3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3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3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3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3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3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3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3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3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3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3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3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3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3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3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3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3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3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3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3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3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3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3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3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3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3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3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3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3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3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3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3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3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3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3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3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3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3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3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3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3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3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3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3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3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3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3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3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3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3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3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3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3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3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3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3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3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3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3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3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3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3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3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3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3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3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3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3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3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3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3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3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3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3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3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3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3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3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3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3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3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3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3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3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3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3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3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3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3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3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3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3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3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3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3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3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3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3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3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3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3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3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3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3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3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3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3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3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3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3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3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3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3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3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3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3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3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3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3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3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3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3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3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3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3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3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3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3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3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3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3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3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3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3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3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3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3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3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3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3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3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3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3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3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3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3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3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3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3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3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3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3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3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3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3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3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3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3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3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3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3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3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3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3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3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3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3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3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3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3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3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3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3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3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3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3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3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3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3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3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3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3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3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3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3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3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3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3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3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3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3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3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3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3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3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3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3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3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3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3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3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3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3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3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3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3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3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3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3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3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3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3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3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3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3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3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3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3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3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3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3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3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3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3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3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3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3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3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3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3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3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3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3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3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3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3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3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3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3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3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3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3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3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3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3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3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3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3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3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3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3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3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3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3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3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3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3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3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3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3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3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3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3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3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3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3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3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3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3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3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3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3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3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3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3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3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3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3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3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3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3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3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3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3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3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3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3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3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3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3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3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3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3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3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3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3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3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3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3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3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3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3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3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3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3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3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3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3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3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3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3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3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3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3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3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3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3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3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3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3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3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3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3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3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3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3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3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3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3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3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3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3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3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3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3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3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3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3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3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3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3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3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3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3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3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3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3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3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3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3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3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3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3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3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3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3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3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3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3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3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3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3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3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3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3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3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3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3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3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3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3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3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3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3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3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3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3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3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3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3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3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3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3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3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3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3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3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3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3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3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3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3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3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3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3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3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3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3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3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3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3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3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3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3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3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3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3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3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3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3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3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3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3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3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3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3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3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3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3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3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3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3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3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3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3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3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3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3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3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3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3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3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3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3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3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3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3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3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3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3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3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3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3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3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3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3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3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3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3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3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3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3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3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3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3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3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3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3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3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3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3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3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3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3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3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3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3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3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3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3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3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3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3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3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3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3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3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3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3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3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3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3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3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3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3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3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3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3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3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3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3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3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3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3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3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3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3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3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3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3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3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3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3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3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3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3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3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3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3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3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3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3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3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3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3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3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3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conditionalFormatting sqref="B2:B18">
    <cfRule type="cellIs" dxfId="0" priority="1" operator="equal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2.14"/>
    <col customWidth="1" min="3" max="3" width="23.43"/>
    <col customWidth="1" min="4" max="4" width="24.0"/>
    <col customWidth="1" min="5" max="5" width="9.14"/>
    <col customWidth="1" min="6" max="25" width="8.71"/>
  </cols>
  <sheetData>
    <row r="1" ht="19.5" customHeight="1">
      <c r="A1" s="5" t="s">
        <v>61</v>
      </c>
      <c r="B1" s="5" t="s">
        <v>62</v>
      </c>
      <c r="C1" s="30" t="s">
        <v>63</v>
      </c>
      <c r="D1" s="5" t="s">
        <v>64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2.75" customHeight="1">
      <c r="A2" s="29" t="s">
        <v>65</v>
      </c>
      <c r="B2" s="9" t="s">
        <v>66</v>
      </c>
      <c r="C2" s="9" t="str">
        <f t="shared" ref="C2:C14" si="1">CONCATENATE(A2," ",B2)</f>
        <v>Бумажкин Максим</v>
      </c>
      <c r="D2" s="9" t="str">
        <f t="shared" ref="D2:D14" si="2">A2&amp;" "&amp;B2</f>
        <v>Бумажкин Максим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ht="12.75" customHeight="1">
      <c r="A3" s="29" t="s">
        <v>67</v>
      </c>
      <c r="B3" s="9" t="s">
        <v>68</v>
      </c>
      <c r="C3" s="9" t="str">
        <f t="shared" si="1"/>
        <v>Великий Денис</v>
      </c>
      <c r="D3" s="9" t="str">
        <f t="shared" si="2"/>
        <v>Великий Денис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ht="12.75" customHeight="1">
      <c r="A4" s="29" t="s">
        <v>69</v>
      </c>
      <c r="B4" s="9" t="s">
        <v>70</v>
      </c>
      <c r="C4" s="9" t="str">
        <f t="shared" si="1"/>
        <v>Денежкина Ольга</v>
      </c>
      <c r="D4" s="9" t="str">
        <f t="shared" si="2"/>
        <v>Денежкина Ольга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ht="12.75" customHeight="1">
      <c r="A5" s="29" t="s">
        <v>71</v>
      </c>
      <c r="B5" s="9" t="s">
        <v>66</v>
      </c>
      <c r="C5" s="9" t="str">
        <f t="shared" si="1"/>
        <v>Жуликов Максим</v>
      </c>
      <c r="D5" s="9" t="str">
        <f t="shared" si="2"/>
        <v>Жуликов Максим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ht="12.75" customHeight="1">
      <c r="A6" s="29" t="s">
        <v>72</v>
      </c>
      <c r="B6" s="9" t="s">
        <v>73</v>
      </c>
      <c r="C6" s="9" t="str">
        <f t="shared" si="1"/>
        <v>Купцов Александр</v>
      </c>
      <c r="D6" s="9" t="str">
        <f t="shared" si="2"/>
        <v>Купцов Александр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ht="12.75" customHeight="1">
      <c r="A7" s="29" t="s">
        <v>74</v>
      </c>
      <c r="B7" s="9" t="s">
        <v>75</v>
      </c>
      <c r="C7" s="9" t="str">
        <f t="shared" si="1"/>
        <v>Лентяев Алик</v>
      </c>
      <c r="D7" s="9" t="str">
        <f t="shared" si="2"/>
        <v>Лентяев Алик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ht="12.75" customHeight="1">
      <c r="A8" s="29" t="s">
        <v>76</v>
      </c>
      <c r="B8" s="9" t="s">
        <v>77</v>
      </c>
      <c r="C8" s="9" t="str">
        <f t="shared" si="1"/>
        <v>Мерзляков Руслан</v>
      </c>
      <c r="D8" s="9" t="str">
        <f t="shared" si="2"/>
        <v>Мерзляков Руслан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ht="12.75" customHeight="1">
      <c r="A9" s="29" t="s">
        <v>78</v>
      </c>
      <c r="B9" s="9" t="s">
        <v>79</v>
      </c>
      <c r="C9" s="9" t="str">
        <f t="shared" si="1"/>
        <v>Мурзиков Фидан</v>
      </c>
      <c r="D9" s="9" t="str">
        <f t="shared" si="2"/>
        <v>Мурзиков Фидан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ht="12.75" customHeight="1">
      <c r="A10" s="29" t="s">
        <v>80</v>
      </c>
      <c r="B10" s="9" t="s">
        <v>81</v>
      </c>
      <c r="C10" s="9" t="str">
        <f t="shared" si="1"/>
        <v>Окорочков Андрей</v>
      </c>
      <c r="D10" s="9" t="str">
        <f t="shared" si="2"/>
        <v>Окорочков Андрей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ht="12.75" customHeight="1">
      <c r="A11" s="29" t="s">
        <v>82</v>
      </c>
      <c r="B11" s="9" t="s">
        <v>83</v>
      </c>
      <c r="C11" s="9" t="str">
        <f t="shared" si="1"/>
        <v>Скородумов Николай</v>
      </c>
      <c r="D11" s="9" t="str">
        <f t="shared" si="2"/>
        <v>Скородумов Николай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ht="12.75" customHeight="1">
      <c r="A12" s="29" t="s">
        <v>84</v>
      </c>
      <c r="B12" s="9" t="s">
        <v>85</v>
      </c>
      <c r="C12" s="9" t="str">
        <f t="shared" si="1"/>
        <v>Червячков Константин</v>
      </c>
      <c r="D12" s="9" t="str">
        <f t="shared" si="2"/>
        <v>Червячков Константин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ht="12.75" customHeight="1">
      <c r="A13" s="29" t="s">
        <v>86</v>
      </c>
      <c r="B13" s="9" t="s">
        <v>87</v>
      </c>
      <c r="C13" s="9" t="str">
        <f t="shared" si="1"/>
        <v>Чижиков Кирилл</v>
      </c>
      <c r="D13" s="9" t="str">
        <f t="shared" si="2"/>
        <v>Чижиков Кирилл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ht="12.75" customHeight="1">
      <c r="A14" s="29" t="s">
        <v>88</v>
      </c>
      <c r="B14" s="9" t="s">
        <v>89</v>
      </c>
      <c r="C14" s="9" t="str">
        <f t="shared" si="1"/>
        <v>Якушев Дмитрий</v>
      </c>
      <c r="D14" s="9" t="str">
        <f t="shared" si="2"/>
        <v>Якушев Дмитрий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ht="12.75" customHeight="1">
      <c r="A15" s="13"/>
      <c r="B15" s="13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ht="12.75" customHeight="1">
      <c r="A16" s="13"/>
      <c r="B16" s="1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ht="12.75" customHeight="1">
      <c r="A17" s="13"/>
      <c r="B17" s="1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ht="12.75" customHeight="1">
      <c r="A18" s="13"/>
      <c r="B18" s="13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ht="12.75" customHeight="1">
      <c r="A19" s="13"/>
      <c r="B19" s="13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ht="12.75" customHeight="1">
      <c r="A20" s="13"/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ht="12.75" customHeight="1">
      <c r="A21" s="13"/>
      <c r="B21" s="13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ht="12.75" customHeight="1">
      <c r="A22" s="13"/>
      <c r="B22" s="1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ht="12.75" customHeight="1">
      <c r="A23" s="13"/>
      <c r="B23" s="13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ht="12.75" customHeight="1">
      <c r="A24" s="13"/>
      <c r="B24" s="13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ht="12.75" customHeight="1">
      <c r="A25" s="13"/>
      <c r="B25" s="13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ht="12.75" customHeight="1">
      <c r="A26" s="13"/>
      <c r="B26" s="1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ht="12.75" customHeight="1">
      <c r="A27" s="13"/>
      <c r="B27" s="1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ht="12.75" customHeight="1">
      <c r="A28" s="13"/>
      <c r="B28" s="1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ht="12.75" customHeight="1">
      <c r="A29" s="13"/>
      <c r="B29" s="1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ht="12.75" customHeight="1">
      <c r="A30" s="13"/>
      <c r="B30" s="1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ht="12.75" customHeight="1">
      <c r="A31" s="13"/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ht="12.75" customHeight="1">
      <c r="A32" s="13"/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ht="12.75" customHeight="1">
      <c r="A33" s="13"/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ht="12.75" customHeight="1">
      <c r="A34" s="13"/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ht="12.75" customHeight="1">
      <c r="A35" s="13"/>
      <c r="B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ht="12.75" customHeight="1">
      <c r="A36" s="13"/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ht="12.75" customHeight="1">
      <c r="A37" s="13"/>
      <c r="B37" s="13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ht="12.75" customHeight="1">
      <c r="A38" s="13"/>
      <c r="B38" s="13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ht="12.75" customHeight="1">
      <c r="A39" s="13"/>
      <c r="B39" s="1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ht="12.75" customHeight="1">
      <c r="A40" s="13"/>
      <c r="B40" s="13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ht="12.75" customHeight="1">
      <c r="A41" s="13"/>
      <c r="B41" s="1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ht="12.75" customHeight="1">
      <c r="A42" s="13"/>
      <c r="B42" s="13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ht="12.75" customHeight="1">
      <c r="A43" s="13"/>
      <c r="B43" s="13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ht="12.75" customHeight="1">
      <c r="A44" s="13"/>
      <c r="B44" s="13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ht="12.75" customHeight="1">
      <c r="A45" s="13"/>
      <c r="B45" s="13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ht="12.75" customHeight="1">
      <c r="A46" s="13"/>
      <c r="B46" s="13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ht="12.75" customHeight="1">
      <c r="A47" s="13"/>
      <c r="B47" s="13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ht="12.75" customHeight="1">
      <c r="A48" s="13"/>
      <c r="B48" s="13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ht="12.75" customHeight="1">
      <c r="A49" s="13"/>
      <c r="B49" s="1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ht="12.75" customHeight="1">
      <c r="A50" s="13"/>
      <c r="B50" s="1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ht="12.75" customHeight="1">
      <c r="A51" s="13"/>
      <c r="B51" s="1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ht="12.75" customHeight="1">
      <c r="A52" s="13"/>
      <c r="B52" s="1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ht="12.75" customHeight="1">
      <c r="A53" s="13"/>
      <c r="B53" s="1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ht="12.75" customHeight="1">
      <c r="A54" s="13"/>
      <c r="B54" s="1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ht="12.75" customHeight="1">
      <c r="A55" s="13"/>
      <c r="B55" s="1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ht="12.75" customHeight="1">
      <c r="A56" s="13"/>
      <c r="B56" s="1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ht="12.75" customHeight="1">
      <c r="A57" s="13"/>
      <c r="B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ht="12.75" customHeight="1">
      <c r="A58" s="13"/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ht="12.75" customHeight="1">
      <c r="A59" s="13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ht="12.75" customHeight="1">
      <c r="A60" s="13"/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ht="12.75" customHeight="1">
      <c r="A61" s="13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ht="12.75" customHeight="1">
      <c r="A62" s="13"/>
      <c r="B62" s="1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ht="12.75" customHeight="1">
      <c r="A63" s="13"/>
      <c r="B63" s="1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ht="12.75" customHeight="1">
      <c r="A64" s="13"/>
      <c r="B64" s="1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ht="12.75" customHeight="1">
      <c r="A65" s="13"/>
      <c r="B65" s="1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ht="12.75" customHeight="1">
      <c r="A66" s="13"/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ht="12.75" customHeight="1">
      <c r="A67" s="13"/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ht="12.75" customHeight="1">
      <c r="A68" s="13"/>
      <c r="B68" s="1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ht="12.75" customHeight="1">
      <c r="A69" s="13"/>
      <c r="B69" s="1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ht="12.75" customHeight="1">
      <c r="A70" s="13"/>
      <c r="B70" s="1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ht="12.75" customHeight="1">
      <c r="A71" s="13"/>
      <c r="B71" s="1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ht="12.75" customHeight="1">
      <c r="A72" s="13"/>
      <c r="B72" s="1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ht="12.75" customHeight="1">
      <c r="A73" s="13"/>
      <c r="B73" s="1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ht="12.75" customHeight="1">
      <c r="A74" s="13"/>
      <c r="B74" s="1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ht="12.75" customHeight="1">
      <c r="A75" s="13"/>
      <c r="B75" s="1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ht="12.75" customHeight="1">
      <c r="A76" s="13"/>
      <c r="B76" s="1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ht="12.75" customHeight="1">
      <c r="A77" s="13"/>
      <c r="B77" s="1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ht="12.75" customHeight="1">
      <c r="A78" s="13"/>
      <c r="B78" s="1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ht="12.75" customHeight="1">
      <c r="A79" s="13"/>
      <c r="B79" s="1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ht="12.75" customHeight="1">
      <c r="A80" s="13"/>
      <c r="B80" s="1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ht="12.75" customHeight="1">
      <c r="A81" s="13"/>
      <c r="B81" s="1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ht="12.75" customHeight="1">
      <c r="A82" s="13"/>
      <c r="B82" s="1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ht="12.75" customHeight="1">
      <c r="A83" s="13"/>
      <c r="B83" s="1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ht="12.75" customHeight="1">
      <c r="A84" s="13"/>
      <c r="B84" s="1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ht="12.75" customHeight="1">
      <c r="A85" s="13"/>
      <c r="B85" s="1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ht="12.75" customHeight="1">
      <c r="A86" s="13"/>
      <c r="B86" s="1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ht="12.75" customHeight="1">
      <c r="A87" s="13"/>
      <c r="B87" s="1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ht="12.75" customHeight="1">
      <c r="A88" s="13"/>
      <c r="B88" s="1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ht="12.75" customHeight="1">
      <c r="A89" s="13"/>
      <c r="B89" s="1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ht="12.75" customHeight="1">
      <c r="A90" s="13"/>
      <c r="B90" s="1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ht="12.75" customHeight="1">
      <c r="A91" s="13"/>
      <c r="B91" s="1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ht="12.75" customHeight="1">
      <c r="A92" s="13"/>
      <c r="B92" s="1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ht="12.75" customHeight="1">
      <c r="A93" s="13"/>
      <c r="B93" s="13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ht="12.75" customHeight="1">
      <c r="A94" s="13"/>
      <c r="B94" s="13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ht="12.75" customHeight="1">
      <c r="A95" s="13"/>
      <c r="B95" s="13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ht="12.75" customHeight="1">
      <c r="A96" s="13"/>
      <c r="B96" s="13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ht="12.75" customHeight="1">
      <c r="A97" s="13"/>
      <c r="B97" s="13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ht="12.75" customHeight="1">
      <c r="A98" s="13"/>
      <c r="B98" s="13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ht="12.75" customHeight="1">
      <c r="A99" s="13"/>
      <c r="B99" s="13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ht="12.75" customHeight="1">
      <c r="A100" s="13"/>
      <c r="B100" s="13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ht="12.75" customHeight="1">
      <c r="A101" s="13"/>
      <c r="B101" s="13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ht="12.75" customHeight="1">
      <c r="A102" s="13"/>
      <c r="B102" s="13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ht="12.75" customHeight="1">
      <c r="A103" s="13"/>
      <c r="B103" s="13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ht="12.75" customHeight="1">
      <c r="A104" s="13"/>
      <c r="B104" s="13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ht="12.75" customHeight="1">
      <c r="A105" s="13"/>
      <c r="B105" s="13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ht="12.75" customHeight="1">
      <c r="A106" s="13"/>
      <c r="B106" s="13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ht="12.75" customHeight="1">
      <c r="A107" s="13"/>
      <c r="B107" s="13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ht="12.75" customHeight="1">
      <c r="A108" s="13"/>
      <c r="B108" s="13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ht="12.75" customHeight="1">
      <c r="A109" s="13"/>
      <c r="B109" s="13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ht="12.75" customHeight="1">
      <c r="A110" s="13"/>
      <c r="B110" s="13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ht="12.75" customHeight="1">
      <c r="A111" s="13"/>
      <c r="B111" s="13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ht="12.75" customHeight="1">
      <c r="A112" s="13"/>
      <c r="B112" s="13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ht="12.75" customHeight="1">
      <c r="A113" s="13"/>
      <c r="B113" s="13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ht="12.75" customHeight="1">
      <c r="A114" s="13"/>
      <c r="B114" s="13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ht="12.75" customHeight="1">
      <c r="A115" s="13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ht="12.75" customHeight="1">
      <c r="A116" s="13"/>
      <c r="B116" s="1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ht="12.75" customHeight="1">
      <c r="A117" s="13"/>
      <c r="B117" s="13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ht="12.75" customHeight="1">
      <c r="A118" s="13"/>
      <c r="B118" s="13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ht="12.75" customHeight="1">
      <c r="A119" s="13"/>
      <c r="B119" s="13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ht="12.75" customHeight="1">
      <c r="A120" s="13"/>
      <c r="B120" s="13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ht="12.75" customHeight="1">
      <c r="A121" s="13"/>
      <c r="B121" s="13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ht="12.75" customHeight="1">
      <c r="A122" s="13"/>
      <c r="B122" s="13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ht="12.75" customHeight="1">
      <c r="A123" s="13"/>
      <c r="B123" s="13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ht="12.75" customHeight="1">
      <c r="A124" s="13"/>
      <c r="B124" s="13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ht="12.75" customHeight="1">
      <c r="A125" s="13"/>
      <c r="B125" s="13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ht="12.75" customHeight="1">
      <c r="A126" s="13"/>
      <c r="B126" s="13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ht="12.75" customHeight="1">
      <c r="A127" s="13"/>
      <c r="B127" s="13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ht="12.75" customHeight="1">
      <c r="A128" s="13"/>
      <c r="B128" s="13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ht="12.75" customHeight="1">
      <c r="A129" s="13"/>
      <c r="B129" s="13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ht="12.75" customHeight="1">
      <c r="A130" s="13"/>
      <c r="B130" s="13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ht="12.75" customHeight="1">
      <c r="A131" s="13"/>
      <c r="B131" s="13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ht="12.75" customHeight="1">
      <c r="A132" s="13"/>
      <c r="B132" s="13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ht="12.75" customHeight="1">
      <c r="A133" s="13"/>
      <c r="B133" s="13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ht="12.75" customHeight="1">
      <c r="A134" s="13"/>
      <c r="B134" s="13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ht="12.75" customHeight="1">
      <c r="A135" s="13"/>
      <c r="B135" s="13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ht="12.75" customHeight="1">
      <c r="A136" s="13"/>
      <c r="B136" s="13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ht="12.75" customHeight="1">
      <c r="A137" s="13"/>
      <c r="B137" s="13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ht="12.75" customHeight="1">
      <c r="A138" s="13"/>
      <c r="B138" s="13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ht="12.75" customHeight="1">
      <c r="A139" s="13"/>
      <c r="B139" s="13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ht="12.75" customHeight="1">
      <c r="A140" s="13"/>
      <c r="B140" s="13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ht="12.75" customHeight="1">
      <c r="A141" s="13"/>
      <c r="B141" s="13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ht="12.75" customHeight="1">
      <c r="A142" s="13"/>
      <c r="B142" s="13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ht="12.75" customHeight="1">
      <c r="A143" s="13"/>
      <c r="B143" s="13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ht="12.75" customHeight="1">
      <c r="A144" s="13"/>
      <c r="B144" s="13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ht="12.75" customHeight="1">
      <c r="A145" s="13"/>
      <c r="B145" s="13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ht="12.75" customHeight="1">
      <c r="A146" s="13"/>
      <c r="B146" s="13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ht="12.75" customHeight="1">
      <c r="A147" s="13"/>
      <c r="B147" s="13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ht="12.75" customHeight="1">
      <c r="A148" s="13"/>
      <c r="B148" s="13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ht="12.75" customHeight="1">
      <c r="A149" s="13"/>
      <c r="B149" s="13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ht="12.75" customHeight="1">
      <c r="A150" s="13"/>
      <c r="B150" s="13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ht="12.75" customHeight="1">
      <c r="A151" s="13"/>
      <c r="B151" s="13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ht="12.75" customHeight="1">
      <c r="A152" s="13"/>
      <c r="B152" s="13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ht="12.75" customHeight="1">
      <c r="A153" s="13"/>
      <c r="B153" s="13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ht="12.75" customHeight="1">
      <c r="A154" s="13"/>
      <c r="B154" s="13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ht="12.75" customHeight="1">
      <c r="A155" s="13"/>
      <c r="B155" s="13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ht="12.75" customHeight="1">
      <c r="A156" s="13"/>
      <c r="B156" s="13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ht="12.75" customHeight="1">
      <c r="A157" s="13"/>
      <c r="B157" s="13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ht="12.75" customHeight="1">
      <c r="A158" s="13"/>
      <c r="B158" s="13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ht="12.75" customHeight="1">
      <c r="A159" s="13"/>
      <c r="B159" s="13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ht="12.75" customHeight="1">
      <c r="A160" s="13"/>
      <c r="B160" s="13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ht="12.75" customHeight="1">
      <c r="A161" s="13"/>
      <c r="B161" s="13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ht="12.75" customHeight="1">
      <c r="A162" s="13"/>
      <c r="B162" s="13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ht="12.75" customHeight="1">
      <c r="A163" s="13"/>
      <c r="B163" s="13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ht="12.75" customHeight="1">
      <c r="A164" s="13"/>
      <c r="B164" s="13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ht="12.75" customHeight="1">
      <c r="A165" s="13"/>
      <c r="B165" s="13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ht="12.75" customHeight="1">
      <c r="A166" s="13"/>
      <c r="B166" s="13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ht="12.75" customHeight="1">
      <c r="A167" s="13"/>
      <c r="B167" s="13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ht="12.75" customHeight="1">
      <c r="A168" s="13"/>
      <c r="B168" s="13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ht="12.75" customHeight="1">
      <c r="A169" s="13"/>
      <c r="B169" s="13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ht="12.75" customHeight="1">
      <c r="A170" s="13"/>
      <c r="B170" s="13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ht="12.75" customHeight="1">
      <c r="A171" s="13"/>
      <c r="B171" s="13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ht="12.75" customHeight="1">
      <c r="A172" s="13"/>
      <c r="B172" s="13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ht="12.75" customHeight="1">
      <c r="A173" s="13"/>
      <c r="B173" s="13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ht="12.75" customHeight="1">
      <c r="A174" s="13"/>
      <c r="B174" s="13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ht="12.75" customHeight="1">
      <c r="A175" s="13"/>
      <c r="B175" s="13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ht="12.75" customHeight="1">
      <c r="A176" s="13"/>
      <c r="B176" s="13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ht="12.75" customHeight="1">
      <c r="A177" s="13"/>
      <c r="B177" s="13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ht="12.75" customHeight="1">
      <c r="A178" s="13"/>
      <c r="B178" s="13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ht="12.75" customHeight="1">
      <c r="A179" s="13"/>
      <c r="B179" s="13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ht="12.75" customHeight="1">
      <c r="A180" s="13"/>
      <c r="B180" s="13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ht="12.75" customHeight="1">
      <c r="A181" s="13"/>
      <c r="B181" s="13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ht="12.75" customHeight="1">
      <c r="A182" s="13"/>
      <c r="B182" s="13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ht="12.75" customHeight="1">
      <c r="A183" s="13"/>
      <c r="B183" s="13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ht="12.75" customHeight="1">
      <c r="A184" s="13"/>
      <c r="B184" s="13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ht="12.75" customHeight="1">
      <c r="A185" s="13"/>
      <c r="B185" s="13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ht="12.75" customHeight="1">
      <c r="A186" s="13"/>
      <c r="B186" s="13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ht="12.75" customHeight="1">
      <c r="A187" s="13"/>
      <c r="B187" s="13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ht="12.75" customHeight="1">
      <c r="A188" s="13"/>
      <c r="B188" s="13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ht="12.75" customHeight="1">
      <c r="A189" s="13"/>
      <c r="B189" s="13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ht="12.75" customHeight="1">
      <c r="A190" s="13"/>
      <c r="B190" s="13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ht="12.75" customHeight="1">
      <c r="A191" s="13"/>
      <c r="B191" s="13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ht="12.75" customHeight="1">
      <c r="A192" s="13"/>
      <c r="B192" s="13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ht="12.75" customHeight="1">
      <c r="A193" s="13"/>
      <c r="B193" s="13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ht="12.75" customHeight="1">
      <c r="A194" s="13"/>
      <c r="B194" s="13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ht="12.75" customHeight="1">
      <c r="A195" s="13"/>
      <c r="B195" s="13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ht="12.75" customHeight="1">
      <c r="A196" s="13"/>
      <c r="B196" s="13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ht="12.75" customHeight="1">
      <c r="A197" s="13"/>
      <c r="B197" s="13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ht="12.75" customHeight="1">
      <c r="A198" s="13"/>
      <c r="B198" s="13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ht="12.75" customHeight="1">
      <c r="A199" s="13"/>
      <c r="B199" s="13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ht="12.75" customHeight="1">
      <c r="A200" s="13"/>
      <c r="B200" s="13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ht="12.75" customHeight="1">
      <c r="A201" s="13"/>
      <c r="B201" s="13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ht="12.75" customHeight="1">
      <c r="A202" s="13"/>
      <c r="B202" s="13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ht="12.75" customHeight="1">
      <c r="A203" s="13"/>
      <c r="B203" s="13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ht="12.75" customHeight="1">
      <c r="A204" s="13"/>
      <c r="B204" s="13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ht="12.75" customHeight="1">
      <c r="A205" s="13"/>
      <c r="B205" s="13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ht="12.75" customHeight="1">
      <c r="A206" s="13"/>
      <c r="B206" s="13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ht="12.75" customHeight="1">
      <c r="A207" s="13"/>
      <c r="B207" s="13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ht="12.75" customHeight="1">
      <c r="A208" s="13"/>
      <c r="B208" s="13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ht="12.75" customHeight="1">
      <c r="A209" s="13"/>
      <c r="B209" s="13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ht="12.75" customHeight="1">
      <c r="A210" s="13"/>
      <c r="B210" s="13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ht="12.75" customHeight="1">
      <c r="A211" s="13"/>
      <c r="B211" s="13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ht="12.75" customHeight="1">
      <c r="A212" s="13"/>
      <c r="B212" s="13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ht="12.75" customHeight="1">
      <c r="A213" s="13"/>
      <c r="B213" s="13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ht="12.75" customHeight="1">
      <c r="A214" s="13"/>
      <c r="B214" s="13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ht="12.75" customHeight="1">
      <c r="A215" s="13"/>
      <c r="B215" s="13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ht="12.75" customHeight="1">
      <c r="A216" s="13"/>
      <c r="B216" s="13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ht="12.75" customHeight="1">
      <c r="A217" s="13"/>
      <c r="B217" s="13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ht="12.75" customHeight="1">
      <c r="A218" s="13"/>
      <c r="B218" s="13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ht="12.75" customHeight="1">
      <c r="A219" s="13"/>
      <c r="B219" s="13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ht="12.75" customHeight="1">
      <c r="A220" s="13"/>
      <c r="B220" s="13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ht="12.75" customHeight="1">
      <c r="A221" s="13"/>
      <c r="B221" s="13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ht="12.75" customHeight="1">
      <c r="A222" s="13"/>
      <c r="B222" s="13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ht="12.75" customHeight="1">
      <c r="A223" s="13"/>
      <c r="B223" s="13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ht="12.75" customHeight="1">
      <c r="A224" s="13"/>
      <c r="B224" s="13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ht="12.75" customHeight="1">
      <c r="A225" s="13"/>
      <c r="B225" s="13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ht="12.75" customHeight="1">
      <c r="A226" s="13"/>
      <c r="B226" s="13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ht="12.75" customHeight="1">
      <c r="A227" s="13"/>
      <c r="B227" s="13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ht="12.75" customHeight="1">
      <c r="A228" s="13"/>
      <c r="B228" s="13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ht="12.75" customHeight="1">
      <c r="A229" s="13"/>
      <c r="B229" s="13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ht="12.75" customHeight="1">
      <c r="A230" s="13"/>
      <c r="B230" s="13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ht="12.75" customHeight="1">
      <c r="A231" s="13"/>
      <c r="B231" s="13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ht="12.75" customHeight="1">
      <c r="A232" s="13"/>
      <c r="B232" s="13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ht="12.75" customHeight="1">
      <c r="A233" s="13"/>
      <c r="B233" s="13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ht="12.75" customHeight="1">
      <c r="A234" s="13"/>
      <c r="B234" s="13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ht="12.75" customHeight="1">
      <c r="A235" s="13"/>
      <c r="B235" s="13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ht="12.75" customHeight="1">
      <c r="A236" s="13"/>
      <c r="B236" s="13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ht="12.75" customHeight="1">
      <c r="A237" s="13"/>
      <c r="B237" s="13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ht="12.75" customHeight="1">
      <c r="A238" s="13"/>
      <c r="B238" s="13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ht="12.75" customHeight="1">
      <c r="A239" s="13"/>
      <c r="B239" s="13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ht="12.75" customHeight="1">
      <c r="A240" s="13"/>
      <c r="B240" s="13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ht="12.75" customHeight="1">
      <c r="A241" s="13"/>
      <c r="B241" s="13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ht="12.75" customHeight="1">
      <c r="A242" s="13"/>
      <c r="B242" s="13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ht="12.75" customHeight="1">
      <c r="A243" s="13"/>
      <c r="B243" s="13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ht="12.75" customHeight="1">
      <c r="A244" s="13"/>
      <c r="B244" s="13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ht="12.75" customHeight="1">
      <c r="A245" s="13"/>
      <c r="B245" s="13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ht="12.75" customHeight="1">
      <c r="A246" s="13"/>
      <c r="B246" s="13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ht="12.75" customHeight="1">
      <c r="A247" s="13"/>
      <c r="B247" s="13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ht="12.75" customHeight="1">
      <c r="A248" s="13"/>
      <c r="B248" s="13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ht="12.75" customHeight="1">
      <c r="A249" s="13"/>
      <c r="B249" s="13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ht="12.75" customHeight="1">
      <c r="A250" s="13"/>
      <c r="B250" s="13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ht="12.75" customHeight="1">
      <c r="A251" s="13"/>
      <c r="B251" s="13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ht="12.75" customHeight="1">
      <c r="A252" s="13"/>
      <c r="B252" s="13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ht="12.75" customHeight="1">
      <c r="A253" s="13"/>
      <c r="B253" s="13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ht="12.75" customHeight="1">
      <c r="A254" s="13"/>
      <c r="B254" s="13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ht="12.75" customHeight="1">
      <c r="A255" s="13"/>
      <c r="B255" s="13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ht="12.75" customHeight="1">
      <c r="A256" s="13"/>
      <c r="B256" s="13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ht="12.75" customHeight="1">
      <c r="A257" s="13"/>
      <c r="B257" s="13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ht="12.75" customHeight="1">
      <c r="A258" s="13"/>
      <c r="B258" s="13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ht="12.75" customHeight="1">
      <c r="A259" s="13"/>
      <c r="B259" s="13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ht="12.75" customHeight="1">
      <c r="A260" s="13"/>
      <c r="B260" s="13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ht="12.75" customHeight="1">
      <c r="A261" s="13"/>
      <c r="B261" s="13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ht="12.75" customHeight="1">
      <c r="A262" s="13"/>
      <c r="B262" s="13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ht="12.75" customHeight="1">
      <c r="A263" s="13"/>
      <c r="B263" s="13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ht="12.75" customHeight="1">
      <c r="A264" s="13"/>
      <c r="B264" s="13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ht="12.75" customHeight="1">
      <c r="A265" s="13"/>
      <c r="B265" s="13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ht="12.75" customHeight="1">
      <c r="A266" s="13"/>
      <c r="B266" s="13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ht="12.75" customHeight="1">
      <c r="A267" s="13"/>
      <c r="B267" s="13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ht="12.75" customHeight="1">
      <c r="A268" s="13"/>
      <c r="B268" s="13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ht="12.75" customHeight="1">
      <c r="A269" s="13"/>
      <c r="B269" s="13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ht="12.75" customHeight="1">
      <c r="A270" s="13"/>
      <c r="B270" s="13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ht="12.75" customHeight="1">
      <c r="A271" s="13"/>
      <c r="B271" s="13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ht="12.75" customHeight="1">
      <c r="A272" s="13"/>
      <c r="B272" s="13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ht="12.75" customHeight="1">
      <c r="A273" s="13"/>
      <c r="B273" s="13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ht="12.75" customHeight="1">
      <c r="A274" s="13"/>
      <c r="B274" s="13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ht="12.75" customHeight="1">
      <c r="A275" s="13"/>
      <c r="B275" s="13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ht="12.75" customHeight="1">
      <c r="A276" s="13"/>
      <c r="B276" s="13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ht="12.75" customHeight="1">
      <c r="A277" s="13"/>
      <c r="B277" s="13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ht="12.75" customHeight="1">
      <c r="A278" s="13"/>
      <c r="B278" s="13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ht="12.75" customHeight="1">
      <c r="A279" s="13"/>
      <c r="B279" s="13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ht="12.75" customHeight="1">
      <c r="A280" s="13"/>
      <c r="B280" s="13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ht="12.75" customHeight="1">
      <c r="A281" s="13"/>
      <c r="B281" s="13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ht="12.75" customHeight="1">
      <c r="A282" s="13"/>
      <c r="B282" s="13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ht="12.75" customHeight="1">
      <c r="A283" s="13"/>
      <c r="B283" s="13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ht="12.75" customHeight="1">
      <c r="A284" s="13"/>
      <c r="B284" s="13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ht="12.75" customHeight="1">
      <c r="A285" s="13"/>
      <c r="B285" s="13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ht="12.75" customHeight="1">
      <c r="A286" s="13"/>
      <c r="B286" s="13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ht="12.75" customHeight="1">
      <c r="A287" s="13"/>
      <c r="B287" s="13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ht="12.75" customHeight="1">
      <c r="A288" s="13"/>
      <c r="B288" s="13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ht="12.75" customHeight="1">
      <c r="A289" s="13"/>
      <c r="B289" s="13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ht="12.75" customHeight="1">
      <c r="A290" s="13"/>
      <c r="B290" s="13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ht="12.75" customHeight="1">
      <c r="A291" s="13"/>
      <c r="B291" s="13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ht="12.75" customHeight="1">
      <c r="A292" s="13"/>
      <c r="B292" s="13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ht="12.75" customHeight="1">
      <c r="A293" s="13"/>
      <c r="B293" s="13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ht="12.75" customHeight="1">
      <c r="A294" s="13"/>
      <c r="B294" s="13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ht="12.75" customHeight="1">
      <c r="A295" s="13"/>
      <c r="B295" s="13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ht="12.75" customHeight="1">
      <c r="A296" s="13"/>
      <c r="B296" s="13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ht="12.75" customHeight="1">
      <c r="A297" s="13"/>
      <c r="B297" s="13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ht="12.75" customHeight="1">
      <c r="A298" s="13"/>
      <c r="B298" s="13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ht="12.75" customHeight="1">
      <c r="A299" s="13"/>
      <c r="B299" s="13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ht="12.75" customHeight="1">
      <c r="A300" s="13"/>
      <c r="B300" s="13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ht="12.75" customHeight="1">
      <c r="A301" s="13"/>
      <c r="B301" s="13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ht="12.75" customHeight="1">
      <c r="A302" s="13"/>
      <c r="B302" s="13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ht="12.75" customHeight="1">
      <c r="A303" s="13"/>
      <c r="B303" s="13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ht="12.75" customHeight="1">
      <c r="A304" s="13"/>
      <c r="B304" s="13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ht="12.75" customHeight="1">
      <c r="A305" s="13"/>
      <c r="B305" s="13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ht="12.75" customHeight="1">
      <c r="A306" s="13"/>
      <c r="B306" s="13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ht="12.75" customHeight="1">
      <c r="A307" s="13"/>
      <c r="B307" s="13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ht="12.75" customHeight="1">
      <c r="A308" s="13"/>
      <c r="B308" s="13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ht="12.75" customHeight="1">
      <c r="A309" s="13"/>
      <c r="B309" s="13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ht="12.75" customHeight="1">
      <c r="A310" s="13"/>
      <c r="B310" s="13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ht="12.75" customHeight="1">
      <c r="A311" s="13"/>
      <c r="B311" s="13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ht="12.75" customHeight="1">
      <c r="A312" s="13"/>
      <c r="B312" s="13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ht="12.75" customHeight="1">
      <c r="A313" s="13"/>
      <c r="B313" s="13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ht="12.75" customHeight="1">
      <c r="A314" s="13"/>
      <c r="B314" s="13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ht="12.75" customHeight="1">
      <c r="A315" s="13"/>
      <c r="B315" s="13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ht="12.75" customHeight="1">
      <c r="A316" s="13"/>
      <c r="B316" s="13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ht="12.75" customHeight="1">
      <c r="A317" s="13"/>
      <c r="B317" s="13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ht="12.75" customHeight="1">
      <c r="A318" s="13"/>
      <c r="B318" s="13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ht="12.75" customHeight="1">
      <c r="A319" s="13"/>
      <c r="B319" s="13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ht="12.75" customHeight="1">
      <c r="A320" s="13"/>
      <c r="B320" s="13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ht="12.75" customHeight="1">
      <c r="A321" s="13"/>
      <c r="B321" s="13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ht="12.75" customHeight="1">
      <c r="A322" s="13"/>
      <c r="B322" s="13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ht="12.75" customHeight="1">
      <c r="A323" s="13"/>
      <c r="B323" s="13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ht="12.75" customHeight="1">
      <c r="A324" s="13"/>
      <c r="B324" s="13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ht="12.75" customHeight="1">
      <c r="A325" s="13"/>
      <c r="B325" s="13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ht="12.75" customHeight="1">
      <c r="A326" s="13"/>
      <c r="B326" s="13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ht="12.75" customHeight="1">
      <c r="A327" s="13"/>
      <c r="B327" s="13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ht="12.75" customHeight="1">
      <c r="A328" s="13"/>
      <c r="B328" s="13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ht="12.75" customHeight="1">
      <c r="A329" s="13"/>
      <c r="B329" s="13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ht="12.75" customHeight="1">
      <c r="A330" s="13"/>
      <c r="B330" s="13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ht="12.75" customHeight="1">
      <c r="A331" s="13"/>
      <c r="B331" s="13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ht="12.75" customHeight="1">
      <c r="A332" s="13"/>
      <c r="B332" s="13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ht="12.75" customHeight="1">
      <c r="A333" s="13"/>
      <c r="B333" s="13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ht="12.75" customHeight="1">
      <c r="A334" s="13"/>
      <c r="B334" s="13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ht="12.75" customHeight="1">
      <c r="A335" s="13"/>
      <c r="B335" s="13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ht="12.75" customHeight="1">
      <c r="A336" s="13"/>
      <c r="B336" s="13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ht="12.75" customHeight="1">
      <c r="A337" s="13"/>
      <c r="B337" s="13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ht="12.75" customHeight="1">
      <c r="A338" s="13"/>
      <c r="B338" s="13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ht="12.75" customHeight="1">
      <c r="A339" s="13"/>
      <c r="B339" s="13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ht="12.75" customHeight="1">
      <c r="A340" s="13"/>
      <c r="B340" s="13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ht="12.75" customHeight="1">
      <c r="A341" s="13"/>
      <c r="B341" s="13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ht="12.75" customHeight="1">
      <c r="A342" s="13"/>
      <c r="B342" s="13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ht="12.75" customHeight="1">
      <c r="A343" s="13"/>
      <c r="B343" s="13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ht="12.75" customHeight="1">
      <c r="A344" s="13"/>
      <c r="B344" s="13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ht="12.75" customHeight="1">
      <c r="A345" s="13"/>
      <c r="B345" s="13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ht="12.75" customHeight="1">
      <c r="A346" s="13"/>
      <c r="B346" s="13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ht="12.75" customHeight="1">
      <c r="A347" s="13"/>
      <c r="B347" s="13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ht="12.75" customHeight="1">
      <c r="A348" s="13"/>
      <c r="B348" s="13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ht="12.75" customHeight="1">
      <c r="A349" s="13"/>
      <c r="B349" s="13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ht="12.75" customHeight="1">
      <c r="A350" s="13"/>
      <c r="B350" s="13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ht="12.75" customHeight="1">
      <c r="A351" s="13"/>
      <c r="B351" s="13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ht="12.75" customHeight="1">
      <c r="A352" s="13"/>
      <c r="B352" s="13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ht="12.75" customHeight="1">
      <c r="A353" s="13"/>
      <c r="B353" s="13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ht="12.75" customHeight="1">
      <c r="A354" s="13"/>
      <c r="B354" s="13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ht="12.75" customHeight="1">
      <c r="A355" s="13"/>
      <c r="B355" s="13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ht="12.75" customHeight="1">
      <c r="A356" s="13"/>
      <c r="B356" s="13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ht="12.75" customHeight="1">
      <c r="A357" s="13"/>
      <c r="B357" s="13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ht="12.75" customHeight="1">
      <c r="A358" s="13"/>
      <c r="B358" s="13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ht="12.75" customHeight="1">
      <c r="A359" s="13"/>
      <c r="B359" s="13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ht="12.75" customHeight="1">
      <c r="A360" s="13"/>
      <c r="B360" s="13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ht="12.75" customHeight="1">
      <c r="A361" s="13"/>
      <c r="B361" s="13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ht="12.75" customHeight="1">
      <c r="A362" s="13"/>
      <c r="B362" s="13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ht="12.75" customHeight="1">
      <c r="A363" s="13"/>
      <c r="B363" s="13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ht="12.75" customHeight="1">
      <c r="A364" s="13"/>
      <c r="B364" s="13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ht="12.75" customHeight="1">
      <c r="A365" s="13"/>
      <c r="B365" s="13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ht="12.75" customHeight="1">
      <c r="A366" s="13"/>
      <c r="B366" s="13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ht="12.75" customHeight="1">
      <c r="A367" s="13"/>
      <c r="B367" s="13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ht="12.75" customHeight="1">
      <c r="A368" s="13"/>
      <c r="B368" s="13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ht="12.75" customHeight="1">
      <c r="A369" s="13"/>
      <c r="B369" s="13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ht="12.75" customHeight="1">
      <c r="A370" s="13"/>
      <c r="B370" s="13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ht="12.75" customHeight="1">
      <c r="A371" s="13"/>
      <c r="B371" s="13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ht="12.75" customHeight="1">
      <c r="A372" s="13"/>
      <c r="B372" s="13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ht="12.75" customHeight="1">
      <c r="A373" s="13"/>
      <c r="B373" s="13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ht="12.75" customHeight="1">
      <c r="A374" s="13"/>
      <c r="B374" s="13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ht="12.75" customHeight="1">
      <c r="A375" s="13"/>
      <c r="B375" s="13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ht="12.75" customHeight="1">
      <c r="A376" s="13"/>
      <c r="B376" s="13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ht="12.75" customHeight="1">
      <c r="A377" s="13"/>
      <c r="B377" s="13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ht="12.75" customHeight="1">
      <c r="A378" s="13"/>
      <c r="B378" s="13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ht="12.75" customHeight="1">
      <c r="A379" s="13"/>
      <c r="B379" s="13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ht="12.75" customHeight="1">
      <c r="A380" s="13"/>
      <c r="B380" s="13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ht="12.75" customHeight="1">
      <c r="A381" s="13"/>
      <c r="B381" s="13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ht="12.75" customHeight="1">
      <c r="A382" s="13"/>
      <c r="B382" s="13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ht="12.75" customHeight="1">
      <c r="A383" s="13"/>
      <c r="B383" s="13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ht="12.75" customHeight="1">
      <c r="A384" s="13"/>
      <c r="B384" s="13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ht="12.75" customHeight="1">
      <c r="A385" s="13"/>
      <c r="B385" s="13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ht="12.75" customHeight="1">
      <c r="A386" s="13"/>
      <c r="B386" s="13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ht="12.75" customHeight="1">
      <c r="A387" s="13"/>
      <c r="B387" s="13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ht="12.75" customHeight="1">
      <c r="A388" s="13"/>
      <c r="B388" s="13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ht="12.75" customHeight="1">
      <c r="A389" s="13"/>
      <c r="B389" s="13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ht="12.75" customHeight="1">
      <c r="A390" s="13"/>
      <c r="B390" s="13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ht="12.75" customHeight="1">
      <c r="A391" s="13"/>
      <c r="B391" s="13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ht="12.75" customHeight="1">
      <c r="A392" s="13"/>
      <c r="B392" s="13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ht="12.75" customHeight="1">
      <c r="A393" s="13"/>
      <c r="B393" s="13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ht="12.75" customHeight="1">
      <c r="A394" s="13"/>
      <c r="B394" s="13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ht="12.75" customHeight="1">
      <c r="A395" s="13"/>
      <c r="B395" s="13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ht="12.75" customHeight="1">
      <c r="A396" s="13"/>
      <c r="B396" s="13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ht="12.75" customHeight="1">
      <c r="A397" s="13"/>
      <c r="B397" s="13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ht="12.75" customHeight="1">
      <c r="A398" s="13"/>
      <c r="B398" s="13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ht="12.75" customHeight="1">
      <c r="A399" s="13"/>
      <c r="B399" s="13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ht="12.75" customHeight="1">
      <c r="A400" s="13"/>
      <c r="B400" s="13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ht="12.75" customHeight="1">
      <c r="A401" s="13"/>
      <c r="B401" s="13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ht="12.75" customHeight="1">
      <c r="A402" s="13"/>
      <c r="B402" s="13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ht="12.75" customHeight="1">
      <c r="A403" s="13"/>
      <c r="B403" s="13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ht="12.75" customHeight="1">
      <c r="A404" s="13"/>
      <c r="B404" s="13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ht="12.75" customHeight="1">
      <c r="A405" s="13"/>
      <c r="B405" s="13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ht="12.75" customHeight="1">
      <c r="A406" s="13"/>
      <c r="B406" s="13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ht="12.75" customHeight="1">
      <c r="A407" s="13"/>
      <c r="B407" s="13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ht="12.75" customHeight="1">
      <c r="A408" s="13"/>
      <c r="B408" s="13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ht="12.75" customHeight="1">
      <c r="A409" s="13"/>
      <c r="B409" s="13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ht="12.75" customHeight="1">
      <c r="A410" s="13"/>
      <c r="B410" s="13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ht="12.75" customHeight="1">
      <c r="A411" s="13"/>
      <c r="B411" s="13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ht="12.75" customHeight="1">
      <c r="A412" s="13"/>
      <c r="B412" s="13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ht="12.75" customHeight="1">
      <c r="A413" s="13"/>
      <c r="B413" s="13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ht="12.75" customHeight="1">
      <c r="A414" s="13"/>
      <c r="B414" s="13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ht="12.75" customHeight="1">
      <c r="A415" s="13"/>
      <c r="B415" s="13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ht="12.75" customHeight="1">
      <c r="A416" s="13"/>
      <c r="B416" s="13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ht="12.75" customHeight="1">
      <c r="A417" s="13"/>
      <c r="B417" s="13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ht="12.75" customHeight="1">
      <c r="A418" s="13"/>
      <c r="B418" s="13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ht="12.75" customHeight="1">
      <c r="A419" s="13"/>
      <c r="B419" s="13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ht="12.75" customHeight="1">
      <c r="A420" s="13"/>
      <c r="B420" s="13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ht="12.75" customHeight="1">
      <c r="A421" s="13"/>
      <c r="B421" s="13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ht="12.75" customHeight="1">
      <c r="A422" s="13"/>
      <c r="B422" s="13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ht="12.75" customHeight="1">
      <c r="A423" s="13"/>
      <c r="B423" s="13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ht="12.75" customHeight="1">
      <c r="A424" s="13"/>
      <c r="B424" s="13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ht="12.75" customHeight="1">
      <c r="A425" s="13"/>
      <c r="B425" s="13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ht="12.75" customHeight="1">
      <c r="A426" s="13"/>
      <c r="B426" s="13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ht="12.75" customHeight="1">
      <c r="A427" s="13"/>
      <c r="B427" s="13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ht="12.75" customHeight="1">
      <c r="A428" s="13"/>
      <c r="B428" s="13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ht="12.75" customHeight="1">
      <c r="A429" s="13"/>
      <c r="B429" s="13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ht="12.75" customHeight="1">
      <c r="A430" s="13"/>
      <c r="B430" s="13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ht="12.75" customHeight="1">
      <c r="A431" s="13"/>
      <c r="B431" s="13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ht="12.75" customHeight="1">
      <c r="A432" s="13"/>
      <c r="B432" s="13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ht="12.75" customHeight="1">
      <c r="A433" s="13"/>
      <c r="B433" s="13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ht="12.75" customHeight="1">
      <c r="A434" s="13"/>
      <c r="B434" s="13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ht="12.75" customHeight="1">
      <c r="A435" s="13"/>
      <c r="B435" s="13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ht="12.75" customHeight="1">
      <c r="A436" s="13"/>
      <c r="B436" s="13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ht="12.75" customHeight="1">
      <c r="A437" s="13"/>
      <c r="B437" s="13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ht="12.75" customHeight="1">
      <c r="A438" s="13"/>
      <c r="B438" s="13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ht="12.75" customHeight="1">
      <c r="A439" s="13"/>
      <c r="B439" s="13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ht="12.75" customHeight="1">
      <c r="A440" s="13"/>
      <c r="B440" s="13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ht="12.75" customHeight="1">
      <c r="A441" s="13"/>
      <c r="B441" s="13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ht="12.75" customHeight="1">
      <c r="A442" s="13"/>
      <c r="B442" s="13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ht="12.75" customHeight="1">
      <c r="A443" s="13"/>
      <c r="B443" s="13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ht="12.75" customHeight="1">
      <c r="A444" s="13"/>
      <c r="B444" s="13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ht="12.75" customHeight="1">
      <c r="A445" s="13"/>
      <c r="B445" s="13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ht="12.75" customHeight="1">
      <c r="A446" s="13"/>
      <c r="B446" s="13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ht="12.75" customHeight="1">
      <c r="A447" s="13"/>
      <c r="B447" s="13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ht="12.75" customHeight="1">
      <c r="A448" s="13"/>
      <c r="B448" s="13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ht="12.75" customHeight="1">
      <c r="A449" s="13"/>
      <c r="B449" s="13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ht="12.75" customHeight="1">
      <c r="A450" s="13"/>
      <c r="B450" s="13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ht="12.75" customHeight="1">
      <c r="A451" s="13"/>
      <c r="B451" s="13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ht="12.75" customHeight="1">
      <c r="A452" s="13"/>
      <c r="B452" s="13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ht="12.75" customHeight="1">
      <c r="A453" s="13"/>
      <c r="B453" s="13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ht="12.75" customHeight="1">
      <c r="A454" s="13"/>
      <c r="B454" s="13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ht="12.75" customHeight="1">
      <c r="A455" s="13"/>
      <c r="B455" s="13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ht="12.75" customHeight="1">
      <c r="A456" s="13"/>
      <c r="B456" s="13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ht="12.75" customHeight="1">
      <c r="A457" s="13"/>
      <c r="B457" s="13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ht="12.75" customHeight="1">
      <c r="A458" s="13"/>
      <c r="B458" s="13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ht="12.75" customHeight="1">
      <c r="A459" s="13"/>
      <c r="B459" s="13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ht="12.75" customHeight="1">
      <c r="A460" s="13"/>
      <c r="B460" s="13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ht="12.75" customHeight="1">
      <c r="A461" s="13"/>
      <c r="B461" s="13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ht="12.75" customHeight="1">
      <c r="A462" s="13"/>
      <c r="B462" s="13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ht="12.75" customHeight="1">
      <c r="A463" s="13"/>
      <c r="B463" s="13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ht="12.75" customHeight="1">
      <c r="A464" s="13"/>
      <c r="B464" s="13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ht="12.75" customHeight="1">
      <c r="A465" s="13"/>
      <c r="B465" s="13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ht="12.75" customHeight="1">
      <c r="A466" s="13"/>
      <c r="B466" s="13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ht="12.75" customHeight="1">
      <c r="A467" s="13"/>
      <c r="B467" s="13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ht="12.75" customHeight="1">
      <c r="A468" s="13"/>
      <c r="B468" s="13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ht="12.75" customHeight="1">
      <c r="A469" s="13"/>
      <c r="B469" s="13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ht="12.75" customHeight="1">
      <c r="A470" s="13"/>
      <c r="B470" s="13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ht="12.75" customHeight="1">
      <c r="A471" s="13"/>
      <c r="B471" s="13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ht="12.75" customHeight="1">
      <c r="A472" s="13"/>
      <c r="B472" s="13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ht="12.75" customHeight="1">
      <c r="A473" s="13"/>
      <c r="B473" s="13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ht="12.75" customHeight="1">
      <c r="A474" s="13"/>
      <c r="B474" s="13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ht="12.75" customHeight="1">
      <c r="A475" s="13"/>
      <c r="B475" s="13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ht="12.75" customHeight="1">
      <c r="A476" s="13"/>
      <c r="B476" s="13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ht="12.75" customHeight="1">
      <c r="A477" s="13"/>
      <c r="B477" s="13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ht="12.75" customHeight="1">
      <c r="A478" s="13"/>
      <c r="B478" s="13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ht="12.75" customHeight="1">
      <c r="A479" s="13"/>
      <c r="B479" s="13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ht="12.75" customHeight="1">
      <c r="A480" s="13"/>
      <c r="B480" s="13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ht="12.75" customHeight="1">
      <c r="A481" s="13"/>
      <c r="B481" s="13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ht="12.75" customHeight="1">
      <c r="A482" s="13"/>
      <c r="B482" s="13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ht="12.75" customHeight="1">
      <c r="A483" s="13"/>
      <c r="B483" s="13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ht="12.75" customHeight="1">
      <c r="A484" s="13"/>
      <c r="B484" s="13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ht="12.75" customHeight="1">
      <c r="A485" s="13"/>
      <c r="B485" s="13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ht="12.75" customHeight="1">
      <c r="A486" s="13"/>
      <c r="B486" s="13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ht="12.75" customHeight="1">
      <c r="A487" s="13"/>
      <c r="B487" s="13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ht="12.75" customHeight="1">
      <c r="A488" s="13"/>
      <c r="B488" s="13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ht="12.75" customHeight="1">
      <c r="A489" s="13"/>
      <c r="B489" s="13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ht="12.75" customHeight="1">
      <c r="A490" s="13"/>
      <c r="B490" s="13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ht="12.75" customHeight="1">
      <c r="A491" s="13"/>
      <c r="B491" s="13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ht="12.75" customHeight="1">
      <c r="A492" s="13"/>
      <c r="B492" s="13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ht="12.75" customHeight="1">
      <c r="A493" s="13"/>
      <c r="B493" s="13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ht="12.75" customHeight="1">
      <c r="A494" s="13"/>
      <c r="B494" s="13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ht="12.75" customHeight="1">
      <c r="A495" s="13"/>
      <c r="B495" s="13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ht="12.75" customHeight="1">
      <c r="A496" s="13"/>
      <c r="B496" s="13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ht="12.75" customHeight="1">
      <c r="A497" s="13"/>
      <c r="B497" s="13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ht="12.75" customHeight="1">
      <c r="A498" s="13"/>
      <c r="B498" s="13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ht="12.75" customHeight="1">
      <c r="A499" s="13"/>
      <c r="B499" s="13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ht="12.75" customHeight="1">
      <c r="A500" s="13"/>
      <c r="B500" s="13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ht="12.75" customHeight="1">
      <c r="A501" s="13"/>
      <c r="B501" s="13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ht="12.75" customHeight="1">
      <c r="A502" s="13"/>
      <c r="B502" s="13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ht="12.75" customHeight="1">
      <c r="A503" s="13"/>
      <c r="B503" s="13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ht="12.75" customHeight="1">
      <c r="A504" s="13"/>
      <c r="B504" s="13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ht="12.75" customHeight="1">
      <c r="A505" s="13"/>
      <c r="B505" s="13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ht="12.75" customHeight="1">
      <c r="A506" s="13"/>
      <c r="B506" s="13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ht="12.75" customHeight="1">
      <c r="A507" s="13"/>
      <c r="B507" s="13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ht="12.75" customHeight="1">
      <c r="A508" s="13"/>
      <c r="B508" s="13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ht="12.75" customHeight="1">
      <c r="A509" s="13"/>
      <c r="B509" s="13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ht="12.75" customHeight="1">
      <c r="A510" s="13"/>
      <c r="B510" s="13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ht="12.75" customHeight="1">
      <c r="A511" s="13"/>
      <c r="B511" s="13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ht="12.75" customHeight="1">
      <c r="A512" s="13"/>
      <c r="B512" s="13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ht="12.75" customHeight="1">
      <c r="A513" s="13"/>
      <c r="B513" s="13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ht="12.75" customHeight="1">
      <c r="A514" s="13"/>
      <c r="B514" s="13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ht="12.75" customHeight="1">
      <c r="A515" s="13"/>
      <c r="B515" s="13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ht="12.75" customHeight="1">
      <c r="A516" s="13"/>
      <c r="B516" s="13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ht="12.75" customHeight="1">
      <c r="A517" s="13"/>
      <c r="B517" s="13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ht="12.75" customHeight="1">
      <c r="A518" s="13"/>
      <c r="B518" s="13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ht="12.75" customHeight="1">
      <c r="A519" s="13"/>
      <c r="B519" s="13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ht="12.75" customHeight="1">
      <c r="A520" s="13"/>
      <c r="B520" s="13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ht="12.75" customHeight="1">
      <c r="A521" s="13"/>
      <c r="B521" s="13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ht="12.75" customHeight="1">
      <c r="A522" s="13"/>
      <c r="B522" s="13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ht="12.75" customHeight="1">
      <c r="A523" s="13"/>
      <c r="B523" s="13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ht="12.75" customHeight="1">
      <c r="A524" s="13"/>
      <c r="B524" s="13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ht="12.75" customHeight="1">
      <c r="A525" s="13"/>
      <c r="B525" s="13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ht="12.75" customHeight="1">
      <c r="A526" s="13"/>
      <c r="B526" s="13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ht="12.75" customHeight="1">
      <c r="A527" s="13"/>
      <c r="B527" s="13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ht="12.75" customHeight="1">
      <c r="A528" s="13"/>
      <c r="B528" s="13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ht="12.75" customHeight="1">
      <c r="A529" s="13"/>
      <c r="B529" s="13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ht="12.75" customHeight="1">
      <c r="A530" s="13"/>
      <c r="B530" s="13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ht="12.75" customHeight="1">
      <c r="A531" s="13"/>
      <c r="B531" s="13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ht="12.75" customHeight="1">
      <c r="A532" s="13"/>
      <c r="B532" s="13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ht="12.75" customHeight="1">
      <c r="A533" s="13"/>
      <c r="B533" s="13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ht="12.75" customHeight="1">
      <c r="A534" s="13"/>
      <c r="B534" s="13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ht="12.75" customHeight="1">
      <c r="A535" s="13"/>
      <c r="B535" s="13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ht="12.75" customHeight="1">
      <c r="A536" s="13"/>
      <c r="B536" s="13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ht="12.75" customHeight="1">
      <c r="A537" s="13"/>
      <c r="B537" s="13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ht="12.75" customHeight="1">
      <c r="A538" s="13"/>
      <c r="B538" s="13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ht="12.75" customHeight="1">
      <c r="A539" s="13"/>
      <c r="B539" s="13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ht="12.75" customHeight="1">
      <c r="A540" s="13"/>
      <c r="B540" s="13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ht="12.75" customHeight="1">
      <c r="A541" s="13"/>
      <c r="B541" s="13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ht="12.75" customHeight="1">
      <c r="A542" s="13"/>
      <c r="B542" s="13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ht="12.75" customHeight="1">
      <c r="A543" s="13"/>
      <c r="B543" s="13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ht="12.75" customHeight="1">
      <c r="A544" s="13"/>
      <c r="B544" s="13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ht="12.75" customHeight="1">
      <c r="A545" s="13"/>
      <c r="B545" s="13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ht="12.75" customHeight="1">
      <c r="A546" s="13"/>
      <c r="B546" s="13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ht="12.75" customHeight="1">
      <c r="A547" s="13"/>
      <c r="B547" s="13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ht="12.75" customHeight="1">
      <c r="A548" s="13"/>
      <c r="B548" s="13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ht="12.75" customHeight="1">
      <c r="A549" s="13"/>
      <c r="B549" s="13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ht="12.75" customHeight="1">
      <c r="A550" s="13"/>
      <c r="B550" s="13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ht="12.75" customHeight="1">
      <c r="A551" s="13"/>
      <c r="B551" s="13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ht="12.75" customHeight="1">
      <c r="A552" s="13"/>
      <c r="B552" s="13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ht="12.75" customHeight="1">
      <c r="A553" s="13"/>
      <c r="B553" s="13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ht="12.75" customHeight="1">
      <c r="A554" s="13"/>
      <c r="B554" s="13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ht="12.75" customHeight="1">
      <c r="A555" s="13"/>
      <c r="B555" s="13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ht="12.75" customHeight="1">
      <c r="A556" s="13"/>
      <c r="B556" s="13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ht="12.75" customHeight="1">
      <c r="A557" s="13"/>
      <c r="B557" s="13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ht="12.75" customHeight="1">
      <c r="A558" s="13"/>
      <c r="B558" s="13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ht="12.75" customHeight="1">
      <c r="A559" s="13"/>
      <c r="B559" s="13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ht="12.75" customHeight="1">
      <c r="A560" s="13"/>
      <c r="B560" s="13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ht="12.75" customHeight="1">
      <c r="A561" s="13"/>
      <c r="B561" s="13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ht="12.75" customHeight="1">
      <c r="A562" s="13"/>
      <c r="B562" s="13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ht="12.75" customHeight="1">
      <c r="A563" s="13"/>
      <c r="B563" s="13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ht="12.75" customHeight="1">
      <c r="A564" s="13"/>
      <c r="B564" s="13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ht="12.75" customHeight="1">
      <c r="A565" s="13"/>
      <c r="B565" s="13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ht="12.75" customHeight="1">
      <c r="A566" s="13"/>
      <c r="B566" s="13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ht="12.75" customHeight="1">
      <c r="A567" s="13"/>
      <c r="B567" s="13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ht="12.75" customHeight="1">
      <c r="A568" s="13"/>
      <c r="B568" s="13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ht="12.75" customHeight="1">
      <c r="A569" s="13"/>
      <c r="B569" s="13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ht="12.75" customHeight="1">
      <c r="A570" s="13"/>
      <c r="B570" s="13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ht="12.75" customHeight="1">
      <c r="A571" s="13"/>
      <c r="B571" s="13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ht="12.75" customHeight="1">
      <c r="A572" s="13"/>
      <c r="B572" s="13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ht="12.75" customHeight="1">
      <c r="A573" s="13"/>
      <c r="B573" s="13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ht="12.75" customHeight="1">
      <c r="A574" s="13"/>
      <c r="B574" s="13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ht="12.75" customHeight="1">
      <c r="A575" s="13"/>
      <c r="B575" s="13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ht="12.75" customHeight="1">
      <c r="A576" s="13"/>
      <c r="B576" s="13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ht="12.75" customHeight="1">
      <c r="A577" s="13"/>
      <c r="B577" s="13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ht="12.75" customHeight="1">
      <c r="A578" s="13"/>
      <c r="B578" s="13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ht="12.75" customHeight="1">
      <c r="A579" s="13"/>
      <c r="B579" s="13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ht="12.75" customHeight="1">
      <c r="A580" s="13"/>
      <c r="B580" s="13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ht="12.75" customHeight="1">
      <c r="A581" s="13"/>
      <c r="B581" s="13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ht="12.75" customHeight="1">
      <c r="A582" s="13"/>
      <c r="B582" s="13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ht="12.75" customHeight="1">
      <c r="A583" s="13"/>
      <c r="B583" s="13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ht="12.75" customHeight="1">
      <c r="A584" s="13"/>
      <c r="B584" s="13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ht="12.75" customHeight="1">
      <c r="A585" s="13"/>
      <c r="B585" s="13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ht="12.75" customHeight="1">
      <c r="A586" s="13"/>
      <c r="B586" s="13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ht="12.75" customHeight="1">
      <c r="A587" s="13"/>
      <c r="B587" s="13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ht="12.75" customHeight="1">
      <c r="A588" s="13"/>
      <c r="B588" s="13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ht="12.75" customHeight="1">
      <c r="A589" s="13"/>
      <c r="B589" s="13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ht="12.75" customHeight="1">
      <c r="A590" s="13"/>
      <c r="B590" s="13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ht="12.75" customHeight="1">
      <c r="A591" s="13"/>
      <c r="B591" s="13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ht="12.75" customHeight="1">
      <c r="A592" s="13"/>
      <c r="B592" s="13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ht="12.75" customHeight="1">
      <c r="A593" s="13"/>
      <c r="B593" s="13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ht="12.75" customHeight="1">
      <c r="A594" s="13"/>
      <c r="B594" s="13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ht="12.75" customHeight="1">
      <c r="A595" s="13"/>
      <c r="B595" s="13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ht="12.75" customHeight="1">
      <c r="A596" s="13"/>
      <c r="B596" s="13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ht="12.75" customHeight="1">
      <c r="A597" s="13"/>
      <c r="B597" s="13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ht="12.75" customHeight="1">
      <c r="A598" s="13"/>
      <c r="B598" s="13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ht="12.75" customHeight="1">
      <c r="A599" s="13"/>
      <c r="B599" s="13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ht="12.75" customHeight="1">
      <c r="A600" s="13"/>
      <c r="B600" s="13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ht="12.75" customHeight="1">
      <c r="A601" s="13"/>
      <c r="B601" s="13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ht="12.75" customHeight="1">
      <c r="A602" s="13"/>
      <c r="B602" s="13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ht="12.75" customHeight="1">
      <c r="A603" s="13"/>
      <c r="B603" s="13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ht="12.75" customHeight="1">
      <c r="A604" s="13"/>
      <c r="B604" s="13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ht="12.75" customHeight="1">
      <c r="A605" s="13"/>
      <c r="B605" s="13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ht="12.75" customHeight="1">
      <c r="A606" s="13"/>
      <c r="B606" s="13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ht="12.75" customHeight="1">
      <c r="A607" s="13"/>
      <c r="B607" s="13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ht="12.75" customHeight="1">
      <c r="A608" s="13"/>
      <c r="B608" s="13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ht="12.75" customHeight="1">
      <c r="A609" s="13"/>
      <c r="B609" s="13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ht="12.75" customHeight="1">
      <c r="A610" s="13"/>
      <c r="B610" s="13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ht="12.75" customHeight="1">
      <c r="A611" s="13"/>
      <c r="B611" s="13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ht="12.75" customHeight="1">
      <c r="A612" s="13"/>
      <c r="B612" s="13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ht="12.75" customHeight="1">
      <c r="A613" s="13"/>
      <c r="B613" s="13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ht="12.75" customHeight="1">
      <c r="A614" s="13"/>
      <c r="B614" s="13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ht="12.75" customHeight="1">
      <c r="A615" s="13"/>
      <c r="B615" s="13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ht="12.75" customHeight="1">
      <c r="A616" s="13"/>
      <c r="B616" s="13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ht="12.75" customHeight="1">
      <c r="A617" s="13"/>
      <c r="B617" s="13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ht="12.75" customHeight="1">
      <c r="A618" s="13"/>
      <c r="B618" s="13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ht="12.75" customHeight="1">
      <c r="A619" s="13"/>
      <c r="B619" s="13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ht="12.75" customHeight="1">
      <c r="A620" s="13"/>
      <c r="B620" s="13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ht="12.75" customHeight="1">
      <c r="A621" s="13"/>
      <c r="B621" s="13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ht="12.75" customHeight="1">
      <c r="A622" s="13"/>
      <c r="B622" s="13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ht="12.75" customHeight="1">
      <c r="A623" s="13"/>
      <c r="B623" s="13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ht="12.75" customHeight="1">
      <c r="A624" s="13"/>
      <c r="B624" s="13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ht="12.75" customHeight="1">
      <c r="A625" s="13"/>
      <c r="B625" s="13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ht="12.75" customHeight="1">
      <c r="A626" s="13"/>
      <c r="B626" s="13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ht="12.75" customHeight="1">
      <c r="A627" s="13"/>
      <c r="B627" s="13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ht="12.75" customHeight="1">
      <c r="A628" s="13"/>
      <c r="B628" s="13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ht="12.75" customHeight="1">
      <c r="A629" s="13"/>
      <c r="B629" s="13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ht="12.75" customHeight="1">
      <c r="A630" s="13"/>
      <c r="B630" s="13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ht="12.75" customHeight="1">
      <c r="A631" s="13"/>
      <c r="B631" s="13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ht="12.75" customHeight="1">
      <c r="A632" s="13"/>
      <c r="B632" s="13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ht="12.75" customHeight="1">
      <c r="A633" s="13"/>
      <c r="B633" s="13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ht="12.75" customHeight="1">
      <c r="A634" s="13"/>
      <c r="B634" s="13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ht="12.75" customHeight="1">
      <c r="A635" s="13"/>
      <c r="B635" s="13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ht="12.75" customHeight="1">
      <c r="A636" s="13"/>
      <c r="B636" s="13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ht="12.75" customHeight="1">
      <c r="A637" s="13"/>
      <c r="B637" s="13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ht="12.75" customHeight="1">
      <c r="A638" s="13"/>
      <c r="B638" s="13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ht="12.75" customHeight="1">
      <c r="A639" s="13"/>
      <c r="B639" s="13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ht="12.75" customHeight="1">
      <c r="A640" s="13"/>
      <c r="B640" s="13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ht="12.75" customHeight="1">
      <c r="A641" s="13"/>
      <c r="B641" s="13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ht="12.75" customHeight="1">
      <c r="A642" s="13"/>
      <c r="B642" s="13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ht="12.75" customHeight="1">
      <c r="A643" s="13"/>
      <c r="B643" s="13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ht="12.75" customHeight="1">
      <c r="A644" s="13"/>
      <c r="B644" s="13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ht="12.75" customHeight="1">
      <c r="A645" s="13"/>
      <c r="B645" s="13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ht="12.75" customHeight="1">
      <c r="A646" s="13"/>
      <c r="B646" s="13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ht="12.75" customHeight="1">
      <c r="A647" s="13"/>
      <c r="B647" s="13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ht="12.75" customHeight="1">
      <c r="A648" s="13"/>
      <c r="B648" s="13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ht="12.75" customHeight="1">
      <c r="A649" s="13"/>
      <c r="B649" s="13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ht="12.75" customHeight="1">
      <c r="A650" s="13"/>
      <c r="B650" s="13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ht="12.75" customHeight="1">
      <c r="A651" s="13"/>
      <c r="B651" s="13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ht="12.75" customHeight="1">
      <c r="A652" s="13"/>
      <c r="B652" s="13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ht="12.75" customHeight="1">
      <c r="A653" s="13"/>
      <c r="B653" s="13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ht="12.75" customHeight="1">
      <c r="A654" s="13"/>
      <c r="B654" s="13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ht="12.75" customHeight="1">
      <c r="A655" s="13"/>
      <c r="B655" s="13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ht="12.75" customHeight="1">
      <c r="A656" s="13"/>
      <c r="B656" s="13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ht="12.75" customHeight="1">
      <c r="A657" s="13"/>
      <c r="B657" s="13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ht="12.75" customHeight="1">
      <c r="A658" s="13"/>
      <c r="B658" s="13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ht="12.75" customHeight="1">
      <c r="A659" s="13"/>
      <c r="B659" s="13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ht="12.75" customHeight="1">
      <c r="A660" s="13"/>
      <c r="B660" s="13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ht="12.75" customHeight="1">
      <c r="A661" s="13"/>
      <c r="B661" s="13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ht="12.75" customHeight="1">
      <c r="A662" s="13"/>
      <c r="B662" s="13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ht="12.75" customHeight="1">
      <c r="A663" s="13"/>
      <c r="B663" s="13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ht="12.75" customHeight="1">
      <c r="A664" s="13"/>
      <c r="B664" s="13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ht="12.75" customHeight="1">
      <c r="A665" s="13"/>
      <c r="B665" s="13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ht="12.75" customHeight="1">
      <c r="A666" s="13"/>
      <c r="B666" s="13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ht="12.75" customHeight="1">
      <c r="A667" s="13"/>
      <c r="B667" s="13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ht="12.75" customHeight="1">
      <c r="A668" s="13"/>
      <c r="B668" s="13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ht="12.75" customHeight="1">
      <c r="A669" s="13"/>
      <c r="B669" s="13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ht="12.75" customHeight="1">
      <c r="A670" s="13"/>
      <c r="B670" s="13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ht="12.75" customHeight="1">
      <c r="A671" s="13"/>
      <c r="B671" s="13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ht="12.75" customHeight="1">
      <c r="A672" s="13"/>
      <c r="B672" s="13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ht="12.75" customHeight="1">
      <c r="A673" s="13"/>
      <c r="B673" s="13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ht="12.75" customHeight="1">
      <c r="A674" s="13"/>
      <c r="B674" s="13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ht="12.75" customHeight="1">
      <c r="A675" s="13"/>
      <c r="B675" s="13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ht="12.75" customHeight="1">
      <c r="A676" s="13"/>
      <c r="B676" s="13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ht="12.75" customHeight="1">
      <c r="A677" s="13"/>
      <c r="B677" s="13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ht="12.75" customHeight="1">
      <c r="A678" s="13"/>
      <c r="B678" s="13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ht="12.75" customHeight="1">
      <c r="A679" s="13"/>
      <c r="B679" s="13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ht="12.75" customHeight="1">
      <c r="A680" s="13"/>
      <c r="B680" s="13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ht="12.75" customHeight="1">
      <c r="A681" s="13"/>
      <c r="B681" s="13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ht="12.75" customHeight="1">
      <c r="A682" s="13"/>
      <c r="B682" s="13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ht="12.75" customHeight="1">
      <c r="A683" s="13"/>
      <c r="B683" s="13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ht="12.75" customHeight="1">
      <c r="A684" s="13"/>
      <c r="B684" s="13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ht="12.75" customHeight="1">
      <c r="A685" s="13"/>
      <c r="B685" s="13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ht="12.75" customHeight="1">
      <c r="A686" s="13"/>
      <c r="B686" s="13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ht="12.75" customHeight="1">
      <c r="A687" s="13"/>
      <c r="B687" s="13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ht="12.75" customHeight="1">
      <c r="A688" s="13"/>
      <c r="B688" s="13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ht="12.75" customHeight="1">
      <c r="A689" s="13"/>
      <c r="B689" s="13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ht="12.75" customHeight="1">
      <c r="A690" s="13"/>
      <c r="B690" s="13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ht="12.75" customHeight="1">
      <c r="A691" s="13"/>
      <c r="B691" s="13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ht="12.75" customHeight="1">
      <c r="A692" s="13"/>
      <c r="B692" s="13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ht="12.75" customHeight="1">
      <c r="A693" s="13"/>
      <c r="B693" s="13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ht="12.75" customHeight="1">
      <c r="A694" s="13"/>
      <c r="B694" s="13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ht="12.75" customHeight="1">
      <c r="A695" s="13"/>
      <c r="B695" s="13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ht="12.75" customHeight="1">
      <c r="A696" s="13"/>
      <c r="B696" s="13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ht="12.75" customHeight="1">
      <c r="A697" s="13"/>
      <c r="B697" s="13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ht="12.75" customHeight="1">
      <c r="A698" s="13"/>
      <c r="B698" s="13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ht="12.75" customHeight="1">
      <c r="A699" s="13"/>
      <c r="B699" s="13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ht="12.75" customHeight="1">
      <c r="A700" s="13"/>
      <c r="B700" s="13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ht="12.75" customHeight="1">
      <c r="A701" s="13"/>
      <c r="B701" s="13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ht="12.75" customHeight="1">
      <c r="A702" s="13"/>
      <c r="B702" s="13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ht="12.75" customHeight="1">
      <c r="A703" s="13"/>
      <c r="B703" s="13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ht="12.75" customHeight="1">
      <c r="A704" s="13"/>
      <c r="B704" s="13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ht="12.75" customHeight="1">
      <c r="A705" s="13"/>
      <c r="B705" s="13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ht="12.75" customHeight="1">
      <c r="A706" s="13"/>
      <c r="B706" s="13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ht="12.75" customHeight="1">
      <c r="A707" s="13"/>
      <c r="B707" s="13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ht="12.75" customHeight="1">
      <c r="A708" s="13"/>
      <c r="B708" s="13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ht="12.75" customHeight="1">
      <c r="A709" s="13"/>
      <c r="B709" s="13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ht="12.75" customHeight="1">
      <c r="A710" s="13"/>
      <c r="B710" s="13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ht="12.75" customHeight="1">
      <c r="A711" s="13"/>
      <c r="B711" s="13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ht="12.75" customHeight="1">
      <c r="A712" s="13"/>
      <c r="B712" s="13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ht="12.75" customHeight="1">
      <c r="A713" s="13"/>
      <c r="B713" s="13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ht="12.75" customHeight="1">
      <c r="A714" s="13"/>
      <c r="B714" s="13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ht="12.75" customHeight="1">
      <c r="A715" s="13"/>
      <c r="B715" s="13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ht="12.75" customHeight="1">
      <c r="A716" s="13"/>
      <c r="B716" s="13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ht="12.75" customHeight="1">
      <c r="A717" s="13"/>
      <c r="B717" s="13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ht="12.75" customHeight="1">
      <c r="A718" s="13"/>
      <c r="B718" s="13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ht="12.75" customHeight="1">
      <c r="A719" s="13"/>
      <c r="B719" s="13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ht="12.75" customHeight="1">
      <c r="A720" s="13"/>
      <c r="B720" s="13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ht="12.75" customHeight="1">
      <c r="A721" s="13"/>
      <c r="B721" s="13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ht="12.75" customHeight="1">
      <c r="A722" s="13"/>
      <c r="B722" s="13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ht="12.75" customHeight="1">
      <c r="A723" s="13"/>
      <c r="B723" s="13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ht="12.75" customHeight="1">
      <c r="A724" s="13"/>
      <c r="B724" s="13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ht="12.75" customHeight="1">
      <c r="A725" s="13"/>
      <c r="B725" s="13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ht="12.75" customHeight="1">
      <c r="A726" s="13"/>
      <c r="B726" s="13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ht="12.75" customHeight="1">
      <c r="A727" s="13"/>
      <c r="B727" s="13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ht="12.75" customHeight="1">
      <c r="A728" s="13"/>
      <c r="B728" s="13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ht="12.75" customHeight="1">
      <c r="A729" s="13"/>
      <c r="B729" s="13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ht="12.75" customHeight="1">
      <c r="A730" s="13"/>
      <c r="B730" s="13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ht="12.75" customHeight="1">
      <c r="A731" s="13"/>
      <c r="B731" s="13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ht="12.75" customHeight="1">
      <c r="A732" s="13"/>
      <c r="B732" s="13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ht="12.75" customHeight="1">
      <c r="A733" s="13"/>
      <c r="B733" s="13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ht="12.75" customHeight="1">
      <c r="A734" s="13"/>
      <c r="B734" s="13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ht="12.75" customHeight="1">
      <c r="A735" s="13"/>
      <c r="B735" s="13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ht="12.75" customHeight="1">
      <c r="A736" s="13"/>
      <c r="B736" s="13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ht="12.75" customHeight="1">
      <c r="A737" s="13"/>
      <c r="B737" s="13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ht="12.75" customHeight="1">
      <c r="A738" s="13"/>
      <c r="B738" s="13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ht="12.75" customHeight="1">
      <c r="A739" s="13"/>
      <c r="B739" s="13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ht="12.75" customHeight="1">
      <c r="A740" s="13"/>
      <c r="B740" s="13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ht="12.75" customHeight="1">
      <c r="A741" s="13"/>
      <c r="B741" s="13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ht="12.75" customHeight="1">
      <c r="A742" s="13"/>
      <c r="B742" s="13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ht="12.75" customHeight="1">
      <c r="A743" s="13"/>
      <c r="B743" s="13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ht="12.75" customHeight="1">
      <c r="A744" s="13"/>
      <c r="B744" s="13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ht="12.75" customHeight="1">
      <c r="A745" s="13"/>
      <c r="B745" s="13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ht="12.75" customHeight="1">
      <c r="A746" s="13"/>
      <c r="B746" s="13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ht="12.75" customHeight="1">
      <c r="A747" s="13"/>
      <c r="B747" s="13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ht="12.75" customHeight="1">
      <c r="A748" s="13"/>
      <c r="B748" s="13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ht="12.75" customHeight="1">
      <c r="A749" s="13"/>
      <c r="B749" s="13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ht="12.75" customHeight="1">
      <c r="A750" s="13"/>
      <c r="B750" s="13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ht="12.75" customHeight="1">
      <c r="A751" s="13"/>
      <c r="B751" s="13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ht="12.75" customHeight="1">
      <c r="A752" s="13"/>
      <c r="B752" s="13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ht="12.75" customHeight="1">
      <c r="A753" s="13"/>
      <c r="B753" s="13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ht="12.75" customHeight="1">
      <c r="A754" s="13"/>
      <c r="B754" s="13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ht="12.75" customHeight="1">
      <c r="A755" s="13"/>
      <c r="B755" s="13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ht="12.75" customHeight="1">
      <c r="A756" s="13"/>
      <c r="B756" s="13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ht="12.75" customHeight="1">
      <c r="A757" s="13"/>
      <c r="B757" s="13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ht="12.75" customHeight="1">
      <c r="A758" s="13"/>
      <c r="B758" s="13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ht="12.75" customHeight="1">
      <c r="A759" s="13"/>
      <c r="B759" s="13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ht="12.75" customHeight="1">
      <c r="A760" s="13"/>
      <c r="B760" s="13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ht="12.75" customHeight="1">
      <c r="A761" s="13"/>
      <c r="B761" s="13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ht="12.75" customHeight="1">
      <c r="A762" s="13"/>
      <c r="B762" s="13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ht="12.75" customHeight="1">
      <c r="A763" s="13"/>
      <c r="B763" s="13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ht="12.75" customHeight="1">
      <c r="A764" s="13"/>
      <c r="B764" s="13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ht="12.75" customHeight="1">
      <c r="A765" s="13"/>
      <c r="B765" s="13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ht="12.75" customHeight="1">
      <c r="A766" s="13"/>
      <c r="B766" s="13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ht="12.75" customHeight="1">
      <c r="A767" s="13"/>
      <c r="B767" s="13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ht="12.75" customHeight="1">
      <c r="A768" s="13"/>
      <c r="B768" s="13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ht="12.75" customHeight="1">
      <c r="A769" s="13"/>
      <c r="B769" s="13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ht="12.75" customHeight="1">
      <c r="A770" s="13"/>
      <c r="B770" s="13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ht="12.75" customHeight="1">
      <c r="A771" s="13"/>
      <c r="B771" s="13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ht="12.75" customHeight="1">
      <c r="A772" s="13"/>
      <c r="B772" s="13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ht="12.75" customHeight="1">
      <c r="A773" s="13"/>
      <c r="B773" s="13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ht="12.75" customHeight="1">
      <c r="A774" s="13"/>
      <c r="B774" s="13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ht="12.75" customHeight="1">
      <c r="A775" s="13"/>
      <c r="B775" s="13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ht="12.75" customHeight="1">
      <c r="A776" s="13"/>
      <c r="B776" s="13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ht="12.75" customHeight="1">
      <c r="A777" s="13"/>
      <c r="B777" s="13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ht="12.75" customHeight="1">
      <c r="A778" s="13"/>
      <c r="B778" s="13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ht="12.75" customHeight="1">
      <c r="A779" s="13"/>
      <c r="B779" s="13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ht="12.75" customHeight="1">
      <c r="A780" s="13"/>
      <c r="B780" s="13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ht="12.75" customHeight="1">
      <c r="A781" s="13"/>
      <c r="B781" s="13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ht="12.75" customHeight="1">
      <c r="A782" s="13"/>
      <c r="B782" s="13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ht="12.75" customHeight="1">
      <c r="A783" s="13"/>
      <c r="B783" s="13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ht="12.75" customHeight="1">
      <c r="A784" s="13"/>
      <c r="B784" s="13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ht="12.75" customHeight="1">
      <c r="A785" s="13"/>
      <c r="B785" s="13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ht="12.75" customHeight="1">
      <c r="A786" s="13"/>
      <c r="B786" s="13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ht="12.75" customHeight="1">
      <c r="A787" s="13"/>
      <c r="B787" s="13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ht="12.75" customHeight="1">
      <c r="A788" s="13"/>
      <c r="B788" s="13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ht="12.75" customHeight="1">
      <c r="A789" s="13"/>
      <c r="B789" s="13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ht="12.75" customHeight="1">
      <c r="A790" s="13"/>
      <c r="B790" s="13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ht="12.75" customHeight="1">
      <c r="A791" s="13"/>
      <c r="B791" s="13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ht="12.75" customHeight="1">
      <c r="A792" s="13"/>
      <c r="B792" s="13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ht="12.75" customHeight="1">
      <c r="A793" s="13"/>
      <c r="B793" s="13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ht="12.75" customHeight="1">
      <c r="A794" s="13"/>
      <c r="B794" s="13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ht="12.75" customHeight="1">
      <c r="A795" s="13"/>
      <c r="B795" s="13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ht="12.75" customHeight="1">
      <c r="A796" s="13"/>
      <c r="B796" s="13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ht="12.75" customHeight="1">
      <c r="A797" s="13"/>
      <c r="B797" s="13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ht="12.75" customHeight="1">
      <c r="A798" s="13"/>
      <c r="B798" s="13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ht="12.75" customHeight="1">
      <c r="A799" s="13"/>
      <c r="B799" s="13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ht="12.75" customHeight="1">
      <c r="A800" s="13"/>
      <c r="B800" s="13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ht="12.75" customHeight="1">
      <c r="A801" s="13"/>
      <c r="B801" s="13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ht="12.75" customHeight="1">
      <c r="A802" s="13"/>
      <c r="B802" s="13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ht="12.75" customHeight="1">
      <c r="A803" s="13"/>
      <c r="B803" s="13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ht="12.75" customHeight="1">
      <c r="A804" s="13"/>
      <c r="B804" s="13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ht="12.75" customHeight="1">
      <c r="A805" s="13"/>
      <c r="B805" s="13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ht="12.75" customHeight="1">
      <c r="A806" s="13"/>
      <c r="B806" s="13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ht="12.75" customHeight="1">
      <c r="A807" s="13"/>
      <c r="B807" s="13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ht="12.75" customHeight="1">
      <c r="A808" s="13"/>
      <c r="B808" s="13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ht="12.75" customHeight="1">
      <c r="A809" s="13"/>
      <c r="B809" s="13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ht="12.75" customHeight="1">
      <c r="A810" s="13"/>
      <c r="B810" s="13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ht="12.75" customHeight="1">
      <c r="A811" s="13"/>
      <c r="B811" s="13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ht="12.75" customHeight="1">
      <c r="A812" s="13"/>
      <c r="B812" s="13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ht="12.75" customHeight="1">
      <c r="A813" s="13"/>
      <c r="B813" s="13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ht="12.75" customHeight="1">
      <c r="A814" s="13"/>
      <c r="B814" s="13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ht="12.75" customHeight="1">
      <c r="A815" s="13"/>
      <c r="B815" s="13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ht="12.75" customHeight="1">
      <c r="A816" s="13"/>
      <c r="B816" s="13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ht="12.75" customHeight="1">
      <c r="A817" s="13"/>
      <c r="B817" s="13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ht="12.75" customHeight="1">
      <c r="A818" s="13"/>
      <c r="B818" s="13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ht="12.75" customHeight="1">
      <c r="A819" s="13"/>
      <c r="B819" s="13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ht="12.75" customHeight="1">
      <c r="A820" s="13"/>
      <c r="B820" s="13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ht="12.75" customHeight="1">
      <c r="A821" s="13"/>
      <c r="B821" s="13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ht="12.75" customHeight="1">
      <c r="A822" s="13"/>
      <c r="B822" s="13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ht="12.75" customHeight="1">
      <c r="A823" s="13"/>
      <c r="B823" s="13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ht="12.75" customHeight="1">
      <c r="A824" s="13"/>
      <c r="B824" s="13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ht="12.75" customHeight="1">
      <c r="A825" s="13"/>
      <c r="B825" s="13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ht="12.75" customHeight="1">
      <c r="A826" s="13"/>
      <c r="B826" s="13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ht="12.75" customHeight="1">
      <c r="A827" s="13"/>
      <c r="B827" s="13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ht="12.75" customHeight="1">
      <c r="A828" s="13"/>
      <c r="B828" s="13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ht="12.75" customHeight="1">
      <c r="A829" s="13"/>
      <c r="B829" s="13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ht="12.75" customHeight="1">
      <c r="A830" s="13"/>
      <c r="B830" s="13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ht="12.75" customHeight="1">
      <c r="A831" s="13"/>
      <c r="B831" s="13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ht="12.75" customHeight="1">
      <c r="A832" s="13"/>
      <c r="B832" s="13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ht="12.75" customHeight="1">
      <c r="A833" s="13"/>
      <c r="B833" s="13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ht="12.75" customHeight="1">
      <c r="A834" s="13"/>
      <c r="B834" s="13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ht="12.75" customHeight="1">
      <c r="A835" s="13"/>
      <c r="B835" s="13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 ht="12.75" customHeight="1">
      <c r="A836" s="13"/>
      <c r="B836" s="13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 ht="12.75" customHeight="1">
      <c r="A837" s="13"/>
      <c r="B837" s="13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 ht="12.75" customHeight="1">
      <c r="A838" s="13"/>
      <c r="B838" s="13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 ht="12.75" customHeight="1">
      <c r="A839" s="13"/>
      <c r="B839" s="13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 ht="12.75" customHeight="1">
      <c r="A840" s="13"/>
      <c r="B840" s="13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 ht="12.75" customHeight="1">
      <c r="A841" s="13"/>
      <c r="B841" s="13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 ht="12.75" customHeight="1">
      <c r="A842" s="13"/>
      <c r="B842" s="13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 ht="12.75" customHeight="1">
      <c r="A843" s="13"/>
      <c r="B843" s="13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 ht="12.75" customHeight="1">
      <c r="A844" s="13"/>
      <c r="B844" s="13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 ht="12.75" customHeight="1">
      <c r="A845" s="13"/>
      <c r="B845" s="13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 ht="12.75" customHeight="1">
      <c r="A846" s="13"/>
      <c r="B846" s="13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 ht="12.75" customHeight="1">
      <c r="A847" s="13"/>
      <c r="B847" s="13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 ht="12.75" customHeight="1">
      <c r="A848" s="13"/>
      <c r="B848" s="13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 ht="12.75" customHeight="1">
      <c r="A849" s="13"/>
      <c r="B849" s="13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 ht="12.75" customHeight="1">
      <c r="A850" s="13"/>
      <c r="B850" s="13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 ht="12.75" customHeight="1">
      <c r="A851" s="13"/>
      <c r="B851" s="13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 ht="12.75" customHeight="1">
      <c r="A852" s="13"/>
      <c r="B852" s="13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ht="12.75" customHeight="1">
      <c r="A853" s="13"/>
      <c r="B853" s="13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 ht="12.75" customHeight="1">
      <c r="A854" s="13"/>
      <c r="B854" s="13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ht="12.75" customHeight="1">
      <c r="A855" s="13"/>
      <c r="B855" s="13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ht="12.75" customHeight="1">
      <c r="A856" s="13"/>
      <c r="B856" s="13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 ht="12.75" customHeight="1">
      <c r="A857" s="13"/>
      <c r="B857" s="13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 ht="12.75" customHeight="1">
      <c r="A858" s="13"/>
      <c r="B858" s="13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 ht="12.75" customHeight="1">
      <c r="A859" s="13"/>
      <c r="B859" s="13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 ht="12.75" customHeight="1">
      <c r="A860" s="13"/>
      <c r="B860" s="13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 ht="12.75" customHeight="1">
      <c r="A861" s="13"/>
      <c r="B861" s="13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 ht="12.75" customHeight="1">
      <c r="A862" s="13"/>
      <c r="B862" s="13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 ht="12.75" customHeight="1">
      <c r="A863" s="13"/>
      <c r="B863" s="13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 ht="12.75" customHeight="1">
      <c r="A864" s="13"/>
      <c r="B864" s="13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 ht="12.75" customHeight="1">
      <c r="A865" s="13"/>
      <c r="B865" s="13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 ht="12.75" customHeight="1">
      <c r="A866" s="13"/>
      <c r="B866" s="13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 ht="12.75" customHeight="1">
      <c r="A867" s="13"/>
      <c r="B867" s="13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 ht="12.75" customHeight="1">
      <c r="A868" s="13"/>
      <c r="B868" s="13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 ht="12.75" customHeight="1">
      <c r="A869" s="13"/>
      <c r="B869" s="13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 ht="12.75" customHeight="1">
      <c r="A870" s="13"/>
      <c r="B870" s="13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 ht="12.75" customHeight="1">
      <c r="A871" s="13"/>
      <c r="B871" s="13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 ht="12.75" customHeight="1">
      <c r="A872" s="13"/>
      <c r="B872" s="13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 ht="12.75" customHeight="1">
      <c r="A873" s="13"/>
      <c r="B873" s="13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 ht="12.75" customHeight="1">
      <c r="A874" s="13"/>
      <c r="B874" s="13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 ht="12.75" customHeight="1">
      <c r="A875" s="13"/>
      <c r="B875" s="13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 ht="12.75" customHeight="1">
      <c r="A876" s="13"/>
      <c r="B876" s="13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 ht="12.75" customHeight="1">
      <c r="A877" s="13"/>
      <c r="B877" s="13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 ht="12.75" customHeight="1">
      <c r="A878" s="13"/>
      <c r="B878" s="13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 ht="12.75" customHeight="1">
      <c r="A879" s="13"/>
      <c r="B879" s="13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 ht="12.75" customHeight="1">
      <c r="A880" s="13"/>
      <c r="B880" s="13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 ht="12.75" customHeight="1">
      <c r="A881" s="13"/>
      <c r="B881" s="13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ht="12.75" customHeight="1">
      <c r="A882" s="13"/>
      <c r="B882" s="13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ht="12.75" customHeight="1">
      <c r="A883" s="13"/>
      <c r="B883" s="13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 ht="12.75" customHeight="1">
      <c r="A884" s="13"/>
      <c r="B884" s="13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ht="12.75" customHeight="1">
      <c r="A885" s="13"/>
      <c r="B885" s="13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 ht="12.75" customHeight="1">
      <c r="A886" s="13"/>
      <c r="B886" s="13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 ht="12.75" customHeight="1">
      <c r="A887" s="13"/>
      <c r="B887" s="13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 ht="12.75" customHeight="1">
      <c r="A888" s="13"/>
      <c r="B888" s="13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 ht="12.75" customHeight="1">
      <c r="A889" s="13"/>
      <c r="B889" s="13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 ht="12.75" customHeight="1">
      <c r="A890" s="13"/>
      <c r="B890" s="13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 ht="12.75" customHeight="1">
      <c r="A891" s="13"/>
      <c r="B891" s="13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 ht="12.75" customHeight="1">
      <c r="A892" s="13"/>
      <c r="B892" s="13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 ht="12.75" customHeight="1">
      <c r="A893" s="13"/>
      <c r="B893" s="13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 ht="12.75" customHeight="1">
      <c r="A894" s="13"/>
      <c r="B894" s="13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 ht="12.75" customHeight="1">
      <c r="A895" s="13"/>
      <c r="B895" s="13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 ht="12.75" customHeight="1">
      <c r="A896" s="13"/>
      <c r="B896" s="13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 ht="12.75" customHeight="1">
      <c r="A897" s="13"/>
      <c r="B897" s="13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 ht="12.75" customHeight="1">
      <c r="A898" s="13"/>
      <c r="B898" s="13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 ht="12.75" customHeight="1">
      <c r="A899" s="13"/>
      <c r="B899" s="13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 ht="12.75" customHeight="1">
      <c r="A900" s="13"/>
      <c r="B900" s="13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 ht="12.75" customHeight="1">
      <c r="A901" s="13"/>
      <c r="B901" s="13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 ht="12.75" customHeight="1">
      <c r="A902" s="13"/>
      <c r="B902" s="13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 ht="12.75" customHeight="1">
      <c r="A903" s="13"/>
      <c r="B903" s="13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 ht="12.75" customHeight="1">
      <c r="A904" s="13"/>
      <c r="B904" s="13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 ht="12.75" customHeight="1">
      <c r="A905" s="13"/>
      <c r="B905" s="13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 ht="12.75" customHeight="1">
      <c r="A906" s="13"/>
      <c r="B906" s="13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 ht="12.75" customHeight="1">
      <c r="A907" s="13"/>
      <c r="B907" s="13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 ht="12.75" customHeight="1">
      <c r="A908" s="13"/>
      <c r="B908" s="13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 ht="12.75" customHeight="1">
      <c r="A909" s="13"/>
      <c r="B909" s="13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 ht="12.75" customHeight="1">
      <c r="A910" s="13"/>
      <c r="B910" s="13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ht="12.75" customHeight="1">
      <c r="A911" s="13"/>
      <c r="B911" s="13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 ht="12.75" customHeight="1">
      <c r="A912" s="13"/>
      <c r="B912" s="13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ht="12.75" customHeight="1">
      <c r="A913" s="13"/>
      <c r="B913" s="13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 ht="12.75" customHeight="1">
      <c r="A914" s="13"/>
      <c r="B914" s="13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ht="12.75" customHeight="1">
      <c r="A915" s="13"/>
      <c r="B915" s="13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 ht="12.75" customHeight="1">
      <c r="A916" s="13"/>
      <c r="B916" s="13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 ht="12.75" customHeight="1">
      <c r="A917" s="13"/>
      <c r="B917" s="13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 ht="12.75" customHeight="1">
      <c r="A918" s="13"/>
      <c r="B918" s="13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 ht="12.75" customHeight="1">
      <c r="A919" s="13"/>
      <c r="B919" s="13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 ht="12.75" customHeight="1">
      <c r="A920" s="13"/>
      <c r="B920" s="13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 ht="12.75" customHeight="1">
      <c r="A921" s="13"/>
      <c r="B921" s="13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 ht="12.75" customHeight="1">
      <c r="A922" s="13"/>
      <c r="B922" s="13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 ht="12.75" customHeight="1">
      <c r="A923" s="13"/>
      <c r="B923" s="13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 ht="12.75" customHeight="1">
      <c r="A924" s="13"/>
      <c r="B924" s="13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 ht="12.75" customHeight="1">
      <c r="A925" s="13"/>
      <c r="B925" s="13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 ht="12.75" customHeight="1">
      <c r="A926" s="13"/>
      <c r="B926" s="13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 ht="12.75" customHeight="1">
      <c r="A927" s="13"/>
      <c r="B927" s="13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 ht="12.75" customHeight="1">
      <c r="A928" s="13"/>
      <c r="B928" s="13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 ht="12.75" customHeight="1">
      <c r="A929" s="13"/>
      <c r="B929" s="13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 ht="12.75" customHeight="1">
      <c r="A930" s="13"/>
      <c r="B930" s="13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 ht="12.75" customHeight="1">
      <c r="A931" s="13"/>
      <c r="B931" s="13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 ht="12.75" customHeight="1">
      <c r="A932" s="13"/>
      <c r="B932" s="13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 ht="12.75" customHeight="1">
      <c r="A933" s="13"/>
      <c r="B933" s="13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 ht="12.75" customHeight="1">
      <c r="A934" s="13"/>
      <c r="B934" s="13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 ht="12.75" customHeight="1">
      <c r="A935" s="13"/>
      <c r="B935" s="13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 ht="12.75" customHeight="1">
      <c r="A936" s="13"/>
      <c r="B936" s="13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 ht="12.75" customHeight="1">
      <c r="A937" s="13"/>
      <c r="B937" s="13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 ht="12.75" customHeight="1">
      <c r="A938" s="13"/>
      <c r="B938" s="13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 ht="12.75" customHeight="1">
      <c r="A939" s="13"/>
      <c r="B939" s="13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 ht="12.75" customHeight="1">
      <c r="A940" s="13"/>
      <c r="B940" s="13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 ht="12.75" customHeight="1">
      <c r="A941" s="13"/>
      <c r="B941" s="13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 ht="12.75" customHeight="1">
      <c r="A942" s="13"/>
      <c r="B942" s="13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 ht="12.75" customHeight="1">
      <c r="A943" s="13"/>
      <c r="B943" s="13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ht="12.75" customHeight="1">
      <c r="A944" s="13"/>
      <c r="B944" s="13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 ht="12.75" customHeight="1">
      <c r="A945" s="13"/>
      <c r="B945" s="13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 ht="12.75" customHeight="1">
      <c r="A946" s="13"/>
      <c r="B946" s="13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 ht="12.75" customHeight="1">
      <c r="A947" s="13"/>
      <c r="B947" s="13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ht="12.75" customHeight="1">
      <c r="A948" s="13"/>
      <c r="B948" s="13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ht="12.75" customHeight="1">
      <c r="A949" s="13"/>
      <c r="B949" s="13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ht="12.75" customHeight="1">
      <c r="A950" s="13"/>
      <c r="B950" s="13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ht="12.75" customHeight="1">
      <c r="A951" s="13"/>
      <c r="B951" s="13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ht="12.75" customHeight="1">
      <c r="A952" s="13"/>
      <c r="B952" s="13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ht="12.75" customHeight="1">
      <c r="A953" s="13"/>
      <c r="B953" s="13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ht="12.75" customHeight="1">
      <c r="A954" s="13"/>
      <c r="B954" s="13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ht="12.75" customHeight="1">
      <c r="A955" s="13"/>
      <c r="B955" s="13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ht="12.75" customHeight="1">
      <c r="A956" s="13"/>
      <c r="B956" s="13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ht="12.75" customHeight="1">
      <c r="A957" s="13"/>
      <c r="B957" s="13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ht="12.75" customHeight="1">
      <c r="A958" s="13"/>
      <c r="B958" s="13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ht="12.75" customHeight="1">
      <c r="A959" s="13"/>
      <c r="B959" s="13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ht="12.75" customHeight="1">
      <c r="A960" s="13"/>
      <c r="B960" s="13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ht="12.75" customHeight="1">
      <c r="A961" s="13"/>
      <c r="B961" s="13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ht="12.75" customHeight="1">
      <c r="A962" s="13"/>
      <c r="B962" s="13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ht="12.75" customHeight="1">
      <c r="A963" s="13"/>
      <c r="B963" s="13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ht="12.75" customHeight="1">
      <c r="A964" s="13"/>
      <c r="B964" s="13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ht="12.75" customHeight="1">
      <c r="A965" s="13"/>
      <c r="B965" s="13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ht="12.75" customHeight="1">
      <c r="A966" s="13"/>
      <c r="B966" s="13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ht="12.75" customHeight="1">
      <c r="A967" s="13"/>
      <c r="B967" s="13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ht="12.75" customHeight="1">
      <c r="A968" s="13"/>
      <c r="B968" s="13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ht="12.75" customHeight="1">
      <c r="A969" s="13"/>
      <c r="B969" s="13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ht="12.75" customHeight="1">
      <c r="A970" s="13"/>
      <c r="B970" s="13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ht="12.75" customHeight="1">
      <c r="A971" s="13"/>
      <c r="B971" s="13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ht="12.75" customHeight="1">
      <c r="A972" s="13"/>
      <c r="B972" s="13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ht="12.75" customHeight="1">
      <c r="A973" s="13"/>
      <c r="B973" s="13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ht="12.75" customHeight="1">
      <c r="A974" s="13"/>
      <c r="B974" s="13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ht="12.75" customHeight="1">
      <c r="A975" s="13"/>
      <c r="B975" s="13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ht="12.75" customHeight="1">
      <c r="A976" s="13"/>
      <c r="B976" s="13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ht="12.75" customHeight="1">
      <c r="A977" s="13"/>
      <c r="B977" s="13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ht="12.75" customHeight="1">
      <c r="A978" s="13"/>
      <c r="B978" s="13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ht="12.75" customHeight="1">
      <c r="A979" s="13"/>
      <c r="B979" s="13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ht="12.75" customHeight="1">
      <c r="A980" s="13"/>
      <c r="B980" s="13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ht="12.75" customHeight="1">
      <c r="A981" s="13"/>
      <c r="B981" s="13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ht="12.75" customHeight="1">
      <c r="A982" s="13"/>
      <c r="B982" s="13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ht="12.75" customHeight="1">
      <c r="A983" s="13"/>
      <c r="B983" s="13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ht="12.75" customHeight="1">
      <c r="A984" s="13"/>
      <c r="B984" s="13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ht="12.75" customHeight="1">
      <c r="A985" s="13"/>
      <c r="B985" s="13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ht="12.75" customHeight="1">
      <c r="A986" s="13"/>
      <c r="B986" s="13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 ht="12.75" customHeight="1">
      <c r="A987" s="13"/>
      <c r="B987" s="13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 ht="12.75" customHeight="1">
      <c r="A988" s="13"/>
      <c r="B988" s="13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 ht="12.75" customHeight="1">
      <c r="A989" s="13"/>
      <c r="B989" s="13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 ht="12.75" customHeight="1">
      <c r="A990" s="13"/>
      <c r="B990" s="13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 ht="12.75" customHeight="1">
      <c r="A991" s="13"/>
      <c r="B991" s="13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 ht="12.75" customHeight="1">
      <c r="A992" s="13"/>
      <c r="B992" s="13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 ht="12.75" customHeight="1">
      <c r="A993" s="13"/>
      <c r="B993" s="13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 ht="12.75" customHeight="1">
      <c r="A994" s="13"/>
      <c r="B994" s="13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 ht="12.75" customHeight="1">
      <c r="A995" s="13"/>
      <c r="B995" s="13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 ht="12.75" customHeight="1">
      <c r="A996" s="13"/>
      <c r="B996" s="13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 ht="12.75" customHeight="1">
      <c r="A997" s="13"/>
      <c r="B997" s="13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 ht="12.75" customHeight="1">
      <c r="A998" s="13"/>
      <c r="B998" s="13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 ht="12.75" customHeight="1">
      <c r="A999" s="13"/>
      <c r="B999" s="13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 ht="12.75" customHeight="1">
      <c r="A1000" s="13"/>
      <c r="B1000" s="13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</sheetData>
  <conditionalFormatting sqref="B2:D14">
    <cfRule type="cellIs" dxfId="0" priority="1" operator="equal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0.71"/>
    <col customWidth="1" min="3" max="3" width="15.71"/>
    <col customWidth="1" min="4" max="6" width="10.71"/>
    <col customWidth="1" min="7" max="7" width="1.0"/>
    <col customWidth="1" min="8" max="8" width="10.43"/>
    <col customWidth="1" min="9" max="9" width="9.14"/>
    <col customWidth="1" min="10" max="26" width="8.71"/>
  </cols>
  <sheetData>
    <row r="1" ht="12.75" customHeight="1">
      <c r="A1" s="31" t="s">
        <v>90</v>
      </c>
      <c r="B1" s="32" t="s">
        <v>91</v>
      </c>
      <c r="C1" s="33" t="s">
        <v>92</v>
      </c>
      <c r="D1" s="34" t="s">
        <v>93</v>
      </c>
      <c r="E1" s="35"/>
      <c r="F1" s="36"/>
      <c r="G1" s="6"/>
      <c r="H1" s="37" t="s">
        <v>94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38"/>
      <c r="B2" s="38"/>
      <c r="C2" s="30" t="s">
        <v>95</v>
      </c>
      <c r="D2" s="30" t="s">
        <v>96</v>
      </c>
      <c r="E2" s="30" t="s">
        <v>97</v>
      </c>
      <c r="F2" s="30" t="s">
        <v>98</v>
      </c>
      <c r="G2" s="6"/>
      <c r="H2" s="3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99</v>
      </c>
      <c r="B3" s="22">
        <v>43565.0</v>
      </c>
      <c r="C3" s="39">
        <f t="shared" ref="C3:C14" si="1">B3+3</f>
        <v>43568</v>
      </c>
      <c r="D3" s="40">
        <v>2.0</v>
      </c>
      <c r="E3" s="39">
        <f t="shared" ref="E3:E14" si="2">WORKDAY(C3,D3)</f>
        <v>43571</v>
      </c>
      <c r="F3" s="39">
        <f t="shared" ref="F3:F14" si="3">WORKDAY(C3,D3,$H$3:$H$7)</f>
        <v>43572</v>
      </c>
      <c r="G3" s="41"/>
      <c r="H3" s="39">
        <v>43570.0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7" t="s">
        <v>100</v>
      </c>
      <c r="B4" s="22">
        <v>43568.0</v>
      </c>
      <c r="C4" s="39">
        <f t="shared" si="1"/>
        <v>43571</v>
      </c>
      <c r="D4" s="40">
        <v>2.0</v>
      </c>
      <c r="E4" s="39">
        <f t="shared" si="2"/>
        <v>43573</v>
      </c>
      <c r="F4" s="39">
        <f t="shared" si="3"/>
        <v>43573</v>
      </c>
      <c r="G4" s="12"/>
      <c r="H4" s="39">
        <v>43578.0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7" t="s">
        <v>101</v>
      </c>
      <c r="B5" s="22">
        <v>43571.0</v>
      </c>
      <c r="C5" s="39">
        <f t="shared" si="1"/>
        <v>43574</v>
      </c>
      <c r="D5" s="40">
        <v>5.0</v>
      </c>
      <c r="E5" s="39">
        <f t="shared" si="2"/>
        <v>43581</v>
      </c>
      <c r="F5" s="39">
        <f t="shared" si="3"/>
        <v>43585</v>
      </c>
      <c r="G5" s="12"/>
      <c r="H5" s="39">
        <v>43579.0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7" t="s">
        <v>102</v>
      </c>
      <c r="B6" s="22">
        <v>43572.0</v>
      </c>
      <c r="C6" s="39">
        <f t="shared" si="1"/>
        <v>43575</v>
      </c>
      <c r="D6" s="40">
        <v>5.0</v>
      </c>
      <c r="E6" s="39">
        <f t="shared" si="2"/>
        <v>43581</v>
      </c>
      <c r="F6" s="39">
        <f t="shared" si="3"/>
        <v>43585</v>
      </c>
      <c r="G6" s="12"/>
      <c r="H6" s="39">
        <v>43586.0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7" t="s">
        <v>103</v>
      </c>
      <c r="B7" s="22">
        <v>43577.0</v>
      </c>
      <c r="C7" s="39">
        <f t="shared" si="1"/>
        <v>43580</v>
      </c>
      <c r="D7" s="40">
        <v>6.0</v>
      </c>
      <c r="E7" s="39">
        <f t="shared" si="2"/>
        <v>43588</v>
      </c>
      <c r="F7" s="39">
        <f t="shared" si="3"/>
        <v>43591</v>
      </c>
      <c r="G7" s="12"/>
      <c r="H7" s="39">
        <v>43594.0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7" t="s">
        <v>104</v>
      </c>
      <c r="B8" s="22">
        <v>43579.0</v>
      </c>
      <c r="C8" s="39">
        <f t="shared" si="1"/>
        <v>43582</v>
      </c>
      <c r="D8" s="40">
        <v>4.0</v>
      </c>
      <c r="E8" s="39">
        <f t="shared" si="2"/>
        <v>43587</v>
      </c>
      <c r="F8" s="39">
        <f t="shared" si="3"/>
        <v>43588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7" t="s">
        <v>105</v>
      </c>
      <c r="B9" s="22">
        <v>43580.0</v>
      </c>
      <c r="C9" s="39">
        <f t="shared" si="1"/>
        <v>43583</v>
      </c>
      <c r="D9" s="40">
        <v>3.0</v>
      </c>
      <c r="E9" s="39">
        <f t="shared" si="2"/>
        <v>43586</v>
      </c>
      <c r="F9" s="39">
        <f t="shared" si="3"/>
        <v>43587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7" t="s">
        <v>106</v>
      </c>
      <c r="B10" s="22">
        <v>43583.0</v>
      </c>
      <c r="C10" s="39">
        <f t="shared" si="1"/>
        <v>43586</v>
      </c>
      <c r="D10" s="40">
        <v>4.0</v>
      </c>
      <c r="E10" s="39">
        <f t="shared" si="2"/>
        <v>43592</v>
      </c>
      <c r="F10" s="39">
        <f t="shared" si="3"/>
        <v>43592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7" t="s">
        <v>107</v>
      </c>
      <c r="B11" s="22">
        <v>43596.0</v>
      </c>
      <c r="C11" s="39">
        <f t="shared" si="1"/>
        <v>43599</v>
      </c>
      <c r="D11" s="40">
        <v>5.0</v>
      </c>
      <c r="E11" s="39">
        <f t="shared" si="2"/>
        <v>43606</v>
      </c>
      <c r="F11" s="39">
        <f t="shared" si="3"/>
        <v>43606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7" t="s">
        <v>108</v>
      </c>
      <c r="B12" s="22">
        <v>43598.0</v>
      </c>
      <c r="C12" s="39">
        <f t="shared" si="1"/>
        <v>43601</v>
      </c>
      <c r="D12" s="40">
        <v>10.0</v>
      </c>
      <c r="E12" s="39">
        <f t="shared" si="2"/>
        <v>43615</v>
      </c>
      <c r="F12" s="39">
        <f t="shared" si="3"/>
        <v>43615</v>
      </c>
      <c r="G12" s="12"/>
      <c r="H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7" t="s">
        <v>109</v>
      </c>
      <c r="B13" s="22">
        <v>43602.0</v>
      </c>
      <c r="C13" s="39">
        <f t="shared" si="1"/>
        <v>43605</v>
      </c>
      <c r="D13" s="40">
        <v>8.0</v>
      </c>
      <c r="E13" s="39">
        <f t="shared" si="2"/>
        <v>43615</v>
      </c>
      <c r="F13" s="39">
        <f t="shared" si="3"/>
        <v>43615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7" t="s">
        <v>110</v>
      </c>
      <c r="B14" s="22">
        <v>43605.0</v>
      </c>
      <c r="C14" s="39">
        <f t="shared" si="1"/>
        <v>43608</v>
      </c>
      <c r="D14" s="40">
        <v>2.0</v>
      </c>
      <c r="E14" s="39">
        <f t="shared" si="2"/>
        <v>43612</v>
      </c>
      <c r="F14" s="39">
        <f t="shared" si="3"/>
        <v>43612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3"/>
      <c r="B15" s="13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13"/>
      <c r="B16" s="1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13"/>
      <c r="B17" s="1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3"/>
      <c r="B18" s="13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3"/>
      <c r="B19" s="13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3"/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3"/>
      <c r="B21" s="13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3"/>
      <c r="B22" s="1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3"/>
      <c r="B23" s="13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3"/>
      <c r="B24" s="13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3"/>
      <c r="B25" s="13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3"/>
      <c r="B26" s="1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3"/>
      <c r="B27" s="1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3"/>
      <c r="B28" s="1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3"/>
      <c r="B29" s="1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3"/>
      <c r="B30" s="1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3"/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3"/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3"/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3"/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3"/>
      <c r="B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3"/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3"/>
      <c r="B37" s="13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3"/>
      <c r="B38" s="13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3"/>
      <c r="B39" s="1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3"/>
      <c r="B40" s="13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3"/>
      <c r="B41" s="1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3"/>
      <c r="B42" s="13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3"/>
      <c r="B43" s="13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3"/>
      <c r="B44" s="13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3"/>
      <c r="B45" s="13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3"/>
      <c r="B46" s="13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3"/>
      <c r="B47" s="13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3"/>
      <c r="B48" s="13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3"/>
      <c r="B49" s="1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3"/>
      <c r="B50" s="1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3"/>
      <c r="B51" s="1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3"/>
      <c r="B52" s="1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3"/>
      <c r="B53" s="1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3"/>
      <c r="B54" s="1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3"/>
      <c r="B55" s="1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3"/>
      <c r="B56" s="1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3"/>
      <c r="B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3"/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3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3"/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3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3"/>
      <c r="B62" s="1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3"/>
      <c r="B63" s="1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3"/>
      <c r="B64" s="1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3"/>
      <c r="B65" s="1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3"/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3"/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3"/>
      <c r="B68" s="1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3"/>
      <c r="B69" s="1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3"/>
      <c r="B70" s="1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3"/>
      <c r="B71" s="1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3"/>
      <c r="B72" s="1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3"/>
      <c r="B73" s="1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3"/>
      <c r="B74" s="1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3"/>
      <c r="B75" s="1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3"/>
      <c r="B76" s="1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3"/>
      <c r="B77" s="1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3"/>
      <c r="B78" s="1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3"/>
      <c r="B79" s="1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3"/>
      <c r="B80" s="1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3"/>
      <c r="B81" s="1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3"/>
      <c r="B82" s="1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3"/>
      <c r="B83" s="1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3"/>
      <c r="B84" s="1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3"/>
      <c r="B85" s="1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3"/>
      <c r="B86" s="1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3"/>
      <c r="B87" s="1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3"/>
      <c r="B88" s="1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3"/>
      <c r="B89" s="1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3"/>
      <c r="B90" s="1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3"/>
      <c r="B91" s="1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3"/>
      <c r="B92" s="1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3"/>
      <c r="B93" s="13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3"/>
      <c r="B94" s="13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3"/>
      <c r="B95" s="13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3"/>
      <c r="B96" s="13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3"/>
      <c r="B97" s="13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3"/>
      <c r="B98" s="13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3"/>
      <c r="B99" s="13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3"/>
      <c r="B100" s="13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3"/>
      <c r="B101" s="13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3"/>
      <c r="B102" s="13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3"/>
      <c r="B103" s="13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3"/>
      <c r="B104" s="13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3"/>
      <c r="B105" s="13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3"/>
      <c r="B106" s="13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3"/>
      <c r="B107" s="13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3"/>
      <c r="B108" s="13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3"/>
      <c r="B109" s="13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3"/>
      <c r="B110" s="13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3"/>
      <c r="B111" s="13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3"/>
      <c r="B112" s="13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3"/>
      <c r="B113" s="13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3"/>
      <c r="B114" s="13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3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3"/>
      <c r="B116" s="1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3"/>
      <c r="B117" s="13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3"/>
      <c r="B118" s="13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3"/>
      <c r="B119" s="13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3"/>
      <c r="B120" s="13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3"/>
      <c r="B121" s="13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3"/>
      <c r="B122" s="13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3"/>
      <c r="B123" s="13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3"/>
      <c r="B124" s="13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3"/>
      <c r="B125" s="13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3"/>
      <c r="B126" s="13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3"/>
      <c r="B127" s="13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3"/>
      <c r="B128" s="13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3"/>
      <c r="B129" s="13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3"/>
      <c r="B130" s="13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3"/>
      <c r="B131" s="13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3"/>
      <c r="B132" s="13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3"/>
      <c r="B133" s="13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3"/>
      <c r="B134" s="13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3"/>
      <c r="B135" s="13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3"/>
      <c r="B136" s="13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3"/>
      <c r="B137" s="13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3"/>
      <c r="B138" s="13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3"/>
      <c r="B139" s="13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3"/>
      <c r="B140" s="13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3"/>
      <c r="B141" s="13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3"/>
      <c r="B142" s="13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3"/>
      <c r="B143" s="13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3"/>
      <c r="B144" s="13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3"/>
      <c r="B145" s="13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3"/>
      <c r="B146" s="13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3"/>
      <c r="B147" s="13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3"/>
      <c r="B148" s="13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3"/>
      <c r="B149" s="13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3"/>
      <c r="B150" s="13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3"/>
      <c r="B151" s="13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3"/>
      <c r="B152" s="13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3"/>
      <c r="B153" s="13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3"/>
      <c r="B154" s="13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3"/>
      <c r="B155" s="13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3"/>
      <c r="B156" s="13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3"/>
      <c r="B157" s="13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3"/>
      <c r="B158" s="13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3"/>
      <c r="B159" s="13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3"/>
      <c r="B160" s="13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3"/>
      <c r="B161" s="13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3"/>
      <c r="B162" s="13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3"/>
      <c r="B163" s="13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3"/>
      <c r="B164" s="13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3"/>
      <c r="B165" s="13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3"/>
      <c r="B166" s="13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3"/>
      <c r="B167" s="13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3"/>
      <c r="B168" s="13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3"/>
      <c r="B169" s="13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3"/>
      <c r="B170" s="13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3"/>
      <c r="B171" s="13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3"/>
      <c r="B172" s="13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3"/>
      <c r="B173" s="13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3"/>
      <c r="B174" s="13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3"/>
      <c r="B175" s="13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3"/>
      <c r="B176" s="13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3"/>
      <c r="B177" s="13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3"/>
      <c r="B178" s="13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3"/>
      <c r="B179" s="13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3"/>
      <c r="B180" s="13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3"/>
      <c r="B181" s="13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3"/>
      <c r="B182" s="13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3"/>
      <c r="B183" s="13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3"/>
      <c r="B184" s="13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3"/>
      <c r="B185" s="13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3"/>
      <c r="B186" s="13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3"/>
      <c r="B187" s="13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3"/>
      <c r="B188" s="13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3"/>
      <c r="B189" s="13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3"/>
      <c r="B190" s="13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3"/>
      <c r="B191" s="13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3"/>
      <c r="B192" s="13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3"/>
      <c r="B193" s="13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3"/>
      <c r="B194" s="13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3"/>
      <c r="B195" s="13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3"/>
      <c r="B196" s="13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3"/>
      <c r="B197" s="13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3"/>
      <c r="B198" s="13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3"/>
      <c r="B199" s="13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3"/>
      <c r="B200" s="13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3"/>
      <c r="B201" s="13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3"/>
      <c r="B202" s="13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3"/>
      <c r="B203" s="13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3"/>
      <c r="B204" s="13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3"/>
      <c r="B205" s="13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3"/>
      <c r="B206" s="13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3"/>
      <c r="B207" s="13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3"/>
      <c r="B208" s="13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3"/>
      <c r="B209" s="13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3"/>
      <c r="B210" s="13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3"/>
      <c r="B211" s="13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3"/>
      <c r="B212" s="13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3"/>
      <c r="B213" s="13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3"/>
      <c r="B214" s="13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3"/>
      <c r="B215" s="13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3"/>
      <c r="B216" s="13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3"/>
      <c r="B217" s="13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3"/>
      <c r="B218" s="13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3"/>
      <c r="B219" s="13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3"/>
      <c r="B220" s="13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3"/>
      <c r="B221" s="13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3"/>
      <c r="B222" s="13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3"/>
      <c r="B223" s="13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3"/>
      <c r="B224" s="13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3"/>
      <c r="B225" s="13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3"/>
      <c r="B226" s="13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3"/>
      <c r="B227" s="13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3"/>
      <c r="B228" s="13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3"/>
      <c r="B229" s="13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3"/>
      <c r="B230" s="13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3"/>
      <c r="B231" s="13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3"/>
      <c r="B232" s="13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3"/>
      <c r="B233" s="13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3"/>
      <c r="B234" s="13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3"/>
      <c r="B235" s="13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3"/>
      <c r="B236" s="13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3"/>
      <c r="B237" s="13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3"/>
      <c r="B238" s="13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3"/>
      <c r="B239" s="13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3"/>
      <c r="B240" s="13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3"/>
      <c r="B241" s="13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3"/>
      <c r="B242" s="13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3"/>
      <c r="B243" s="13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3"/>
      <c r="B244" s="13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3"/>
      <c r="B245" s="13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3"/>
      <c r="B246" s="13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3"/>
      <c r="B247" s="13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3"/>
      <c r="B248" s="13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3"/>
      <c r="B249" s="13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3"/>
      <c r="B250" s="13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3"/>
      <c r="B251" s="13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3"/>
      <c r="B252" s="13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3"/>
      <c r="B253" s="13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3"/>
      <c r="B254" s="13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3"/>
      <c r="B255" s="13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3"/>
      <c r="B256" s="13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3"/>
      <c r="B257" s="13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3"/>
      <c r="B258" s="13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3"/>
      <c r="B259" s="13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3"/>
      <c r="B260" s="13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3"/>
      <c r="B261" s="13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3"/>
      <c r="B262" s="13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3"/>
      <c r="B263" s="13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3"/>
      <c r="B264" s="13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3"/>
      <c r="B265" s="13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3"/>
      <c r="B266" s="13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3"/>
      <c r="B267" s="13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3"/>
      <c r="B268" s="13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3"/>
      <c r="B269" s="13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3"/>
      <c r="B270" s="13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3"/>
      <c r="B271" s="13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3"/>
      <c r="B272" s="13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3"/>
      <c r="B273" s="13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3"/>
      <c r="B274" s="13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3"/>
      <c r="B275" s="13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3"/>
      <c r="B276" s="13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3"/>
      <c r="B277" s="13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3"/>
      <c r="B278" s="13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3"/>
      <c r="B279" s="13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3"/>
      <c r="B280" s="13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3"/>
      <c r="B281" s="13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3"/>
      <c r="B282" s="13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3"/>
      <c r="B283" s="13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3"/>
      <c r="B284" s="13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3"/>
      <c r="B285" s="13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3"/>
      <c r="B286" s="13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3"/>
      <c r="B287" s="13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3"/>
      <c r="B288" s="13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3"/>
      <c r="B289" s="13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3"/>
      <c r="B290" s="13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3"/>
      <c r="B291" s="13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3"/>
      <c r="B292" s="13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3"/>
      <c r="B293" s="13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3"/>
      <c r="B294" s="13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3"/>
      <c r="B295" s="13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3"/>
      <c r="B296" s="13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3"/>
      <c r="B297" s="13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3"/>
      <c r="B298" s="13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3"/>
      <c r="B299" s="13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3"/>
      <c r="B300" s="13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3"/>
      <c r="B301" s="13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3"/>
      <c r="B302" s="13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3"/>
      <c r="B303" s="13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3"/>
      <c r="B304" s="13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3"/>
      <c r="B305" s="13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3"/>
      <c r="B306" s="13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3"/>
      <c r="B307" s="13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3"/>
      <c r="B308" s="13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3"/>
      <c r="B309" s="13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3"/>
      <c r="B310" s="13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3"/>
      <c r="B311" s="13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3"/>
      <c r="B312" s="13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3"/>
      <c r="B313" s="13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3"/>
      <c r="B314" s="13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3"/>
      <c r="B315" s="13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3"/>
      <c r="B316" s="13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3"/>
      <c r="B317" s="13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3"/>
      <c r="B318" s="13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3"/>
      <c r="B319" s="13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3"/>
      <c r="B320" s="13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3"/>
      <c r="B321" s="13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3"/>
      <c r="B322" s="13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3"/>
      <c r="B323" s="13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3"/>
      <c r="B324" s="13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3"/>
      <c r="B325" s="13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3"/>
      <c r="B326" s="13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3"/>
      <c r="B327" s="13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3"/>
      <c r="B328" s="13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3"/>
      <c r="B329" s="13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3"/>
      <c r="B330" s="13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3"/>
      <c r="B331" s="13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3"/>
      <c r="B332" s="13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3"/>
      <c r="B333" s="13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3"/>
      <c r="B334" s="13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3"/>
      <c r="B335" s="13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3"/>
      <c r="B336" s="13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3"/>
      <c r="B337" s="13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3"/>
      <c r="B338" s="13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3"/>
      <c r="B339" s="13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3"/>
      <c r="B340" s="13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3"/>
      <c r="B341" s="13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3"/>
      <c r="B342" s="13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3"/>
      <c r="B343" s="13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3"/>
      <c r="B344" s="13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3"/>
      <c r="B345" s="13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3"/>
      <c r="B346" s="13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3"/>
      <c r="B347" s="13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3"/>
      <c r="B348" s="13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3"/>
      <c r="B349" s="13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3"/>
      <c r="B350" s="13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3"/>
      <c r="B351" s="13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3"/>
      <c r="B352" s="13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3"/>
      <c r="B353" s="13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3"/>
      <c r="B354" s="13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3"/>
      <c r="B355" s="13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3"/>
      <c r="B356" s="13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3"/>
      <c r="B357" s="13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3"/>
      <c r="B358" s="13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3"/>
      <c r="B359" s="13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3"/>
      <c r="B360" s="13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3"/>
      <c r="B361" s="13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3"/>
      <c r="B362" s="13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3"/>
      <c r="B363" s="13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3"/>
      <c r="B364" s="13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3"/>
      <c r="B365" s="13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3"/>
      <c r="B366" s="13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3"/>
      <c r="B367" s="13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3"/>
      <c r="B368" s="13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3"/>
      <c r="B369" s="13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3"/>
      <c r="B370" s="13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3"/>
      <c r="B371" s="13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3"/>
      <c r="B372" s="13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3"/>
      <c r="B373" s="13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3"/>
      <c r="B374" s="13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3"/>
      <c r="B375" s="13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3"/>
      <c r="B376" s="13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3"/>
      <c r="B377" s="13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3"/>
      <c r="B378" s="13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3"/>
      <c r="B379" s="13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3"/>
      <c r="B380" s="13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3"/>
      <c r="B381" s="13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3"/>
      <c r="B382" s="13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3"/>
      <c r="B383" s="13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3"/>
      <c r="B384" s="13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3"/>
      <c r="B385" s="13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3"/>
      <c r="B386" s="13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3"/>
      <c r="B387" s="13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3"/>
      <c r="B388" s="13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3"/>
      <c r="B389" s="13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3"/>
      <c r="B390" s="13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3"/>
      <c r="B391" s="13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3"/>
      <c r="B392" s="13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3"/>
      <c r="B393" s="13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3"/>
      <c r="B394" s="13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3"/>
      <c r="B395" s="13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3"/>
      <c r="B396" s="13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3"/>
      <c r="B397" s="13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3"/>
      <c r="B398" s="13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3"/>
      <c r="B399" s="13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3"/>
      <c r="B400" s="13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3"/>
      <c r="B401" s="13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3"/>
      <c r="B402" s="13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3"/>
      <c r="B403" s="13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3"/>
      <c r="B404" s="13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3"/>
      <c r="B405" s="13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3"/>
      <c r="B406" s="13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3"/>
      <c r="B407" s="13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3"/>
      <c r="B408" s="13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3"/>
      <c r="B409" s="13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3"/>
      <c r="B410" s="13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3"/>
      <c r="B411" s="13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3"/>
      <c r="B412" s="13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3"/>
      <c r="B413" s="13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3"/>
      <c r="B414" s="13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3"/>
      <c r="B415" s="13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3"/>
      <c r="B416" s="13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3"/>
      <c r="B417" s="13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3"/>
      <c r="B418" s="13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3"/>
      <c r="B419" s="13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3"/>
      <c r="B420" s="13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3"/>
      <c r="B421" s="13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3"/>
      <c r="B422" s="13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3"/>
      <c r="B423" s="13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3"/>
      <c r="B424" s="13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3"/>
      <c r="B425" s="13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3"/>
      <c r="B426" s="13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3"/>
      <c r="B427" s="13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3"/>
      <c r="B428" s="13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3"/>
      <c r="B429" s="13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3"/>
      <c r="B430" s="13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3"/>
      <c r="B431" s="13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3"/>
      <c r="B432" s="13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3"/>
      <c r="B433" s="13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3"/>
      <c r="B434" s="13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3"/>
      <c r="B435" s="13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3"/>
      <c r="B436" s="13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3"/>
      <c r="B437" s="13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3"/>
      <c r="B438" s="13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3"/>
      <c r="B439" s="13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3"/>
      <c r="B440" s="13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3"/>
      <c r="B441" s="13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3"/>
      <c r="B442" s="13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3"/>
      <c r="B443" s="13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3"/>
      <c r="B444" s="13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3"/>
      <c r="B445" s="13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3"/>
      <c r="B446" s="13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3"/>
      <c r="B447" s="13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3"/>
      <c r="B448" s="13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3"/>
      <c r="B449" s="13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3"/>
      <c r="B450" s="13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3"/>
      <c r="B451" s="13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3"/>
      <c r="B452" s="13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3"/>
      <c r="B453" s="13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3"/>
      <c r="B454" s="13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3"/>
      <c r="B455" s="13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3"/>
      <c r="B456" s="13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3"/>
      <c r="B457" s="13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3"/>
      <c r="B458" s="13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3"/>
      <c r="B459" s="13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3"/>
      <c r="B460" s="13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3"/>
      <c r="B461" s="13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3"/>
      <c r="B462" s="13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3"/>
      <c r="B463" s="13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3"/>
      <c r="B464" s="13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3"/>
      <c r="B465" s="13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3"/>
      <c r="B466" s="13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3"/>
      <c r="B467" s="13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3"/>
      <c r="B468" s="13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3"/>
      <c r="B469" s="13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3"/>
      <c r="B470" s="13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3"/>
      <c r="B471" s="13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3"/>
      <c r="B472" s="13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3"/>
      <c r="B473" s="13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3"/>
      <c r="B474" s="13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3"/>
      <c r="B475" s="13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3"/>
      <c r="B476" s="13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3"/>
      <c r="B477" s="13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3"/>
      <c r="B478" s="13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3"/>
      <c r="B479" s="13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3"/>
      <c r="B480" s="13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3"/>
      <c r="B481" s="13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3"/>
      <c r="B482" s="13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3"/>
      <c r="B483" s="13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3"/>
      <c r="B484" s="13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3"/>
      <c r="B485" s="13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3"/>
      <c r="B486" s="13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3"/>
      <c r="B487" s="13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3"/>
      <c r="B488" s="13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3"/>
      <c r="B489" s="13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3"/>
      <c r="B490" s="13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3"/>
      <c r="B491" s="13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3"/>
      <c r="B492" s="13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3"/>
      <c r="B493" s="13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3"/>
      <c r="B494" s="13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3"/>
      <c r="B495" s="13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3"/>
      <c r="B496" s="13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3"/>
      <c r="B497" s="13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3"/>
      <c r="B498" s="13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3"/>
      <c r="B499" s="13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3"/>
      <c r="B500" s="13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3"/>
      <c r="B501" s="13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3"/>
      <c r="B502" s="13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3"/>
      <c r="B503" s="13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3"/>
      <c r="B504" s="13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3"/>
      <c r="B505" s="13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3"/>
      <c r="B506" s="13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3"/>
      <c r="B507" s="13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3"/>
      <c r="B508" s="13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3"/>
      <c r="B509" s="13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3"/>
      <c r="B510" s="13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3"/>
      <c r="B511" s="13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3"/>
      <c r="B512" s="13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3"/>
      <c r="B513" s="13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3"/>
      <c r="B514" s="13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3"/>
      <c r="B515" s="13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3"/>
      <c r="B516" s="13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3"/>
      <c r="B517" s="13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3"/>
      <c r="B518" s="13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3"/>
      <c r="B519" s="13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3"/>
      <c r="B520" s="13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3"/>
      <c r="B521" s="13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3"/>
      <c r="B522" s="13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3"/>
      <c r="B523" s="13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3"/>
      <c r="B524" s="13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3"/>
      <c r="B525" s="13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3"/>
      <c r="B526" s="13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3"/>
      <c r="B527" s="13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3"/>
      <c r="B528" s="13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3"/>
      <c r="B529" s="13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3"/>
      <c r="B530" s="13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3"/>
      <c r="B531" s="13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3"/>
      <c r="B532" s="13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3"/>
      <c r="B533" s="13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3"/>
      <c r="B534" s="13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3"/>
      <c r="B535" s="13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3"/>
      <c r="B536" s="13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3"/>
      <c r="B537" s="13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3"/>
      <c r="B538" s="13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3"/>
      <c r="B539" s="13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3"/>
      <c r="B540" s="13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3"/>
      <c r="B541" s="13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3"/>
      <c r="B542" s="13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3"/>
      <c r="B543" s="13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3"/>
      <c r="B544" s="13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3"/>
      <c r="B545" s="13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3"/>
      <c r="B546" s="13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3"/>
      <c r="B547" s="13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3"/>
      <c r="B548" s="13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3"/>
      <c r="B549" s="13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3"/>
      <c r="B550" s="13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3"/>
      <c r="B551" s="13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3"/>
      <c r="B552" s="13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3"/>
      <c r="B553" s="13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3"/>
      <c r="B554" s="13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3"/>
      <c r="B555" s="13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3"/>
      <c r="B556" s="13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3"/>
      <c r="B557" s="13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3"/>
      <c r="B558" s="13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3"/>
      <c r="B559" s="13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3"/>
      <c r="B560" s="13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3"/>
      <c r="B561" s="13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3"/>
      <c r="B562" s="13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3"/>
      <c r="B563" s="13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3"/>
      <c r="B564" s="13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3"/>
      <c r="B565" s="13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3"/>
      <c r="B566" s="13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3"/>
      <c r="B567" s="13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3"/>
      <c r="B568" s="13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3"/>
      <c r="B569" s="13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3"/>
      <c r="B570" s="13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3"/>
      <c r="B571" s="13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3"/>
      <c r="B572" s="13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3"/>
      <c r="B573" s="13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3"/>
      <c r="B574" s="13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3"/>
      <c r="B575" s="13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3"/>
      <c r="B576" s="13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3"/>
      <c r="B577" s="13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3"/>
      <c r="B578" s="13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3"/>
      <c r="B579" s="13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3"/>
      <c r="B580" s="13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3"/>
      <c r="B581" s="13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3"/>
      <c r="B582" s="13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3"/>
      <c r="B583" s="13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3"/>
      <c r="B584" s="13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3"/>
      <c r="B585" s="13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3"/>
      <c r="B586" s="13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3"/>
      <c r="B587" s="13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3"/>
      <c r="B588" s="13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3"/>
      <c r="B589" s="13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3"/>
      <c r="B590" s="13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3"/>
      <c r="B591" s="13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3"/>
      <c r="B592" s="13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3"/>
      <c r="B593" s="13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3"/>
      <c r="B594" s="13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3"/>
      <c r="B595" s="13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3"/>
      <c r="B596" s="13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3"/>
      <c r="B597" s="13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3"/>
      <c r="B598" s="13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3"/>
      <c r="B599" s="13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3"/>
      <c r="B600" s="13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3"/>
      <c r="B601" s="13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3"/>
      <c r="B602" s="13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3"/>
      <c r="B603" s="13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3"/>
      <c r="B604" s="13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3"/>
      <c r="B605" s="13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3"/>
      <c r="B606" s="13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3"/>
      <c r="B607" s="13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3"/>
      <c r="B608" s="13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3"/>
      <c r="B609" s="13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3"/>
      <c r="B610" s="13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3"/>
      <c r="B611" s="13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3"/>
      <c r="B612" s="13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3"/>
      <c r="B613" s="13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3"/>
      <c r="B614" s="13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3"/>
      <c r="B615" s="13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3"/>
      <c r="B616" s="13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3"/>
      <c r="B617" s="13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3"/>
      <c r="B618" s="13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3"/>
      <c r="B619" s="13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3"/>
      <c r="B620" s="13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3"/>
      <c r="B621" s="13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3"/>
      <c r="B622" s="13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3"/>
      <c r="B623" s="13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3"/>
      <c r="B624" s="13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3"/>
      <c r="B625" s="13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3"/>
      <c r="B626" s="13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3"/>
      <c r="B627" s="13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3"/>
      <c r="B628" s="13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3"/>
      <c r="B629" s="13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3"/>
      <c r="B630" s="13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3"/>
      <c r="B631" s="13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3"/>
      <c r="B632" s="13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3"/>
      <c r="B633" s="13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3"/>
      <c r="B634" s="13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3"/>
      <c r="B635" s="13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3"/>
      <c r="B636" s="13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3"/>
      <c r="B637" s="13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3"/>
      <c r="B638" s="13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3"/>
      <c r="B639" s="13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3"/>
      <c r="B640" s="13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3"/>
      <c r="B641" s="13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3"/>
      <c r="B642" s="13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3"/>
      <c r="B643" s="13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3"/>
      <c r="B644" s="13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3"/>
      <c r="B645" s="13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3"/>
      <c r="B646" s="13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3"/>
      <c r="B647" s="13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3"/>
      <c r="B648" s="13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3"/>
      <c r="B649" s="13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3"/>
      <c r="B650" s="13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3"/>
      <c r="B651" s="13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3"/>
      <c r="B652" s="13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3"/>
      <c r="B653" s="13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3"/>
      <c r="B654" s="13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3"/>
      <c r="B655" s="13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3"/>
      <c r="B656" s="13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3"/>
      <c r="B657" s="13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3"/>
      <c r="B658" s="13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3"/>
      <c r="B659" s="13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3"/>
      <c r="B660" s="13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3"/>
      <c r="B661" s="13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3"/>
      <c r="B662" s="13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3"/>
      <c r="B663" s="13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3"/>
      <c r="B664" s="13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3"/>
      <c r="B665" s="13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3"/>
      <c r="B666" s="13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3"/>
      <c r="B667" s="13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3"/>
      <c r="B668" s="13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3"/>
      <c r="B669" s="13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3"/>
      <c r="B670" s="13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3"/>
      <c r="B671" s="13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3"/>
      <c r="B672" s="13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3"/>
      <c r="B673" s="13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3"/>
      <c r="B674" s="13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3"/>
      <c r="B675" s="13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3"/>
      <c r="B676" s="13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3"/>
      <c r="B677" s="13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3"/>
      <c r="B678" s="13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3"/>
      <c r="B679" s="13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3"/>
      <c r="B680" s="13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3"/>
      <c r="B681" s="13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3"/>
      <c r="B682" s="13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3"/>
      <c r="B683" s="13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3"/>
      <c r="B684" s="13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3"/>
      <c r="B685" s="13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3"/>
      <c r="B686" s="13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3"/>
      <c r="B687" s="13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3"/>
      <c r="B688" s="13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3"/>
      <c r="B689" s="13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3"/>
      <c r="B690" s="13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3"/>
      <c r="B691" s="13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3"/>
      <c r="B692" s="13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3"/>
      <c r="B693" s="13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3"/>
      <c r="B694" s="13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3"/>
      <c r="B695" s="13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3"/>
      <c r="B696" s="13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3"/>
      <c r="B697" s="13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3"/>
      <c r="B698" s="13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3"/>
      <c r="B699" s="13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3"/>
      <c r="B700" s="13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3"/>
      <c r="B701" s="13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3"/>
      <c r="B702" s="13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3"/>
      <c r="B703" s="13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3"/>
      <c r="B704" s="13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3"/>
      <c r="B705" s="13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3"/>
      <c r="B706" s="13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3"/>
      <c r="B707" s="13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3"/>
      <c r="B708" s="13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3"/>
      <c r="B709" s="13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3"/>
      <c r="B710" s="13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3"/>
      <c r="B711" s="13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3"/>
      <c r="B712" s="13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3"/>
      <c r="B713" s="13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3"/>
      <c r="B714" s="13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3"/>
      <c r="B715" s="13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3"/>
      <c r="B716" s="13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3"/>
      <c r="B717" s="13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3"/>
      <c r="B718" s="13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3"/>
      <c r="B719" s="13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3"/>
      <c r="B720" s="13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3"/>
      <c r="B721" s="13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3"/>
      <c r="B722" s="13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3"/>
      <c r="B723" s="13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3"/>
      <c r="B724" s="13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3"/>
      <c r="B725" s="13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3"/>
      <c r="B726" s="13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3"/>
      <c r="B727" s="13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3"/>
      <c r="B728" s="13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3"/>
      <c r="B729" s="13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3"/>
      <c r="B730" s="13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3"/>
      <c r="B731" s="13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3"/>
      <c r="B732" s="13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3"/>
      <c r="B733" s="13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3"/>
      <c r="B734" s="13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3"/>
      <c r="B735" s="13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3"/>
      <c r="B736" s="13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3"/>
      <c r="B737" s="13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3"/>
      <c r="B738" s="13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3"/>
      <c r="B739" s="13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3"/>
      <c r="B740" s="13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3"/>
      <c r="B741" s="13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3"/>
      <c r="B742" s="13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3"/>
      <c r="B743" s="13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3"/>
      <c r="B744" s="13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3"/>
      <c r="B745" s="13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3"/>
      <c r="B746" s="13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3"/>
      <c r="B747" s="13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3"/>
      <c r="B748" s="13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3"/>
      <c r="B749" s="13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3"/>
      <c r="B750" s="13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3"/>
      <c r="B751" s="13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3"/>
      <c r="B752" s="13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3"/>
      <c r="B753" s="13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3"/>
      <c r="B754" s="13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3"/>
      <c r="B755" s="13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3"/>
      <c r="B756" s="13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3"/>
      <c r="B757" s="13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3"/>
      <c r="B758" s="13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3"/>
      <c r="B759" s="13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3"/>
      <c r="B760" s="13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3"/>
      <c r="B761" s="13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3"/>
      <c r="B762" s="13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3"/>
      <c r="B763" s="13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3"/>
      <c r="B764" s="13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3"/>
      <c r="B765" s="13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3"/>
      <c r="B766" s="13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3"/>
      <c r="B767" s="13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3"/>
      <c r="B768" s="13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3"/>
      <c r="B769" s="13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3"/>
      <c r="B770" s="13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3"/>
      <c r="B771" s="13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3"/>
      <c r="B772" s="13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3"/>
      <c r="B773" s="13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3"/>
      <c r="B774" s="13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3"/>
      <c r="B775" s="13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3"/>
      <c r="B776" s="13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3"/>
      <c r="B777" s="13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3"/>
      <c r="B778" s="13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3"/>
      <c r="B779" s="13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3"/>
      <c r="B780" s="13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3"/>
      <c r="B781" s="13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3"/>
      <c r="B782" s="13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3"/>
      <c r="B783" s="13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3"/>
      <c r="B784" s="13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3"/>
      <c r="B785" s="13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3"/>
      <c r="B786" s="13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3"/>
      <c r="B787" s="13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3"/>
      <c r="B788" s="13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3"/>
      <c r="B789" s="13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3"/>
      <c r="B790" s="13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3"/>
      <c r="B791" s="13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3"/>
      <c r="B792" s="13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3"/>
      <c r="B793" s="13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3"/>
      <c r="B794" s="13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3"/>
      <c r="B795" s="13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3"/>
      <c r="B796" s="13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3"/>
      <c r="B797" s="13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3"/>
      <c r="B798" s="13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3"/>
      <c r="B799" s="13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3"/>
      <c r="B800" s="13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3"/>
      <c r="B801" s="13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3"/>
      <c r="B802" s="13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3"/>
      <c r="B803" s="13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3"/>
      <c r="B804" s="13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3"/>
      <c r="B805" s="13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3"/>
      <c r="B806" s="13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3"/>
      <c r="B807" s="13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3"/>
      <c r="B808" s="13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3"/>
      <c r="B809" s="13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3"/>
      <c r="B810" s="13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3"/>
      <c r="B811" s="13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3"/>
      <c r="B812" s="13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3"/>
      <c r="B813" s="13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3"/>
      <c r="B814" s="13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3"/>
      <c r="B815" s="13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3"/>
      <c r="B816" s="13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3"/>
      <c r="B817" s="13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3"/>
      <c r="B818" s="13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3"/>
      <c r="B819" s="13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3"/>
      <c r="B820" s="13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3"/>
      <c r="B821" s="13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3"/>
      <c r="B822" s="13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3"/>
      <c r="B823" s="13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3"/>
      <c r="B824" s="13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3"/>
      <c r="B825" s="13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3"/>
      <c r="B826" s="13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3"/>
      <c r="B827" s="13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3"/>
      <c r="B828" s="13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3"/>
      <c r="B829" s="13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3"/>
      <c r="B830" s="13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3"/>
      <c r="B831" s="13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3"/>
      <c r="B832" s="13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3"/>
      <c r="B833" s="13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3"/>
      <c r="B834" s="13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3"/>
      <c r="B835" s="13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3"/>
      <c r="B836" s="13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3"/>
      <c r="B837" s="13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3"/>
      <c r="B838" s="13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3"/>
      <c r="B839" s="13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3"/>
      <c r="B840" s="13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3"/>
      <c r="B841" s="13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3"/>
      <c r="B842" s="13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3"/>
      <c r="B843" s="13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3"/>
      <c r="B844" s="13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3"/>
      <c r="B845" s="13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3"/>
      <c r="B846" s="13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3"/>
      <c r="B847" s="13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3"/>
      <c r="B848" s="13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3"/>
      <c r="B849" s="13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3"/>
      <c r="B850" s="13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3"/>
      <c r="B851" s="13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3"/>
      <c r="B852" s="13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3"/>
      <c r="B853" s="13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3"/>
      <c r="B854" s="13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3"/>
      <c r="B855" s="13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3"/>
      <c r="B856" s="13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3"/>
      <c r="B857" s="13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3"/>
      <c r="B858" s="13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3"/>
      <c r="B859" s="13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3"/>
      <c r="B860" s="13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3"/>
      <c r="B861" s="13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3"/>
      <c r="B862" s="13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3"/>
      <c r="B863" s="13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3"/>
      <c r="B864" s="13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3"/>
      <c r="B865" s="13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3"/>
      <c r="B866" s="13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3"/>
      <c r="B867" s="13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3"/>
      <c r="B868" s="13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3"/>
      <c r="B869" s="13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3"/>
      <c r="B870" s="13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3"/>
      <c r="B871" s="13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3"/>
      <c r="B872" s="13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3"/>
      <c r="B873" s="13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3"/>
      <c r="B874" s="13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3"/>
      <c r="B875" s="13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3"/>
      <c r="B876" s="13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3"/>
      <c r="B877" s="13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3"/>
      <c r="B878" s="13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3"/>
      <c r="B879" s="13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3"/>
      <c r="B880" s="13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3"/>
      <c r="B881" s="13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3"/>
      <c r="B882" s="13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3"/>
      <c r="B883" s="13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3"/>
      <c r="B884" s="13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3"/>
      <c r="B885" s="13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3"/>
      <c r="B886" s="13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3"/>
      <c r="B887" s="13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3"/>
      <c r="B888" s="13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3"/>
      <c r="B889" s="13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3"/>
      <c r="B890" s="13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3"/>
      <c r="B891" s="13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3"/>
      <c r="B892" s="13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3"/>
      <c r="B893" s="13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3"/>
      <c r="B894" s="13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3"/>
      <c r="B895" s="13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3"/>
      <c r="B896" s="13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3"/>
      <c r="B897" s="13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3"/>
      <c r="B898" s="13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3"/>
      <c r="B899" s="13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3"/>
      <c r="B900" s="13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3"/>
      <c r="B901" s="13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3"/>
      <c r="B902" s="13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3"/>
      <c r="B903" s="13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3"/>
      <c r="B904" s="13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3"/>
      <c r="B905" s="13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3"/>
      <c r="B906" s="13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3"/>
      <c r="B907" s="13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3"/>
      <c r="B908" s="13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3"/>
      <c r="B909" s="13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3"/>
      <c r="B910" s="13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3"/>
      <c r="B911" s="13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3"/>
      <c r="B912" s="13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3"/>
      <c r="B913" s="13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3"/>
      <c r="B914" s="13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3"/>
      <c r="B915" s="13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3"/>
      <c r="B916" s="13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3"/>
      <c r="B917" s="13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3"/>
      <c r="B918" s="13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3"/>
      <c r="B919" s="13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3"/>
      <c r="B920" s="13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3"/>
      <c r="B921" s="13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3"/>
      <c r="B922" s="13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3"/>
      <c r="B923" s="13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3"/>
      <c r="B924" s="13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3"/>
      <c r="B925" s="13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3"/>
      <c r="B926" s="13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3"/>
      <c r="B927" s="13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3"/>
      <c r="B928" s="13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3"/>
      <c r="B929" s="13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3"/>
      <c r="B930" s="13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3"/>
      <c r="B931" s="13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3"/>
      <c r="B932" s="13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3"/>
      <c r="B933" s="13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3"/>
      <c r="B934" s="13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3"/>
      <c r="B935" s="13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3"/>
      <c r="B936" s="13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3"/>
      <c r="B937" s="13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3"/>
      <c r="B938" s="13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3"/>
      <c r="B939" s="13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3"/>
      <c r="B940" s="13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3"/>
      <c r="B941" s="13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3"/>
      <c r="B942" s="13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3"/>
      <c r="B943" s="13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3"/>
      <c r="B944" s="13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3"/>
      <c r="B945" s="13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3"/>
      <c r="B946" s="13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3"/>
      <c r="B947" s="13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3"/>
      <c r="B948" s="13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3"/>
      <c r="B949" s="13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3"/>
      <c r="B950" s="13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3"/>
      <c r="B951" s="13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3"/>
      <c r="B952" s="13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3"/>
      <c r="B953" s="13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3"/>
      <c r="B954" s="13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3"/>
      <c r="B955" s="13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3"/>
      <c r="B956" s="13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3"/>
      <c r="B957" s="13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3"/>
      <c r="B958" s="13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3"/>
      <c r="B959" s="13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3"/>
      <c r="B960" s="13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3"/>
      <c r="B961" s="13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3"/>
      <c r="B962" s="13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3"/>
      <c r="B963" s="13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3"/>
      <c r="B964" s="13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3"/>
      <c r="B965" s="13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3"/>
      <c r="B966" s="13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3"/>
      <c r="B967" s="13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3"/>
      <c r="B968" s="13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3"/>
      <c r="B969" s="13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3"/>
      <c r="B970" s="13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3"/>
      <c r="B971" s="13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3"/>
      <c r="B972" s="13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3"/>
      <c r="B973" s="13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3"/>
      <c r="B974" s="13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3"/>
      <c r="B975" s="13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3"/>
      <c r="B976" s="13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3"/>
      <c r="B977" s="13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3"/>
      <c r="B978" s="13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3"/>
      <c r="B979" s="13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3"/>
      <c r="B980" s="13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3"/>
      <c r="B981" s="13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3"/>
      <c r="B982" s="13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3"/>
      <c r="B983" s="13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3"/>
      <c r="B984" s="13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3"/>
      <c r="B985" s="13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3"/>
      <c r="B986" s="13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3"/>
      <c r="B987" s="13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3"/>
      <c r="B988" s="13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3"/>
      <c r="B989" s="13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3"/>
      <c r="B990" s="13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3"/>
      <c r="B991" s="13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3"/>
      <c r="B992" s="13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3"/>
      <c r="B993" s="13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3"/>
      <c r="B994" s="13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3"/>
      <c r="B995" s="13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3"/>
      <c r="B996" s="13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3"/>
      <c r="B997" s="13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3"/>
      <c r="B998" s="13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3"/>
      <c r="B999" s="13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3"/>
      <c r="B1000" s="13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2"/>
    <mergeCell ref="B1:B2"/>
    <mergeCell ref="D1:F1"/>
    <mergeCell ref="H1:H2"/>
  </mergeCells>
  <conditionalFormatting sqref="C3:F14">
    <cfRule type="cellIs" dxfId="0" priority="1" operator="equal">
      <formula>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0.71"/>
    <col customWidth="1" min="3" max="3" width="7.14"/>
    <col customWidth="1" min="4" max="4" width="7.86"/>
    <col customWidth="1" min="5" max="5" width="7.14"/>
    <col customWidth="1" min="6" max="6" width="10.71"/>
    <col customWidth="1" min="7" max="26" width="8.71"/>
  </cols>
  <sheetData>
    <row r="1" ht="12.75" customHeight="1">
      <c r="A1" s="31" t="s">
        <v>90</v>
      </c>
      <c r="B1" s="31" t="s">
        <v>111</v>
      </c>
      <c r="C1" s="34" t="s">
        <v>112</v>
      </c>
      <c r="D1" s="35"/>
      <c r="E1" s="35"/>
      <c r="F1" s="3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38"/>
      <c r="B2" s="38"/>
      <c r="C2" s="42" t="s">
        <v>113</v>
      </c>
      <c r="D2" s="42" t="s">
        <v>114</v>
      </c>
      <c r="E2" s="42" t="s">
        <v>115</v>
      </c>
      <c r="F2" s="5" t="s">
        <v>116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99</v>
      </c>
      <c r="B3" s="22">
        <v>43565.0</v>
      </c>
      <c r="C3" s="43">
        <f t="shared" ref="C3:C14" si="1">DAY(B3)</f>
        <v>10</v>
      </c>
      <c r="D3" s="43">
        <f t="shared" ref="D3:D14" si="2">MONTH(B3)</f>
        <v>4</v>
      </c>
      <c r="E3" s="43">
        <f t="shared" ref="E3:E14" si="3">YEAR(B3)</f>
        <v>2019</v>
      </c>
      <c r="F3" s="39">
        <f t="shared" ref="F3:F14" si="4">DATE(E3,D3+2, C3)</f>
        <v>43626</v>
      </c>
      <c r="G3" s="4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7" t="s">
        <v>100</v>
      </c>
      <c r="B4" s="22">
        <v>43568.0</v>
      </c>
      <c r="C4" s="43">
        <f t="shared" si="1"/>
        <v>13</v>
      </c>
      <c r="D4" s="43">
        <f t="shared" si="2"/>
        <v>4</v>
      </c>
      <c r="E4" s="43">
        <f t="shared" si="3"/>
        <v>2019</v>
      </c>
      <c r="F4" s="39">
        <f t="shared" si="4"/>
        <v>43629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7" t="s">
        <v>101</v>
      </c>
      <c r="B5" s="22">
        <v>43571.0</v>
      </c>
      <c r="C5" s="43">
        <f t="shared" si="1"/>
        <v>16</v>
      </c>
      <c r="D5" s="43">
        <f t="shared" si="2"/>
        <v>4</v>
      </c>
      <c r="E5" s="43">
        <f t="shared" si="3"/>
        <v>2019</v>
      </c>
      <c r="F5" s="39">
        <f t="shared" si="4"/>
        <v>43632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7" t="s">
        <v>102</v>
      </c>
      <c r="B6" s="22">
        <v>43572.0</v>
      </c>
      <c r="C6" s="43">
        <f t="shared" si="1"/>
        <v>17</v>
      </c>
      <c r="D6" s="43">
        <f t="shared" si="2"/>
        <v>4</v>
      </c>
      <c r="E6" s="43">
        <f t="shared" si="3"/>
        <v>2019</v>
      </c>
      <c r="F6" s="39">
        <f t="shared" si="4"/>
        <v>43633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7" t="s">
        <v>103</v>
      </c>
      <c r="B7" s="22">
        <v>43577.0</v>
      </c>
      <c r="C7" s="43">
        <f t="shared" si="1"/>
        <v>22</v>
      </c>
      <c r="D7" s="43">
        <f t="shared" si="2"/>
        <v>4</v>
      </c>
      <c r="E7" s="43">
        <f t="shared" si="3"/>
        <v>2019</v>
      </c>
      <c r="F7" s="39">
        <f t="shared" si="4"/>
        <v>43638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7" t="s">
        <v>104</v>
      </c>
      <c r="B8" s="22">
        <v>43579.0</v>
      </c>
      <c r="C8" s="43">
        <f t="shared" si="1"/>
        <v>24</v>
      </c>
      <c r="D8" s="43">
        <f t="shared" si="2"/>
        <v>4</v>
      </c>
      <c r="E8" s="43">
        <f t="shared" si="3"/>
        <v>2019</v>
      </c>
      <c r="F8" s="39">
        <f t="shared" si="4"/>
        <v>43640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7" t="s">
        <v>105</v>
      </c>
      <c r="B9" s="22">
        <v>43580.0</v>
      </c>
      <c r="C9" s="43">
        <f t="shared" si="1"/>
        <v>25</v>
      </c>
      <c r="D9" s="43">
        <f t="shared" si="2"/>
        <v>4</v>
      </c>
      <c r="E9" s="43">
        <f t="shared" si="3"/>
        <v>2019</v>
      </c>
      <c r="F9" s="39">
        <f t="shared" si="4"/>
        <v>43641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7" t="s">
        <v>106</v>
      </c>
      <c r="B10" s="22">
        <v>43583.0</v>
      </c>
      <c r="C10" s="43">
        <f t="shared" si="1"/>
        <v>28</v>
      </c>
      <c r="D10" s="43">
        <f t="shared" si="2"/>
        <v>4</v>
      </c>
      <c r="E10" s="43">
        <f t="shared" si="3"/>
        <v>2019</v>
      </c>
      <c r="F10" s="39">
        <f t="shared" si="4"/>
        <v>43644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7" t="s">
        <v>107</v>
      </c>
      <c r="B11" s="22">
        <v>43596.0</v>
      </c>
      <c r="C11" s="43">
        <f t="shared" si="1"/>
        <v>11</v>
      </c>
      <c r="D11" s="43">
        <f t="shared" si="2"/>
        <v>5</v>
      </c>
      <c r="E11" s="43">
        <f t="shared" si="3"/>
        <v>2019</v>
      </c>
      <c r="F11" s="39">
        <f t="shared" si="4"/>
        <v>43657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7" t="s">
        <v>108</v>
      </c>
      <c r="B12" s="22">
        <v>43598.0</v>
      </c>
      <c r="C12" s="43">
        <f t="shared" si="1"/>
        <v>13</v>
      </c>
      <c r="D12" s="43">
        <f t="shared" si="2"/>
        <v>5</v>
      </c>
      <c r="E12" s="43">
        <f t="shared" si="3"/>
        <v>2019</v>
      </c>
      <c r="F12" s="39">
        <f t="shared" si="4"/>
        <v>43659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7" t="s">
        <v>109</v>
      </c>
      <c r="B13" s="22">
        <v>43602.0</v>
      </c>
      <c r="C13" s="43">
        <f t="shared" si="1"/>
        <v>17</v>
      </c>
      <c r="D13" s="43">
        <f t="shared" si="2"/>
        <v>5</v>
      </c>
      <c r="E13" s="43">
        <f t="shared" si="3"/>
        <v>2019</v>
      </c>
      <c r="F13" s="39">
        <f t="shared" si="4"/>
        <v>43663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7" t="s">
        <v>110</v>
      </c>
      <c r="B14" s="22">
        <v>43605.0</v>
      </c>
      <c r="C14" s="43">
        <f t="shared" si="1"/>
        <v>20</v>
      </c>
      <c r="D14" s="43">
        <f t="shared" si="2"/>
        <v>5</v>
      </c>
      <c r="E14" s="43">
        <f t="shared" si="3"/>
        <v>2019</v>
      </c>
      <c r="F14" s="39">
        <f t="shared" si="4"/>
        <v>43666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3"/>
      <c r="B15" s="13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13"/>
      <c r="B16" s="1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13"/>
      <c r="B17" s="1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3"/>
      <c r="B18" s="13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3"/>
      <c r="B19" s="13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3"/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3"/>
      <c r="B21" s="13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3"/>
      <c r="B22" s="1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3"/>
      <c r="B23" s="13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3"/>
      <c r="B24" s="13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3"/>
      <c r="B25" s="13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3"/>
      <c r="B26" s="1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3"/>
      <c r="B27" s="1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3"/>
      <c r="B28" s="1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3"/>
      <c r="B29" s="1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3"/>
      <c r="B30" s="1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3"/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3"/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3"/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3"/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3"/>
      <c r="B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3"/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3"/>
      <c r="B37" s="13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3"/>
      <c r="B38" s="13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3"/>
      <c r="B39" s="1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3"/>
      <c r="B40" s="13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3"/>
      <c r="B41" s="1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3"/>
      <c r="B42" s="13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3"/>
      <c r="B43" s="13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3"/>
      <c r="B44" s="13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3"/>
      <c r="B45" s="13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3"/>
      <c r="B46" s="13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3"/>
      <c r="B47" s="13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3"/>
      <c r="B48" s="13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3"/>
      <c r="B49" s="1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3"/>
      <c r="B50" s="1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3"/>
      <c r="B51" s="1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3"/>
      <c r="B52" s="1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3"/>
      <c r="B53" s="1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3"/>
      <c r="B54" s="1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3"/>
      <c r="B55" s="1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3"/>
      <c r="B56" s="1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3"/>
      <c r="B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3"/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3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3"/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3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3"/>
      <c r="B62" s="1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3"/>
      <c r="B63" s="1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3"/>
      <c r="B64" s="1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3"/>
      <c r="B65" s="1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3"/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3"/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3"/>
      <c r="B68" s="1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3"/>
      <c r="B69" s="1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3"/>
      <c r="B70" s="1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3"/>
      <c r="B71" s="1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3"/>
      <c r="B72" s="1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3"/>
      <c r="B73" s="1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3"/>
      <c r="B74" s="1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3"/>
      <c r="B75" s="1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3"/>
      <c r="B76" s="1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3"/>
      <c r="B77" s="1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3"/>
      <c r="B78" s="1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3"/>
      <c r="B79" s="1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3"/>
      <c r="B80" s="1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3"/>
      <c r="B81" s="1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3"/>
      <c r="B82" s="1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3"/>
      <c r="B83" s="1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3"/>
      <c r="B84" s="1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3"/>
      <c r="B85" s="1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3"/>
      <c r="B86" s="1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3"/>
      <c r="B87" s="1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3"/>
      <c r="B88" s="1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3"/>
      <c r="B89" s="1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3"/>
      <c r="B90" s="1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3"/>
      <c r="B91" s="1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3"/>
      <c r="B92" s="1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3"/>
      <c r="B93" s="13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3"/>
      <c r="B94" s="13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3"/>
      <c r="B95" s="13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3"/>
      <c r="B96" s="13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3"/>
      <c r="B97" s="13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3"/>
      <c r="B98" s="13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3"/>
      <c r="B99" s="13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3"/>
      <c r="B100" s="13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3"/>
      <c r="B101" s="13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3"/>
      <c r="B102" s="13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3"/>
      <c r="B103" s="13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3"/>
      <c r="B104" s="13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3"/>
      <c r="B105" s="13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3"/>
      <c r="B106" s="13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3"/>
      <c r="B107" s="13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3"/>
      <c r="B108" s="13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3"/>
      <c r="B109" s="13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3"/>
      <c r="B110" s="13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3"/>
      <c r="B111" s="13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3"/>
      <c r="B112" s="13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3"/>
      <c r="B113" s="13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3"/>
      <c r="B114" s="13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3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3"/>
      <c r="B116" s="1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3"/>
      <c r="B117" s="13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3"/>
      <c r="B118" s="13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3"/>
      <c r="B119" s="13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3"/>
      <c r="B120" s="13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3"/>
      <c r="B121" s="13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3"/>
      <c r="B122" s="13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3"/>
      <c r="B123" s="13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3"/>
      <c r="B124" s="13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3"/>
      <c r="B125" s="13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3"/>
      <c r="B126" s="13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3"/>
      <c r="B127" s="13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3"/>
      <c r="B128" s="13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3"/>
      <c r="B129" s="13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3"/>
      <c r="B130" s="13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3"/>
      <c r="B131" s="13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3"/>
      <c r="B132" s="13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3"/>
      <c r="B133" s="13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3"/>
      <c r="B134" s="13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3"/>
      <c r="B135" s="13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3"/>
      <c r="B136" s="13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3"/>
      <c r="B137" s="13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3"/>
      <c r="B138" s="13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3"/>
      <c r="B139" s="13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3"/>
      <c r="B140" s="13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3"/>
      <c r="B141" s="13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3"/>
      <c r="B142" s="13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3"/>
      <c r="B143" s="13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3"/>
      <c r="B144" s="13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3"/>
      <c r="B145" s="13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3"/>
      <c r="B146" s="13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3"/>
      <c r="B147" s="13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3"/>
      <c r="B148" s="13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3"/>
      <c r="B149" s="13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3"/>
      <c r="B150" s="13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3"/>
      <c r="B151" s="13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3"/>
      <c r="B152" s="13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3"/>
      <c r="B153" s="13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3"/>
      <c r="B154" s="13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3"/>
      <c r="B155" s="13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3"/>
      <c r="B156" s="13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3"/>
      <c r="B157" s="13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3"/>
      <c r="B158" s="13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3"/>
      <c r="B159" s="13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3"/>
      <c r="B160" s="13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3"/>
      <c r="B161" s="13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3"/>
      <c r="B162" s="13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3"/>
      <c r="B163" s="13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3"/>
      <c r="B164" s="13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3"/>
      <c r="B165" s="13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3"/>
      <c r="B166" s="13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3"/>
      <c r="B167" s="13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3"/>
      <c r="B168" s="13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3"/>
      <c r="B169" s="13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3"/>
      <c r="B170" s="13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3"/>
      <c r="B171" s="13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3"/>
      <c r="B172" s="13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3"/>
      <c r="B173" s="13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3"/>
      <c r="B174" s="13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3"/>
      <c r="B175" s="13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3"/>
      <c r="B176" s="13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3"/>
      <c r="B177" s="13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3"/>
      <c r="B178" s="13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3"/>
      <c r="B179" s="13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3"/>
      <c r="B180" s="13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3"/>
      <c r="B181" s="13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3"/>
      <c r="B182" s="13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3"/>
      <c r="B183" s="13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3"/>
      <c r="B184" s="13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3"/>
      <c r="B185" s="13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3"/>
      <c r="B186" s="13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3"/>
      <c r="B187" s="13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3"/>
      <c r="B188" s="13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3"/>
      <c r="B189" s="13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3"/>
      <c r="B190" s="13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3"/>
      <c r="B191" s="13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3"/>
      <c r="B192" s="13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3"/>
      <c r="B193" s="13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3"/>
      <c r="B194" s="13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3"/>
      <c r="B195" s="13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3"/>
      <c r="B196" s="13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3"/>
      <c r="B197" s="13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3"/>
      <c r="B198" s="13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3"/>
      <c r="B199" s="13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3"/>
      <c r="B200" s="13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3"/>
      <c r="B201" s="13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3"/>
      <c r="B202" s="13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3"/>
      <c r="B203" s="13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3"/>
      <c r="B204" s="13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3"/>
      <c r="B205" s="13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3"/>
      <c r="B206" s="13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3"/>
      <c r="B207" s="13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3"/>
      <c r="B208" s="13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3"/>
      <c r="B209" s="13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3"/>
      <c r="B210" s="13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3"/>
      <c r="B211" s="13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3"/>
      <c r="B212" s="13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3"/>
      <c r="B213" s="13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3"/>
      <c r="B214" s="13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3"/>
      <c r="B215" s="13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3"/>
      <c r="B216" s="13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3"/>
      <c r="B217" s="13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3"/>
      <c r="B218" s="13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3"/>
      <c r="B219" s="13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3"/>
      <c r="B220" s="13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3"/>
      <c r="B221" s="13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3"/>
      <c r="B222" s="13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3"/>
      <c r="B223" s="13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3"/>
      <c r="B224" s="13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3"/>
      <c r="B225" s="13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3"/>
      <c r="B226" s="13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3"/>
      <c r="B227" s="13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3"/>
      <c r="B228" s="13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3"/>
      <c r="B229" s="13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3"/>
      <c r="B230" s="13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3"/>
      <c r="B231" s="13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3"/>
      <c r="B232" s="13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3"/>
      <c r="B233" s="13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3"/>
      <c r="B234" s="13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3"/>
      <c r="B235" s="13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3"/>
      <c r="B236" s="13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3"/>
      <c r="B237" s="13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3"/>
      <c r="B238" s="13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3"/>
      <c r="B239" s="13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3"/>
      <c r="B240" s="13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3"/>
      <c r="B241" s="13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3"/>
      <c r="B242" s="13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3"/>
      <c r="B243" s="13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3"/>
      <c r="B244" s="13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3"/>
      <c r="B245" s="13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3"/>
      <c r="B246" s="13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3"/>
      <c r="B247" s="13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3"/>
      <c r="B248" s="13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3"/>
      <c r="B249" s="13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3"/>
      <c r="B250" s="13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3"/>
      <c r="B251" s="13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3"/>
      <c r="B252" s="13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3"/>
      <c r="B253" s="13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3"/>
      <c r="B254" s="13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3"/>
      <c r="B255" s="13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3"/>
      <c r="B256" s="13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3"/>
      <c r="B257" s="13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3"/>
      <c r="B258" s="13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3"/>
      <c r="B259" s="13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3"/>
      <c r="B260" s="13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3"/>
      <c r="B261" s="13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3"/>
      <c r="B262" s="13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3"/>
      <c r="B263" s="13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3"/>
      <c r="B264" s="13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3"/>
      <c r="B265" s="13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3"/>
      <c r="B266" s="13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3"/>
      <c r="B267" s="13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3"/>
      <c r="B268" s="13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3"/>
      <c r="B269" s="13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3"/>
      <c r="B270" s="13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3"/>
      <c r="B271" s="13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3"/>
      <c r="B272" s="13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3"/>
      <c r="B273" s="13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3"/>
      <c r="B274" s="13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3"/>
      <c r="B275" s="13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3"/>
      <c r="B276" s="13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3"/>
      <c r="B277" s="13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3"/>
      <c r="B278" s="13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3"/>
      <c r="B279" s="13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3"/>
      <c r="B280" s="13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3"/>
      <c r="B281" s="13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3"/>
      <c r="B282" s="13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3"/>
      <c r="B283" s="13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3"/>
      <c r="B284" s="13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3"/>
      <c r="B285" s="13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3"/>
      <c r="B286" s="13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3"/>
      <c r="B287" s="13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3"/>
      <c r="B288" s="13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3"/>
      <c r="B289" s="13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3"/>
      <c r="B290" s="13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3"/>
      <c r="B291" s="13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3"/>
      <c r="B292" s="13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3"/>
      <c r="B293" s="13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3"/>
      <c r="B294" s="13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3"/>
      <c r="B295" s="13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3"/>
      <c r="B296" s="13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3"/>
      <c r="B297" s="13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3"/>
      <c r="B298" s="13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3"/>
      <c r="B299" s="13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3"/>
      <c r="B300" s="13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3"/>
      <c r="B301" s="13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3"/>
      <c r="B302" s="13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3"/>
      <c r="B303" s="13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3"/>
      <c r="B304" s="13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3"/>
      <c r="B305" s="13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3"/>
      <c r="B306" s="13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3"/>
      <c r="B307" s="13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3"/>
      <c r="B308" s="13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3"/>
      <c r="B309" s="13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3"/>
      <c r="B310" s="13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3"/>
      <c r="B311" s="13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3"/>
      <c r="B312" s="13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3"/>
      <c r="B313" s="13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3"/>
      <c r="B314" s="13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3"/>
      <c r="B315" s="13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3"/>
      <c r="B316" s="13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3"/>
      <c r="B317" s="13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3"/>
      <c r="B318" s="13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3"/>
      <c r="B319" s="13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3"/>
      <c r="B320" s="13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3"/>
      <c r="B321" s="13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3"/>
      <c r="B322" s="13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3"/>
      <c r="B323" s="13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3"/>
      <c r="B324" s="13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3"/>
      <c r="B325" s="13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3"/>
      <c r="B326" s="13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3"/>
      <c r="B327" s="13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3"/>
      <c r="B328" s="13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3"/>
      <c r="B329" s="13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3"/>
      <c r="B330" s="13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3"/>
      <c r="B331" s="13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3"/>
      <c r="B332" s="13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3"/>
      <c r="B333" s="13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3"/>
      <c r="B334" s="13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3"/>
      <c r="B335" s="13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3"/>
      <c r="B336" s="13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3"/>
      <c r="B337" s="13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3"/>
      <c r="B338" s="13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3"/>
      <c r="B339" s="13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3"/>
      <c r="B340" s="13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3"/>
      <c r="B341" s="13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3"/>
      <c r="B342" s="13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3"/>
      <c r="B343" s="13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3"/>
      <c r="B344" s="13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3"/>
      <c r="B345" s="13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3"/>
      <c r="B346" s="13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3"/>
      <c r="B347" s="13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3"/>
      <c r="B348" s="13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3"/>
      <c r="B349" s="13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3"/>
      <c r="B350" s="13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3"/>
      <c r="B351" s="13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3"/>
      <c r="B352" s="13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3"/>
      <c r="B353" s="13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3"/>
      <c r="B354" s="13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3"/>
      <c r="B355" s="13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3"/>
      <c r="B356" s="13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3"/>
      <c r="B357" s="13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3"/>
      <c r="B358" s="13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3"/>
      <c r="B359" s="13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3"/>
      <c r="B360" s="13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3"/>
      <c r="B361" s="13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3"/>
      <c r="B362" s="13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3"/>
      <c r="B363" s="13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3"/>
      <c r="B364" s="13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3"/>
      <c r="B365" s="13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3"/>
      <c r="B366" s="13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3"/>
      <c r="B367" s="13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3"/>
      <c r="B368" s="13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3"/>
      <c r="B369" s="13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3"/>
      <c r="B370" s="13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3"/>
      <c r="B371" s="13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3"/>
      <c r="B372" s="13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3"/>
      <c r="B373" s="13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3"/>
      <c r="B374" s="13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3"/>
      <c r="B375" s="13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3"/>
      <c r="B376" s="13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3"/>
      <c r="B377" s="13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3"/>
      <c r="B378" s="13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3"/>
      <c r="B379" s="13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3"/>
      <c r="B380" s="13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3"/>
      <c r="B381" s="13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3"/>
      <c r="B382" s="13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3"/>
      <c r="B383" s="13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3"/>
      <c r="B384" s="13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3"/>
      <c r="B385" s="13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3"/>
      <c r="B386" s="13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3"/>
      <c r="B387" s="13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3"/>
      <c r="B388" s="13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3"/>
      <c r="B389" s="13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3"/>
      <c r="B390" s="13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3"/>
      <c r="B391" s="13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3"/>
      <c r="B392" s="13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3"/>
      <c r="B393" s="13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3"/>
      <c r="B394" s="13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3"/>
      <c r="B395" s="13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3"/>
      <c r="B396" s="13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3"/>
      <c r="B397" s="13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3"/>
      <c r="B398" s="13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3"/>
      <c r="B399" s="13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3"/>
      <c r="B400" s="13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3"/>
      <c r="B401" s="13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3"/>
      <c r="B402" s="13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3"/>
      <c r="B403" s="13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3"/>
      <c r="B404" s="13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3"/>
      <c r="B405" s="13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3"/>
      <c r="B406" s="13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3"/>
      <c r="B407" s="13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3"/>
      <c r="B408" s="13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3"/>
      <c r="B409" s="13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3"/>
      <c r="B410" s="13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3"/>
      <c r="B411" s="13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3"/>
      <c r="B412" s="13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3"/>
      <c r="B413" s="13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3"/>
      <c r="B414" s="13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3"/>
      <c r="B415" s="13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3"/>
      <c r="B416" s="13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3"/>
      <c r="B417" s="13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3"/>
      <c r="B418" s="13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3"/>
      <c r="B419" s="13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3"/>
      <c r="B420" s="13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3"/>
      <c r="B421" s="13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3"/>
      <c r="B422" s="13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3"/>
      <c r="B423" s="13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3"/>
      <c r="B424" s="13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3"/>
      <c r="B425" s="13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3"/>
      <c r="B426" s="13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3"/>
      <c r="B427" s="13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3"/>
      <c r="B428" s="13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3"/>
      <c r="B429" s="13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3"/>
      <c r="B430" s="13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3"/>
      <c r="B431" s="13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3"/>
      <c r="B432" s="13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3"/>
      <c r="B433" s="13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3"/>
      <c r="B434" s="13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3"/>
      <c r="B435" s="13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3"/>
      <c r="B436" s="13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3"/>
      <c r="B437" s="13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3"/>
      <c r="B438" s="13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3"/>
      <c r="B439" s="13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3"/>
      <c r="B440" s="13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3"/>
      <c r="B441" s="13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3"/>
      <c r="B442" s="13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3"/>
      <c r="B443" s="13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3"/>
      <c r="B444" s="13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3"/>
      <c r="B445" s="13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3"/>
      <c r="B446" s="13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3"/>
      <c r="B447" s="13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3"/>
      <c r="B448" s="13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3"/>
      <c r="B449" s="13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3"/>
      <c r="B450" s="13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3"/>
      <c r="B451" s="13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3"/>
      <c r="B452" s="13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3"/>
      <c r="B453" s="13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3"/>
      <c r="B454" s="13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3"/>
      <c r="B455" s="13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3"/>
      <c r="B456" s="13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3"/>
      <c r="B457" s="13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3"/>
      <c r="B458" s="13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3"/>
      <c r="B459" s="13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3"/>
      <c r="B460" s="13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3"/>
      <c r="B461" s="13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3"/>
      <c r="B462" s="13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3"/>
      <c r="B463" s="13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3"/>
      <c r="B464" s="13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3"/>
      <c r="B465" s="13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3"/>
      <c r="B466" s="13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3"/>
      <c r="B467" s="13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3"/>
      <c r="B468" s="13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3"/>
      <c r="B469" s="13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3"/>
      <c r="B470" s="13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3"/>
      <c r="B471" s="13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3"/>
      <c r="B472" s="13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3"/>
      <c r="B473" s="13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3"/>
      <c r="B474" s="13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3"/>
      <c r="B475" s="13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3"/>
      <c r="B476" s="13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3"/>
      <c r="B477" s="13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3"/>
      <c r="B478" s="13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3"/>
      <c r="B479" s="13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3"/>
      <c r="B480" s="13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3"/>
      <c r="B481" s="13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3"/>
      <c r="B482" s="13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3"/>
      <c r="B483" s="13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3"/>
      <c r="B484" s="13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3"/>
      <c r="B485" s="13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3"/>
      <c r="B486" s="13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3"/>
      <c r="B487" s="13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3"/>
      <c r="B488" s="13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3"/>
      <c r="B489" s="13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3"/>
      <c r="B490" s="13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3"/>
      <c r="B491" s="13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3"/>
      <c r="B492" s="13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3"/>
      <c r="B493" s="13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3"/>
      <c r="B494" s="13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3"/>
      <c r="B495" s="13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3"/>
      <c r="B496" s="13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3"/>
      <c r="B497" s="13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3"/>
      <c r="B498" s="13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3"/>
      <c r="B499" s="13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3"/>
      <c r="B500" s="13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3"/>
      <c r="B501" s="13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3"/>
      <c r="B502" s="13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3"/>
      <c r="B503" s="13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3"/>
      <c r="B504" s="13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3"/>
      <c r="B505" s="13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3"/>
      <c r="B506" s="13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3"/>
      <c r="B507" s="13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3"/>
      <c r="B508" s="13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3"/>
      <c r="B509" s="13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3"/>
      <c r="B510" s="13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3"/>
      <c r="B511" s="13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3"/>
      <c r="B512" s="13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3"/>
      <c r="B513" s="13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3"/>
      <c r="B514" s="13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3"/>
      <c r="B515" s="13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3"/>
      <c r="B516" s="13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3"/>
      <c r="B517" s="13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3"/>
      <c r="B518" s="13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3"/>
      <c r="B519" s="13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3"/>
      <c r="B520" s="13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3"/>
      <c r="B521" s="13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3"/>
      <c r="B522" s="13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3"/>
      <c r="B523" s="13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3"/>
      <c r="B524" s="13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3"/>
      <c r="B525" s="13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3"/>
      <c r="B526" s="13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3"/>
      <c r="B527" s="13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3"/>
      <c r="B528" s="13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3"/>
      <c r="B529" s="13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3"/>
      <c r="B530" s="13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3"/>
      <c r="B531" s="13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3"/>
      <c r="B532" s="13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3"/>
      <c r="B533" s="13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3"/>
      <c r="B534" s="13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3"/>
      <c r="B535" s="13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3"/>
      <c r="B536" s="13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3"/>
      <c r="B537" s="13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3"/>
      <c r="B538" s="13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3"/>
      <c r="B539" s="13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3"/>
      <c r="B540" s="13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3"/>
      <c r="B541" s="13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3"/>
      <c r="B542" s="13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3"/>
      <c r="B543" s="13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3"/>
      <c r="B544" s="13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3"/>
      <c r="B545" s="13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3"/>
      <c r="B546" s="13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3"/>
      <c r="B547" s="13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3"/>
      <c r="B548" s="13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3"/>
      <c r="B549" s="13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3"/>
      <c r="B550" s="13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3"/>
      <c r="B551" s="13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3"/>
      <c r="B552" s="13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3"/>
      <c r="B553" s="13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3"/>
      <c r="B554" s="13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3"/>
      <c r="B555" s="13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3"/>
      <c r="B556" s="13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3"/>
      <c r="B557" s="13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3"/>
      <c r="B558" s="13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3"/>
      <c r="B559" s="13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3"/>
      <c r="B560" s="13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3"/>
      <c r="B561" s="13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3"/>
      <c r="B562" s="13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3"/>
      <c r="B563" s="13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3"/>
      <c r="B564" s="13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3"/>
      <c r="B565" s="13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3"/>
      <c r="B566" s="13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3"/>
      <c r="B567" s="13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3"/>
      <c r="B568" s="13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3"/>
      <c r="B569" s="13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3"/>
      <c r="B570" s="13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3"/>
      <c r="B571" s="13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3"/>
      <c r="B572" s="13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3"/>
      <c r="B573" s="13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3"/>
      <c r="B574" s="13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3"/>
      <c r="B575" s="13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3"/>
      <c r="B576" s="13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3"/>
      <c r="B577" s="13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3"/>
      <c r="B578" s="13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3"/>
      <c r="B579" s="13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3"/>
      <c r="B580" s="13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3"/>
      <c r="B581" s="13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3"/>
      <c r="B582" s="13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3"/>
      <c r="B583" s="13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3"/>
      <c r="B584" s="13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3"/>
      <c r="B585" s="13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3"/>
      <c r="B586" s="13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3"/>
      <c r="B587" s="13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3"/>
      <c r="B588" s="13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3"/>
      <c r="B589" s="13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3"/>
      <c r="B590" s="13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3"/>
      <c r="B591" s="13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3"/>
      <c r="B592" s="13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3"/>
      <c r="B593" s="13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3"/>
      <c r="B594" s="13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3"/>
      <c r="B595" s="13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3"/>
      <c r="B596" s="13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3"/>
      <c r="B597" s="13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3"/>
      <c r="B598" s="13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3"/>
      <c r="B599" s="13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3"/>
      <c r="B600" s="13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3"/>
      <c r="B601" s="13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3"/>
      <c r="B602" s="13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3"/>
      <c r="B603" s="13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3"/>
      <c r="B604" s="13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3"/>
      <c r="B605" s="13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3"/>
      <c r="B606" s="13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3"/>
      <c r="B607" s="13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3"/>
      <c r="B608" s="13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3"/>
      <c r="B609" s="13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3"/>
      <c r="B610" s="13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3"/>
      <c r="B611" s="13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3"/>
      <c r="B612" s="13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3"/>
      <c r="B613" s="13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3"/>
      <c r="B614" s="13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3"/>
      <c r="B615" s="13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3"/>
      <c r="B616" s="13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3"/>
      <c r="B617" s="13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3"/>
      <c r="B618" s="13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3"/>
      <c r="B619" s="13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3"/>
      <c r="B620" s="13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3"/>
      <c r="B621" s="13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3"/>
      <c r="B622" s="13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3"/>
      <c r="B623" s="13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3"/>
      <c r="B624" s="13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3"/>
      <c r="B625" s="13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3"/>
      <c r="B626" s="13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3"/>
      <c r="B627" s="13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3"/>
      <c r="B628" s="13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3"/>
      <c r="B629" s="13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3"/>
      <c r="B630" s="13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3"/>
      <c r="B631" s="13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3"/>
      <c r="B632" s="13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3"/>
      <c r="B633" s="13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3"/>
      <c r="B634" s="13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3"/>
      <c r="B635" s="13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3"/>
      <c r="B636" s="13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3"/>
      <c r="B637" s="13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3"/>
      <c r="B638" s="13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3"/>
      <c r="B639" s="13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3"/>
      <c r="B640" s="13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3"/>
      <c r="B641" s="13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3"/>
      <c r="B642" s="13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3"/>
      <c r="B643" s="13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3"/>
      <c r="B644" s="13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3"/>
      <c r="B645" s="13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3"/>
      <c r="B646" s="13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3"/>
      <c r="B647" s="13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3"/>
      <c r="B648" s="13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3"/>
      <c r="B649" s="13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3"/>
      <c r="B650" s="13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3"/>
      <c r="B651" s="13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3"/>
      <c r="B652" s="13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3"/>
      <c r="B653" s="13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3"/>
      <c r="B654" s="13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3"/>
      <c r="B655" s="13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3"/>
      <c r="B656" s="13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3"/>
      <c r="B657" s="13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3"/>
      <c r="B658" s="13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3"/>
      <c r="B659" s="13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3"/>
      <c r="B660" s="13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3"/>
      <c r="B661" s="13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3"/>
      <c r="B662" s="13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3"/>
      <c r="B663" s="13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3"/>
      <c r="B664" s="13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3"/>
      <c r="B665" s="13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3"/>
      <c r="B666" s="13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3"/>
      <c r="B667" s="13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3"/>
      <c r="B668" s="13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3"/>
      <c r="B669" s="13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3"/>
      <c r="B670" s="13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3"/>
      <c r="B671" s="13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3"/>
      <c r="B672" s="13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3"/>
      <c r="B673" s="13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3"/>
      <c r="B674" s="13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3"/>
      <c r="B675" s="13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3"/>
      <c r="B676" s="13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3"/>
      <c r="B677" s="13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3"/>
      <c r="B678" s="13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3"/>
      <c r="B679" s="13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3"/>
      <c r="B680" s="13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3"/>
      <c r="B681" s="13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3"/>
      <c r="B682" s="13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3"/>
      <c r="B683" s="13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3"/>
      <c r="B684" s="13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3"/>
      <c r="B685" s="13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3"/>
      <c r="B686" s="13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3"/>
      <c r="B687" s="13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3"/>
      <c r="B688" s="13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3"/>
      <c r="B689" s="13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3"/>
      <c r="B690" s="13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3"/>
      <c r="B691" s="13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3"/>
      <c r="B692" s="13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3"/>
      <c r="B693" s="13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3"/>
      <c r="B694" s="13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3"/>
      <c r="B695" s="13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3"/>
      <c r="B696" s="13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3"/>
      <c r="B697" s="13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3"/>
      <c r="B698" s="13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3"/>
      <c r="B699" s="13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3"/>
      <c r="B700" s="13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3"/>
      <c r="B701" s="13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3"/>
      <c r="B702" s="13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3"/>
      <c r="B703" s="13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3"/>
      <c r="B704" s="13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3"/>
      <c r="B705" s="13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3"/>
      <c r="B706" s="13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3"/>
      <c r="B707" s="13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3"/>
      <c r="B708" s="13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3"/>
      <c r="B709" s="13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3"/>
      <c r="B710" s="13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3"/>
      <c r="B711" s="13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3"/>
      <c r="B712" s="13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3"/>
      <c r="B713" s="13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3"/>
      <c r="B714" s="13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3"/>
      <c r="B715" s="13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3"/>
      <c r="B716" s="13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3"/>
      <c r="B717" s="13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3"/>
      <c r="B718" s="13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3"/>
      <c r="B719" s="13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3"/>
      <c r="B720" s="13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3"/>
      <c r="B721" s="13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3"/>
      <c r="B722" s="13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3"/>
      <c r="B723" s="13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3"/>
      <c r="B724" s="13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3"/>
      <c r="B725" s="13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3"/>
      <c r="B726" s="13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3"/>
      <c r="B727" s="13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3"/>
      <c r="B728" s="13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3"/>
      <c r="B729" s="13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3"/>
      <c r="B730" s="13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3"/>
      <c r="B731" s="13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3"/>
      <c r="B732" s="13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3"/>
      <c r="B733" s="13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3"/>
      <c r="B734" s="13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3"/>
      <c r="B735" s="13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3"/>
      <c r="B736" s="13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3"/>
      <c r="B737" s="13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3"/>
      <c r="B738" s="13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3"/>
      <c r="B739" s="13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3"/>
      <c r="B740" s="13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3"/>
      <c r="B741" s="13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3"/>
      <c r="B742" s="13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3"/>
      <c r="B743" s="13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3"/>
      <c r="B744" s="13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3"/>
      <c r="B745" s="13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3"/>
      <c r="B746" s="13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3"/>
      <c r="B747" s="13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3"/>
      <c r="B748" s="13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3"/>
      <c r="B749" s="13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3"/>
      <c r="B750" s="13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3"/>
      <c r="B751" s="13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3"/>
      <c r="B752" s="13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3"/>
      <c r="B753" s="13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3"/>
      <c r="B754" s="13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3"/>
      <c r="B755" s="13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3"/>
      <c r="B756" s="13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3"/>
      <c r="B757" s="13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3"/>
      <c r="B758" s="13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3"/>
      <c r="B759" s="13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3"/>
      <c r="B760" s="13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3"/>
      <c r="B761" s="13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3"/>
      <c r="B762" s="13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3"/>
      <c r="B763" s="13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3"/>
      <c r="B764" s="13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3"/>
      <c r="B765" s="13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3"/>
      <c r="B766" s="13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3"/>
      <c r="B767" s="13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3"/>
      <c r="B768" s="13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3"/>
      <c r="B769" s="13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3"/>
      <c r="B770" s="13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3"/>
      <c r="B771" s="13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3"/>
      <c r="B772" s="13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3"/>
      <c r="B773" s="13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3"/>
      <c r="B774" s="13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3"/>
      <c r="B775" s="13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3"/>
      <c r="B776" s="13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3"/>
      <c r="B777" s="13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3"/>
      <c r="B778" s="13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3"/>
      <c r="B779" s="13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3"/>
      <c r="B780" s="13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3"/>
      <c r="B781" s="13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3"/>
      <c r="B782" s="13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3"/>
      <c r="B783" s="13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3"/>
      <c r="B784" s="13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3"/>
      <c r="B785" s="13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3"/>
      <c r="B786" s="13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3"/>
      <c r="B787" s="13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3"/>
      <c r="B788" s="13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3"/>
      <c r="B789" s="13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3"/>
      <c r="B790" s="13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3"/>
      <c r="B791" s="13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3"/>
      <c r="B792" s="13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3"/>
      <c r="B793" s="13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3"/>
      <c r="B794" s="13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3"/>
      <c r="B795" s="13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3"/>
      <c r="B796" s="13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3"/>
      <c r="B797" s="13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3"/>
      <c r="B798" s="13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3"/>
      <c r="B799" s="13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3"/>
      <c r="B800" s="13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3"/>
      <c r="B801" s="13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3"/>
      <c r="B802" s="13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3"/>
      <c r="B803" s="13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3"/>
      <c r="B804" s="13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3"/>
      <c r="B805" s="13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3"/>
      <c r="B806" s="13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3"/>
      <c r="B807" s="13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3"/>
      <c r="B808" s="13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3"/>
      <c r="B809" s="13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3"/>
      <c r="B810" s="13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3"/>
      <c r="B811" s="13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3"/>
      <c r="B812" s="13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3"/>
      <c r="B813" s="13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3"/>
      <c r="B814" s="13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3"/>
      <c r="B815" s="13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3"/>
      <c r="B816" s="13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3"/>
      <c r="B817" s="13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3"/>
      <c r="B818" s="13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3"/>
      <c r="B819" s="13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3"/>
      <c r="B820" s="13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3"/>
      <c r="B821" s="13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3"/>
      <c r="B822" s="13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3"/>
      <c r="B823" s="13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3"/>
      <c r="B824" s="13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3"/>
      <c r="B825" s="13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3"/>
      <c r="B826" s="13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3"/>
      <c r="B827" s="13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3"/>
      <c r="B828" s="13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3"/>
      <c r="B829" s="13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3"/>
      <c r="B830" s="13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3"/>
      <c r="B831" s="13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3"/>
      <c r="B832" s="13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3"/>
      <c r="B833" s="13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3"/>
      <c r="B834" s="13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3"/>
      <c r="B835" s="13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3"/>
      <c r="B836" s="13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3"/>
      <c r="B837" s="13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3"/>
      <c r="B838" s="13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3"/>
      <c r="B839" s="13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3"/>
      <c r="B840" s="13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3"/>
      <c r="B841" s="13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3"/>
      <c r="B842" s="13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3"/>
      <c r="B843" s="13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3"/>
      <c r="B844" s="13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3"/>
      <c r="B845" s="13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3"/>
      <c r="B846" s="13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3"/>
      <c r="B847" s="13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3"/>
      <c r="B848" s="13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3"/>
      <c r="B849" s="13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3"/>
      <c r="B850" s="13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3"/>
      <c r="B851" s="13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3"/>
      <c r="B852" s="13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3"/>
      <c r="B853" s="13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3"/>
      <c r="B854" s="13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3"/>
      <c r="B855" s="13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3"/>
      <c r="B856" s="13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3"/>
      <c r="B857" s="13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3"/>
      <c r="B858" s="13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3"/>
      <c r="B859" s="13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3"/>
      <c r="B860" s="13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3"/>
      <c r="B861" s="13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3"/>
      <c r="B862" s="13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3"/>
      <c r="B863" s="13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3"/>
      <c r="B864" s="13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3"/>
      <c r="B865" s="13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3"/>
      <c r="B866" s="13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3"/>
      <c r="B867" s="13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3"/>
      <c r="B868" s="13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3"/>
      <c r="B869" s="13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3"/>
      <c r="B870" s="13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3"/>
      <c r="B871" s="13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3"/>
      <c r="B872" s="13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3"/>
      <c r="B873" s="13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3"/>
      <c r="B874" s="13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3"/>
      <c r="B875" s="13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3"/>
      <c r="B876" s="13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3"/>
      <c r="B877" s="13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3"/>
      <c r="B878" s="13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3"/>
      <c r="B879" s="13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3"/>
      <c r="B880" s="13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3"/>
      <c r="B881" s="13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3"/>
      <c r="B882" s="13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3"/>
      <c r="B883" s="13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3"/>
      <c r="B884" s="13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3"/>
      <c r="B885" s="13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3"/>
      <c r="B886" s="13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3"/>
      <c r="B887" s="13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3"/>
      <c r="B888" s="13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3"/>
      <c r="B889" s="13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3"/>
      <c r="B890" s="13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3"/>
      <c r="B891" s="13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3"/>
      <c r="B892" s="13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3"/>
      <c r="B893" s="13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3"/>
      <c r="B894" s="13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3"/>
      <c r="B895" s="13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3"/>
      <c r="B896" s="13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3"/>
      <c r="B897" s="13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3"/>
      <c r="B898" s="13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3"/>
      <c r="B899" s="13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3"/>
      <c r="B900" s="13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3"/>
      <c r="B901" s="13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3"/>
      <c r="B902" s="13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3"/>
      <c r="B903" s="13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3"/>
      <c r="B904" s="13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3"/>
      <c r="B905" s="13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3"/>
      <c r="B906" s="13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3"/>
      <c r="B907" s="13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3"/>
      <c r="B908" s="13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3"/>
      <c r="B909" s="13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3"/>
      <c r="B910" s="13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3"/>
      <c r="B911" s="13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3"/>
      <c r="B912" s="13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3"/>
      <c r="B913" s="13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3"/>
      <c r="B914" s="13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3"/>
      <c r="B915" s="13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3"/>
      <c r="B916" s="13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3"/>
      <c r="B917" s="13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3"/>
      <c r="B918" s="13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3"/>
      <c r="B919" s="13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3"/>
      <c r="B920" s="13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3"/>
      <c r="B921" s="13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3"/>
      <c r="B922" s="13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3"/>
      <c r="B923" s="13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3"/>
      <c r="B924" s="13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3"/>
      <c r="B925" s="13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3"/>
      <c r="B926" s="13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3"/>
      <c r="B927" s="13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3"/>
      <c r="B928" s="13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3"/>
      <c r="B929" s="13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3"/>
      <c r="B930" s="13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3"/>
      <c r="B931" s="13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3"/>
      <c r="B932" s="13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3"/>
      <c r="B933" s="13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3"/>
      <c r="B934" s="13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3"/>
      <c r="B935" s="13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3"/>
      <c r="B936" s="13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3"/>
      <c r="B937" s="13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3"/>
      <c r="B938" s="13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3"/>
      <c r="B939" s="13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3"/>
      <c r="B940" s="13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3"/>
      <c r="B941" s="13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3"/>
      <c r="B942" s="13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3"/>
      <c r="B943" s="13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3"/>
      <c r="B944" s="13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3"/>
      <c r="B945" s="13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3"/>
      <c r="B946" s="13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3"/>
      <c r="B947" s="13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3"/>
      <c r="B948" s="13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3"/>
      <c r="B949" s="13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3"/>
      <c r="B950" s="13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3"/>
      <c r="B951" s="13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3"/>
      <c r="B952" s="13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3"/>
      <c r="B953" s="13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3"/>
      <c r="B954" s="13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3"/>
      <c r="B955" s="13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3"/>
      <c r="B956" s="13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3"/>
      <c r="B957" s="13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3"/>
      <c r="B958" s="13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3"/>
      <c r="B959" s="13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3"/>
      <c r="B960" s="13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3"/>
      <c r="B961" s="13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3"/>
      <c r="B962" s="13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3"/>
      <c r="B963" s="13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3"/>
      <c r="B964" s="13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3"/>
      <c r="B965" s="13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3"/>
      <c r="B966" s="13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3"/>
      <c r="B967" s="13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3"/>
      <c r="B968" s="13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3"/>
      <c r="B969" s="13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3"/>
      <c r="B970" s="13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3"/>
      <c r="B971" s="13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3"/>
      <c r="B972" s="13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3"/>
      <c r="B973" s="13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3"/>
      <c r="B974" s="13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3"/>
      <c r="B975" s="13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3"/>
      <c r="B976" s="13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3"/>
      <c r="B977" s="13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3"/>
      <c r="B978" s="13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3"/>
      <c r="B979" s="13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3"/>
      <c r="B980" s="13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3"/>
      <c r="B981" s="13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3"/>
      <c r="B982" s="13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3"/>
      <c r="B983" s="13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3"/>
      <c r="B984" s="13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3"/>
      <c r="B985" s="13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3"/>
      <c r="B986" s="13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3"/>
      <c r="B987" s="13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3"/>
      <c r="B988" s="13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3"/>
      <c r="B989" s="13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3"/>
      <c r="B990" s="13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3"/>
      <c r="B991" s="13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3"/>
      <c r="B992" s="13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3"/>
      <c r="B993" s="13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3"/>
      <c r="B994" s="13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3"/>
      <c r="B995" s="13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3"/>
      <c r="B996" s="13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3"/>
      <c r="B997" s="13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3"/>
      <c r="B998" s="13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3"/>
      <c r="B999" s="13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3"/>
      <c r="B1000" s="13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3">
    <mergeCell ref="A1:A2"/>
    <mergeCell ref="B1:B2"/>
    <mergeCell ref="C1:F1"/>
  </mergeCells>
  <conditionalFormatting sqref="C3:F14">
    <cfRule type="cellIs" dxfId="0" priority="1" operator="equal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3.57"/>
    <col customWidth="1" min="3" max="3" width="13.43"/>
    <col customWidth="1" min="4" max="4" width="9.14"/>
    <col customWidth="1" min="5" max="5" width="11.0"/>
    <col customWidth="1" min="6" max="6" width="9.14"/>
    <col customWidth="1" min="7" max="26" width="8.71"/>
  </cols>
  <sheetData>
    <row r="1" ht="12.75" customHeight="1">
      <c r="A1" s="5" t="s">
        <v>117</v>
      </c>
      <c r="B1" s="5" t="s">
        <v>118</v>
      </c>
      <c r="C1" s="44" t="s">
        <v>119</v>
      </c>
      <c r="D1" s="5" t="s">
        <v>120</v>
      </c>
      <c r="E1" s="5" t="s">
        <v>121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29" t="s">
        <v>122</v>
      </c>
      <c r="B2" s="8" t="s">
        <v>123</v>
      </c>
      <c r="C2" s="11">
        <v>1.25</v>
      </c>
      <c r="D2" s="8">
        <v>4.0</v>
      </c>
      <c r="E2" s="45">
        <v>52000.0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29" t="s">
        <v>124</v>
      </c>
      <c r="B3" s="8" t="s">
        <v>123</v>
      </c>
      <c r="C3" s="11">
        <v>1.14</v>
      </c>
      <c r="D3" s="8">
        <v>5.0</v>
      </c>
      <c r="E3" s="45">
        <v>47000.0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29" t="s">
        <v>125</v>
      </c>
      <c r="B4" s="8" t="s">
        <v>123</v>
      </c>
      <c r="C4" s="11">
        <v>0.76</v>
      </c>
      <c r="D4" s="8">
        <v>4.0</v>
      </c>
      <c r="E4" s="45">
        <v>72000.0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29" t="s">
        <v>126</v>
      </c>
      <c r="B5" s="8" t="s">
        <v>127</v>
      </c>
      <c r="C5" s="11">
        <v>1.25</v>
      </c>
      <c r="D5" s="8">
        <v>0.0</v>
      </c>
      <c r="E5" s="45">
        <v>82000.0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29" t="s">
        <v>128</v>
      </c>
      <c r="B6" s="8" t="s">
        <v>127</v>
      </c>
      <c r="C6" s="11">
        <v>0.89</v>
      </c>
      <c r="D6" s="8">
        <v>2.0</v>
      </c>
      <c r="E6" s="45">
        <v>28000.0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29" t="s">
        <v>129</v>
      </c>
      <c r="B7" s="8" t="s">
        <v>127</v>
      </c>
      <c r="C7" s="11">
        <v>0.49</v>
      </c>
      <c r="D7" s="8">
        <v>1.0</v>
      </c>
      <c r="E7" s="45">
        <v>76000.0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29" t="s">
        <v>130</v>
      </c>
      <c r="B8" s="8" t="s">
        <v>131</v>
      </c>
      <c r="C8" s="11">
        <v>1.25</v>
      </c>
      <c r="D8" s="8">
        <v>5.0</v>
      </c>
      <c r="E8" s="45">
        <v>76000.0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29" t="s">
        <v>132</v>
      </c>
      <c r="B9" s="8" t="s">
        <v>131</v>
      </c>
      <c r="C9" s="11">
        <v>1.21</v>
      </c>
      <c r="D9" s="8">
        <v>2.0</v>
      </c>
      <c r="E9" s="45">
        <v>48000.0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9" t="s">
        <v>133</v>
      </c>
      <c r="B10" s="8" t="s">
        <v>131</v>
      </c>
      <c r="C10" s="11">
        <v>1.05</v>
      </c>
      <c r="D10" s="8">
        <v>5.0</v>
      </c>
      <c r="E10" s="45">
        <v>42000.0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29" t="s">
        <v>134</v>
      </c>
      <c r="B11" s="8" t="s">
        <v>131</v>
      </c>
      <c r="C11" s="11">
        <v>0.9</v>
      </c>
      <c r="D11" s="8">
        <v>2.0</v>
      </c>
      <c r="E11" s="45">
        <v>27000.0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9" t="s">
        <v>135</v>
      </c>
      <c r="B12" s="8" t="s">
        <v>131</v>
      </c>
      <c r="C12" s="11">
        <v>0.67</v>
      </c>
      <c r="D12" s="8">
        <v>0.0</v>
      </c>
      <c r="E12" s="45">
        <v>83000.0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29" t="s">
        <v>136</v>
      </c>
      <c r="B13" s="8" t="s">
        <v>131</v>
      </c>
      <c r="C13" s="11">
        <v>0.66</v>
      </c>
      <c r="D13" s="8">
        <v>5.0</v>
      </c>
      <c r="E13" s="45">
        <v>44000.0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9" t="s">
        <v>137</v>
      </c>
      <c r="B14" s="8" t="s">
        <v>131</v>
      </c>
      <c r="C14" s="11">
        <v>0.4</v>
      </c>
      <c r="D14" s="8">
        <v>5.0</v>
      </c>
      <c r="E14" s="45">
        <v>64000.0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3"/>
      <c r="B15" s="12"/>
      <c r="C15" s="19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13"/>
      <c r="B16" s="12"/>
      <c r="C16" s="19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13"/>
      <c r="B17" s="12"/>
      <c r="C17" s="19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3"/>
      <c r="B18" s="12"/>
      <c r="C18" s="19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3"/>
      <c r="B19" s="12"/>
      <c r="C19" s="19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3"/>
      <c r="B20" s="12"/>
      <c r="C20" s="19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3"/>
      <c r="B21" s="12"/>
      <c r="C21" s="19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3"/>
      <c r="B22" s="12"/>
      <c r="C22" s="19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3"/>
      <c r="B23" s="12"/>
      <c r="C23" s="19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3"/>
      <c r="B24" s="12"/>
      <c r="C24" s="19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3"/>
      <c r="B25" s="12"/>
      <c r="C25" s="19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3"/>
      <c r="B26" s="12"/>
      <c r="C26" s="19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3"/>
      <c r="B27" s="12"/>
      <c r="C27" s="19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3"/>
      <c r="B28" s="12"/>
      <c r="C28" s="19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3"/>
      <c r="B29" s="12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3"/>
      <c r="B30" s="12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3"/>
      <c r="B31" s="12"/>
      <c r="C31" s="19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3"/>
      <c r="B32" s="12"/>
      <c r="C32" s="19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3"/>
      <c r="B33" s="12"/>
      <c r="C33" s="19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3"/>
      <c r="B34" s="12"/>
      <c r="C34" s="19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3"/>
      <c r="B35" s="12"/>
      <c r="C35" s="19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3"/>
      <c r="B36" s="12"/>
      <c r="C36" s="19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3"/>
      <c r="B37" s="12"/>
      <c r="C37" s="19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3"/>
      <c r="B38" s="12"/>
      <c r="C38" s="19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3"/>
      <c r="B39" s="12"/>
      <c r="C39" s="19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3"/>
      <c r="B40" s="12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3"/>
      <c r="B41" s="12"/>
      <c r="C41" s="19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3"/>
      <c r="B42" s="12"/>
      <c r="C42" s="19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3"/>
      <c r="B43" s="12"/>
      <c r="C43" s="19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3"/>
      <c r="B44" s="12"/>
      <c r="C44" s="19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3"/>
      <c r="B45" s="12"/>
      <c r="C45" s="19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3"/>
      <c r="B46" s="12"/>
      <c r="C46" s="19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3"/>
      <c r="B47" s="12"/>
      <c r="C47" s="19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3"/>
      <c r="B48" s="12"/>
      <c r="C48" s="19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3"/>
      <c r="B49" s="12"/>
      <c r="C49" s="19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3"/>
      <c r="B50" s="12"/>
      <c r="C50" s="19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3"/>
      <c r="B51" s="12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3"/>
      <c r="B52" s="12"/>
      <c r="C52" s="19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3"/>
      <c r="B53" s="12"/>
      <c r="C53" s="19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3"/>
      <c r="B54" s="12"/>
      <c r="C54" s="19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3"/>
      <c r="B55" s="12"/>
      <c r="C55" s="19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3"/>
      <c r="B56" s="12"/>
      <c r="C56" s="19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3"/>
      <c r="B57" s="12"/>
      <c r="C57" s="19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3"/>
      <c r="B58" s="12"/>
      <c r="C58" s="19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3"/>
      <c r="B59" s="12"/>
      <c r="C59" s="19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3"/>
      <c r="B60" s="12"/>
      <c r="C60" s="19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3"/>
      <c r="B61" s="12"/>
      <c r="C61" s="19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3"/>
      <c r="B62" s="12"/>
      <c r="C62" s="19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3"/>
      <c r="B63" s="12"/>
      <c r="C63" s="19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3"/>
      <c r="B64" s="12"/>
      <c r="C64" s="19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3"/>
      <c r="B65" s="12"/>
      <c r="C65" s="19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3"/>
      <c r="B66" s="12"/>
      <c r="C66" s="19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3"/>
      <c r="B67" s="12"/>
      <c r="C67" s="19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3"/>
      <c r="B68" s="12"/>
      <c r="C68" s="19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3"/>
      <c r="B69" s="12"/>
      <c r="C69" s="19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3"/>
      <c r="B70" s="12"/>
      <c r="C70" s="19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3"/>
      <c r="B71" s="12"/>
      <c r="C71" s="19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3"/>
      <c r="B72" s="12"/>
      <c r="C72" s="19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3"/>
      <c r="B73" s="12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3"/>
      <c r="B74" s="12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3"/>
      <c r="B75" s="12"/>
      <c r="C75" s="19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3"/>
      <c r="B76" s="12"/>
      <c r="C76" s="19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3"/>
      <c r="B77" s="12"/>
      <c r="C77" s="19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3"/>
      <c r="B78" s="12"/>
      <c r="C78" s="19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3"/>
      <c r="B79" s="12"/>
      <c r="C79" s="19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3"/>
      <c r="B80" s="12"/>
      <c r="C80" s="19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3"/>
      <c r="B81" s="12"/>
      <c r="C81" s="19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3"/>
      <c r="B82" s="12"/>
      <c r="C82" s="19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3"/>
      <c r="B83" s="12"/>
      <c r="C83" s="19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3"/>
      <c r="B84" s="12"/>
      <c r="C84" s="19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3"/>
      <c r="B85" s="12"/>
      <c r="C85" s="19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3"/>
      <c r="B86" s="12"/>
      <c r="C86" s="19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3"/>
      <c r="B87" s="12"/>
      <c r="C87" s="19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3"/>
      <c r="B88" s="12"/>
      <c r="C88" s="19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3"/>
      <c r="B89" s="12"/>
      <c r="C89" s="19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3"/>
      <c r="B90" s="12"/>
      <c r="C90" s="19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3"/>
      <c r="B91" s="12"/>
      <c r="C91" s="19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3"/>
      <c r="B92" s="12"/>
      <c r="C92" s="19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3"/>
      <c r="B93" s="12"/>
      <c r="C93" s="19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3"/>
      <c r="B94" s="12"/>
      <c r="C94" s="19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3"/>
      <c r="B95" s="12"/>
      <c r="C95" s="19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3"/>
      <c r="B96" s="12"/>
      <c r="C96" s="19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3"/>
      <c r="B97" s="12"/>
      <c r="C97" s="19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3"/>
      <c r="B98" s="12"/>
      <c r="C98" s="19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3"/>
      <c r="B99" s="12"/>
      <c r="C99" s="19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3"/>
      <c r="B100" s="12"/>
      <c r="C100" s="19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3"/>
      <c r="B101" s="12"/>
      <c r="C101" s="19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3"/>
      <c r="B102" s="12"/>
      <c r="C102" s="19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3"/>
      <c r="B103" s="12"/>
      <c r="C103" s="19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3"/>
      <c r="B104" s="12"/>
      <c r="C104" s="19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3"/>
      <c r="B105" s="12"/>
      <c r="C105" s="19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3"/>
      <c r="B106" s="12"/>
      <c r="C106" s="19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3"/>
      <c r="B107" s="12"/>
      <c r="C107" s="19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3"/>
      <c r="B108" s="12"/>
      <c r="C108" s="19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3"/>
      <c r="B109" s="12"/>
      <c r="C109" s="19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3"/>
      <c r="B110" s="12"/>
      <c r="C110" s="19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3"/>
      <c r="B111" s="12"/>
      <c r="C111" s="19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3"/>
      <c r="B112" s="12"/>
      <c r="C112" s="19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3"/>
      <c r="B113" s="12"/>
      <c r="C113" s="19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3"/>
      <c r="B114" s="12"/>
      <c r="C114" s="19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3"/>
      <c r="B115" s="12"/>
      <c r="C115" s="19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3"/>
      <c r="B116" s="12"/>
      <c r="C116" s="19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3"/>
      <c r="B117" s="12"/>
      <c r="C117" s="19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3"/>
      <c r="B118" s="12"/>
      <c r="C118" s="19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3"/>
      <c r="B119" s="12"/>
      <c r="C119" s="19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3"/>
      <c r="B120" s="12"/>
      <c r="C120" s="19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3"/>
      <c r="B121" s="12"/>
      <c r="C121" s="19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3"/>
      <c r="B122" s="12"/>
      <c r="C122" s="19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3"/>
      <c r="B123" s="12"/>
      <c r="C123" s="19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3"/>
      <c r="B124" s="12"/>
      <c r="C124" s="19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3"/>
      <c r="B125" s="12"/>
      <c r="C125" s="19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3"/>
      <c r="B126" s="12"/>
      <c r="C126" s="19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3"/>
      <c r="B127" s="12"/>
      <c r="C127" s="19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3"/>
      <c r="B128" s="12"/>
      <c r="C128" s="19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3"/>
      <c r="B129" s="12"/>
      <c r="C129" s="19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3"/>
      <c r="B130" s="12"/>
      <c r="C130" s="19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3"/>
      <c r="B131" s="12"/>
      <c r="C131" s="19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3"/>
      <c r="B132" s="12"/>
      <c r="C132" s="19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3"/>
      <c r="B133" s="12"/>
      <c r="C133" s="19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3"/>
      <c r="B134" s="12"/>
      <c r="C134" s="19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3"/>
      <c r="B135" s="12"/>
      <c r="C135" s="19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3"/>
      <c r="B136" s="12"/>
      <c r="C136" s="19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3"/>
      <c r="B137" s="12"/>
      <c r="C137" s="19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3"/>
      <c r="B138" s="12"/>
      <c r="C138" s="19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3"/>
      <c r="B139" s="12"/>
      <c r="C139" s="19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3"/>
      <c r="B140" s="12"/>
      <c r="C140" s="19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3"/>
      <c r="B141" s="12"/>
      <c r="C141" s="19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3"/>
      <c r="B142" s="12"/>
      <c r="C142" s="19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3"/>
      <c r="B143" s="12"/>
      <c r="C143" s="19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3"/>
      <c r="B144" s="12"/>
      <c r="C144" s="19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3"/>
      <c r="B145" s="12"/>
      <c r="C145" s="19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3"/>
      <c r="B146" s="12"/>
      <c r="C146" s="19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3"/>
      <c r="B147" s="12"/>
      <c r="C147" s="19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3"/>
      <c r="B148" s="12"/>
      <c r="C148" s="19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3"/>
      <c r="B149" s="12"/>
      <c r="C149" s="19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3"/>
      <c r="B150" s="12"/>
      <c r="C150" s="19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3"/>
      <c r="B151" s="12"/>
      <c r="C151" s="19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3"/>
      <c r="B152" s="12"/>
      <c r="C152" s="19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3"/>
      <c r="B153" s="12"/>
      <c r="C153" s="19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3"/>
      <c r="B154" s="12"/>
      <c r="C154" s="19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3"/>
      <c r="B155" s="12"/>
      <c r="C155" s="19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3"/>
      <c r="B156" s="12"/>
      <c r="C156" s="19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3"/>
      <c r="B157" s="12"/>
      <c r="C157" s="19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3"/>
      <c r="B158" s="12"/>
      <c r="C158" s="19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3"/>
      <c r="B159" s="12"/>
      <c r="C159" s="19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3"/>
      <c r="B160" s="12"/>
      <c r="C160" s="19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3"/>
      <c r="B161" s="12"/>
      <c r="C161" s="19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3"/>
      <c r="B162" s="12"/>
      <c r="C162" s="19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3"/>
      <c r="B163" s="12"/>
      <c r="C163" s="19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3"/>
      <c r="B164" s="12"/>
      <c r="C164" s="19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3"/>
      <c r="B165" s="12"/>
      <c r="C165" s="19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3"/>
      <c r="B166" s="12"/>
      <c r="C166" s="19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3"/>
      <c r="B167" s="12"/>
      <c r="C167" s="19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3"/>
      <c r="B168" s="12"/>
      <c r="C168" s="19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3"/>
      <c r="B169" s="12"/>
      <c r="C169" s="19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3"/>
      <c r="B170" s="12"/>
      <c r="C170" s="19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3"/>
      <c r="B171" s="12"/>
      <c r="C171" s="19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3"/>
      <c r="B172" s="12"/>
      <c r="C172" s="19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3"/>
      <c r="B173" s="12"/>
      <c r="C173" s="19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3"/>
      <c r="B174" s="12"/>
      <c r="C174" s="19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3"/>
      <c r="B175" s="12"/>
      <c r="C175" s="19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3"/>
      <c r="B176" s="12"/>
      <c r="C176" s="19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3"/>
      <c r="B177" s="12"/>
      <c r="C177" s="19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3"/>
      <c r="B178" s="12"/>
      <c r="C178" s="19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3"/>
      <c r="B179" s="12"/>
      <c r="C179" s="19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3"/>
      <c r="B180" s="12"/>
      <c r="C180" s="19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3"/>
      <c r="B181" s="12"/>
      <c r="C181" s="19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3"/>
      <c r="B182" s="12"/>
      <c r="C182" s="19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3"/>
      <c r="B183" s="12"/>
      <c r="C183" s="19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3"/>
      <c r="B184" s="12"/>
      <c r="C184" s="19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3"/>
      <c r="B185" s="12"/>
      <c r="C185" s="19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3"/>
      <c r="B186" s="12"/>
      <c r="C186" s="19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3"/>
      <c r="B187" s="12"/>
      <c r="C187" s="19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3"/>
      <c r="B188" s="12"/>
      <c r="C188" s="19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3"/>
      <c r="B189" s="12"/>
      <c r="C189" s="19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3"/>
      <c r="B190" s="12"/>
      <c r="C190" s="19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3"/>
      <c r="B191" s="12"/>
      <c r="C191" s="19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3"/>
      <c r="B192" s="12"/>
      <c r="C192" s="19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3"/>
      <c r="B193" s="12"/>
      <c r="C193" s="19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3"/>
      <c r="B194" s="12"/>
      <c r="C194" s="19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3"/>
      <c r="B195" s="12"/>
      <c r="C195" s="19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3"/>
      <c r="B196" s="12"/>
      <c r="C196" s="19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3"/>
      <c r="B197" s="12"/>
      <c r="C197" s="19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3"/>
      <c r="B198" s="12"/>
      <c r="C198" s="19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3"/>
      <c r="B199" s="12"/>
      <c r="C199" s="19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3"/>
      <c r="B200" s="12"/>
      <c r="C200" s="19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3"/>
      <c r="B201" s="12"/>
      <c r="C201" s="19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3"/>
      <c r="B202" s="12"/>
      <c r="C202" s="19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3"/>
      <c r="B203" s="12"/>
      <c r="C203" s="19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3"/>
      <c r="B204" s="12"/>
      <c r="C204" s="19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3"/>
      <c r="B205" s="12"/>
      <c r="C205" s="19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3"/>
      <c r="B206" s="12"/>
      <c r="C206" s="19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3"/>
      <c r="B207" s="12"/>
      <c r="C207" s="19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3"/>
      <c r="B208" s="12"/>
      <c r="C208" s="19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3"/>
      <c r="B209" s="12"/>
      <c r="C209" s="19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3"/>
      <c r="B210" s="12"/>
      <c r="C210" s="19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3"/>
      <c r="B211" s="12"/>
      <c r="C211" s="19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3"/>
      <c r="B212" s="12"/>
      <c r="C212" s="19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3"/>
      <c r="B213" s="12"/>
      <c r="C213" s="19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3"/>
      <c r="B214" s="12"/>
      <c r="C214" s="19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3"/>
      <c r="B215" s="12"/>
      <c r="C215" s="19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3"/>
      <c r="B216" s="12"/>
      <c r="C216" s="19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3"/>
      <c r="B217" s="12"/>
      <c r="C217" s="19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3"/>
      <c r="B218" s="12"/>
      <c r="C218" s="19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3"/>
      <c r="B219" s="12"/>
      <c r="C219" s="19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3"/>
      <c r="B220" s="12"/>
      <c r="C220" s="19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3"/>
      <c r="B221" s="12"/>
      <c r="C221" s="19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3"/>
      <c r="B222" s="12"/>
      <c r="C222" s="19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3"/>
      <c r="B223" s="12"/>
      <c r="C223" s="19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3"/>
      <c r="B224" s="12"/>
      <c r="C224" s="19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3"/>
      <c r="B225" s="12"/>
      <c r="C225" s="19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3"/>
      <c r="B226" s="12"/>
      <c r="C226" s="19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3"/>
      <c r="B227" s="12"/>
      <c r="C227" s="19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3"/>
      <c r="B228" s="12"/>
      <c r="C228" s="19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3"/>
      <c r="B229" s="12"/>
      <c r="C229" s="19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3"/>
      <c r="B230" s="12"/>
      <c r="C230" s="19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3"/>
      <c r="B231" s="12"/>
      <c r="C231" s="19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3"/>
      <c r="B232" s="12"/>
      <c r="C232" s="19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3"/>
      <c r="B233" s="12"/>
      <c r="C233" s="19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3"/>
      <c r="B234" s="12"/>
      <c r="C234" s="19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3"/>
      <c r="B235" s="12"/>
      <c r="C235" s="19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3"/>
      <c r="B236" s="12"/>
      <c r="C236" s="19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3"/>
      <c r="B237" s="12"/>
      <c r="C237" s="19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3"/>
      <c r="B238" s="12"/>
      <c r="C238" s="19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3"/>
      <c r="B239" s="12"/>
      <c r="C239" s="19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3"/>
      <c r="B240" s="12"/>
      <c r="C240" s="19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3"/>
      <c r="B241" s="12"/>
      <c r="C241" s="19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3"/>
      <c r="B242" s="12"/>
      <c r="C242" s="19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3"/>
      <c r="B243" s="12"/>
      <c r="C243" s="19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3"/>
      <c r="B244" s="12"/>
      <c r="C244" s="19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3"/>
      <c r="B245" s="12"/>
      <c r="C245" s="19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3"/>
      <c r="B246" s="12"/>
      <c r="C246" s="19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3"/>
      <c r="B247" s="12"/>
      <c r="C247" s="19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3"/>
      <c r="B248" s="12"/>
      <c r="C248" s="19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3"/>
      <c r="B249" s="12"/>
      <c r="C249" s="19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3"/>
      <c r="B250" s="12"/>
      <c r="C250" s="19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3"/>
      <c r="B251" s="12"/>
      <c r="C251" s="19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3"/>
      <c r="B252" s="12"/>
      <c r="C252" s="19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3"/>
      <c r="B253" s="12"/>
      <c r="C253" s="19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3"/>
      <c r="B254" s="12"/>
      <c r="C254" s="19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3"/>
      <c r="B255" s="12"/>
      <c r="C255" s="19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3"/>
      <c r="B256" s="12"/>
      <c r="C256" s="19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3"/>
      <c r="B257" s="12"/>
      <c r="C257" s="19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3"/>
      <c r="B258" s="12"/>
      <c r="C258" s="19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3"/>
      <c r="B259" s="12"/>
      <c r="C259" s="19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3"/>
      <c r="B260" s="12"/>
      <c r="C260" s="19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3"/>
      <c r="B261" s="12"/>
      <c r="C261" s="19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3"/>
      <c r="B262" s="12"/>
      <c r="C262" s="19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3"/>
      <c r="B263" s="12"/>
      <c r="C263" s="19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3"/>
      <c r="B264" s="12"/>
      <c r="C264" s="19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3"/>
      <c r="B265" s="12"/>
      <c r="C265" s="19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3"/>
      <c r="B266" s="12"/>
      <c r="C266" s="19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3"/>
      <c r="B267" s="12"/>
      <c r="C267" s="19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3"/>
      <c r="B268" s="12"/>
      <c r="C268" s="19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3"/>
      <c r="B269" s="12"/>
      <c r="C269" s="19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3"/>
      <c r="B270" s="12"/>
      <c r="C270" s="19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3"/>
      <c r="B271" s="12"/>
      <c r="C271" s="19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3"/>
      <c r="B272" s="12"/>
      <c r="C272" s="19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3"/>
      <c r="B273" s="12"/>
      <c r="C273" s="19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3"/>
      <c r="B274" s="12"/>
      <c r="C274" s="19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3"/>
      <c r="B275" s="12"/>
      <c r="C275" s="19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3"/>
      <c r="B276" s="12"/>
      <c r="C276" s="19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3"/>
      <c r="B277" s="12"/>
      <c r="C277" s="19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3"/>
      <c r="B278" s="12"/>
      <c r="C278" s="19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3"/>
      <c r="B279" s="12"/>
      <c r="C279" s="19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3"/>
      <c r="B280" s="12"/>
      <c r="C280" s="19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3"/>
      <c r="B281" s="12"/>
      <c r="C281" s="19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3"/>
      <c r="B282" s="12"/>
      <c r="C282" s="19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3"/>
      <c r="B283" s="12"/>
      <c r="C283" s="19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3"/>
      <c r="B284" s="12"/>
      <c r="C284" s="19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3"/>
      <c r="B285" s="12"/>
      <c r="C285" s="19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3"/>
      <c r="B286" s="12"/>
      <c r="C286" s="19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3"/>
      <c r="B287" s="12"/>
      <c r="C287" s="19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3"/>
      <c r="B288" s="12"/>
      <c r="C288" s="19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3"/>
      <c r="B289" s="12"/>
      <c r="C289" s="19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3"/>
      <c r="B290" s="12"/>
      <c r="C290" s="19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3"/>
      <c r="B291" s="12"/>
      <c r="C291" s="19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3"/>
      <c r="B292" s="12"/>
      <c r="C292" s="19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3"/>
      <c r="B293" s="12"/>
      <c r="C293" s="19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3"/>
      <c r="B294" s="12"/>
      <c r="C294" s="19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3"/>
      <c r="B295" s="12"/>
      <c r="C295" s="19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3"/>
      <c r="B296" s="12"/>
      <c r="C296" s="19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3"/>
      <c r="B297" s="12"/>
      <c r="C297" s="19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3"/>
      <c r="B298" s="12"/>
      <c r="C298" s="19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3"/>
      <c r="B299" s="12"/>
      <c r="C299" s="19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3"/>
      <c r="B300" s="12"/>
      <c r="C300" s="19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3"/>
      <c r="B301" s="12"/>
      <c r="C301" s="19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3"/>
      <c r="B302" s="12"/>
      <c r="C302" s="19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3"/>
      <c r="B303" s="12"/>
      <c r="C303" s="19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3"/>
      <c r="B304" s="12"/>
      <c r="C304" s="19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3"/>
      <c r="B305" s="12"/>
      <c r="C305" s="19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3"/>
      <c r="B306" s="12"/>
      <c r="C306" s="19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3"/>
      <c r="B307" s="12"/>
      <c r="C307" s="19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3"/>
      <c r="B308" s="12"/>
      <c r="C308" s="19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3"/>
      <c r="B309" s="12"/>
      <c r="C309" s="19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3"/>
      <c r="B310" s="12"/>
      <c r="C310" s="19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3"/>
      <c r="B311" s="12"/>
      <c r="C311" s="19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3"/>
      <c r="B312" s="12"/>
      <c r="C312" s="19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3"/>
      <c r="B313" s="12"/>
      <c r="C313" s="19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3"/>
      <c r="B314" s="12"/>
      <c r="C314" s="19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3"/>
      <c r="B315" s="12"/>
      <c r="C315" s="19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3"/>
      <c r="B316" s="12"/>
      <c r="C316" s="19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3"/>
      <c r="B317" s="12"/>
      <c r="C317" s="19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3"/>
      <c r="B318" s="12"/>
      <c r="C318" s="19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3"/>
      <c r="B319" s="12"/>
      <c r="C319" s="19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3"/>
      <c r="B320" s="12"/>
      <c r="C320" s="19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3"/>
      <c r="B321" s="12"/>
      <c r="C321" s="19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3"/>
      <c r="B322" s="12"/>
      <c r="C322" s="19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3"/>
      <c r="B323" s="12"/>
      <c r="C323" s="19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3"/>
      <c r="B324" s="12"/>
      <c r="C324" s="19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3"/>
      <c r="B325" s="12"/>
      <c r="C325" s="19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3"/>
      <c r="B326" s="12"/>
      <c r="C326" s="19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3"/>
      <c r="B327" s="12"/>
      <c r="C327" s="19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3"/>
      <c r="B328" s="12"/>
      <c r="C328" s="19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3"/>
      <c r="B329" s="12"/>
      <c r="C329" s="19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3"/>
      <c r="B330" s="12"/>
      <c r="C330" s="19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3"/>
      <c r="B331" s="12"/>
      <c r="C331" s="19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3"/>
      <c r="B332" s="12"/>
      <c r="C332" s="19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3"/>
      <c r="B333" s="12"/>
      <c r="C333" s="19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3"/>
      <c r="B334" s="12"/>
      <c r="C334" s="19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3"/>
      <c r="B335" s="12"/>
      <c r="C335" s="19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3"/>
      <c r="B336" s="12"/>
      <c r="C336" s="19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3"/>
      <c r="B337" s="12"/>
      <c r="C337" s="19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3"/>
      <c r="B338" s="12"/>
      <c r="C338" s="19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3"/>
      <c r="B339" s="12"/>
      <c r="C339" s="19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3"/>
      <c r="B340" s="12"/>
      <c r="C340" s="19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3"/>
      <c r="B341" s="12"/>
      <c r="C341" s="19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3"/>
      <c r="B342" s="12"/>
      <c r="C342" s="19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3"/>
      <c r="B343" s="12"/>
      <c r="C343" s="19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3"/>
      <c r="B344" s="12"/>
      <c r="C344" s="19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3"/>
      <c r="B345" s="12"/>
      <c r="C345" s="19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3"/>
      <c r="B346" s="12"/>
      <c r="C346" s="19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3"/>
      <c r="B347" s="12"/>
      <c r="C347" s="19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3"/>
      <c r="B348" s="12"/>
      <c r="C348" s="19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3"/>
      <c r="B349" s="12"/>
      <c r="C349" s="19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3"/>
      <c r="B350" s="12"/>
      <c r="C350" s="19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3"/>
      <c r="B351" s="12"/>
      <c r="C351" s="19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3"/>
      <c r="B352" s="12"/>
      <c r="C352" s="19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3"/>
      <c r="B353" s="12"/>
      <c r="C353" s="19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3"/>
      <c r="B354" s="12"/>
      <c r="C354" s="19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3"/>
      <c r="B355" s="12"/>
      <c r="C355" s="19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3"/>
      <c r="B356" s="12"/>
      <c r="C356" s="19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3"/>
      <c r="B357" s="12"/>
      <c r="C357" s="19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3"/>
      <c r="B358" s="12"/>
      <c r="C358" s="19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3"/>
      <c r="B359" s="12"/>
      <c r="C359" s="19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3"/>
      <c r="B360" s="12"/>
      <c r="C360" s="19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3"/>
      <c r="B361" s="12"/>
      <c r="C361" s="19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3"/>
      <c r="B362" s="12"/>
      <c r="C362" s="19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3"/>
      <c r="B363" s="12"/>
      <c r="C363" s="19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3"/>
      <c r="B364" s="12"/>
      <c r="C364" s="19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3"/>
      <c r="B365" s="12"/>
      <c r="C365" s="19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3"/>
      <c r="B366" s="12"/>
      <c r="C366" s="19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3"/>
      <c r="B367" s="12"/>
      <c r="C367" s="19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3"/>
      <c r="B368" s="12"/>
      <c r="C368" s="19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3"/>
      <c r="B369" s="12"/>
      <c r="C369" s="19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3"/>
      <c r="B370" s="12"/>
      <c r="C370" s="19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3"/>
      <c r="B371" s="12"/>
      <c r="C371" s="19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3"/>
      <c r="B372" s="12"/>
      <c r="C372" s="19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3"/>
      <c r="B373" s="12"/>
      <c r="C373" s="19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3"/>
      <c r="B374" s="12"/>
      <c r="C374" s="19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3"/>
      <c r="B375" s="12"/>
      <c r="C375" s="19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3"/>
      <c r="B376" s="12"/>
      <c r="C376" s="19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3"/>
      <c r="B377" s="12"/>
      <c r="C377" s="19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3"/>
      <c r="B378" s="12"/>
      <c r="C378" s="19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3"/>
      <c r="B379" s="12"/>
      <c r="C379" s="19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3"/>
      <c r="B380" s="12"/>
      <c r="C380" s="19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3"/>
      <c r="B381" s="12"/>
      <c r="C381" s="19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3"/>
      <c r="B382" s="12"/>
      <c r="C382" s="19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3"/>
      <c r="B383" s="12"/>
      <c r="C383" s="19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3"/>
      <c r="B384" s="12"/>
      <c r="C384" s="19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3"/>
      <c r="B385" s="12"/>
      <c r="C385" s="19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3"/>
      <c r="B386" s="12"/>
      <c r="C386" s="19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3"/>
      <c r="B387" s="12"/>
      <c r="C387" s="19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3"/>
      <c r="B388" s="12"/>
      <c r="C388" s="19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3"/>
      <c r="B389" s="12"/>
      <c r="C389" s="19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3"/>
      <c r="B390" s="12"/>
      <c r="C390" s="19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3"/>
      <c r="B391" s="12"/>
      <c r="C391" s="19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3"/>
      <c r="B392" s="12"/>
      <c r="C392" s="19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3"/>
      <c r="B393" s="12"/>
      <c r="C393" s="19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3"/>
      <c r="B394" s="12"/>
      <c r="C394" s="19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3"/>
      <c r="B395" s="12"/>
      <c r="C395" s="19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3"/>
      <c r="B396" s="12"/>
      <c r="C396" s="19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3"/>
      <c r="B397" s="12"/>
      <c r="C397" s="19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3"/>
      <c r="B398" s="12"/>
      <c r="C398" s="19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3"/>
      <c r="B399" s="12"/>
      <c r="C399" s="19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3"/>
      <c r="B400" s="12"/>
      <c r="C400" s="19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3"/>
      <c r="B401" s="12"/>
      <c r="C401" s="19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3"/>
      <c r="B402" s="12"/>
      <c r="C402" s="19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3"/>
      <c r="B403" s="12"/>
      <c r="C403" s="19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3"/>
      <c r="B404" s="12"/>
      <c r="C404" s="19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3"/>
      <c r="B405" s="12"/>
      <c r="C405" s="19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3"/>
      <c r="B406" s="12"/>
      <c r="C406" s="19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3"/>
      <c r="B407" s="12"/>
      <c r="C407" s="19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3"/>
      <c r="B408" s="12"/>
      <c r="C408" s="19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3"/>
      <c r="B409" s="12"/>
      <c r="C409" s="19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3"/>
      <c r="B410" s="12"/>
      <c r="C410" s="19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3"/>
      <c r="B411" s="12"/>
      <c r="C411" s="19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3"/>
      <c r="B412" s="12"/>
      <c r="C412" s="19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3"/>
      <c r="B413" s="12"/>
      <c r="C413" s="19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3"/>
      <c r="B414" s="12"/>
      <c r="C414" s="19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3"/>
      <c r="B415" s="12"/>
      <c r="C415" s="19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3"/>
      <c r="B416" s="12"/>
      <c r="C416" s="19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3"/>
      <c r="B417" s="12"/>
      <c r="C417" s="19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3"/>
      <c r="B418" s="12"/>
      <c r="C418" s="19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3"/>
      <c r="B419" s="12"/>
      <c r="C419" s="19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3"/>
      <c r="B420" s="12"/>
      <c r="C420" s="19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3"/>
      <c r="B421" s="12"/>
      <c r="C421" s="19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3"/>
      <c r="B422" s="12"/>
      <c r="C422" s="19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3"/>
      <c r="B423" s="12"/>
      <c r="C423" s="19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3"/>
      <c r="B424" s="12"/>
      <c r="C424" s="19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3"/>
      <c r="B425" s="12"/>
      <c r="C425" s="19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3"/>
      <c r="B426" s="12"/>
      <c r="C426" s="19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3"/>
      <c r="B427" s="12"/>
      <c r="C427" s="19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3"/>
      <c r="B428" s="12"/>
      <c r="C428" s="19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3"/>
      <c r="B429" s="12"/>
      <c r="C429" s="19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3"/>
      <c r="B430" s="12"/>
      <c r="C430" s="19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3"/>
      <c r="B431" s="12"/>
      <c r="C431" s="19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3"/>
      <c r="B432" s="12"/>
      <c r="C432" s="19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3"/>
      <c r="B433" s="12"/>
      <c r="C433" s="19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3"/>
      <c r="B434" s="12"/>
      <c r="C434" s="19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3"/>
      <c r="B435" s="12"/>
      <c r="C435" s="19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3"/>
      <c r="B436" s="12"/>
      <c r="C436" s="19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3"/>
      <c r="B437" s="12"/>
      <c r="C437" s="19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3"/>
      <c r="B438" s="12"/>
      <c r="C438" s="19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3"/>
      <c r="B439" s="12"/>
      <c r="C439" s="19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3"/>
      <c r="B440" s="12"/>
      <c r="C440" s="19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3"/>
      <c r="B441" s="12"/>
      <c r="C441" s="19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3"/>
      <c r="B442" s="12"/>
      <c r="C442" s="19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3"/>
      <c r="B443" s="12"/>
      <c r="C443" s="19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3"/>
      <c r="B444" s="12"/>
      <c r="C444" s="19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3"/>
      <c r="B445" s="12"/>
      <c r="C445" s="19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3"/>
      <c r="B446" s="12"/>
      <c r="C446" s="19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3"/>
      <c r="B447" s="12"/>
      <c r="C447" s="19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3"/>
      <c r="B448" s="12"/>
      <c r="C448" s="19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3"/>
      <c r="B449" s="12"/>
      <c r="C449" s="19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3"/>
      <c r="B450" s="12"/>
      <c r="C450" s="19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3"/>
      <c r="B451" s="12"/>
      <c r="C451" s="19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3"/>
      <c r="B452" s="12"/>
      <c r="C452" s="19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3"/>
      <c r="B453" s="12"/>
      <c r="C453" s="19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3"/>
      <c r="B454" s="12"/>
      <c r="C454" s="19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3"/>
      <c r="B455" s="12"/>
      <c r="C455" s="19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3"/>
      <c r="B456" s="12"/>
      <c r="C456" s="19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3"/>
      <c r="B457" s="12"/>
      <c r="C457" s="19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3"/>
      <c r="B458" s="12"/>
      <c r="C458" s="19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3"/>
      <c r="B459" s="12"/>
      <c r="C459" s="19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3"/>
      <c r="B460" s="12"/>
      <c r="C460" s="19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3"/>
      <c r="B461" s="12"/>
      <c r="C461" s="19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3"/>
      <c r="B462" s="12"/>
      <c r="C462" s="19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3"/>
      <c r="B463" s="12"/>
      <c r="C463" s="19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3"/>
      <c r="B464" s="12"/>
      <c r="C464" s="19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3"/>
      <c r="B465" s="12"/>
      <c r="C465" s="19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3"/>
      <c r="B466" s="12"/>
      <c r="C466" s="19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3"/>
      <c r="B467" s="12"/>
      <c r="C467" s="19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3"/>
      <c r="B468" s="12"/>
      <c r="C468" s="19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3"/>
      <c r="B469" s="12"/>
      <c r="C469" s="19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3"/>
      <c r="B470" s="12"/>
      <c r="C470" s="19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3"/>
      <c r="B471" s="12"/>
      <c r="C471" s="19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3"/>
      <c r="B472" s="12"/>
      <c r="C472" s="19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3"/>
      <c r="B473" s="12"/>
      <c r="C473" s="19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3"/>
      <c r="B474" s="12"/>
      <c r="C474" s="19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3"/>
      <c r="B475" s="12"/>
      <c r="C475" s="19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3"/>
      <c r="B476" s="12"/>
      <c r="C476" s="19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3"/>
      <c r="B477" s="12"/>
      <c r="C477" s="19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3"/>
      <c r="B478" s="12"/>
      <c r="C478" s="19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3"/>
      <c r="B479" s="12"/>
      <c r="C479" s="19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3"/>
      <c r="B480" s="12"/>
      <c r="C480" s="19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3"/>
      <c r="B481" s="12"/>
      <c r="C481" s="19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3"/>
      <c r="B482" s="12"/>
      <c r="C482" s="19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3"/>
      <c r="B483" s="12"/>
      <c r="C483" s="19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3"/>
      <c r="B484" s="12"/>
      <c r="C484" s="19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3"/>
      <c r="B485" s="12"/>
      <c r="C485" s="19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3"/>
      <c r="B486" s="12"/>
      <c r="C486" s="19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3"/>
      <c r="B487" s="12"/>
      <c r="C487" s="19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3"/>
      <c r="B488" s="12"/>
      <c r="C488" s="19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3"/>
      <c r="B489" s="12"/>
      <c r="C489" s="19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3"/>
      <c r="B490" s="12"/>
      <c r="C490" s="19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3"/>
      <c r="B491" s="12"/>
      <c r="C491" s="19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3"/>
      <c r="B492" s="12"/>
      <c r="C492" s="19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3"/>
      <c r="B493" s="12"/>
      <c r="C493" s="19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3"/>
      <c r="B494" s="12"/>
      <c r="C494" s="19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3"/>
      <c r="B495" s="12"/>
      <c r="C495" s="19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3"/>
      <c r="B496" s="12"/>
      <c r="C496" s="19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3"/>
      <c r="B497" s="12"/>
      <c r="C497" s="19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3"/>
      <c r="B498" s="12"/>
      <c r="C498" s="19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3"/>
      <c r="B499" s="12"/>
      <c r="C499" s="19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3"/>
      <c r="B500" s="12"/>
      <c r="C500" s="19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3"/>
      <c r="B501" s="12"/>
      <c r="C501" s="19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3"/>
      <c r="B502" s="12"/>
      <c r="C502" s="19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3"/>
      <c r="B503" s="12"/>
      <c r="C503" s="19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3"/>
      <c r="B504" s="12"/>
      <c r="C504" s="19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3"/>
      <c r="B505" s="12"/>
      <c r="C505" s="19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3"/>
      <c r="B506" s="12"/>
      <c r="C506" s="19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3"/>
      <c r="B507" s="12"/>
      <c r="C507" s="19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3"/>
      <c r="B508" s="12"/>
      <c r="C508" s="19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3"/>
      <c r="B509" s="12"/>
      <c r="C509" s="19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3"/>
      <c r="B510" s="12"/>
      <c r="C510" s="19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3"/>
      <c r="B511" s="12"/>
      <c r="C511" s="19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3"/>
      <c r="B512" s="12"/>
      <c r="C512" s="19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3"/>
      <c r="B513" s="12"/>
      <c r="C513" s="19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3"/>
      <c r="B514" s="12"/>
      <c r="C514" s="19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3"/>
      <c r="B515" s="12"/>
      <c r="C515" s="19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3"/>
      <c r="B516" s="12"/>
      <c r="C516" s="19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3"/>
      <c r="B517" s="12"/>
      <c r="C517" s="19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3"/>
      <c r="B518" s="12"/>
      <c r="C518" s="19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3"/>
      <c r="B519" s="12"/>
      <c r="C519" s="19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3"/>
      <c r="B520" s="12"/>
      <c r="C520" s="19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3"/>
      <c r="B521" s="12"/>
      <c r="C521" s="19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3"/>
      <c r="B522" s="12"/>
      <c r="C522" s="19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3"/>
      <c r="B523" s="12"/>
      <c r="C523" s="19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3"/>
      <c r="B524" s="12"/>
      <c r="C524" s="19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3"/>
      <c r="B525" s="12"/>
      <c r="C525" s="19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3"/>
      <c r="B526" s="12"/>
      <c r="C526" s="19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3"/>
      <c r="B527" s="12"/>
      <c r="C527" s="19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3"/>
      <c r="B528" s="12"/>
      <c r="C528" s="19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3"/>
      <c r="B529" s="12"/>
      <c r="C529" s="19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3"/>
      <c r="B530" s="12"/>
      <c r="C530" s="19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3"/>
      <c r="B531" s="12"/>
      <c r="C531" s="19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3"/>
      <c r="B532" s="12"/>
      <c r="C532" s="19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3"/>
      <c r="B533" s="12"/>
      <c r="C533" s="19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3"/>
      <c r="B534" s="12"/>
      <c r="C534" s="19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3"/>
      <c r="B535" s="12"/>
      <c r="C535" s="19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3"/>
      <c r="B536" s="12"/>
      <c r="C536" s="19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3"/>
      <c r="B537" s="12"/>
      <c r="C537" s="19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3"/>
      <c r="B538" s="12"/>
      <c r="C538" s="19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3"/>
      <c r="B539" s="12"/>
      <c r="C539" s="19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3"/>
      <c r="B540" s="12"/>
      <c r="C540" s="19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3"/>
      <c r="B541" s="12"/>
      <c r="C541" s="19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3"/>
      <c r="B542" s="12"/>
      <c r="C542" s="19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3"/>
      <c r="B543" s="12"/>
      <c r="C543" s="19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3"/>
      <c r="B544" s="12"/>
      <c r="C544" s="19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3"/>
      <c r="B545" s="12"/>
      <c r="C545" s="19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3"/>
      <c r="B546" s="12"/>
      <c r="C546" s="19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3"/>
      <c r="B547" s="12"/>
      <c r="C547" s="19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3"/>
      <c r="B548" s="12"/>
      <c r="C548" s="19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3"/>
      <c r="B549" s="12"/>
      <c r="C549" s="19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3"/>
      <c r="B550" s="12"/>
      <c r="C550" s="19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3"/>
      <c r="B551" s="12"/>
      <c r="C551" s="19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3"/>
      <c r="B552" s="12"/>
      <c r="C552" s="19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3"/>
      <c r="B553" s="12"/>
      <c r="C553" s="19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3"/>
      <c r="B554" s="12"/>
      <c r="C554" s="19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3"/>
      <c r="B555" s="12"/>
      <c r="C555" s="19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3"/>
      <c r="B556" s="12"/>
      <c r="C556" s="19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3"/>
      <c r="B557" s="12"/>
      <c r="C557" s="19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3"/>
      <c r="B558" s="12"/>
      <c r="C558" s="19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3"/>
      <c r="B559" s="12"/>
      <c r="C559" s="19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3"/>
      <c r="B560" s="12"/>
      <c r="C560" s="19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3"/>
      <c r="B561" s="12"/>
      <c r="C561" s="19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3"/>
      <c r="B562" s="12"/>
      <c r="C562" s="19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3"/>
      <c r="B563" s="12"/>
      <c r="C563" s="19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3"/>
      <c r="B564" s="12"/>
      <c r="C564" s="19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3"/>
      <c r="B565" s="12"/>
      <c r="C565" s="19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3"/>
      <c r="B566" s="12"/>
      <c r="C566" s="19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3"/>
      <c r="B567" s="12"/>
      <c r="C567" s="19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3"/>
      <c r="B568" s="12"/>
      <c r="C568" s="19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3"/>
      <c r="B569" s="12"/>
      <c r="C569" s="19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3"/>
      <c r="B570" s="12"/>
      <c r="C570" s="19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3"/>
      <c r="B571" s="12"/>
      <c r="C571" s="19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3"/>
      <c r="B572" s="12"/>
      <c r="C572" s="19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3"/>
      <c r="B573" s="12"/>
      <c r="C573" s="19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3"/>
      <c r="B574" s="12"/>
      <c r="C574" s="19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3"/>
      <c r="B575" s="12"/>
      <c r="C575" s="19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3"/>
      <c r="B576" s="12"/>
      <c r="C576" s="19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3"/>
      <c r="B577" s="12"/>
      <c r="C577" s="19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3"/>
      <c r="B578" s="12"/>
      <c r="C578" s="19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3"/>
      <c r="B579" s="12"/>
      <c r="C579" s="19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3"/>
      <c r="B580" s="12"/>
      <c r="C580" s="19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3"/>
      <c r="B581" s="12"/>
      <c r="C581" s="19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3"/>
      <c r="B582" s="12"/>
      <c r="C582" s="19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3"/>
      <c r="B583" s="12"/>
      <c r="C583" s="19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3"/>
      <c r="B584" s="12"/>
      <c r="C584" s="19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3"/>
      <c r="B585" s="12"/>
      <c r="C585" s="19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3"/>
      <c r="B586" s="12"/>
      <c r="C586" s="19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3"/>
      <c r="B587" s="12"/>
      <c r="C587" s="19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3"/>
      <c r="B588" s="12"/>
      <c r="C588" s="19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3"/>
      <c r="B589" s="12"/>
      <c r="C589" s="19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3"/>
      <c r="B590" s="12"/>
      <c r="C590" s="19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3"/>
      <c r="B591" s="12"/>
      <c r="C591" s="19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3"/>
      <c r="B592" s="12"/>
      <c r="C592" s="19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3"/>
      <c r="B593" s="12"/>
      <c r="C593" s="19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3"/>
      <c r="B594" s="12"/>
      <c r="C594" s="19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3"/>
      <c r="B595" s="12"/>
      <c r="C595" s="19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3"/>
      <c r="B596" s="12"/>
      <c r="C596" s="19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3"/>
      <c r="B597" s="12"/>
      <c r="C597" s="19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3"/>
      <c r="B598" s="12"/>
      <c r="C598" s="19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3"/>
      <c r="B599" s="12"/>
      <c r="C599" s="19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3"/>
      <c r="B600" s="12"/>
      <c r="C600" s="19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3"/>
      <c r="B601" s="12"/>
      <c r="C601" s="19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3"/>
      <c r="B602" s="12"/>
      <c r="C602" s="19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3"/>
      <c r="B603" s="12"/>
      <c r="C603" s="19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3"/>
      <c r="B604" s="12"/>
      <c r="C604" s="19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3"/>
      <c r="B605" s="12"/>
      <c r="C605" s="19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3"/>
      <c r="B606" s="12"/>
      <c r="C606" s="19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3"/>
      <c r="B607" s="12"/>
      <c r="C607" s="19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3"/>
      <c r="B608" s="12"/>
      <c r="C608" s="19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3"/>
      <c r="B609" s="12"/>
      <c r="C609" s="19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3"/>
      <c r="B610" s="12"/>
      <c r="C610" s="19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3"/>
      <c r="B611" s="12"/>
      <c r="C611" s="19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3"/>
      <c r="B612" s="12"/>
      <c r="C612" s="19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3"/>
      <c r="B613" s="12"/>
      <c r="C613" s="19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3"/>
      <c r="B614" s="12"/>
      <c r="C614" s="19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3"/>
      <c r="B615" s="12"/>
      <c r="C615" s="19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3"/>
      <c r="B616" s="12"/>
      <c r="C616" s="19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3"/>
      <c r="B617" s="12"/>
      <c r="C617" s="19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3"/>
      <c r="B618" s="12"/>
      <c r="C618" s="19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3"/>
      <c r="B619" s="12"/>
      <c r="C619" s="19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3"/>
      <c r="B620" s="12"/>
      <c r="C620" s="19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3"/>
      <c r="B621" s="12"/>
      <c r="C621" s="19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3"/>
      <c r="B622" s="12"/>
      <c r="C622" s="19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3"/>
      <c r="B623" s="12"/>
      <c r="C623" s="19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3"/>
      <c r="B624" s="12"/>
      <c r="C624" s="19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3"/>
      <c r="B625" s="12"/>
      <c r="C625" s="19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3"/>
      <c r="B626" s="12"/>
      <c r="C626" s="19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3"/>
      <c r="B627" s="12"/>
      <c r="C627" s="19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3"/>
      <c r="B628" s="12"/>
      <c r="C628" s="19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3"/>
      <c r="B629" s="12"/>
      <c r="C629" s="19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3"/>
      <c r="B630" s="12"/>
      <c r="C630" s="19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3"/>
      <c r="B631" s="12"/>
      <c r="C631" s="19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3"/>
      <c r="B632" s="12"/>
      <c r="C632" s="19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3"/>
      <c r="B633" s="12"/>
      <c r="C633" s="19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3"/>
      <c r="B634" s="12"/>
      <c r="C634" s="19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3"/>
      <c r="B635" s="12"/>
      <c r="C635" s="19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3"/>
      <c r="B636" s="12"/>
      <c r="C636" s="19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3"/>
      <c r="B637" s="12"/>
      <c r="C637" s="19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3"/>
      <c r="B638" s="12"/>
      <c r="C638" s="19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3"/>
      <c r="B639" s="12"/>
      <c r="C639" s="19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3"/>
      <c r="B640" s="12"/>
      <c r="C640" s="19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3"/>
      <c r="B641" s="12"/>
      <c r="C641" s="19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3"/>
      <c r="B642" s="12"/>
      <c r="C642" s="19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3"/>
      <c r="B643" s="12"/>
      <c r="C643" s="19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3"/>
      <c r="B644" s="12"/>
      <c r="C644" s="19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3"/>
      <c r="B645" s="12"/>
      <c r="C645" s="19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3"/>
      <c r="B646" s="12"/>
      <c r="C646" s="19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3"/>
      <c r="B647" s="12"/>
      <c r="C647" s="19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3"/>
      <c r="B648" s="12"/>
      <c r="C648" s="19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3"/>
      <c r="B649" s="12"/>
      <c r="C649" s="19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3"/>
      <c r="B650" s="12"/>
      <c r="C650" s="19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3"/>
      <c r="B651" s="12"/>
      <c r="C651" s="19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3"/>
      <c r="B652" s="12"/>
      <c r="C652" s="19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3"/>
      <c r="B653" s="12"/>
      <c r="C653" s="19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3"/>
      <c r="B654" s="12"/>
      <c r="C654" s="19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3"/>
      <c r="B655" s="12"/>
      <c r="C655" s="19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3"/>
      <c r="B656" s="12"/>
      <c r="C656" s="19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3"/>
      <c r="B657" s="12"/>
      <c r="C657" s="19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3"/>
      <c r="B658" s="12"/>
      <c r="C658" s="19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3"/>
      <c r="B659" s="12"/>
      <c r="C659" s="19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3"/>
      <c r="B660" s="12"/>
      <c r="C660" s="19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3"/>
      <c r="B661" s="12"/>
      <c r="C661" s="19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3"/>
      <c r="B662" s="12"/>
      <c r="C662" s="19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3"/>
      <c r="B663" s="12"/>
      <c r="C663" s="19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3"/>
      <c r="B664" s="12"/>
      <c r="C664" s="19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3"/>
      <c r="B665" s="12"/>
      <c r="C665" s="19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3"/>
      <c r="B666" s="12"/>
      <c r="C666" s="19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3"/>
      <c r="B667" s="12"/>
      <c r="C667" s="19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3"/>
      <c r="B668" s="12"/>
      <c r="C668" s="19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3"/>
      <c r="B669" s="12"/>
      <c r="C669" s="19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3"/>
      <c r="B670" s="12"/>
      <c r="C670" s="19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3"/>
      <c r="B671" s="12"/>
      <c r="C671" s="19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3"/>
      <c r="B672" s="12"/>
      <c r="C672" s="19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3"/>
      <c r="B673" s="12"/>
      <c r="C673" s="19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3"/>
      <c r="B674" s="12"/>
      <c r="C674" s="19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3"/>
      <c r="B675" s="12"/>
      <c r="C675" s="19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3"/>
      <c r="B676" s="12"/>
      <c r="C676" s="19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3"/>
      <c r="B677" s="12"/>
      <c r="C677" s="19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3"/>
      <c r="B678" s="12"/>
      <c r="C678" s="19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3"/>
      <c r="B679" s="12"/>
      <c r="C679" s="19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3"/>
      <c r="B680" s="12"/>
      <c r="C680" s="19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3"/>
      <c r="B681" s="12"/>
      <c r="C681" s="19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3"/>
      <c r="B682" s="12"/>
      <c r="C682" s="19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3"/>
      <c r="B683" s="12"/>
      <c r="C683" s="19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3"/>
      <c r="B684" s="12"/>
      <c r="C684" s="19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3"/>
      <c r="B685" s="12"/>
      <c r="C685" s="19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3"/>
      <c r="B686" s="12"/>
      <c r="C686" s="19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3"/>
      <c r="B687" s="12"/>
      <c r="C687" s="19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3"/>
      <c r="B688" s="12"/>
      <c r="C688" s="19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3"/>
      <c r="B689" s="12"/>
      <c r="C689" s="19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3"/>
      <c r="B690" s="12"/>
      <c r="C690" s="19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3"/>
      <c r="B691" s="12"/>
      <c r="C691" s="19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3"/>
      <c r="B692" s="12"/>
      <c r="C692" s="19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3"/>
      <c r="B693" s="12"/>
      <c r="C693" s="19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3"/>
      <c r="B694" s="12"/>
      <c r="C694" s="19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3"/>
      <c r="B695" s="12"/>
      <c r="C695" s="19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3"/>
      <c r="B696" s="12"/>
      <c r="C696" s="19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3"/>
      <c r="B697" s="12"/>
      <c r="C697" s="19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3"/>
      <c r="B698" s="12"/>
      <c r="C698" s="19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3"/>
      <c r="B699" s="12"/>
      <c r="C699" s="19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3"/>
      <c r="B700" s="12"/>
      <c r="C700" s="19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3"/>
      <c r="B701" s="12"/>
      <c r="C701" s="19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3"/>
      <c r="B702" s="12"/>
      <c r="C702" s="19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3"/>
      <c r="B703" s="12"/>
      <c r="C703" s="19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3"/>
      <c r="B704" s="12"/>
      <c r="C704" s="19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3"/>
      <c r="B705" s="12"/>
      <c r="C705" s="19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3"/>
      <c r="B706" s="12"/>
      <c r="C706" s="19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3"/>
      <c r="B707" s="12"/>
      <c r="C707" s="19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3"/>
      <c r="B708" s="12"/>
      <c r="C708" s="19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3"/>
      <c r="B709" s="12"/>
      <c r="C709" s="19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3"/>
      <c r="B710" s="12"/>
      <c r="C710" s="19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3"/>
      <c r="B711" s="12"/>
      <c r="C711" s="19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3"/>
      <c r="B712" s="12"/>
      <c r="C712" s="19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3"/>
      <c r="B713" s="12"/>
      <c r="C713" s="19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3"/>
      <c r="B714" s="12"/>
      <c r="C714" s="19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3"/>
      <c r="B715" s="12"/>
      <c r="C715" s="19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3"/>
      <c r="B716" s="12"/>
      <c r="C716" s="19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3"/>
      <c r="B717" s="12"/>
      <c r="C717" s="19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3"/>
      <c r="B718" s="12"/>
      <c r="C718" s="19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3"/>
      <c r="B719" s="12"/>
      <c r="C719" s="19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3"/>
      <c r="B720" s="12"/>
      <c r="C720" s="19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3"/>
      <c r="B721" s="12"/>
      <c r="C721" s="19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3"/>
      <c r="B722" s="12"/>
      <c r="C722" s="19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3"/>
      <c r="B723" s="12"/>
      <c r="C723" s="19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3"/>
      <c r="B724" s="12"/>
      <c r="C724" s="19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3"/>
      <c r="B725" s="12"/>
      <c r="C725" s="19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3"/>
      <c r="B726" s="12"/>
      <c r="C726" s="19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3"/>
      <c r="B727" s="12"/>
      <c r="C727" s="19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3"/>
      <c r="B728" s="12"/>
      <c r="C728" s="19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3"/>
      <c r="B729" s="12"/>
      <c r="C729" s="19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3"/>
      <c r="B730" s="12"/>
      <c r="C730" s="19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3"/>
      <c r="B731" s="12"/>
      <c r="C731" s="19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3"/>
      <c r="B732" s="12"/>
      <c r="C732" s="19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3"/>
      <c r="B733" s="12"/>
      <c r="C733" s="19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3"/>
      <c r="B734" s="12"/>
      <c r="C734" s="19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3"/>
      <c r="B735" s="12"/>
      <c r="C735" s="19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3"/>
      <c r="B736" s="12"/>
      <c r="C736" s="19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3"/>
      <c r="B737" s="12"/>
      <c r="C737" s="19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3"/>
      <c r="B738" s="12"/>
      <c r="C738" s="19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3"/>
      <c r="B739" s="12"/>
      <c r="C739" s="19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3"/>
      <c r="B740" s="12"/>
      <c r="C740" s="19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3"/>
      <c r="B741" s="12"/>
      <c r="C741" s="19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3"/>
      <c r="B742" s="12"/>
      <c r="C742" s="19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3"/>
      <c r="B743" s="12"/>
      <c r="C743" s="19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3"/>
      <c r="B744" s="12"/>
      <c r="C744" s="19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3"/>
      <c r="B745" s="12"/>
      <c r="C745" s="19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3"/>
      <c r="B746" s="12"/>
      <c r="C746" s="19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3"/>
      <c r="B747" s="12"/>
      <c r="C747" s="19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3"/>
      <c r="B748" s="12"/>
      <c r="C748" s="19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3"/>
      <c r="B749" s="12"/>
      <c r="C749" s="19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3"/>
      <c r="B750" s="12"/>
      <c r="C750" s="19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3"/>
      <c r="B751" s="12"/>
      <c r="C751" s="19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3"/>
      <c r="B752" s="12"/>
      <c r="C752" s="19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3"/>
      <c r="B753" s="12"/>
      <c r="C753" s="19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3"/>
      <c r="B754" s="12"/>
      <c r="C754" s="19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3"/>
      <c r="B755" s="12"/>
      <c r="C755" s="19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3"/>
      <c r="B756" s="12"/>
      <c r="C756" s="19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3"/>
      <c r="B757" s="12"/>
      <c r="C757" s="19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3"/>
      <c r="B758" s="12"/>
      <c r="C758" s="19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3"/>
      <c r="B759" s="12"/>
      <c r="C759" s="19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3"/>
      <c r="B760" s="12"/>
      <c r="C760" s="19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3"/>
      <c r="B761" s="12"/>
      <c r="C761" s="19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3"/>
      <c r="B762" s="12"/>
      <c r="C762" s="19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3"/>
      <c r="B763" s="12"/>
      <c r="C763" s="19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3"/>
      <c r="B764" s="12"/>
      <c r="C764" s="19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3"/>
      <c r="B765" s="12"/>
      <c r="C765" s="19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3"/>
      <c r="B766" s="12"/>
      <c r="C766" s="19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3"/>
      <c r="B767" s="12"/>
      <c r="C767" s="19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3"/>
      <c r="B768" s="12"/>
      <c r="C768" s="19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3"/>
      <c r="B769" s="12"/>
      <c r="C769" s="19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3"/>
      <c r="B770" s="12"/>
      <c r="C770" s="19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3"/>
      <c r="B771" s="12"/>
      <c r="C771" s="19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3"/>
      <c r="B772" s="12"/>
      <c r="C772" s="19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3"/>
      <c r="B773" s="12"/>
      <c r="C773" s="19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3"/>
      <c r="B774" s="12"/>
      <c r="C774" s="19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3"/>
      <c r="B775" s="12"/>
      <c r="C775" s="19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3"/>
      <c r="B776" s="12"/>
      <c r="C776" s="19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3"/>
      <c r="B777" s="12"/>
      <c r="C777" s="19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3"/>
      <c r="B778" s="12"/>
      <c r="C778" s="19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3"/>
      <c r="B779" s="12"/>
      <c r="C779" s="19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3"/>
      <c r="B780" s="12"/>
      <c r="C780" s="19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3"/>
      <c r="B781" s="12"/>
      <c r="C781" s="19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3"/>
      <c r="B782" s="12"/>
      <c r="C782" s="19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3"/>
      <c r="B783" s="12"/>
      <c r="C783" s="19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3"/>
      <c r="B784" s="12"/>
      <c r="C784" s="19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3"/>
      <c r="B785" s="12"/>
      <c r="C785" s="19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3"/>
      <c r="B786" s="12"/>
      <c r="C786" s="19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3"/>
      <c r="B787" s="12"/>
      <c r="C787" s="19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3"/>
      <c r="B788" s="12"/>
      <c r="C788" s="19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3"/>
      <c r="B789" s="12"/>
      <c r="C789" s="19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3"/>
      <c r="B790" s="12"/>
      <c r="C790" s="19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3"/>
      <c r="B791" s="12"/>
      <c r="C791" s="19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3"/>
      <c r="B792" s="12"/>
      <c r="C792" s="19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3"/>
      <c r="B793" s="12"/>
      <c r="C793" s="19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3"/>
      <c r="B794" s="12"/>
      <c r="C794" s="19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3"/>
      <c r="B795" s="12"/>
      <c r="C795" s="19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3"/>
      <c r="B796" s="12"/>
      <c r="C796" s="19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3"/>
      <c r="B797" s="12"/>
      <c r="C797" s="19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3"/>
      <c r="B798" s="12"/>
      <c r="C798" s="19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3"/>
      <c r="B799" s="12"/>
      <c r="C799" s="19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3"/>
      <c r="B800" s="12"/>
      <c r="C800" s="19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3"/>
      <c r="B801" s="12"/>
      <c r="C801" s="19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3"/>
      <c r="B802" s="12"/>
      <c r="C802" s="19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3"/>
      <c r="B803" s="12"/>
      <c r="C803" s="19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3"/>
      <c r="B804" s="12"/>
      <c r="C804" s="19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3"/>
      <c r="B805" s="12"/>
      <c r="C805" s="19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3"/>
      <c r="B806" s="12"/>
      <c r="C806" s="19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3"/>
      <c r="B807" s="12"/>
      <c r="C807" s="19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3"/>
      <c r="B808" s="12"/>
      <c r="C808" s="19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3"/>
      <c r="B809" s="12"/>
      <c r="C809" s="19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3"/>
      <c r="B810" s="12"/>
      <c r="C810" s="19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3"/>
      <c r="B811" s="12"/>
      <c r="C811" s="19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3"/>
      <c r="B812" s="12"/>
      <c r="C812" s="19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3"/>
      <c r="B813" s="12"/>
      <c r="C813" s="19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3"/>
      <c r="B814" s="12"/>
      <c r="C814" s="19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3"/>
      <c r="B815" s="12"/>
      <c r="C815" s="19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3"/>
      <c r="B816" s="12"/>
      <c r="C816" s="19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3"/>
      <c r="B817" s="12"/>
      <c r="C817" s="19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3"/>
      <c r="B818" s="12"/>
      <c r="C818" s="19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3"/>
      <c r="B819" s="12"/>
      <c r="C819" s="19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3"/>
      <c r="B820" s="12"/>
      <c r="C820" s="19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3"/>
      <c r="B821" s="12"/>
      <c r="C821" s="19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3"/>
      <c r="B822" s="12"/>
      <c r="C822" s="19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3"/>
      <c r="B823" s="12"/>
      <c r="C823" s="19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3"/>
      <c r="B824" s="12"/>
      <c r="C824" s="19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3"/>
      <c r="B825" s="12"/>
      <c r="C825" s="19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3"/>
      <c r="B826" s="12"/>
      <c r="C826" s="19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3"/>
      <c r="B827" s="12"/>
      <c r="C827" s="19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3"/>
      <c r="B828" s="12"/>
      <c r="C828" s="19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3"/>
      <c r="B829" s="12"/>
      <c r="C829" s="19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3"/>
      <c r="B830" s="12"/>
      <c r="C830" s="19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3"/>
      <c r="B831" s="12"/>
      <c r="C831" s="19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3"/>
      <c r="B832" s="12"/>
      <c r="C832" s="19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3"/>
      <c r="B833" s="12"/>
      <c r="C833" s="19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3"/>
      <c r="B834" s="12"/>
      <c r="C834" s="19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3"/>
      <c r="B835" s="12"/>
      <c r="C835" s="19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3"/>
      <c r="B836" s="12"/>
      <c r="C836" s="19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3"/>
      <c r="B837" s="12"/>
      <c r="C837" s="19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3"/>
      <c r="B838" s="12"/>
      <c r="C838" s="19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3"/>
      <c r="B839" s="12"/>
      <c r="C839" s="19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3"/>
      <c r="B840" s="12"/>
      <c r="C840" s="19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3"/>
      <c r="B841" s="12"/>
      <c r="C841" s="19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3"/>
      <c r="B842" s="12"/>
      <c r="C842" s="19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3"/>
      <c r="B843" s="12"/>
      <c r="C843" s="19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3"/>
      <c r="B844" s="12"/>
      <c r="C844" s="19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3"/>
      <c r="B845" s="12"/>
      <c r="C845" s="19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3"/>
      <c r="B846" s="12"/>
      <c r="C846" s="19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3"/>
      <c r="B847" s="12"/>
      <c r="C847" s="19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3"/>
      <c r="B848" s="12"/>
      <c r="C848" s="19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3"/>
      <c r="B849" s="12"/>
      <c r="C849" s="19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3"/>
      <c r="B850" s="12"/>
      <c r="C850" s="19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3"/>
      <c r="B851" s="12"/>
      <c r="C851" s="19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3"/>
      <c r="B852" s="12"/>
      <c r="C852" s="19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3"/>
      <c r="B853" s="12"/>
      <c r="C853" s="19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3"/>
      <c r="B854" s="12"/>
      <c r="C854" s="19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3"/>
      <c r="B855" s="12"/>
      <c r="C855" s="19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3"/>
      <c r="B856" s="12"/>
      <c r="C856" s="19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3"/>
      <c r="B857" s="12"/>
      <c r="C857" s="19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3"/>
      <c r="B858" s="12"/>
      <c r="C858" s="19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3"/>
      <c r="B859" s="12"/>
      <c r="C859" s="19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3"/>
      <c r="B860" s="12"/>
      <c r="C860" s="19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3"/>
      <c r="B861" s="12"/>
      <c r="C861" s="19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3"/>
      <c r="B862" s="12"/>
      <c r="C862" s="19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3"/>
      <c r="B863" s="12"/>
      <c r="C863" s="19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3"/>
      <c r="B864" s="12"/>
      <c r="C864" s="19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3"/>
      <c r="B865" s="12"/>
      <c r="C865" s="19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3"/>
      <c r="B866" s="12"/>
      <c r="C866" s="19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3"/>
      <c r="B867" s="12"/>
      <c r="C867" s="19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3"/>
      <c r="B868" s="12"/>
      <c r="C868" s="19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3"/>
      <c r="B869" s="12"/>
      <c r="C869" s="19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3"/>
      <c r="B870" s="12"/>
      <c r="C870" s="19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3"/>
      <c r="B871" s="12"/>
      <c r="C871" s="19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3"/>
      <c r="B872" s="12"/>
      <c r="C872" s="19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3"/>
      <c r="B873" s="12"/>
      <c r="C873" s="19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3"/>
      <c r="B874" s="12"/>
      <c r="C874" s="19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3"/>
      <c r="B875" s="12"/>
      <c r="C875" s="19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3"/>
      <c r="B876" s="12"/>
      <c r="C876" s="19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3"/>
      <c r="B877" s="12"/>
      <c r="C877" s="19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3"/>
      <c r="B878" s="12"/>
      <c r="C878" s="19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3"/>
      <c r="B879" s="12"/>
      <c r="C879" s="19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3"/>
      <c r="B880" s="12"/>
      <c r="C880" s="19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3"/>
      <c r="B881" s="12"/>
      <c r="C881" s="19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3"/>
      <c r="B882" s="12"/>
      <c r="C882" s="19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3"/>
      <c r="B883" s="12"/>
      <c r="C883" s="19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3"/>
      <c r="B884" s="12"/>
      <c r="C884" s="19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3"/>
      <c r="B885" s="12"/>
      <c r="C885" s="19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3"/>
      <c r="B886" s="12"/>
      <c r="C886" s="19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3"/>
      <c r="B887" s="12"/>
      <c r="C887" s="19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3"/>
      <c r="B888" s="12"/>
      <c r="C888" s="19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3"/>
      <c r="B889" s="12"/>
      <c r="C889" s="19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3"/>
      <c r="B890" s="12"/>
      <c r="C890" s="19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3"/>
      <c r="B891" s="12"/>
      <c r="C891" s="19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3"/>
      <c r="B892" s="12"/>
      <c r="C892" s="19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3"/>
      <c r="B893" s="12"/>
      <c r="C893" s="19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3"/>
      <c r="B894" s="12"/>
      <c r="C894" s="19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3"/>
      <c r="B895" s="12"/>
      <c r="C895" s="19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3"/>
      <c r="B896" s="12"/>
      <c r="C896" s="19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3"/>
      <c r="B897" s="12"/>
      <c r="C897" s="19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3"/>
      <c r="B898" s="12"/>
      <c r="C898" s="19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3"/>
      <c r="B899" s="12"/>
      <c r="C899" s="19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3"/>
      <c r="B900" s="12"/>
      <c r="C900" s="19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3"/>
      <c r="B901" s="12"/>
      <c r="C901" s="19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3"/>
      <c r="B902" s="12"/>
      <c r="C902" s="19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3"/>
      <c r="B903" s="12"/>
      <c r="C903" s="19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3"/>
      <c r="B904" s="12"/>
      <c r="C904" s="19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3"/>
      <c r="B905" s="12"/>
      <c r="C905" s="19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3"/>
      <c r="B906" s="12"/>
      <c r="C906" s="19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3"/>
      <c r="B907" s="12"/>
      <c r="C907" s="19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3"/>
      <c r="B908" s="12"/>
      <c r="C908" s="19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3"/>
      <c r="B909" s="12"/>
      <c r="C909" s="19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3"/>
      <c r="B910" s="12"/>
      <c r="C910" s="19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3"/>
      <c r="B911" s="12"/>
      <c r="C911" s="19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3"/>
      <c r="B912" s="12"/>
      <c r="C912" s="19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3"/>
      <c r="B913" s="12"/>
      <c r="C913" s="19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3"/>
      <c r="B914" s="12"/>
      <c r="C914" s="19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3"/>
      <c r="B915" s="12"/>
      <c r="C915" s="19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3"/>
      <c r="B916" s="12"/>
      <c r="C916" s="19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3"/>
      <c r="B917" s="12"/>
      <c r="C917" s="19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3"/>
      <c r="B918" s="12"/>
      <c r="C918" s="19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3"/>
      <c r="B919" s="12"/>
      <c r="C919" s="19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3"/>
      <c r="B920" s="12"/>
      <c r="C920" s="19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3"/>
      <c r="B921" s="12"/>
      <c r="C921" s="19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3"/>
      <c r="B922" s="12"/>
      <c r="C922" s="19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3"/>
      <c r="B923" s="12"/>
      <c r="C923" s="19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3"/>
      <c r="B924" s="12"/>
      <c r="C924" s="19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3"/>
      <c r="B925" s="12"/>
      <c r="C925" s="19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3"/>
      <c r="B926" s="12"/>
      <c r="C926" s="19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3"/>
      <c r="B927" s="12"/>
      <c r="C927" s="19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3"/>
      <c r="B928" s="12"/>
      <c r="C928" s="19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3"/>
      <c r="B929" s="12"/>
      <c r="C929" s="19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3"/>
      <c r="B930" s="12"/>
      <c r="C930" s="19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3"/>
      <c r="B931" s="12"/>
      <c r="C931" s="19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3"/>
      <c r="B932" s="12"/>
      <c r="C932" s="19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3"/>
      <c r="B933" s="12"/>
      <c r="C933" s="19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3"/>
      <c r="B934" s="12"/>
      <c r="C934" s="19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3"/>
      <c r="B935" s="12"/>
      <c r="C935" s="19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3"/>
      <c r="B936" s="12"/>
      <c r="C936" s="19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3"/>
      <c r="B937" s="12"/>
      <c r="C937" s="19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3"/>
      <c r="B938" s="12"/>
      <c r="C938" s="19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3"/>
      <c r="B939" s="12"/>
      <c r="C939" s="19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3"/>
      <c r="B940" s="12"/>
      <c r="C940" s="19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3"/>
      <c r="B941" s="12"/>
      <c r="C941" s="19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3"/>
      <c r="B942" s="12"/>
      <c r="C942" s="19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3"/>
      <c r="B943" s="12"/>
      <c r="C943" s="19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3"/>
      <c r="B944" s="12"/>
      <c r="C944" s="19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3"/>
      <c r="B945" s="12"/>
      <c r="C945" s="19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3"/>
      <c r="B946" s="12"/>
      <c r="C946" s="19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3"/>
      <c r="B947" s="12"/>
      <c r="C947" s="19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3"/>
      <c r="B948" s="12"/>
      <c r="C948" s="19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3"/>
      <c r="B949" s="12"/>
      <c r="C949" s="19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3"/>
      <c r="B950" s="12"/>
      <c r="C950" s="19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3"/>
      <c r="B951" s="12"/>
      <c r="C951" s="19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3"/>
      <c r="B952" s="12"/>
      <c r="C952" s="19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3"/>
      <c r="B953" s="12"/>
      <c r="C953" s="19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3"/>
      <c r="B954" s="12"/>
      <c r="C954" s="19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3"/>
      <c r="B955" s="12"/>
      <c r="C955" s="19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3"/>
      <c r="B956" s="12"/>
      <c r="C956" s="19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3"/>
      <c r="B957" s="12"/>
      <c r="C957" s="19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3"/>
      <c r="B958" s="12"/>
      <c r="C958" s="19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3"/>
      <c r="B959" s="12"/>
      <c r="C959" s="19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3"/>
      <c r="B960" s="12"/>
      <c r="C960" s="19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3"/>
      <c r="B961" s="12"/>
      <c r="C961" s="19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3"/>
      <c r="B962" s="12"/>
      <c r="C962" s="19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3"/>
      <c r="B963" s="12"/>
      <c r="C963" s="19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3"/>
      <c r="B964" s="12"/>
      <c r="C964" s="19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3"/>
      <c r="B965" s="12"/>
      <c r="C965" s="19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3"/>
      <c r="B966" s="12"/>
      <c r="C966" s="19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3"/>
      <c r="B967" s="12"/>
      <c r="C967" s="19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3"/>
      <c r="B968" s="12"/>
      <c r="C968" s="19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3"/>
      <c r="B969" s="12"/>
      <c r="C969" s="19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3"/>
      <c r="B970" s="12"/>
      <c r="C970" s="19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3"/>
      <c r="B971" s="12"/>
      <c r="C971" s="19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3"/>
      <c r="B972" s="12"/>
      <c r="C972" s="19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3"/>
      <c r="B973" s="12"/>
      <c r="C973" s="19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3"/>
      <c r="B974" s="12"/>
      <c r="C974" s="19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3"/>
      <c r="B975" s="12"/>
      <c r="C975" s="19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3"/>
      <c r="B976" s="12"/>
      <c r="C976" s="19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3"/>
      <c r="B977" s="12"/>
      <c r="C977" s="19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3"/>
      <c r="B978" s="12"/>
      <c r="C978" s="19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3"/>
      <c r="B979" s="12"/>
      <c r="C979" s="19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3"/>
      <c r="B980" s="12"/>
      <c r="C980" s="19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3"/>
      <c r="B981" s="12"/>
      <c r="C981" s="19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3"/>
      <c r="B982" s="12"/>
      <c r="C982" s="19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3"/>
      <c r="B983" s="12"/>
      <c r="C983" s="19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3"/>
      <c r="B984" s="12"/>
      <c r="C984" s="19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3"/>
      <c r="B985" s="12"/>
      <c r="C985" s="19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3"/>
      <c r="B986" s="12"/>
      <c r="C986" s="19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3"/>
      <c r="B987" s="12"/>
      <c r="C987" s="19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3"/>
      <c r="B988" s="12"/>
      <c r="C988" s="19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3"/>
      <c r="B989" s="12"/>
      <c r="C989" s="19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3"/>
      <c r="B990" s="12"/>
      <c r="C990" s="19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3"/>
      <c r="B991" s="12"/>
      <c r="C991" s="19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3"/>
      <c r="B992" s="12"/>
      <c r="C992" s="19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3"/>
      <c r="B993" s="12"/>
      <c r="C993" s="19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3"/>
      <c r="B994" s="12"/>
      <c r="C994" s="19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3"/>
      <c r="B995" s="12"/>
      <c r="C995" s="19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3"/>
      <c r="B996" s="12"/>
      <c r="C996" s="19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3"/>
      <c r="B997" s="12"/>
      <c r="C997" s="19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3"/>
      <c r="B998" s="12"/>
      <c r="C998" s="19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3"/>
      <c r="B999" s="12"/>
      <c r="C999" s="19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3"/>
      <c r="B1000" s="12"/>
      <c r="C1000" s="19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3.57"/>
    <col customWidth="1" min="3" max="3" width="13.43"/>
    <col customWidth="1" min="4" max="4" width="7.29"/>
    <col customWidth="1" min="5" max="5" width="11.0"/>
    <col customWidth="1" min="6" max="6" width="9.14"/>
    <col customWidth="1" min="7" max="26" width="8.71"/>
  </cols>
  <sheetData>
    <row r="1" ht="12.75" customHeight="1">
      <c r="A1" s="5" t="s">
        <v>117</v>
      </c>
      <c r="B1" s="5" t="s">
        <v>118</v>
      </c>
      <c r="C1" s="44" t="s">
        <v>119</v>
      </c>
      <c r="D1" s="5" t="s">
        <v>120</v>
      </c>
      <c r="E1" s="5" t="s">
        <v>121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29" t="s">
        <v>134</v>
      </c>
      <c r="B2" s="8" t="s">
        <v>131</v>
      </c>
      <c r="C2" s="11">
        <v>0.9</v>
      </c>
      <c r="D2" s="8">
        <v>2.0</v>
      </c>
      <c r="E2" s="45">
        <v>27000.0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hidden="1" customHeight="1">
      <c r="A3" s="29" t="s">
        <v>128</v>
      </c>
      <c r="B3" s="8" t="s">
        <v>127</v>
      </c>
      <c r="C3" s="11">
        <v>0.89</v>
      </c>
      <c r="D3" s="8">
        <v>2.0</v>
      </c>
      <c r="E3" s="45">
        <v>28000.0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hidden="1" customHeight="1">
      <c r="A4" s="29" t="s">
        <v>133</v>
      </c>
      <c r="B4" s="8" t="s">
        <v>131</v>
      </c>
      <c r="C4" s="11">
        <v>1.05</v>
      </c>
      <c r="D4" s="8">
        <v>3.0</v>
      </c>
      <c r="E4" s="45">
        <v>42000.0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hidden="1" customHeight="1">
      <c r="A5" s="29" t="s">
        <v>136</v>
      </c>
      <c r="B5" s="8" t="s">
        <v>131</v>
      </c>
      <c r="C5" s="11">
        <v>0.66</v>
      </c>
      <c r="D5" s="8">
        <v>3.0</v>
      </c>
      <c r="E5" s="45">
        <v>44000.0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hidden="1" customHeight="1">
      <c r="A6" s="29" t="s">
        <v>124</v>
      </c>
      <c r="B6" s="8" t="s">
        <v>123</v>
      </c>
      <c r="C6" s="11">
        <v>1.14</v>
      </c>
      <c r="D6" s="8">
        <v>5.0</v>
      </c>
      <c r="E6" s="45">
        <v>47000.0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hidden="1" customHeight="1">
      <c r="A7" s="29" t="s">
        <v>132</v>
      </c>
      <c r="B7" s="8" t="s">
        <v>131</v>
      </c>
      <c r="C7" s="11">
        <v>1.21</v>
      </c>
      <c r="D7" s="8">
        <v>2.0</v>
      </c>
      <c r="E7" s="45">
        <v>48000.0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hidden="1" customHeight="1">
      <c r="A8" s="29" t="s">
        <v>122</v>
      </c>
      <c r="B8" s="8" t="s">
        <v>123</v>
      </c>
      <c r="C8" s="11">
        <v>1.25</v>
      </c>
      <c r="D8" s="8">
        <v>4.0</v>
      </c>
      <c r="E8" s="45">
        <v>52000.0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hidden="1" customHeight="1">
      <c r="A9" s="29" t="s">
        <v>137</v>
      </c>
      <c r="B9" s="8" t="s">
        <v>131</v>
      </c>
      <c r="C9" s="11">
        <v>0.4</v>
      </c>
      <c r="D9" s="8">
        <v>5.0</v>
      </c>
      <c r="E9" s="45">
        <v>64000.0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hidden="1" customHeight="1">
      <c r="A10" s="29" t="s">
        <v>125</v>
      </c>
      <c r="B10" s="8" t="s">
        <v>123</v>
      </c>
      <c r="C10" s="11">
        <v>0.76</v>
      </c>
      <c r="D10" s="8">
        <v>4.0</v>
      </c>
      <c r="E10" s="45">
        <v>72000.0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hidden="1" customHeight="1">
      <c r="A11" s="29" t="s">
        <v>130</v>
      </c>
      <c r="B11" s="8" t="s">
        <v>131</v>
      </c>
      <c r="C11" s="11">
        <v>1.25</v>
      </c>
      <c r="D11" s="8">
        <v>5.0</v>
      </c>
      <c r="E11" s="45">
        <v>76000.0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hidden="1" customHeight="1">
      <c r="A12" s="29" t="s">
        <v>129</v>
      </c>
      <c r="B12" s="8" t="s">
        <v>127</v>
      </c>
      <c r="C12" s="11">
        <v>0.49</v>
      </c>
      <c r="D12" s="8">
        <v>1.0</v>
      </c>
      <c r="E12" s="45">
        <v>76000.0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hidden="1" customHeight="1">
      <c r="A13" s="29" t="s">
        <v>126</v>
      </c>
      <c r="B13" s="8" t="s">
        <v>127</v>
      </c>
      <c r="C13" s="11">
        <v>1.25</v>
      </c>
      <c r="D13" s="8">
        <v>0.0</v>
      </c>
      <c r="E13" s="45">
        <v>82000.0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hidden="1" customHeight="1">
      <c r="A14" s="29" t="s">
        <v>135</v>
      </c>
      <c r="B14" s="8" t="s">
        <v>131</v>
      </c>
      <c r="C14" s="11">
        <v>0.67</v>
      </c>
      <c r="D14" s="8">
        <v>0.0</v>
      </c>
      <c r="E14" s="45">
        <v>83000.0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hidden="1" customHeight="1">
      <c r="A15" s="13"/>
      <c r="B15" s="12"/>
      <c r="C15" s="19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hidden="1" customHeight="1">
      <c r="A16" s="13"/>
      <c r="B16" s="12"/>
      <c r="C16" s="19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hidden="1" customHeight="1">
      <c r="A17" s="13"/>
      <c r="B17" s="12"/>
      <c r="C17" s="19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hidden="1" customHeight="1">
      <c r="A18" s="13"/>
      <c r="B18" s="12"/>
      <c r="C18" s="19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hidden="1" customHeight="1">
      <c r="A19" s="13"/>
      <c r="B19" s="12"/>
      <c r="C19" s="19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hidden="1" customHeight="1">
      <c r="A20" s="13"/>
      <c r="B20" s="12"/>
      <c r="C20" s="19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hidden="1" customHeight="1">
      <c r="A21" s="13"/>
      <c r="B21" s="12"/>
      <c r="C21" s="19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hidden="1" customHeight="1">
      <c r="A22" s="13"/>
      <c r="B22" s="12"/>
      <c r="C22" s="19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hidden="1" customHeight="1">
      <c r="A23" s="13"/>
      <c r="B23" s="12"/>
      <c r="C23" s="19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hidden="1" customHeight="1">
      <c r="A24" s="13"/>
      <c r="B24" s="12"/>
      <c r="C24" s="19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hidden="1" customHeight="1">
      <c r="A25" s="13"/>
      <c r="B25" s="12"/>
      <c r="C25" s="19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hidden="1" customHeight="1">
      <c r="A26" s="13"/>
      <c r="B26" s="12"/>
      <c r="C26" s="19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hidden="1" customHeight="1">
      <c r="A27" s="13"/>
      <c r="B27" s="12"/>
      <c r="C27" s="19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hidden="1" customHeight="1">
      <c r="A28" s="13"/>
      <c r="B28" s="12"/>
      <c r="C28" s="19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hidden="1" customHeight="1">
      <c r="A29" s="13"/>
      <c r="B29" s="12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hidden="1" customHeight="1">
      <c r="A30" s="13"/>
      <c r="B30" s="12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hidden="1" customHeight="1">
      <c r="A31" s="13"/>
      <c r="B31" s="12"/>
      <c r="C31" s="19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hidden="1" customHeight="1">
      <c r="A32" s="13"/>
      <c r="B32" s="12"/>
      <c r="C32" s="19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hidden="1" customHeight="1">
      <c r="A33" s="13"/>
      <c r="B33" s="12"/>
      <c r="C33" s="19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hidden="1" customHeight="1">
      <c r="A34" s="13"/>
      <c r="B34" s="12"/>
      <c r="C34" s="19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hidden="1" customHeight="1">
      <c r="A35" s="13"/>
      <c r="B35" s="12"/>
      <c r="C35" s="19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hidden="1" customHeight="1">
      <c r="A36" s="13"/>
      <c r="B36" s="12"/>
      <c r="C36" s="19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hidden="1" customHeight="1">
      <c r="A37" s="13"/>
      <c r="B37" s="12"/>
      <c r="C37" s="19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hidden="1" customHeight="1">
      <c r="A38" s="13"/>
      <c r="B38" s="12"/>
      <c r="C38" s="19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hidden="1" customHeight="1">
      <c r="A39" s="13"/>
      <c r="B39" s="12"/>
      <c r="C39" s="19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hidden="1" customHeight="1">
      <c r="A40" s="13"/>
      <c r="B40" s="12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hidden="1" customHeight="1">
      <c r="A41" s="13"/>
      <c r="B41" s="12"/>
      <c r="C41" s="19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hidden="1" customHeight="1">
      <c r="A42" s="13"/>
      <c r="B42" s="12"/>
      <c r="C42" s="19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hidden="1" customHeight="1">
      <c r="A43" s="13"/>
      <c r="B43" s="12"/>
      <c r="C43" s="19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hidden="1" customHeight="1">
      <c r="A44" s="13"/>
      <c r="B44" s="12"/>
      <c r="C44" s="19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hidden="1" customHeight="1">
      <c r="A45" s="13"/>
      <c r="B45" s="12"/>
      <c r="C45" s="19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hidden="1" customHeight="1">
      <c r="A46" s="13"/>
      <c r="B46" s="12"/>
      <c r="C46" s="19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hidden="1" customHeight="1">
      <c r="A47" s="13"/>
      <c r="B47" s="12"/>
      <c r="C47" s="19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hidden="1" customHeight="1">
      <c r="A48" s="13"/>
      <c r="B48" s="12"/>
      <c r="C48" s="19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hidden="1" customHeight="1">
      <c r="A49" s="13"/>
      <c r="B49" s="12"/>
      <c r="C49" s="19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hidden="1" customHeight="1">
      <c r="A50" s="13"/>
      <c r="B50" s="12"/>
      <c r="C50" s="19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hidden="1" customHeight="1">
      <c r="A51" s="13"/>
      <c r="B51" s="12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hidden="1" customHeight="1">
      <c r="A52" s="13"/>
      <c r="B52" s="12"/>
      <c r="C52" s="19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hidden="1" customHeight="1">
      <c r="A53" s="13"/>
      <c r="B53" s="12"/>
      <c r="C53" s="19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hidden="1" customHeight="1">
      <c r="A54" s="13"/>
      <c r="B54" s="12"/>
      <c r="C54" s="19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hidden="1" customHeight="1">
      <c r="A55" s="13"/>
      <c r="B55" s="12"/>
      <c r="C55" s="19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hidden="1" customHeight="1">
      <c r="A56" s="13"/>
      <c r="B56" s="12"/>
      <c r="C56" s="19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hidden="1" customHeight="1">
      <c r="A57" s="13"/>
      <c r="B57" s="12"/>
      <c r="C57" s="19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hidden="1" customHeight="1">
      <c r="A58" s="13"/>
      <c r="B58" s="12"/>
      <c r="C58" s="19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hidden="1" customHeight="1">
      <c r="A59" s="13"/>
      <c r="B59" s="12"/>
      <c r="C59" s="19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hidden="1" customHeight="1">
      <c r="A60" s="13"/>
      <c r="B60" s="12"/>
      <c r="C60" s="19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hidden="1" customHeight="1">
      <c r="A61" s="13"/>
      <c r="B61" s="12"/>
      <c r="C61" s="19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hidden="1" customHeight="1">
      <c r="A62" s="13"/>
      <c r="B62" s="12"/>
      <c r="C62" s="19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hidden="1" customHeight="1">
      <c r="A63" s="13"/>
      <c r="B63" s="12"/>
      <c r="C63" s="19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hidden="1" customHeight="1">
      <c r="A64" s="13"/>
      <c r="B64" s="12"/>
      <c r="C64" s="19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hidden="1" customHeight="1">
      <c r="A65" s="13"/>
      <c r="B65" s="12"/>
      <c r="C65" s="19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hidden="1" customHeight="1">
      <c r="A66" s="13"/>
      <c r="B66" s="12"/>
      <c r="C66" s="19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hidden="1" customHeight="1">
      <c r="A67" s="13"/>
      <c r="B67" s="12"/>
      <c r="C67" s="19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hidden="1" customHeight="1">
      <c r="A68" s="13"/>
      <c r="B68" s="12"/>
      <c r="C68" s="19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hidden="1" customHeight="1">
      <c r="A69" s="13"/>
      <c r="B69" s="12"/>
      <c r="C69" s="19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hidden="1" customHeight="1">
      <c r="A70" s="13"/>
      <c r="B70" s="12"/>
      <c r="C70" s="19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hidden="1" customHeight="1">
      <c r="A71" s="13"/>
      <c r="B71" s="12"/>
      <c r="C71" s="19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hidden="1" customHeight="1">
      <c r="A72" s="13"/>
      <c r="B72" s="12"/>
      <c r="C72" s="19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hidden="1" customHeight="1">
      <c r="A73" s="13"/>
      <c r="B73" s="12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hidden="1" customHeight="1">
      <c r="A74" s="13"/>
      <c r="B74" s="12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hidden="1" customHeight="1">
      <c r="A75" s="13"/>
      <c r="B75" s="12"/>
      <c r="C75" s="19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hidden="1" customHeight="1">
      <c r="A76" s="13"/>
      <c r="B76" s="12"/>
      <c r="C76" s="19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hidden="1" customHeight="1">
      <c r="A77" s="13"/>
      <c r="B77" s="12"/>
      <c r="C77" s="19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hidden="1" customHeight="1">
      <c r="A78" s="13"/>
      <c r="B78" s="12"/>
      <c r="C78" s="19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hidden="1" customHeight="1">
      <c r="A79" s="13"/>
      <c r="B79" s="12"/>
      <c r="C79" s="19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hidden="1" customHeight="1">
      <c r="A80" s="13"/>
      <c r="B80" s="12"/>
      <c r="C80" s="19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hidden="1" customHeight="1">
      <c r="A81" s="13"/>
      <c r="B81" s="12"/>
      <c r="C81" s="19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hidden="1" customHeight="1">
      <c r="A82" s="13"/>
      <c r="B82" s="12"/>
      <c r="C82" s="19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hidden="1" customHeight="1">
      <c r="A83" s="13"/>
      <c r="B83" s="12"/>
      <c r="C83" s="19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hidden="1" customHeight="1">
      <c r="A84" s="13"/>
      <c r="B84" s="12"/>
      <c r="C84" s="19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hidden="1" customHeight="1">
      <c r="A85" s="13"/>
      <c r="B85" s="12"/>
      <c r="C85" s="19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hidden="1" customHeight="1">
      <c r="A86" s="13"/>
      <c r="B86" s="12"/>
      <c r="C86" s="19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hidden="1" customHeight="1">
      <c r="A87" s="13"/>
      <c r="B87" s="12"/>
      <c r="C87" s="19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hidden="1" customHeight="1">
      <c r="A88" s="13"/>
      <c r="B88" s="12"/>
      <c r="C88" s="19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hidden="1" customHeight="1">
      <c r="A89" s="13"/>
      <c r="B89" s="12"/>
      <c r="C89" s="19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hidden="1" customHeight="1">
      <c r="A90" s="13"/>
      <c r="B90" s="12"/>
      <c r="C90" s="19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hidden="1" customHeight="1">
      <c r="A91" s="13"/>
      <c r="B91" s="12"/>
      <c r="C91" s="19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hidden="1" customHeight="1">
      <c r="A92" s="13"/>
      <c r="B92" s="12"/>
      <c r="C92" s="19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hidden="1" customHeight="1">
      <c r="A93" s="13"/>
      <c r="B93" s="12"/>
      <c r="C93" s="19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hidden="1" customHeight="1">
      <c r="A94" s="13"/>
      <c r="B94" s="12"/>
      <c r="C94" s="19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hidden="1" customHeight="1">
      <c r="A95" s="13"/>
      <c r="B95" s="12"/>
      <c r="C95" s="19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hidden="1" customHeight="1">
      <c r="A96" s="13"/>
      <c r="B96" s="12"/>
      <c r="C96" s="19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hidden="1" customHeight="1">
      <c r="A97" s="13"/>
      <c r="B97" s="12"/>
      <c r="C97" s="19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hidden="1" customHeight="1">
      <c r="A98" s="13"/>
      <c r="B98" s="12"/>
      <c r="C98" s="19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hidden="1" customHeight="1">
      <c r="A99" s="13"/>
      <c r="B99" s="12"/>
      <c r="C99" s="19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hidden="1" customHeight="1">
      <c r="A100" s="13"/>
      <c r="B100" s="12"/>
      <c r="C100" s="19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hidden="1" customHeight="1">
      <c r="A101" s="13"/>
      <c r="B101" s="12"/>
      <c r="C101" s="19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hidden="1" customHeight="1">
      <c r="A102" s="13"/>
      <c r="B102" s="12"/>
      <c r="C102" s="19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hidden="1" customHeight="1">
      <c r="A103" s="13"/>
      <c r="B103" s="12"/>
      <c r="C103" s="19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hidden="1" customHeight="1">
      <c r="A104" s="13"/>
      <c r="B104" s="12"/>
      <c r="C104" s="19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hidden="1" customHeight="1">
      <c r="A105" s="13"/>
      <c r="B105" s="12"/>
      <c r="C105" s="19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hidden="1" customHeight="1">
      <c r="A106" s="13"/>
      <c r="B106" s="12"/>
      <c r="C106" s="19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hidden="1" customHeight="1">
      <c r="A107" s="13"/>
      <c r="B107" s="12"/>
      <c r="C107" s="19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hidden="1" customHeight="1">
      <c r="A108" s="13"/>
      <c r="B108" s="12"/>
      <c r="C108" s="19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hidden="1" customHeight="1">
      <c r="A109" s="13"/>
      <c r="B109" s="12"/>
      <c r="C109" s="19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hidden="1" customHeight="1">
      <c r="A110" s="13"/>
      <c r="B110" s="12"/>
      <c r="C110" s="19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hidden="1" customHeight="1">
      <c r="A111" s="13"/>
      <c r="B111" s="12"/>
      <c r="C111" s="19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hidden="1" customHeight="1">
      <c r="A112" s="13"/>
      <c r="B112" s="12"/>
      <c r="C112" s="19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hidden="1" customHeight="1">
      <c r="A113" s="13"/>
      <c r="B113" s="12"/>
      <c r="C113" s="19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hidden="1" customHeight="1">
      <c r="A114" s="13"/>
      <c r="B114" s="12"/>
      <c r="C114" s="19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hidden="1" customHeight="1">
      <c r="A115" s="13"/>
      <c r="B115" s="12"/>
      <c r="C115" s="19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hidden="1" customHeight="1">
      <c r="A116" s="13"/>
      <c r="B116" s="12"/>
      <c r="C116" s="19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hidden="1" customHeight="1">
      <c r="A117" s="13"/>
      <c r="B117" s="12"/>
      <c r="C117" s="19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hidden="1" customHeight="1">
      <c r="A118" s="13"/>
      <c r="B118" s="12"/>
      <c r="C118" s="19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hidden="1" customHeight="1">
      <c r="A119" s="13"/>
      <c r="B119" s="12"/>
      <c r="C119" s="19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hidden="1" customHeight="1">
      <c r="A120" s="13"/>
      <c r="B120" s="12"/>
      <c r="C120" s="19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hidden="1" customHeight="1">
      <c r="A121" s="13"/>
      <c r="B121" s="12"/>
      <c r="C121" s="19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hidden="1" customHeight="1">
      <c r="A122" s="13"/>
      <c r="B122" s="12"/>
      <c r="C122" s="19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hidden="1" customHeight="1">
      <c r="A123" s="13"/>
      <c r="B123" s="12"/>
      <c r="C123" s="19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hidden="1" customHeight="1">
      <c r="A124" s="13"/>
      <c r="B124" s="12"/>
      <c r="C124" s="19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hidden="1" customHeight="1">
      <c r="A125" s="13"/>
      <c r="B125" s="12"/>
      <c r="C125" s="19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hidden="1" customHeight="1">
      <c r="A126" s="13"/>
      <c r="B126" s="12"/>
      <c r="C126" s="19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hidden="1" customHeight="1">
      <c r="A127" s="13"/>
      <c r="B127" s="12"/>
      <c r="C127" s="19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hidden="1" customHeight="1">
      <c r="A128" s="13"/>
      <c r="B128" s="12"/>
      <c r="C128" s="19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hidden="1" customHeight="1">
      <c r="A129" s="13"/>
      <c r="B129" s="12"/>
      <c r="C129" s="19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hidden="1" customHeight="1">
      <c r="A130" s="13"/>
      <c r="B130" s="12"/>
      <c r="C130" s="19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hidden="1" customHeight="1">
      <c r="A131" s="13"/>
      <c r="B131" s="12"/>
      <c r="C131" s="19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hidden="1" customHeight="1">
      <c r="A132" s="13"/>
      <c r="B132" s="12"/>
      <c r="C132" s="19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hidden="1" customHeight="1">
      <c r="A133" s="13"/>
      <c r="B133" s="12"/>
      <c r="C133" s="19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hidden="1" customHeight="1">
      <c r="A134" s="13"/>
      <c r="B134" s="12"/>
      <c r="C134" s="19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hidden="1" customHeight="1">
      <c r="A135" s="13"/>
      <c r="B135" s="12"/>
      <c r="C135" s="19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hidden="1" customHeight="1">
      <c r="A136" s="13"/>
      <c r="B136" s="12"/>
      <c r="C136" s="19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hidden="1" customHeight="1">
      <c r="A137" s="13"/>
      <c r="B137" s="12"/>
      <c r="C137" s="19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hidden="1" customHeight="1">
      <c r="A138" s="13"/>
      <c r="B138" s="12"/>
      <c r="C138" s="19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hidden="1" customHeight="1">
      <c r="A139" s="13"/>
      <c r="B139" s="12"/>
      <c r="C139" s="19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hidden="1" customHeight="1">
      <c r="A140" s="13"/>
      <c r="B140" s="12"/>
      <c r="C140" s="19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hidden="1" customHeight="1">
      <c r="A141" s="13"/>
      <c r="B141" s="12"/>
      <c r="C141" s="19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hidden="1" customHeight="1">
      <c r="A142" s="13"/>
      <c r="B142" s="12"/>
      <c r="C142" s="19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hidden="1" customHeight="1">
      <c r="A143" s="13"/>
      <c r="B143" s="12"/>
      <c r="C143" s="19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hidden="1" customHeight="1">
      <c r="A144" s="13"/>
      <c r="B144" s="12"/>
      <c r="C144" s="19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hidden="1" customHeight="1">
      <c r="A145" s="13"/>
      <c r="B145" s="12"/>
      <c r="C145" s="19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hidden="1" customHeight="1">
      <c r="A146" s="13"/>
      <c r="B146" s="12"/>
      <c r="C146" s="19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hidden="1" customHeight="1">
      <c r="A147" s="13"/>
      <c r="B147" s="12"/>
      <c r="C147" s="19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hidden="1" customHeight="1">
      <c r="A148" s="13"/>
      <c r="B148" s="12"/>
      <c r="C148" s="19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hidden="1" customHeight="1">
      <c r="A149" s="13"/>
      <c r="B149" s="12"/>
      <c r="C149" s="19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hidden="1" customHeight="1">
      <c r="A150" s="13"/>
      <c r="B150" s="12"/>
      <c r="C150" s="19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hidden="1" customHeight="1">
      <c r="A151" s="13"/>
      <c r="B151" s="12"/>
      <c r="C151" s="19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hidden="1" customHeight="1">
      <c r="A152" s="13"/>
      <c r="B152" s="12"/>
      <c r="C152" s="19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hidden="1" customHeight="1">
      <c r="A153" s="13"/>
      <c r="B153" s="12"/>
      <c r="C153" s="19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hidden="1" customHeight="1">
      <c r="A154" s="13"/>
      <c r="B154" s="12"/>
      <c r="C154" s="19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hidden="1" customHeight="1">
      <c r="A155" s="13"/>
      <c r="B155" s="12"/>
      <c r="C155" s="19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hidden="1" customHeight="1">
      <c r="A156" s="13"/>
      <c r="B156" s="12"/>
      <c r="C156" s="19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hidden="1" customHeight="1">
      <c r="A157" s="13"/>
      <c r="B157" s="12"/>
      <c r="C157" s="19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hidden="1" customHeight="1">
      <c r="A158" s="13"/>
      <c r="B158" s="12"/>
      <c r="C158" s="19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hidden="1" customHeight="1">
      <c r="A159" s="13"/>
      <c r="B159" s="12"/>
      <c r="C159" s="19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hidden="1" customHeight="1">
      <c r="A160" s="13"/>
      <c r="B160" s="12"/>
      <c r="C160" s="19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hidden="1" customHeight="1">
      <c r="A161" s="13"/>
      <c r="B161" s="12"/>
      <c r="C161" s="19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hidden="1" customHeight="1">
      <c r="A162" s="13"/>
      <c r="B162" s="12"/>
      <c r="C162" s="19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hidden="1" customHeight="1">
      <c r="A163" s="13"/>
      <c r="B163" s="12"/>
      <c r="C163" s="19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hidden="1" customHeight="1">
      <c r="A164" s="13"/>
      <c r="B164" s="12"/>
      <c r="C164" s="19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hidden="1" customHeight="1">
      <c r="A165" s="13"/>
      <c r="B165" s="12"/>
      <c r="C165" s="19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hidden="1" customHeight="1">
      <c r="A166" s="13"/>
      <c r="B166" s="12"/>
      <c r="C166" s="19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hidden="1" customHeight="1">
      <c r="A167" s="13"/>
      <c r="B167" s="12"/>
      <c r="C167" s="19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hidden="1" customHeight="1">
      <c r="A168" s="13"/>
      <c r="B168" s="12"/>
      <c r="C168" s="19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hidden="1" customHeight="1">
      <c r="A169" s="13"/>
      <c r="B169" s="12"/>
      <c r="C169" s="19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hidden="1" customHeight="1">
      <c r="A170" s="13"/>
      <c r="B170" s="12"/>
      <c r="C170" s="19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hidden="1" customHeight="1">
      <c r="A171" s="13"/>
      <c r="B171" s="12"/>
      <c r="C171" s="19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hidden="1" customHeight="1">
      <c r="A172" s="13"/>
      <c r="B172" s="12"/>
      <c r="C172" s="19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hidden="1" customHeight="1">
      <c r="A173" s="13"/>
      <c r="B173" s="12"/>
      <c r="C173" s="19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hidden="1" customHeight="1">
      <c r="A174" s="13"/>
      <c r="B174" s="12"/>
      <c r="C174" s="19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hidden="1" customHeight="1">
      <c r="A175" s="13"/>
      <c r="B175" s="12"/>
      <c r="C175" s="19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hidden="1" customHeight="1">
      <c r="A176" s="13"/>
      <c r="B176" s="12"/>
      <c r="C176" s="19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hidden="1" customHeight="1">
      <c r="A177" s="13"/>
      <c r="B177" s="12"/>
      <c r="C177" s="19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hidden="1" customHeight="1">
      <c r="A178" s="13"/>
      <c r="B178" s="12"/>
      <c r="C178" s="19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hidden="1" customHeight="1">
      <c r="A179" s="13"/>
      <c r="B179" s="12"/>
      <c r="C179" s="19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hidden="1" customHeight="1">
      <c r="A180" s="13"/>
      <c r="B180" s="12"/>
      <c r="C180" s="19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hidden="1" customHeight="1">
      <c r="A181" s="13"/>
      <c r="B181" s="12"/>
      <c r="C181" s="19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hidden="1" customHeight="1">
      <c r="A182" s="13"/>
      <c r="B182" s="12"/>
      <c r="C182" s="19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hidden="1" customHeight="1">
      <c r="A183" s="13"/>
      <c r="B183" s="12"/>
      <c r="C183" s="19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hidden="1" customHeight="1">
      <c r="A184" s="13"/>
      <c r="B184" s="12"/>
      <c r="C184" s="19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hidden="1" customHeight="1">
      <c r="A185" s="13"/>
      <c r="B185" s="12"/>
      <c r="C185" s="19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hidden="1" customHeight="1">
      <c r="A186" s="13"/>
      <c r="B186" s="12"/>
      <c r="C186" s="19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hidden="1" customHeight="1">
      <c r="A187" s="13"/>
      <c r="B187" s="12"/>
      <c r="C187" s="19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hidden="1" customHeight="1">
      <c r="A188" s="13"/>
      <c r="B188" s="12"/>
      <c r="C188" s="19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hidden="1" customHeight="1">
      <c r="A189" s="13"/>
      <c r="B189" s="12"/>
      <c r="C189" s="19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hidden="1" customHeight="1">
      <c r="A190" s="13"/>
      <c r="B190" s="12"/>
      <c r="C190" s="19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hidden="1" customHeight="1">
      <c r="A191" s="13"/>
      <c r="B191" s="12"/>
      <c r="C191" s="19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hidden="1" customHeight="1">
      <c r="A192" s="13"/>
      <c r="B192" s="12"/>
      <c r="C192" s="19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hidden="1" customHeight="1">
      <c r="A193" s="13"/>
      <c r="B193" s="12"/>
      <c r="C193" s="19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hidden="1" customHeight="1">
      <c r="A194" s="13"/>
      <c r="B194" s="12"/>
      <c r="C194" s="19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hidden="1" customHeight="1">
      <c r="A195" s="13"/>
      <c r="B195" s="12"/>
      <c r="C195" s="19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hidden="1" customHeight="1">
      <c r="A196" s="13"/>
      <c r="B196" s="12"/>
      <c r="C196" s="19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hidden="1" customHeight="1">
      <c r="A197" s="13"/>
      <c r="B197" s="12"/>
      <c r="C197" s="19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hidden="1" customHeight="1">
      <c r="A198" s="13"/>
      <c r="B198" s="12"/>
      <c r="C198" s="19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hidden="1" customHeight="1">
      <c r="A199" s="13"/>
      <c r="B199" s="12"/>
      <c r="C199" s="19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hidden="1" customHeight="1">
      <c r="A200" s="13"/>
      <c r="B200" s="12"/>
      <c r="C200" s="19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hidden="1" customHeight="1">
      <c r="A201" s="13"/>
      <c r="B201" s="12"/>
      <c r="C201" s="19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hidden="1" customHeight="1">
      <c r="A202" s="13"/>
      <c r="B202" s="12"/>
      <c r="C202" s="19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hidden="1" customHeight="1">
      <c r="A203" s="13"/>
      <c r="B203" s="12"/>
      <c r="C203" s="19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hidden="1" customHeight="1">
      <c r="A204" s="13"/>
      <c r="B204" s="12"/>
      <c r="C204" s="19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hidden="1" customHeight="1">
      <c r="A205" s="13"/>
      <c r="B205" s="12"/>
      <c r="C205" s="19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hidden="1" customHeight="1">
      <c r="A206" s="13"/>
      <c r="B206" s="12"/>
      <c r="C206" s="19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hidden="1" customHeight="1">
      <c r="A207" s="13"/>
      <c r="B207" s="12"/>
      <c r="C207" s="19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hidden="1" customHeight="1">
      <c r="A208" s="13"/>
      <c r="B208" s="12"/>
      <c r="C208" s="19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hidden="1" customHeight="1">
      <c r="A209" s="13"/>
      <c r="B209" s="12"/>
      <c r="C209" s="19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hidden="1" customHeight="1">
      <c r="A210" s="13"/>
      <c r="B210" s="12"/>
      <c r="C210" s="19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hidden="1" customHeight="1">
      <c r="A211" s="13"/>
      <c r="B211" s="12"/>
      <c r="C211" s="19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hidden="1" customHeight="1">
      <c r="A212" s="13"/>
      <c r="B212" s="12"/>
      <c r="C212" s="19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hidden="1" customHeight="1">
      <c r="A213" s="13"/>
      <c r="B213" s="12"/>
      <c r="C213" s="19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hidden="1" customHeight="1">
      <c r="A214" s="13"/>
      <c r="B214" s="12"/>
      <c r="C214" s="19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hidden="1" customHeight="1">
      <c r="A215" s="13"/>
      <c r="B215" s="12"/>
      <c r="C215" s="19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hidden="1" customHeight="1">
      <c r="A216" s="13"/>
      <c r="B216" s="12"/>
      <c r="C216" s="19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hidden="1" customHeight="1">
      <c r="A217" s="13"/>
      <c r="B217" s="12"/>
      <c r="C217" s="19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hidden="1" customHeight="1">
      <c r="A218" s="13"/>
      <c r="B218" s="12"/>
      <c r="C218" s="19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hidden="1" customHeight="1">
      <c r="A219" s="13"/>
      <c r="B219" s="12"/>
      <c r="C219" s="19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hidden="1" customHeight="1">
      <c r="A220" s="13"/>
      <c r="B220" s="12"/>
      <c r="C220" s="19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hidden="1" customHeight="1">
      <c r="A221" s="13"/>
      <c r="B221" s="12"/>
      <c r="C221" s="19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hidden="1" customHeight="1">
      <c r="A222" s="13"/>
      <c r="B222" s="12"/>
      <c r="C222" s="19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hidden="1" customHeight="1">
      <c r="A223" s="13"/>
      <c r="B223" s="12"/>
      <c r="C223" s="19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hidden="1" customHeight="1">
      <c r="A224" s="13"/>
      <c r="B224" s="12"/>
      <c r="C224" s="19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hidden="1" customHeight="1">
      <c r="A225" s="13"/>
      <c r="B225" s="12"/>
      <c r="C225" s="19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hidden="1" customHeight="1">
      <c r="A226" s="13"/>
      <c r="B226" s="12"/>
      <c r="C226" s="19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hidden="1" customHeight="1">
      <c r="A227" s="13"/>
      <c r="B227" s="12"/>
      <c r="C227" s="19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hidden="1" customHeight="1">
      <c r="A228" s="13"/>
      <c r="B228" s="12"/>
      <c r="C228" s="19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hidden="1" customHeight="1">
      <c r="A229" s="13"/>
      <c r="B229" s="12"/>
      <c r="C229" s="19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hidden="1" customHeight="1">
      <c r="A230" s="13"/>
      <c r="B230" s="12"/>
      <c r="C230" s="19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hidden="1" customHeight="1">
      <c r="A231" s="13"/>
      <c r="B231" s="12"/>
      <c r="C231" s="19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hidden="1" customHeight="1">
      <c r="A232" s="13"/>
      <c r="B232" s="12"/>
      <c r="C232" s="19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hidden="1" customHeight="1">
      <c r="A233" s="13"/>
      <c r="B233" s="12"/>
      <c r="C233" s="19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hidden="1" customHeight="1">
      <c r="A234" s="13"/>
      <c r="B234" s="12"/>
      <c r="C234" s="19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hidden="1" customHeight="1">
      <c r="A235" s="13"/>
      <c r="B235" s="12"/>
      <c r="C235" s="19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hidden="1" customHeight="1">
      <c r="A236" s="13"/>
      <c r="B236" s="12"/>
      <c r="C236" s="19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hidden="1" customHeight="1">
      <c r="A237" s="13"/>
      <c r="B237" s="12"/>
      <c r="C237" s="19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hidden="1" customHeight="1">
      <c r="A238" s="13"/>
      <c r="B238" s="12"/>
      <c r="C238" s="19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hidden="1" customHeight="1">
      <c r="A239" s="13"/>
      <c r="B239" s="12"/>
      <c r="C239" s="19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hidden="1" customHeight="1">
      <c r="A240" s="13"/>
      <c r="B240" s="12"/>
      <c r="C240" s="19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hidden="1" customHeight="1">
      <c r="A241" s="13"/>
      <c r="B241" s="12"/>
      <c r="C241" s="19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hidden="1" customHeight="1">
      <c r="A242" s="13"/>
      <c r="B242" s="12"/>
      <c r="C242" s="19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hidden="1" customHeight="1">
      <c r="A243" s="13"/>
      <c r="B243" s="12"/>
      <c r="C243" s="19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hidden="1" customHeight="1">
      <c r="A244" s="13"/>
      <c r="B244" s="12"/>
      <c r="C244" s="19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hidden="1" customHeight="1">
      <c r="A245" s="13"/>
      <c r="B245" s="12"/>
      <c r="C245" s="19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hidden="1" customHeight="1">
      <c r="A246" s="13"/>
      <c r="B246" s="12"/>
      <c r="C246" s="19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hidden="1" customHeight="1">
      <c r="A247" s="13"/>
      <c r="B247" s="12"/>
      <c r="C247" s="19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hidden="1" customHeight="1">
      <c r="A248" s="13"/>
      <c r="B248" s="12"/>
      <c r="C248" s="19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hidden="1" customHeight="1">
      <c r="A249" s="13"/>
      <c r="B249" s="12"/>
      <c r="C249" s="19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hidden="1" customHeight="1">
      <c r="A250" s="13"/>
      <c r="B250" s="12"/>
      <c r="C250" s="19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hidden="1" customHeight="1">
      <c r="A251" s="13"/>
      <c r="B251" s="12"/>
      <c r="C251" s="19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hidden="1" customHeight="1">
      <c r="A252" s="13"/>
      <c r="B252" s="12"/>
      <c r="C252" s="19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hidden="1" customHeight="1">
      <c r="A253" s="13"/>
      <c r="B253" s="12"/>
      <c r="C253" s="19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hidden="1" customHeight="1">
      <c r="A254" s="13"/>
      <c r="B254" s="12"/>
      <c r="C254" s="19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hidden="1" customHeight="1">
      <c r="A255" s="13"/>
      <c r="B255" s="12"/>
      <c r="C255" s="19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hidden="1" customHeight="1">
      <c r="A256" s="13"/>
      <c r="B256" s="12"/>
      <c r="C256" s="19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hidden="1" customHeight="1">
      <c r="A257" s="13"/>
      <c r="B257" s="12"/>
      <c r="C257" s="19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hidden="1" customHeight="1">
      <c r="A258" s="13"/>
      <c r="B258" s="12"/>
      <c r="C258" s="19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hidden="1" customHeight="1">
      <c r="A259" s="13"/>
      <c r="B259" s="12"/>
      <c r="C259" s="19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hidden="1" customHeight="1">
      <c r="A260" s="13"/>
      <c r="B260" s="12"/>
      <c r="C260" s="19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hidden="1" customHeight="1">
      <c r="A261" s="13"/>
      <c r="B261" s="12"/>
      <c r="C261" s="19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hidden="1" customHeight="1">
      <c r="A262" s="13"/>
      <c r="B262" s="12"/>
      <c r="C262" s="19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hidden="1" customHeight="1">
      <c r="A263" s="13"/>
      <c r="B263" s="12"/>
      <c r="C263" s="19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hidden="1" customHeight="1">
      <c r="A264" s="13"/>
      <c r="B264" s="12"/>
      <c r="C264" s="19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hidden="1" customHeight="1">
      <c r="A265" s="13"/>
      <c r="B265" s="12"/>
      <c r="C265" s="19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hidden="1" customHeight="1">
      <c r="A266" s="13"/>
      <c r="B266" s="12"/>
      <c r="C266" s="19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hidden="1" customHeight="1">
      <c r="A267" s="13"/>
      <c r="B267" s="12"/>
      <c r="C267" s="19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hidden="1" customHeight="1">
      <c r="A268" s="13"/>
      <c r="B268" s="12"/>
      <c r="C268" s="19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hidden="1" customHeight="1">
      <c r="A269" s="13"/>
      <c r="B269" s="12"/>
      <c r="C269" s="19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hidden="1" customHeight="1">
      <c r="A270" s="13"/>
      <c r="B270" s="12"/>
      <c r="C270" s="19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hidden="1" customHeight="1">
      <c r="A271" s="13"/>
      <c r="B271" s="12"/>
      <c r="C271" s="19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hidden="1" customHeight="1">
      <c r="A272" s="13"/>
      <c r="B272" s="12"/>
      <c r="C272" s="19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hidden="1" customHeight="1">
      <c r="A273" s="13"/>
      <c r="B273" s="12"/>
      <c r="C273" s="19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hidden="1" customHeight="1">
      <c r="A274" s="13"/>
      <c r="B274" s="12"/>
      <c r="C274" s="19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hidden="1" customHeight="1">
      <c r="A275" s="13"/>
      <c r="B275" s="12"/>
      <c r="C275" s="19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hidden="1" customHeight="1">
      <c r="A276" s="13"/>
      <c r="B276" s="12"/>
      <c r="C276" s="19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hidden="1" customHeight="1">
      <c r="A277" s="13"/>
      <c r="B277" s="12"/>
      <c r="C277" s="19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hidden="1" customHeight="1">
      <c r="A278" s="13"/>
      <c r="B278" s="12"/>
      <c r="C278" s="19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hidden="1" customHeight="1">
      <c r="A279" s="13"/>
      <c r="B279" s="12"/>
      <c r="C279" s="19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hidden="1" customHeight="1">
      <c r="A280" s="13"/>
      <c r="B280" s="12"/>
      <c r="C280" s="19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hidden="1" customHeight="1">
      <c r="A281" s="13"/>
      <c r="B281" s="12"/>
      <c r="C281" s="19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hidden="1" customHeight="1">
      <c r="A282" s="13"/>
      <c r="B282" s="12"/>
      <c r="C282" s="19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hidden="1" customHeight="1">
      <c r="A283" s="13"/>
      <c r="B283" s="12"/>
      <c r="C283" s="19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hidden="1" customHeight="1">
      <c r="A284" s="13"/>
      <c r="B284" s="12"/>
      <c r="C284" s="19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hidden="1" customHeight="1">
      <c r="A285" s="13"/>
      <c r="B285" s="12"/>
      <c r="C285" s="19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hidden="1" customHeight="1">
      <c r="A286" s="13"/>
      <c r="B286" s="12"/>
      <c r="C286" s="19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hidden="1" customHeight="1">
      <c r="A287" s="13"/>
      <c r="B287" s="12"/>
      <c r="C287" s="19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hidden="1" customHeight="1">
      <c r="A288" s="13"/>
      <c r="B288" s="12"/>
      <c r="C288" s="19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hidden="1" customHeight="1">
      <c r="A289" s="13"/>
      <c r="B289" s="12"/>
      <c r="C289" s="19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hidden="1" customHeight="1">
      <c r="A290" s="13"/>
      <c r="B290" s="12"/>
      <c r="C290" s="19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hidden="1" customHeight="1">
      <c r="A291" s="13"/>
      <c r="B291" s="12"/>
      <c r="C291" s="19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hidden="1" customHeight="1">
      <c r="A292" s="13"/>
      <c r="B292" s="12"/>
      <c r="C292" s="19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hidden="1" customHeight="1">
      <c r="A293" s="13"/>
      <c r="B293" s="12"/>
      <c r="C293" s="19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hidden="1" customHeight="1">
      <c r="A294" s="13"/>
      <c r="B294" s="12"/>
      <c r="C294" s="19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hidden="1" customHeight="1">
      <c r="A295" s="13"/>
      <c r="B295" s="12"/>
      <c r="C295" s="19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hidden="1" customHeight="1">
      <c r="A296" s="13"/>
      <c r="B296" s="12"/>
      <c r="C296" s="19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hidden="1" customHeight="1">
      <c r="A297" s="13"/>
      <c r="B297" s="12"/>
      <c r="C297" s="19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hidden="1" customHeight="1">
      <c r="A298" s="13"/>
      <c r="B298" s="12"/>
      <c r="C298" s="19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hidden="1" customHeight="1">
      <c r="A299" s="13"/>
      <c r="B299" s="12"/>
      <c r="C299" s="19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hidden="1" customHeight="1">
      <c r="A300" s="13"/>
      <c r="B300" s="12"/>
      <c r="C300" s="19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hidden="1" customHeight="1">
      <c r="A301" s="13"/>
      <c r="B301" s="12"/>
      <c r="C301" s="19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hidden="1" customHeight="1">
      <c r="A302" s="13"/>
      <c r="B302" s="12"/>
      <c r="C302" s="19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hidden="1" customHeight="1">
      <c r="A303" s="13"/>
      <c r="B303" s="12"/>
      <c r="C303" s="19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hidden="1" customHeight="1">
      <c r="A304" s="13"/>
      <c r="B304" s="12"/>
      <c r="C304" s="19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hidden="1" customHeight="1">
      <c r="A305" s="13"/>
      <c r="B305" s="12"/>
      <c r="C305" s="19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hidden="1" customHeight="1">
      <c r="A306" s="13"/>
      <c r="B306" s="12"/>
      <c r="C306" s="19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hidden="1" customHeight="1">
      <c r="A307" s="13"/>
      <c r="B307" s="12"/>
      <c r="C307" s="19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hidden="1" customHeight="1">
      <c r="A308" s="13"/>
      <c r="B308" s="12"/>
      <c r="C308" s="19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hidden="1" customHeight="1">
      <c r="A309" s="13"/>
      <c r="B309" s="12"/>
      <c r="C309" s="19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hidden="1" customHeight="1">
      <c r="A310" s="13"/>
      <c r="B310" s="12"/>
      <c r="C310" s="19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hidden="1" customHeight="1">
      <c r="A311" s="13"/>
      <c r="B311" s="12"/>
      <c r="C311" s="19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hidden="1" customHeight="1">
      <c r="A312" s="13"/>
      <c r="B312" s="12"/>
      <c r="C312" s="19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hidden="1" customHeight="1">
      <c r="A313" s="13"/>
      <c r="B313" s="12"/>
      <c r="C313" s="19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hidden="1" customHeight="1">
      <c r="A314" s="13"/>
      <c r="B314" s="12"/>
      <c r="C314" s="19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hidden="1" customHeight="1">
      <c r="A315" s="13"/>
      <c r="B315" s="12"/>
      <c r="C315" s="19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hidden="1" customHeight="1">
      <c r="A316" s="13"/>
      <c r="B316" s="12"/>
      <c r="C316" s="19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hidden="1" customHeight="1">
      <c r="A317" s="13"/>
      <c r="B317" s="12"/>
      <c r="C317" s="19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hidden="1" customHeight="1">
      <c r="A318" s="13"/>
      <c r="B318" s="12"/>
      <c r="C318" s="19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hidden="1" customHeight="1">
      <c r="A319" s="13"/>
      <c r="B319" s="12"/>
      <c r="C319" s="19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hidden="1" customHeight="1">
      <c r="A320" s="13"/>
      <c r="B320" s="12"/>
      <c r="C320" s="19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hidden="1" customHeight="1">
      <c r="A321" s="13"/>
      <c r="B321" s="12"/>
      <c r="C321" s="19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hidden="1" customHeight="1">
      <c r="A322" s="13"/>
      <c r="B322" s="12"/>
      <c r="C322" s="19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hidden="1" customHeight="1">
      <c r="A323" s="13"/>
      <c r="B323" s="12"/>
      <c r="C323" s="19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hidden="1" customHeight="1">
      <c r="A324" s="13"/>
      <c r="B324" s="12"/>
      <c r="C324" s="19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hidden="1" customHeight="1">
      <c r="A325" s="13"/>
      <c r="B325" s="12"/>
      <c r="C325" s="19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hidden="1" customHeight="1">
      <c r="A326" s="13"/>
      <c r="B326" s="12"/>
      <c r="C326" s="19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hidden="1" customHeight="1">
      <c r="A327" s="13"/>
      <c r="B327" s="12"/>
      <c r="C327" s="19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hidden="1" customHeight="1">
      <c r="A328" s="13"/>
      <c r="B328" s="12"/>
      <c r="C328" s="19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hidden="1" customHeight="1">
      <c r="A329" s="13"/>
      <c r="B329" s="12"/>
      <c r="C329" s="19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hidden="1" customHeight="1">
      <c r="A330" s="13"/>
      <c r="B330" s="12"/>
      <c r="C330" s="19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hidden="1" customHeight="1">
      <c r="A331" s="13"/>
      <c r="B331" s="12"/>
      <c r="C331" s="19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hidden="1" customHeight="1">
      <c r="A332" s="13"/>
      <c r="B332" s="12"/>
      <c r="C332" s="19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hidden="1" customHeight="1">
      <c r="A333" s="13"/>
      <c r="B333" s="12"/>
      <c r="C333" s="19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hidden="1" customHeight="1">
      <c r="A334" s="13"/>
      <c r="B334" s="12"/>
      <c r="C334" s="19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hidden="1" customHeight="1">
      <c r="A335" s="13"/>
      <c r="B335" s="12"/>
      <c r="C335" s="19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hidden="1" customHeight="1">
      <c r="A336" s="13"/>
      <c r="B336" s="12"/>
      <c r="C336" s="19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hidden="1" customHeight="1">
      <c r="A337" s="13"/>
      <c r="B337" s="12"/>
      <c r="C337" s="19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hidden="1" customHeight="1">
      <c r="A338" s="13"/>
      <c r="B338" s="12"/>
      <c r="C338" s="19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hidden="1" customHeight="1">
      <c r="A339" s="13"/>
      <c r="B339" s="12"/>
      <c r="C339" s="19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hidden="1" customHeight="1">
      <c r="A340" s="13"/>
      <c r="B340" s="12"/>
      <c r="C340" s="19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hidden="1" customHeight="1">
      <c r="A341" s="13"/>
      <c r="B341" s="12"/>
      <c r="C341" s="19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hidden="1" customHeight="1">
      <c r="A342" s="13"/>
      <c r="B342" s="12"/>
      <c r="C342" s="19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hidden="1" customHeight="1">
      <c r="A343" s="13"/>
      <c r="B343" s="12"/>
      <c r="C343" s="19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hidden="1" customHeight="1">
      <c r="A344" s="13"/>
      <c r="B344" s="12"/>
      <c r="C344" s="19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hidden="1" customHeight="1">
      <c r="A345" s="13"/>
      <c r="B345" s="12"/>
      <c r="C345" s="19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hidden="1" customHeight="1">
      <c r="A346" s="13"/>
      <c r="B346" s="12"/>
      <c r="C346" s="19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hidden="1" customHeight="1">
      <c r="A347" s="13"/>
      <c r="B347" s="12"/>
      <c r="C347" s="19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hidden="1" customHeight="1">
      <c r="A348" s="13"/>
      <c r="B348" s="12"/>
      <c r="C348" s="19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hidden="1" customHeight="1">
      <c r="A349" s="13"/>
      <c r="B349" s="12"/>
      <c r="C349" s="19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hidden="1" customHeight="1">
      <c r="A350" s="13"/>
      <c r="B350" s="12"/>
      <c r="C350" s="19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hidden="1" customHeight="1">
      <c r="A351" s="13"/>
      <c r="B351" s="12"/>
      <c r="C351" s="19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hidden="1" customHeight="1">
      <c r="A352" s="13"/>
      <c r="B352" s="12"/>
      <c r="C352" s="19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hidden="1" customHeight="1">
      <c r="A353" s="13"/>
      <c r="B353" s="12"/>
      <c r="C353" s="19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hidden="1" customHeight="1">
      <c r="A354" s="13"/>
      <c r="B354" s="12"/>
      <c r="C354" s="19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hidden="1" customHeight="1">
      <c r="A355" s="13"/>
      <c r="B355" s="12"/>
      <c r="C355" s="19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hidden="1" customHeight="1">
      <c r="A356" s="13"/>
      <c r="B356" s="12"/>
      <c r="C356" s="19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hidden="1" customHeight="1">
      <c r="A357" s="13"/>
      <c r="B357" s="12"/>
      <c r="C357" s="19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hidden="1" customHeight="1">
      <c r="A358" s="13"/>
      <c r="B358" s="12"/>
      <c r="C358" s="19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hidden="1" customHeight="1">
      <c r="A359" s="13"/>
      <c r="B359" s="12"/>
      <c r="C359" s="19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hidden="1" customHeight="1">
      <c r="A360" s="13"/>
      <c r="B360" s="12"/>
      <c r="C360" s="19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hidden="1" customHeight="1">
      <c r="A361" s="13"/>
      <c r="B361" s="12"/>
      <c r="C361" s="19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hidden="1" customHeight="1">
      <c r="A362" s="13"/>
      <c r="B362" s="12"/>
      <c r="C362" s="19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hidden="1" customHeight="1">
      <c r="A363" s="13"/>
      <c r="B363" s="12"/>
      <c r="C363" s="19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hidden="1" customHeight="1">
      <c r="A364" s="13"/>
      <c r="B364" s="12"/>
      <c r="C364" s="19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hidden="1" customHeight="1">
      <c r="A365" s="13"/>
      <c r="B365" s="12"/>
      <c r="C365" s="19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hidden="1" customHeight="1">
      <c r="A366" s="13"/>
      <c r="B366" s="12"/>
      <c r="C366" s="19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hidden="1" customHeight="1">
      <c r="A367" s="13"/>
      <c r="B367" s="12"/>
      <c r="C367" s="19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hidden="1" customHeight="1">
      <c r="A368" s="13"/>
      <c r="B368" s="12"/>
      <c r="C368" s="19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hidden="1" customHeight="1">
      <c r="A369" s="13"/>
      <c r="B369" s="12"/>
      <c r="C369" s="19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hidden="1" customHeight="1">
      <c r="A370" s="13"/>
      <c r="B370" s="12"/>
      <c r="C370" s="19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hidden="1" customHeight="1">
      <c r="A371" s="13"/>
      <c r="B371" s="12"/>
      <c r="C371" s="19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hidden="1" customHeight="1">
      <c r="A372" s="13"/>
      <c r="B372" s="12"/>
      <c r="C372" s="19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hidden="1" customHeight="1">
      <c r="A373" s="13"/>
      <c r="B373" s="12"/>
      <c r="C373" s="19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hidden="1" customHeight="1">
      <c r="A374" s="13"/>
      <c r="B374" s="12"/>
      <c r="C374" s="19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hidden="1" customHeight="1">
      <c r="A375" s="13"/>
      <c r="B375" s="12"/>
      <c r="C375" s="19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hidden="1" customHeight="1">
      <c r="A376" s="13"/>
      <c r="B376" s="12"/>
      <c r="C376" s="19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hidden="1" customHeight="1">
      <c r="A377" s="13"/>
      <c r="B377" s="12"/>
      <c r="C377" s="19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hidden="1" customHeight="1">
      <c r="A378" s="13"/>
      <c r="B378" s="12"/>
      <c r="C378" s="19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hidden="1" customHeight="1">
      <c r="A379" s="13"/>
      <c r="B379" s="12"/>
      <c r="C379" s="19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hidden="1" customHeight="1">
      <c r="A380" s="13"/>
      <c r="B380" s="12"/>
      <c r="C380" s="19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hidden="1" customHeight="1">
      <c r="A381" s="13"/>
      <c r="B381" s="12"/>
      <c r="C381" s="19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hidden="1" customHeight="1">
      <c r="A382" s="13"/>
      <c r="B382" s="12"/>
      <c r="C382" s="19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hidden="1" customHeight="1">
      <c r="A383" s="13"/>
      <c r="B383" s="12"/>
      <c r="C383" s="19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hidden="1" customHeight="1">
      <c r="A384" s="13"/>
      <c r="B384" s="12"/>
      <c r="C384" s="19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hidden="1" customHeight="1">
      <c r="A385" s="13"/>
      <c r="B385" s="12"/>
      <c r="C385" s="19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hidden="1" customHeight="1">
      <c r="A386" s="13"/>
      <c r="B386" s="12"/>
      <c r="C386" s="19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hidden="1" customHeight="1">
      <c r="A387" s="13"/>
      <c r="B387" s="12"/>
      <c r="C387" s="19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hidden="1" customHeight="1">
      <c r="A388" s="13"/>
      <c r="B388" s="12"/>
      <c r="C388" s="19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hidden="1" customHeight="1">
      <c r="A389" s="13"/>
      <c r="B389" s="12"/>
      <c r="C389" s="19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hidden="1" customHeight="1">
      <c r="A390" s="13"/>
      <c r="B390" s="12"/>
      <c r="C390" s="19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hidden="1" customHeight="1">
      <c r="A391" s="13"/>
      <c r="B391" s="12"/>
      <c r="C391" s="19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hidden="1" customHeight="1">
      <c r="A392" s="13"/>
      <c r="B392" s="12"/>
      <c r="C392" s="19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hidden="1" customHeight="1">
      <c r="A393" s="13"/>
      <c r="B393" s="12"/>
      <c r="C393" s="19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hidden="1" customHeight="1">
      <c r="A394" s="13"/>
      <c r="B394" s="12"/>
      <c r="C394" s="19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hidden="1" customHeight="1">
      <c r="A395" s="13"/>
      <c r="B395" s="12"/>
      <c r="C395" s="19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hidden="1" customHeight="1">
      <c r="A396" s="13"/>
      <c r="B396" s="12"/>
      <c r="C396" s="19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hidden="1" customHeight="1">
      <c r="A397" s="13"/>
      <c r="B397" s="12"/>
      <c r="C397" s="19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hidden="1" customHeight="1">
      <c r="A398" s="13"/>
      <c r="B398" s="12"/>
      <c r="C398" s="19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hidden="1" customHeight="1">
      <c r="A399" s="13"/>
      <c r="B399" s="12"/>
      <c r="C399" s="19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hidden="1" customHeight="1">
      <c r="A400" s="13"/>
      <c r="B400" s="12"/>
      <c r="C400" s="19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hidden="1" customHeight="1">
      <c r="A401" s="13"/>
      <c r="B401" s="12"/>
      <c r="C401" s="19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hidden="1" customHeight="1">
      <c r="A402" s="13"/>
      <c r="B402" s="12"/>
      <c r="C402" s="19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hidden="1" customHeight="1">
      <c r="A403" s="13"/>
      <c r="B403" s="12"/>
      <c r="C403" s="19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hidden="1" customHeight="1">
      <c r="A404" s="13"/>
      <c r="B404" s="12"/>
      <c r="C404" s="19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hidden="1" customHeight="1">
      <c r="A405" s="13"/>
      <c r="B405" s="12"/>
      <c r="C405" s="19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hidden="1" customHeight="1">
      <c r="A406" s="13"/>
      <c r="B406" s="12"/>
      <c r="C406" s="19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hidden="1" customHeight="1">
      <c r="A407" s="13"/>
      <c r="B407" s="12"/>
      <c r="C407" s="19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hidden="1" customHeight="1">
      <c r="A408" s="13"/>
      <c r="B408" s="12"/>
      <c r="C408" s="19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hidden="1" customHeight="1">
      <c r="A409" s="13"/>
      <c r="B409" s="12"/>
      <c r="C409" s="19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hidden="1" customHeight="1">
      <c r="A410" s="13"/>
      <c r="B410" s="12"/>
      <c r="C410" s="19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hidden="1" customHeight="1">
      <c r="A411" s="13"/>
      <c r="B411" s="12"/>
      <c r="C411" s="19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hidden="1" customHeight="1">
      <c r="A412" s="13"/>
      <c r="B412" s="12"/>
      <c r="C412" s="19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hidden="1" customHeight="1">
      <c r="A413" s="13"/>
      <c r="B413" s="12"/>
      <c r="C413" s="19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hidden="1" customHeight="1">
      <c r="A414" s="13"/>
      <c r="B414" s="12"/>
      <c r="C414" s="19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hidden="1" customHeight="1">
      <c r="A415" s="13"/>
      <c r="B415" s="12"/>
      <c r="C415" s="19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hidden="1" customHeight="1">
      <c r="A416" s="13"/>
      <c r="B416" s="12"/>
      <c r="C416" s="19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hidden="1" customHeight="1">
      <c r="A417" s="13"/>
      <c r="B417" s="12"/>
      <c r="C417" s="19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hidden="1" customHeight="1">
      <c r="A418" s="13"/>
      <c r="B418" s="12"/>
      <c r="C418" s="19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hidden="1" customHeight="1">
      <c r="A419" s="13"/>
      <c r="B419" s="12"/>
      <c r="C419" s="19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hidden="1" customHeight="1">
      <c r="A420" s="13"/>
      <c r="B420" s="12"/>
      <c r="C420" s="19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hidden="1" customHeight="1">
      <c r="A421" s="13"/>
      <c r="B421" s="12"/>
      <c r="C421" s="19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hidden="1" customHeight="1">
      <c r="A422" s="13"/>
      <c r="B422" s="12"/>
      <c r="C422" s="19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hidden="1" customHeight="1">
      <c r="A423" s="13"/>
      <c r="B423" s="12"/>
      <c r="C423" s="19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hidden="1" customHeight="1">
      <c r="A424" s="13"/>
      <c r="B424" s="12"/>
      <c r="C424" s="19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hidden="1" customHeight="1">
      <c r="A425" s="13"/>
      <c r="B425" s="12"/>
      <c r="C425" s="19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hidden="1" customHeight="1">
      <c r="A426" s="13"/>
      <c r="B426" s="12"/>
      <c r="C426" s="19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hidden="1" customHeight="1">
      <c r="A427" s="13"/>
      <c r="B427" s="12"/>
      <c r="C427" s="19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hidden="1" customHeight="1">
      <c r="A428" s="13"/>
      <c r="B428" s="12"/>
      <c r="C428" s="19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hidden="1" customHeight="1">
      <c r="A429" s="13"/>
      <c r="B429" s="12"/>
      <c r="C429" s="19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hidden="1" customHeight="1">
      <c r="A430" s="13"/>
      <c r="B430" s="12"/>
      <c r="C430" s="19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hidden="1" customHeight="1">
      <c r="A431" s="13"/>
      <c r="B431" s="12"/>
      <c r="C431" s="19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hidden="1" customHeight="1">
      <c r="A432" s="13"/>
      <c r="B432" s="12"/>
      <c r="C432" s="19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hidden="1" customHeight="1">
      <c r="A433" s="13"/>
      <c r="B433" s="12"/>
      <c r="C433" s="19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hidden="1" customHeight="1">
      <c r="A434" s="13"/>
      <c r="B434" s="12"/>
      <c r="C434" s="19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hidden="1" customHeight="1">
      <c r="A435" s="13"/>
      <c r="B435" s="12"/>
      <c r="C435" s="19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hidden="1" customHeight="1">
      <c r="A436" s="13"/>
      <c r="B436" s="12"/>
      <c r="C436" s="19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hidden="1" customHeight="1">
      <c r="A437" s="13"/>
      <c r="B437" s="12"/>
      <c r="C437" s="19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hidden="1" customHeight="1">
      <c r="A438" s="13"/>
      <c r="B438" s="12"/>
      <c r="C438" s="19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hidden="1" customHeight="1">
      <c r="A439" s="13"/>
      <c r="B439" s="12"/>
      <c r="C439" s="19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hidden="1" customHeight="1">
      <c r="A440" s="13"/>
      <c r="B440" s="12"/>
      <c r="C440" s="19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hidden="1" customHeight="1">
      <c r="A441" s="13"/>
      <c r="B441" s="12"/>
      <c r="C441" s="19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hidden="1" customHeight="1">
      <c r="A442" s="13"/>
      <c r="B442" s="12"/>
      <c r="C442" s="19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hidden="1" customHeight="1">
      <c r="A443" s="13"/>
      <c r="B443" s="12"/>
      <c r="C443" s="19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hidden="1" customHeight="1">
      <c r="A444" s="13"/>
      <c r="B444" s="12"/>
      <c r="C444" s="19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hidden="1" customHeight="1">
      <c r="A445" s="13"/>
      <c r="B445" s="12"/>
      <c r="C445" s="19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hidden="1" customHeight="1">
      <c r="A446" s="13"/>
      <c r="B446" s="12"/>
      <c r="C446" s="19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hidden="1" customHeight="1">
      <c r="A447" s="13"/>
      <c r="B447" s="12"/>
      <c r="C447" s="19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hidden="1" customHeight="1">
      <c r="A448" s="13"/>
      <c r="B448" s="12"/>
      <c r="C448" s="19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hidden="1" customHeight="1">
      <c r="A449" s="13"/>
      <c r="B449" s="12"/>
      <c r="C449" s="19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hidden="1" customHeight="1">
      <c r="A450" s="13"/>
      <c r="B450" s="12"/>
      <c r="C450" s="19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hidden="1" customHeight="1">
      <c r="A451" s="13"/>
      <c r="B451" s="12"/>
      <c r="C451" s="19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hidden="1" customHeight="1">
      <c r="A452" s="13"/>
      <c r="B452" s="12"/>
      <c r="C452" s="19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hidden="1" customHeight="1">
      <c r="A453" s="13"/>
      <c r="B453" s="12"/>
      <c r="C453" s="19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hidden="1" customHeight="1">
      <c r="A454" s="13"/>
      <c r="B454" s="12"/>
      <c r="C454" s="19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hidden="1" customHeight="1">
      <c r="A455" s="13"/>
      <c r="B455" s="12"/>
      <c r="C455" s="19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hidden="1" customHeight="1">
      <c r="A456" s="13"/>
      <c r="B456" s="12"/>
      <c r="C456" s="19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hidden="1" customHeight="1">
      <c r="A457" s="13"/>
      <c r="B457" s="12"/>
      <c r="C457" s="19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hidden="1" customHeight="1">
      <c r="A458" s="13"/>
      <c r="B458" s="12"/>
      <c r="C458" s="19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hidden="1" customHeight="1">
      <c r="A459" s="13"/>
      <c r="B459" s="12"/>
      <c r="C459" s="19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hidden="1" customHeight="1">
      <c r="A460" s="13"/>
      <c r="B460" s="12"/>
      <c r="C460" s="19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hidden="1" customHeight="1">
      <c r="A461" s="13"/>
      <c r="B461" s="12"/>
      <c r="C461" s="19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hidden="1" customHeight="1">
      <c r="A462" s="13"/>
      <c r="B462" s="12"/>
      <c r="C462" s="19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hidden="1" customHeight="1">
      <c r="A463" s="13"/>
      <c r="B463" s="12"/>
      <c r="C463" s="19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hidden="1" customHeight="1">
      <c r="A464" s="13"/>
      <c r="B464" s="12"/>
      <c r="C464" s="19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hidden="1" customHeight="1">
      <c r="A465" s="13"/>
      <c r="B465" s="12"/>
      <c r="C465" s="19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hidden="1" customHeight="1">
      <c r="A466" s="13"/>
      <c r="B466" s="12"/>
      <c r="C466" s="19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hidden="1" customHeight="1">
      <c r="A467" s="13"/>
      <c r="B467" s="12"/>
      <c r="C467" s="19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hidden="1" customHeight="1">
      <c r="A468" s="13"/>
      <c r="B468" s="12"/>
      <c r="C468" s="19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hidden="1" customHeight="1">
      <c r="A469" s="13"/>
      <c r="B469" s="12"/>
      <c r="C469" s="19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hidden="1" customHeight="1">
      <c r="A470" s="13"/>
      <c r="B470" s="12"/>
      <c r="C470" s="19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hidden="1" customHeight="1">
      <c r="A471" s="13"/>
      <c r="B471" s="12"/>
      <c r="C471" s="19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hidden="1" customHeight="1">
      <c r="A472" s="13"/>
      <c r="B472" s="12"/>
      <c r="C472" s="19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hidden="1" customHeight="1">
      <c r="A473" s="13"/>
      <c r="B473" s="12"/>
      <c r="C473" s="19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hidden="1" customHeight="1">
      <c r="A474" s="13"/>
      <c r="B474" s="12"/>
      <c r="C474" s="19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hidden="1" customHeight="1">
      <c r="A475" s="13"/>
      <c r="B475" s="12"/>
      <c r="C475" s="19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hidden="1" customHeight="1">
      <c r="A476" s="13"/>
      <c r="B476" s="12"/>
      <c r="C476" s="19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hidden="1" customHeight="1">
      <c r="A477" s="13"/>
      <c r="B477" s="12"/>
      <c r="C477" s="19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hidden="1" customHeight="1">
      <c r="A478" s="13"/>
      <c r="B478" s="12"/>
      <c r="C478" s="19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hidden="1" customHeight="1">
      <c r="A479" s="13"/>
      <c r="B479" s="12"/>
      <c r="C479" s="19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hidden="1" customHeight="1">
      <c r="A480" s="13"/>
      <c r="B480" s="12"/>
      <c r="C480" s="19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hidden="1" customHeight="1">
      <c r="A481" s="13"/>
      <c r="B481" s="12"/>
      <c r="C481" s="19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hidden="1" customHeight="1">
      <c r="A482" s="13"/>
      <c r="B482" s="12"/>
      <c r="C482" s="19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hidden="1" customHeight="1">
      <c r="A483" s="13"/>
      <c r="B483" s="12"/>
      <c r="C483" s="19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hidden="1" customHeight="1">
      <c r="A484" s="13"/>
      <c r="B484" s="12"/>
      <c r="C484" s="19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hidden="1" customHeight="1">
      <c r="A485" s="13"/>
      <c r="B485" s="12"/>
      <c r="C485" s="19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hidden="1" customHeight="1">
      <c r="A486" s="13"/>
      <c r="B486" s="12"/>
      <c r="C486" s="19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hidden="1" customHeight="1">
      <c r="A487" s="13"/>
      <c r="B487" s="12"/>
      <c r="C487" s="19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hidden="1" customHeight="1">
      <c r="A488" s="13"/>
      <c r="B488" s="12"/>
      <c r="C488" s="19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hidden="1" customHeight="1">
      <c r="A489" s="13"/>
      <c r="B489" s="12"/>
      <c r="C489" s="19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hidden="1" customHeight="1">
      <c r="A490" s="13"/>
      <c r="B490" s="12"/>
      <c r="C490" s="19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hidden="1" customHeight="1">
      <c r="A491" s="13"/>
      <c r="B491" s="12"/>
      <c r="C491" s="19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hidden="1" customHeight="1">
      <c r="A492" s="13"/>
      <c r="B492" s="12"/>
      <c r="C492" s="19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hidden="1" customHeight="1">
      <c r="A493" s="13"/>
      <c r="B493" s="12"/>
      <c r="C493" s="19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hidden="1" customHeight="1">
      <c r="A494" s="13"/>
      <c r="B494" s="12"/>
      <c r="C494" s="19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hidden="1" customHeight="1">
      <c r="A495" s="13"/>
      <c r="B495" s="12"/>
      <c r="C495" s="19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hidden="1" customHeight="1">
      <c r="A496" s="13"/>
      <c r="B496" s="12"/>
      <c r="C496" s="19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hidden="1" customHeight="1">
      <c r="A497" s="13"/>
      <c r="B497" s="12"/>
      <c r="C497" s="19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hidden="1" customHeight="1">
      <c r="A498" s="13"/>
      <c r="B498" s="12"/>
      <c r="C498" s="19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hidden="1" customHeight="1">
      <c r="A499" s="13"/>
      <c r="B499" s="12"/>
      <c r="C499" s="19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hidden="1" customHeight="1">
      <c r="A500" s="13"/>
      <c r="B500" s="12"/>
      <c r="C500" s="19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hidden="1" customHeight="1">
      <c r="A501" s="13"/>
      <c r="B501" s="12"/>
      <c r="C501" s="19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hidden="1" customHeight="1">
      <c r="A502" s="13"/>
      <c r="B502" s="12"/>
      <c r="C502" s="19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hidden="1" customHeight="1">
      <c r="A503" s="13"/>
      <c r="B503" s="12"/>
      <c r="C503" s="19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hidden="1" customHeight="1">
      <c r="A504" s="13"/>
      <c r="B504" s="12"/>
      <c r="C504" s="19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hidden="1" customHeight="1">
      <c r="A505" s="13"/>
      <c r="B505" s="12"/>
      <c r="C505" s="19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hidden="1" customHeight="1">
      <c r="A506" s="13"/>
      <c r="B506" s="12"/>
      <c r="C506" s="19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hidden="1" customHeight="1">
      <c r="A507" s="13"/>
      <c r="B507" s="12"/>
      <c r="C507" s="19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hidden="1" customHeight="1">
      <c r="A508" s="13"/>
      <c r="B508" s="12"/>
      <c r="C508" s="19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hidden="1" customHeight="1">
      <c r="A509" s="13"/>
      <c r="B509" s="12"/>
      <c r="C509" s="19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hidden="1" customHeight="1">
      <c r="A510" s="13"/>
      <c r="B510" s="12"/>
      <c r="C510" s="19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hidden="1" customHeight="1">
      <c r="A511" s="13"/>
      <c r="B511" s="12"/>
      <c r="C511" s="19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hidden="1" customHeight="1">
      <c r="A512" s="13"/>
      <c r="B512" s="12"/>
      <c r="C512" s="19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hidden="1" customHeight="1">
      <c r="A513" s="13"/>
      <c r="B513" s="12"/>
      <c r="C513" s="19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hidden="1" customHeight="1">
      <c r="A514" s="13"/>
      <c r="B514" s="12"/>
      <c r="C514" s="19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hidden="1" customHeight="1">
      <c r="A515" s="13"/>
      <c r="B515" s="12"/>
      <c r="C515" s="19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hidden="1" customHeight="1">
      <c r="A516" s="13"/>
      <c r="B516" s="12"/>
      <c r="C516" s="19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hidden="1" customHeight="1">
      <c r="A517" s="13"/>
      <c r="B517" s="12"/>
      <c r="C517" s="19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hidden="1" customHeight="1">
      <c r="A518" s="13"/>
      <c r="B518" s="12"/>
      <c r="C518" s="19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hidden="1" customHeight="1">
      <c r="A519" s="13"/>
      <c r="B519" s="12"/>
      <c r="C519" s="19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hidden="1" customHeight="1">
      <c r="A520" s="13"/>
      <c r="B520" s="12"/>
      <c r="C520" s="19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hidden="1" customHeight="1">
      <c r="A521" s="13"/>
      <c r="B521" s="12"/>
      <c r="C521" s="19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hidden="1" customHeight="1">
      <c r="A522" s="13"/>
      <c r="B522" s="12"/>
      <c r="C522" s="19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hidden="1" customHeight="1">
      <c r="A523" s="13"/>
      <c r="B523" s="12"/>
      <c r="C523" s="19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hidden="1" customHeight="1">
      <c r="A524" s="13"/>
      <c r="B524" s="12"/>
      <c r="C524" s="19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hidden="1" customHeight="1">
      <c r="A525" s="13"/>
      <c r="B525" s="12"/>
      <c r="C525" s="19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hidden="1" customHeight="1">
      <c r="A526" s="13"/>
      <c r="B526" s="12"/>
      <c r="C526" s="19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hidden="1" customHeight="1">
      <c r="A527" s="13"/>
      <c r="B527" s="12"/>
      <c r="C527" s="19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hidden="1" customHeight="1">
      <c r="A528" s="13"/>
      <c r="B528" s="12"/>
      <c r="C528" s="19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hidden="1" customHeight="1">
      <c r="A529" s="13"/>
      <c r="B529" s="12"/>
      <c r="C529" s="19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hidden="1" customHeight="1">
      <c r="A530" s="13"/>
      <c r="B530" s="12"/>
      <c r="C530" s="19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hidden="1" customHeight="1">
      <c r="A531" s="13"/>
      <c r="B531" s="12"/>
      <c r="C531" s="19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hidden="1" customHeight="1">
      <c r="A532" s="13"/>
      <c r="B532" s="12"/>
      <c r="C532" s="19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hidden="1" customHeight="1">
      <c r="A533" s="13"/>
      <c r="B533" s="12"/>
      <c r="C533" s="19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hidden="1" customHeight="1">
      <c r="A534" s="13"/>
      <c r="B534" s="12"/>
      <c r="C534" s="19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hidden="1" customHeight="1">
      <c r="A535" s="13"/>
      <c r="B535" s="12"/>
      <c r="C535" s="19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hidden="1" customHeight="1">
      <c r="A536" s="13"/>
      <c r="B536" s="12"/>
      <c r="C536" s="19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hidden="1" customHeight="1">
      <c r="A537" s="13"/>
      <c r="B537" s="12"/>
      <c r="C537" s="19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hidden="1" customHeight="1">
      <c r="A538" s="13"/>
      <c r="B538" s="12"/>
      <c r="C538" s="19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hidden="1" customHeight="1">
      <c r="A539" s="13"/>
      <c r="B539" s="12"/>
      <c r="C539" s="19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hidden="1" customHeight="1">
      <c r="A540" s="13"/>
      <c r="B540" s="12"/>
      <c r="C540" s="19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hidden="1" customHeight="1">
      <c r="A541" s="13"/>
      <c r="B541" s="12"/>
      <c r="C541" s="19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hidden="1" customHeight="1">
      <c r="A542" s="13"/>
      <c r="B542" s="12"/>
      <c r="C542" s="19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hidden="1" customHeight="1">
      <c r="A543" s="13"/>
      <c r="B543" s="12"/>
      <c r="C543" s="19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hidden="1" customHeight="1">
      <c r="A544" s="13"/>
      <c r="B544" s="12"/>
      <c r="C544" s="19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hidden="1" customHeight="1">
      <c r="A545" s="13"/>
      <c r="B545" s="12"/>
      <c r="C545" s="19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hidden="1" customHeight="1">
      <c r="A546" s="13"/>
      <c r="B546" s="12"/>
      <c r="C546" s="19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hidden="1" customHeight="1">
      <c r="A547" s="13"/>
      <c r="B547" s="12"/>
      <c r="C547" s="19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hidden="1" customHeight="1">
      <c r="A548" s="13"/>
      <c r="B548" s="12"/>
      <c r="C548" s="19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hidden="1" customHeight="1">
      <c r="A549" s="13"/>
      <c r="B549" s="12"/>
      <c r="C549" s="19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hidden="1" customHeight="1">
      <c r="A550" s="13"/>
      <c r="B550" s="12"/>
      <c r="C550" s="19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hidden="1" customHeight="1">
      <c r="A551" s="13"/>
      <c r="B551" s="12"/>
      <c r="C551" s="19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hidden="1" customHeight="1">
      <c r="A552" s="13"/>
      <c r="B552" s="12"/>
      <c r="C552" s="19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hidden="1" customHeight="1">
      <c r="A553" s="13"/>
      <c r="B553" s="12"/>
      <c r="C553" s="19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hidden="1" customHeight="1">
      <c r="A554" s="13"/>
      <c r="B554" s="12"/>
      <c r="C554" s="19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hidden="1" customHeight="1">
      <c r="A555" s="13"/>
      <c r="B555" s="12"/>
      <c r="C555" s="19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hidden="1" customHeight="1">
      <c r="A556" s="13"/>
      <c r="B556" s="12"/>
      <c r="C556" s="19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hidden="1" customHeight="1">
      <c r="A557" s="13"/>
      <c r="B557" s="12"/>
      <c r="C557" s="19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hidden="1" customHeight="1">
      <c r="A558" s="13"/>
      <c r="B558" s="12"/>
      <c r="C558" s="19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hidden="1" customHeight="1">
      <c r="A559" s="13"/>
      <c r="B559" s="12"/>
      <c r="C559" s="19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hidden="1" customHeight="1">
      <c r="A560" s="13"/>
      <c r="B560" s="12"/>
      <c r="C560" s="19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hidden="1" customHeight="1">
      <c r="A561" s="13"/>
      <c r="B561" s="12"/>
      <c r="C561" s="19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hidden="1" customHeight="1">
      <c r="A562" s="13"/>
      <c r="B562" s="12"/>
      <c r="C562" s="19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hidden="1" customHeight="1">
      <c r="A563" s="13"/>
      <c r="B563" s="12"/>
      <c r="C563" s="19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hidden="1" customHeight="1">
      <c r="A564" s="13"/>
      <c r="B564" s="12"/>
      <c r="C564" s="19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hidden="1" customHeight="1">
      <c r="A565" s="13"/>
      <c r="B565" s="12"/>
      <c r="C565" s="19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hidden="1" customHeight="1">
      <c r="A566" s="13"/>
      <c r="B566" s="12"/>
      <c r="C566" s="19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hidden="1" customHeight="1">
      <c r="A567" s="13"/>
      <c r="B567" s="12"/>
      <c r="C567" s="19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hidden="1" customHeight="1">
      <c r="A568" s="13"/>
      <c r="B568" s="12"/>
      <c r="C568" s="19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hidden="1" customHeight="1">
      <c r="A569" s="13"/>
      <c r="B569" s="12"/>
      <c r="C569" s="19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hidden="1" customHeight="1">
      <c r="A570" s="13"/>
      <c r="B570" s="12"/>
      <c r="C570" s="19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hidden="1" customHeight="1">
      <c r="A571" s="13"/>
      <c r="B571" s="12"/>
      <c r="C571" s="19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hidden="1" customHeight="1">
      <c r="A572" s="13"/>
      <c r="B572" s="12"/>
      <c r="C572" s="19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hidden="1" customHeight="1">
      <c r="A573" s="13"/>
      <c r="B573" s="12"/>
      <c r="C573" s="19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hidden="1" customHeight="1">
      <c r="A574" s="13"/>
      <c r="B574" s="12"/>
      <c r="C574" s="19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hidden="1" customHeight="1">
      <c r="A575" s="13"/>
      <c r="B575" s="12"/>
      <c r="C575" s="19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hidden="1" customHeight="1">
      <c r="A576" s="13"/>
      <c r="B576" s="12"/>
      <c r="C576" s="19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hidden="1" customHeight="1">
      <c r="A577" s="13"/>
      <c r="B577" s="12"/>
      <c r="C577" s="19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hidden="1" customHeight="1">
      <c r="A578" s="13"/>
      <c r="B578" s="12"/>
      <c r="C578" s="19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hidden="1" customHeight="1">
      <c r="A579" s="13"/>
      <c r="B579" s="12"/>
      <c r="C579" s="19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hidden="1" customHeight="1">
      <c r="A580" s="13"/>
      <c r="B580" s="12"/>
      <c r="C580" s="19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hidden="1" customHeight="1">
      <c r="A581" s="13"/>
      <c r="B581" s="12"/>
      <c r="C581" s="19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hidden="1" customHeight="1">
      <c r="A582" s="13"/>
      <c r="B582" s="12"/>
      <c r="C582" s="19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hidden="1" customHeight="1">
      <c r="A583" s="13"/>
      <c r="B583" s="12"/>
      <c r="C583" s="19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hidden="1" customHeight="1">
      <c r="A584" s="13"/>
      <c r="B584" s="12"/>
      <c r="C584" s="19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hidden="1" customHeight="1">
      <c r="A585" s="13"/>
      <c r="B585" s="12"/>
      <c r="C585" s="19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hidden="1" customHeight="1">
      <c r="A586" s="13"/>
      <c r="B586" s="12"/>
      <c r="C586" s="19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hidden="1" customHeight="1">
      <c r="A587" s="13"/>
      <c r="B587" s="12"/>
      <c r="C587" s="19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hidden="1" customHeight="1">
      <c r="A588" s="13"/>
      <c r="B588" s="12"/>
      <c r="C588" s="19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hidden="1" customHeight="1">
      <c r="A589" s="13"/>
      <c r="B589" s="12"/>
      <c r="C589" s="19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hidden="1" customHeight="1">
      <c r="A590" s="13"/>
      <c r="B590" s="12"/>
      <c r="C590" s="19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hidden="1" customHeight="1">
      <c r="A591" s="13"/>
      <c r="B591" s="12"/>
      <c r="C591" s="19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hidden="1" customHeight="1">
      <c r="A592" s="13"/>
      <c r="B592" s="12"/>
      <c r="C592" s="19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hidden="1" customHeight="1">
      <c r="A593" s="13"/>
      <c r="B593" s="12"/>
      <c r="C593" s="19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hidden="1" customHeight="1">
      <c r="A594" s="13"/>
      <c r="B594" s="12"/>
      <c r="C594" s="19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hidden="1" customHeight="1">
      <c r="A595" s="13"/>
      <c r="B595" s="12"/>
      <c r="C595" s="19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hidden="1" customHeight="1">
      <c r="A596" s="13"/>
      <c r="B596" s="12"/>
      <c r="C596" s="19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hidden="1" customHeight="1">
      <c r="A597" s="13"/>
      <c r="B597" s="12"/>
      <c r="C597" s="19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hidden="1" customHeight="1">
      <c r="A598" s="13"/>
      <c r="B598" s="12"/>
      <c r="C598" s="19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hidden="1" customHeight="1">
      <c r="A599" s="13"/>
      <c r="B599" s="12"/>
      <c r="C599" s="19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hidden="1" customHeight="1">
      <c r="A600" s="13"/>
      <c r="B600" s="12"/>
      <c r="C600" s="19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hidden="1" customHeight="1">
      <c r="A601" s="13"/>
      <c r="B601" s="12"/>
      <c r="C601" s="19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hidden="1" customHeight="1">
      <c r="A602" s="13"/>
      <c r="B602" s="12"/>
      <c r="C602" s="19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hidden="1" customHeight="1">
      <c r="A603" s="13"/>
      <c r="B603" s="12"/>
      <c r="C603" s="19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hidden="1" customHeight="1">
      <c r="A604" s="13"/>
      <c r="B604" s="12"/>
      <c r="C604" s="19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hidden="1" customHeight="1">
      <c r="A605" s="13"/>
      <c r="B605" s="12"/>
      <c r="C605" s="19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hidden="1" customHeight="1">
      <c r="A606" s="13"/>
      <c r="B606" s="12"/>
      <c r="C606" s="19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hidden="1" customHeight="1">
      <c r="A607" s="13"/>
      <c r="B607" s="12"/>
      <c r="C607" s="19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hidden="1" customHeight="1">
      <c r="A608" s="13"/>
      <c r="B608" s="12"/>
      <c r="C608" s="19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hidden="1" customHeight="1">
      <c r="A609" s="13"/>
      <c r="B609" s="12"/>
      <c r="C609" s="19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hidden="1" customHeight="1">
      <c r="A610" s="13"/>
      <c r="B610" s="12"/>
      <c r="C610" s="19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hidden="1" customHeight="1">
      <c r="A611" s="13"/>
      <c r="B611" s="12"/>
      <c r="C611" s="19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hidden="1" customHeight="1">
      <c r="A612" s="13"/>
      <c r="B612" s="12"/>
      <c r="C612" s="19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hidden="1" customHeight="1">
      <c r="A613" s="13"/>
      <c r="B613" s="12"/>
      <c r="C613" s="19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hidden="1" customHeight="1">
      <c r="A614" s="13"/>
      <c r="B614" s="12"/>
      <c r="C614" s="19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hidden="1" customHeight="1">
      <c r="A615" s="13"/>
      <c r="B615" s="12"/>
      <c r="C615" s="19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hidden="1" customHeight="1">
      <c r="A616" s="13"/>
      <c r="B616" s="12"/>
      <c r="C616" s="19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hidden="1" customHeight="1">
      <c r="A617" s="13"/>
      <c r="B617" s="12"/>
      <c r="C617" s="19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hidden="1" customHeight="1">
      <c r="A618" s="13"/>
      <c r="B618" s="12"/>
      <c r="C618" s="19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hidden="1" customHeight="1">
      <c r="A619" s="13"/>
      <c r="B619" s="12"/>
      <c r="C619" s="19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hidden="1" customHeight="1">
      <c r="A620" s="13"/>
      <c r="B620" s="12"/>
      <c r="C620" s="19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hidden="1" customHeight="1">
      <c r="A621" s="13"/>
      <c r="B621" s="12"/>
      <c r="C621" s="19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hidden="1" customHeight="1">
      <c r="A622" s="13"/>
      <c r="B622" s="12"/>
      <c r="C622" s="19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hidden="1" customHeight="1">
      <c r="A623" s="13"/>
      <c r="B623" s="12"/>
      <c r="C623" s="19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hidden="1" customHeight="1">
      <c r="A624" s="13"/>
      <c r="B624" s="12"/>
      <c r="C624" s="19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hidden="1" customHeight="1">
      <c r="A625" s="13"/>
      <c r="B625" s="12"/>
      <c r="C625" s="19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hidden="1" customHeight="1">
      <c r="A626" s="13"/>
      <c r="B626" s="12"/>
      <c r="C626" s="19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hidden="1" customHeight="1">
      <c r="A627" s="13"/>
      <c r="B627" s="12"/>
      <c r="C627" s="19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hidden="1" customHeight="1">
      <c r="A628" s="13"/>
      <c r="B628" s="12"/>
      <c r="C628" s="19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hidden="1" customHeight="1">
      <c r="A629" s="13"/>
      <c r="B629" s="12"/>
      <c r="C629" s="19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hidden="1" customHeight="1">
      <c r="A630" s="13"/>
      <c r="B630" s="12"/>
      <c r="C630" s="19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hidden="1" customHeight="1">
      <c r="A631" s="13"/>
      <c r="B631" s="12"/>
      <c r="C631" s="19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hidden="1" customHeight="1">
      <c r="A632" s="13"/>
      <c r="B632" s="12"/>
      <c r="C632" s="19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hidden="1" customHeight="1">
      <c r="A633" s="13"/>
      <c r="B633" s="12"/>
      <c r="C633" s="19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hidden="1" customHeight="1">
      <c r="A634" s="13"/>
      <c r="B634" s="12"/>
      <c r="C634" s="19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hidden="1" customHeight="1">
      <c r="A635" s="13"/>
      <c r="B635" s="12"/>
      <c r="C635" s="19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hidden="1" customHeight="1">
      <c r="A636" s="13"/>
      <c r="B636" s="12"/>
      <c r="C636" s="19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hidden="1" customHeight="1">
      <c r="A637" s="13"/>
      <c r="B637" s="12"/>
      <c r="C637" s="19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hidden="1" customHeight="1">
      <c r="A638" s="13"/>
      <c r="B638" s="12"/>
      <c r="C638" s="19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hidden="1" customHeight="1">
      <c r="A639" s="13"/>
      <c r="B639" s="12"/>
      <c r="C639" s="19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hidden="1" customHeight="1">
      <c r="A640" s="13"/>
      <c r="B640" s="12"/>
      <c r="C640" s="19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hidden="1" customHeight="1">
      <c r="A641" s="13"/>
      <c r="B641" s="12"/>
      <c r="C641" s="19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hidden="1" customHeight="1">
      <c r="A642" s="13"/>
      <c r="B642" s="12"/>
      <c r="C642" s="19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hidden="1" customHeight="1">
      <c r="A643" s="13"/>
      <c r="B643" s="12"/>
      <c r="C643" s="19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hidden="1" customHeight="1">
      <c r="A644" s="13"/>
      <c r="B644" s="12"/>
      <c r="C644" s="19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hidden="1" customHeight="1">
      <c r="A645" s="13"/>
      <c r="B645" s="12"/>
      <c r="C645" s="19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hidden="1" customHeight="1">
      <c r="A646" s="13"/>
      <c r="B646" s="12"/>
      <c r="C646" s="19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hidden="1" customHeight="1">
      <c r="A647" s="13"/>
      <c r="B647" s="12"/>
      <c r="C647" s="19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hidden="1" customHeight="1">
      <c r="A648" s="13"/>
      <c r="B648" s="12"/>
      <c r="C648" s="19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hidden="1" customHeight="1">
      <c r="A649" s="13"/>
      <c r="B649" s="12"/>
      <c r="C649" s="19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hidden="1" customHeight="1">
      <c r="A650" s="13"/>
      <c r="B650" s="12"/>
      <c r="C650" s="19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hidden="1" customHeight="1">
      <c r="A651" s="13"/>
      <c r="B651" s="12"/>
      <c r="C651" s="19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hidden="1" customHeight="1">
      <c r="A652" s="13"/>
      <c r="B652" s="12"/>
      <c r="C652" s="19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hidden="1" customHeight="1">
      <c r="A653" s="13"/>
      <c r="B653" s="12"/>
      <c r="C653" s="19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hidden="1" customHeight="1">
      <c r="A654" s="13"/>
      <c r="B654" s="12"/>
      <c r="C654" s="19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hidden="1" customHeight="1">
      <c r="A655" s="13"/>
      <c r="B655" s="12"/>
      <c r="C655" s="19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hidden="1" customHeight="1">
      <c r="A656" s="13"/>
      <c r="B656" s="12"/>
      <c r="C656" s="19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hidden="1" customHeight="1">
      <c r="A657" s="13"/>
      <c r="B657" s="12"/>
      <c r="C657" s="19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hidden="1" customHeight="1">
      <c r="A658" s="13"/>
      <c r="B658" s="12"/>
      <c r="C658" s="19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hidden="1" customHeight="1">
      <c r="A659" s="13"/>
      <c r="B659" s="12"/>
      <c r="C659" s="19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hidden="1" customHeight="1">
      <c r="A660" s="13"/>
      <c r="B660" s="12"/>
      <c r="C660" s="19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hidden="1" customHeight="1">
      <c r="A661" s="13"/>
      <c r="B661" s="12"/>
      <c r="C661" s="19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hidden="1" customHeight="1">
      <c r="A662" s="13"/>
      <c r="B662" s="12"/>
      <c r="C662" s="19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hidden="1" customHeight="1">
      <c r="A663" s="13"/>
      <c r="B663" s="12"/>
      <c r="C663" s="19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hidden="1" customHeight="1">
      <c r="A664" s="13"/>
      <c r="B664" s="12"/>
      <c r="C664" s="19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hidden="1" customHeight="1">
      <c r="A665" s="13"/>
      <c r="B665" s="12"/>
      <c r="C665" s="19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hidden="1" customHeight="1">
      <c r="A666" s="13"/>
      <c r="B666" s="12"/>
      <c r="C666" s="19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hidden="1" customHeight="1">
      <c r="A667" s="13"/>
      <c r="B667" s="12"/>
      <c r="C667" s="19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hidden="1" customHeight="1">
      <c r="A668" s="13"/>
      <c r="B668" s="12"/>
      <c r="C668" s="19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hidden="1" customHeight="1">
      <c r="A669" s="13"/>
      <c r="B669" s="12"/>
      <c r="C669" s="19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hidden="1" customHeight="1">
      <c r="A670" s="13"/>
      <c r="B670" s="12"/>
      <c r="C670" s="19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hidden="1" customHeight="1">
      <c r="A671" s="13"/>
      <c r="B671" s="12"/>
      <c r="C671" s="19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hidden="1" customHeight="1">
      <c r="A672" s="13"/>
      <c r="B672" s="12"/>
      <c r="C672" s="19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hidden="1" customHeight="1">
      <c r="A673" s="13"/>
      <c r="B673" s="12"/>
      <c r="C673" s="19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hidden="1" customHeight="1">
      <c r="A674" s="13"/>
      <c r="B674" s="12"/>
      <c r="C674" s="19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hidden="1" customHeight="1">
      <c r="A675" s="13"/>
      <c r="B675" s="12"/>
      <c r="C675" s="19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hidden="1" customHeight="1">
      <c r="A676" s="13"/>
      <c r="B676" s="12"/>
      <c r="C676" s="19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hidden="1" customHeight="1">
      <c r="A677" s="13"/>
      <c r="B677" s="12"/>
      <c r="C677" s="19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hidden="1" customHeight="1">
      <c r="A678" s="13"/>
      <c r="B678" s="12"/>
      <c r="C678" s="19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hidden="1" customHeight="1">
      <c r="A679" s="13"/>
      <c r="B679" s="12"/>
      <c r="C679" s="19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hidden="1" customHeight="1">
      <c r="A680" s="13"/>
      <c r="B680" s="12"/>
      <c r="C680" s="19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hidden="1" customHeight="1">
      <c r="A681" s="13"/>
      <c r="B681" s="12"/>
      <c r="C681" s="19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hidden="1" customHeight="1">
      <c r="A682" s="13"/>
      <c r="B682" s="12"/>
      <c r="C682" s="19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hidden="1" customHeight="1">
      <c r="A683" s="13"/>
      <c r="B683" s="12"/>
      <c r="C683" s="19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hidden="1" customHeight="1">
      <c r="A684" s="13"/>
      <c r="B684" s="12"/>
      <c r="C684" s="19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hidden="1" customHeight="1">
      <c r="A685" s="13"/>
      <c r="B685" s="12"/>
      <c r="C685" s="19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hidden="1" customHeight="1">
      <c r="A686" s="13"/>
      <c r="B686" s="12"/>
      <c r="C686" s="19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hidden="1" customHeight="1">
      <c r="A687" s="13"/>
      <c r="B687" s="12"/>
      <c r="C687" s="19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hidden="1" customHeight="1">
      <c r="A688" s="13"/>
      <c r="B688" s="12"/>
      <c r="C688" s="19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hidden="1" customHeight="1">
      <c r="A689" s="13"/>
      <c r="B689" s="12"/>
      <c r="C689" s="19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hidden="1" customHeight="1">
      <c r="A690" s="13"/>
      <c r="B690" s="12"/>
      <c r="C690" s="19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hidden="1" customHeight="1">
      <c r="A691" s="13"/>
      <c r="B691" s="12"/>
      <c r="C691" s="19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hidden="1" customHeight="1">
      <c r="A692" s="13"/>
      <c r="B692" s="12"/>
      <c r="C692" s="19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hidden="1" customHeight="1">
      <c r="A693" s="13"/>
      <c r="B693" s="12"/>
      <c r="C693" s="19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hidden="1" customHeight="1">
      <c r="A694" s="13"/>
      <c r="B694" s="12"/>
      <c r="C694" s="19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hidden="1" customHeight="1">
      <c r="A695" s="13"/>
      <c r="B695" s="12"/>
      <c r="C695" s="19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hidden="1" customHeight="1">
      <c r="A696" s="13"/>
      <c r="B696" s="12"/>
      <c r="C696" s="19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hidden="1" customHeight="1">
      <c r="A697" s="13"/>
      <c r="B697" s="12"/>
      <c r="C697" s="19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hidden="1" customHeight="1">
      <c r="A698" s="13"/>
      <c r="B698" s="12"/>
      <c r="C698" s="19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hidden="1" customHeight="1">
      <c r="A699" s="13"/>
      <c r="B699" s="12"/>
      <c r="C699" s="19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hidden="1" customHeight="1">
      <c r="A700" s="13"/>
      <c r="B700" s="12"/>
      <c r="C700" s="19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hidden="1" customHeight="1">
      <c r="A701" s="13"/>
      <c r="B701" s="12"/>
      <c r="C701" s="19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hidden="1" customHeight="1">
      <c r="A702" s="13"/>
      <c r="B702" s="12"/>
      <c r="C702" s="19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hidden="1" customHeight="1">
      <c r="A703" s="13"/>
      <c r="B703" s="12"/>
      <c r="C703" s="19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hidden="1" customHeight="1">
      <c r="A704" s="13"/>
      <c r="B704" s="12"/>
      <c r="C704" s="19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hidden="1" customHeight="1">
      <c r="A705" s="13"/>
      <c r="B705" s="12"/>
      <c r="C705" s="19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hidden="1" customHeight="1">
      <c r="A706" s="13"/>
      <c r="B706" s="12"/>
      <c r="C706" s="19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hidden="1" customHeight="1">
      <c r="A707" s="13"/>
      <c r="B707" s="12"/>
      <c r="C707" s="19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hidden="1" customHeight="1">
      <c r="A708" s="13"/>
      <c r="B708" s="12"/>
      <c r="C708" s="19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hidden="1" customHeight="1">
      <c r="A709" s="13"/>
      <c r="B709" s="12"/>
      <c r="C709" s="19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hidden="1" customHeight="1">
      <c r="A710" s="13"/>
      <c r="B710" s="12"/>
      <c r="C710" s="19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hidden="1" customHeight="1">
      <c r="A711" s="13"/>
      <c r="B711" s="12"/>
      <c r="C711" s="19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hidden="1" customHeight="1">
      <c r="A712" s="13"/>
      <c r="B712" s="12"/>
      <c r="C712" s="19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hidden="1" customHeight="1">
      <c r="A713" s="13"/>
      <c r="B713" s="12"/>
      <c r="C713" s="19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hidden="1" customHeight="1">
      <c r="A714" s="13"/>
      <c r="B714" s="12"/>
      <c r="C714" s="19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hidden="1" customHeight="1">
      <c r="A715" s="13"/>
      <c r="B715" s="12"/>
      <c r="C715" s="19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hidden="1" customHeight="1">
      <c r="A716" s="13"/>
      <c r="B716" s="12"/>
      <c r="C716" s="19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hidden="1" customHeight="1">
      <c r="A717" s="13"/>
      <c r="B717" s="12"/>
      <c r="C717" s="19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hidden="1" customHeight="1">
      <c r="A718" s="13"/>
      <c r="B718" s="12"/>
      <c r="C718" s="19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hidden="1" customHeight="1">
      <c r="A719" s="13"/>
      <c r="B719" s="12"/>
      <c r="C719" s="19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hidden="1" customHeight="1">
      <c r="A720" s="13"/>
      <c r="B720" s="12"/>
      <c r="C720" s="19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hidden="1" customHeight="1">
      <c r="A721" s="13"/>
      <c r="B721" s="12"/>
      <c r="C721" s="19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hidden="1" customHeight="1">
      <c r="A722" s="13"/>
      <c r="B722" s="12"/>
      <c r="C722" s="19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hidden="1" customHeight="1">
      <c r="A723" s="13"/>
      <c r="B723" s="12"/>
      <c r="C723" s="19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hidden="1" customHeight="1">
      <c r="A724" s="13"/>
      <c r="B724" s="12"/>
      <c r="C724" s="19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hidden="1" customHeight="1">
      <c r="A725" s="13"/>
      <c r="B725" s="12"/>
      <c r="C725" s="19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hidden="1" customHeight="1">
      <c r="A726" s="13"/>
      <c r="B726" s="12"/>
      <c r="C726" s="19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hidden="1" customHeight="1">
      <c r="A727" s="13"/>
      <c r="B727" s="12"/>
      <c r="C727" s="19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hidden="1" customHeight="1">
      <c r="A728" s="13"/>
      <c r="B728" s="12"/>
      <c r="C728" s="19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hidden="1" customHeight="1">
      <c r="A729" s="13"/>
      <c r="B729" s="12"/>
      <c r="C729" s="19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hidden="1" customHeight="1">
      <c r="A730" s="13"/>
      <c r="B730" s="12"/>
      <c r="C730" s="19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hidden="1" customHeight="1">
      <c r="A731" s="13"/>
      <c r="B731" s="12"/>
      <c r="C731" s="19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hidden="1" customHeight="1">
      <c r="A732" s="13"/>
      <c r="B732" s="12"/>
      <c r="C732" s="19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hidden="1" customHeight="1">
      <c r="A733" s="13"/>
      <c r="B733" s="12"/>
      <c r="C733" s="19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hidden="1" customHeight="1">
      <c r="A734" s="13"/>
      <c r="B734" s="12"/>
      <c r="C734" s="19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hidden="1" customHeight="1">
      <c r="A735" s="13"/>
      <c r="B735" s="12"/>
      <c r="C735" s="19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hidden="1" customHeight="1">
      <c r="A736" s="13"/>
      <c r="B736" s="12"/>
      <c r="C736" s="19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hidden="1" customHeight="1">
      <c r="A737" s="13"/>
      <c r="B737" s="12"/>
      <c r="C737" s="19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hidden="1" customHeight="1">
      <c r="A738" s="13"/>
      <c r="B738" s="12"/>
      <c r="C738" s="19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hidden="1" customHeight="1">
      <c r="A739" s="13"/>
      <c r="B739" s="12"/>
      <c r="C739" s="19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hidden="1" customHeight="1">
      <c r="A740" s="13"/>
      <c r="B740" s="12"/>
      <c r="C740" s="19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hidden="1" customHeight="1">
      <c r="A741" s="13"/>
      <c r="B741" s="12"/>
      <c r="C741" s="19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hidden="1" customHeight="1">
      <c r="A742" s="13"/>
      <c r="B742" s="12"/>
      <c r="C742" s="19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hidden="1" customHeight="1">
      <c r="A743" s="13"/>
      <c r="B743" s="12"/>
      <c r="C743" s="19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hidden="1" customHeight="1">
      <c r="A744" s="13"/>
      <c r="B744" s="12"/>
      <c r="C744" s="19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hidden="1" customHeight="1">
      <c r="A745" s="13"/>
      <c r="B745" s="12"/>
      <c r="C745" s="19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hidden="1" customHeight="1">
      <c r="A746" s="13"/>
      <c r="B746" s="12"/>
      <c r="C746" s="19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hidden="1" customHeight="1">
      <c r="A747" s="13"/>
      <c r="B747" s="12"/>
      <c r="C747" s="19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hidden="1" customHeight="1">
      <c r="A748" s="13"/>
      <c r="B748" s="12"/>
      <c r="C748" s="19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hidden="1" customHeight="1">
      <c r="A749" s="13"/>
      <c r="B749" s="12"/>
      <c r="C749" s="19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hidden="1" customHeight="1">
      <c r="A750" s="13"/>
      <c r="B750" s="12"/>
      <c r="C750" s="19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hidden="1" customHeight="1">
      <c r="A751" s="13"/>
      <c r="B751" s="12"/>
      <c r="C751" s="19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hidden="1" customHeight="1">
      <c r="A752" s="13"/>
      <c r="B752" s="12"/>
      <c r="C752" s="19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hidden="1" customHeight="1">
      <c r="A753" s="13"/>
      <c r="B753" s="12"/>
      <c r="C753" s="19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hidden="1" customHeight="1">
      <c r="A754" s="13"/>
      <c r="B754" s="12"/>
      <c r="C754" s="19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hidden="1" customHeight="1">
      <c r="A755" s="13"/>
      <c r="B755" s="12"/>
      <c r="C755" s="19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hidden="1" customHeight="1">
      <c r="A756" s="13"/>
      <c r="B756" s="12"/>
      <c r="C756" s="19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hidden="1" customHeight="1">
      <c r="A757" s="13"/>
      <c r="B757" s="12"/>
      <c r="C757" s="19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hidden="1" customHeight="1">
      <c r="A758" s="13"/>
      <c r="B758" s="12"/>
      <c r="C758" s="19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hidden="1" customHeight="1">
      <c r="A759" s="13"/>
      <c r="B759" s="12"/>
      <c r="C759" s="19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hidden="1" customHeight="1">
      <c r="A760" s="13"/>
      <c r="B760" s="12"/>
      <c r="C760" s="19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hidden="1" customHeight="1">
      <c r="A761" s="13"/>
      <c r="B761" s="12"/>
      <c r="C761" s="19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hidden="1" customHeight="1">
      <c r="A762" s="13"/>
      <c r="B762" s="12"/>
      <c r="C762" s="19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hidden="1" customHeight="1">
      <c r="A763" s="13"/>
      <c r="B763" s="12"/>
      <c r="C763" s="19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hidden="1" customHeight="1">
      <c r="A764" s="13"/>
      <c r="B764" s="12"/>
      <c r="C764" s="19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hidden="1" customHeight="1">
      <c r="A765" s="13"/>
      <c r="B765" s="12"/>
      <c r="C765" s="19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hidden="1" customHeight="1">
      <c r="A766" s="13"/>
      <c r="B766" s="12"/>
      <c r="C766" s="19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hidden="1" customHeight="1">
      <c r="A767" s="13"/>
      <c r="B767" s="12"/>
      <c r="C767" s="19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hidden="1" customHeight="1">
      <c r="A768" s="13"/>
      <c r="B768" s="12"/>
      <c r="C768" s="19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hidden="1" customHeight="1">
      <c r="A769" s="13"/>
      <c r="B769" s="12"/>
      <c r="C769" s="19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hidden="1" customHeight="1">
      <c r="A770" s="13"/>
      <c r="B770" s="12"/>
      <c r="C770" s="19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hidden="1" customHeight="1">
      <c r="A771" s="13"/>
      <c r="B771" s="12"/>
      <c r="C771" s="19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hidden="1" customHeight="1">
      <c r="A772" s="13"/>
      <c r="B772" s="12"/>
      <c r="C772" s="19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hidden="1" customHeight="1">
      <c r="A773" s="13"/>
      <c r="B773" s="12"/>
      <c r="C773" s="19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hidden="1" customHeight="1">
      <c r="A774" s="13"/>
      <c r="B774" s="12"/>
      <c r="C774" s="19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hidden="1" customHeight="1">
      <c r="A775" s="13"/>
      <c r="B775" s="12"/>
      <c r="C775" s="19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hidden="1" customHeight="1">
      <c r="A776" s="13"/>
      <c r="B776" s="12"/>
      <c r="C776" s="19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hidden="1" customHeight="1">
      <c r="A777" s="13"/>
      <c r="B777" s="12"/>
      <c r="C777" s="19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hidden="1" customHeight="1">
      <c r="A778" s="13"/>
      <c r="B778" s="12"/>
      <c r="C778" s="19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hidden="1" customHeight="1">
      <c r="A779" s="13"/>
      <c r="B779" s="12"/>
      <c r="C779" s="19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hidden="1" customHeight="1">
      <c r="A780" s="13"/>
      <c r="B780" s="12"/>
      <c r="C780" s="19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hidden="1" customHeight="1">
      <c r="A781" s="13"/>
      <c r="B781" s="12"/>
      <c r="C781" s="19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hidden="1" customHeight="1">
      <c r="A782" s="13"/>
      <c r="B782" s="12"/>
      <c r="C782" s="19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hidden="1" customHeight="1">
      <c r="A783" s="13"/>
      <c r="B783" s="12"/>
      <c r="C783" s="19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hidden="1" customHeight="1">
      <c r="A784" s="13"/>
      <c r="B784" s="12"/>
      <c r="C784" s="19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hidden="1" customHeight="1">
      <c r="A785" s="13"/>
      <c r="B785" s="12"/>
      <c r="C785" s="19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hidden="1" customHeight="1">
      <c r="A786" s="13"/>
      <c r="B786" s="12"/>
      <c r="C786" s="19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hidden="1" customHeight="1">
      <c r="A787" s="13"/>
      <c r="B787" s="12"/>
      <c r="C787" s="19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hidden="1" customHeight="1">
      <c r="A788" s="13"/>
      <c r="B788" s="12"/>
      <c r="C788" s="19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hidden="1" customHeight="1">
      <c r="A789" s="13"/>
      <c r="B789" s="12"/>
      <c r="C789" s="19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hidden="1" customHeight="1">
      <c r="A790" s="13"/>
      <c r="B790" s="12"/>
      <c r="C790" s="19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hidden="1" customHeight="1">
      <c r="A791" s="13"/>
      <c r="B791" s="12"/>
      <c r="C791" s="19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hidden="1" customHeight="1">
      <c r="A792" s="13"/>
      <c r="B792" s="12"/>
      <c r="C792" s="19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hidden="1" customHeight="1">
      <c r="A793" s="13"/>
      <c r="B793" s="12"/>
      <c r="C793" s="19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hidden="1" customHeight="1">
      <c r="A794" s="13"/>
      <c r="B794" s="12"/>
      <c r="C794" s="19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hidden="1" customHeight="1">
      <c r="A795" s="13"/>
      <c r="B795" s="12"/>
      <c r="C795" s="19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hidden="1" customHeight="1">
      <c r="A796" s="13"/>
      <c r="B796" s="12"/>
      <c r="C796" s="19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hidden="1" customHeight="1">
      <c r="A797" s="13"/>
      <c r="B797" s="12"/>
      <c r="C797" s="19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hidden="1" customHeight="1">
      <c r="A798" s="13"/>
      <c r="B798" s="12"/>
      <c r="C798" s="19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hidden="1" customHeight="1">
      <c r="A799" s="13"/>
      <c r="B799" s="12"/>
      <c r="C799" s="19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hidden="1" customHeight="1">
      <c r="A800" s="13"/>
      <c r="B800" s="12"/>
      <c r="C800" s="19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hidden="1" customHeight="1">
      <c r="A801" s="13"/>
      <c r="B801" s="12"/>
      <c r="C801" s="19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hidden="1" customHeight="1">
      <c r="A802" s="13"/>
      <c r="B802" s="12"/>
      <c r="C802" s="19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hidden="1" customHeight="1">
      <c r="A803" s="13"/>
      <c r="B803" s="12"/>
      <c r="C803" s="19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hidden="1" customHeight="1">
      <c r="A804" s="13"/>
      <c r="B804" s="12"/>
      <c r="C804" s="19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hidden="1" customHeight="1">
      <c r="A805" s="13"/>
      <c r="B805" s="12"/>
      <c r="C805" s="19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hidden="1" customHeight="1">
      <c r="A806" s="13"/>
      <c r="B806" s="12"/>
      <c r="C806" s="19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hidden="1" customHeight="1">
      <c r="A807" s="13"/>
      <c r="B807" s="12"/>
      <c r="C807" s="19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hidden="1" customHeight="1">
      <c r="A808" s="13"/>
      <c r="B808" s="12"/>
      <c r="C808" s="19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hidden="1" customHeight="1">
      <c r="A809" s="13"/>
      <c r="B809" s="12"/>
      <c r="C809" s="19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hidden="1" customHeight="1">
      <c r="A810" s="13"/>
      <c r="B810" s="12"/>
      <c r="C810" s="19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hidden="1" customHeight="1">
      <c r="A811" s="13"/>
      <c r="B811" s="12"/>
      <c r="C811" s="19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hidden="1" customHeight="1">
      <c r="A812" s="13"/>
      <c r="B812" s="12"/>
      <c r="C812" s="19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hidden="1" customHeight="1">
      <c r="A813" s="13"/>
      <c r="B813" s="12"/>
      <c r="C813" s="19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hidden="1" customHeight="1">
      <c r="A814" s="13"/>
      <c r="B814" s="12"/>
      <c r="C814" s="19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hidden="1" customHeight="1">
      <c r="A815" s="13"/>
      <c r="B815" s="12"/>
      <c r="C815" s="19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hidden="1" customHeight="1">
      <c r="A816" s="13"/>
      <c r="B816" s="12"/>
      <c r="C816" s="19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hidden="1" customHeight="1">
      <c r="A817" s="13"/>
      <c r="B817" s="12"/>
      <c r="C817" s="19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hidden="1" customHeight="1">
      <c r="A818" s="13"/>
      <c r="B818" s="12"/>
      <c r="C818" s="19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hidden="1" customHeight="1">
      <c r="A819" s="13"/>
      <c r="B819" s="12"/>
      <c r="C819" s="19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hidden="1" customHeight="1">
      <c r="A820" s="13"/>
      <c r="B820" s="12"/>
      <c r="C820" s="19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hidden="1" customHeight="1">
      <c r="A821" s="13"/>
      <c r="B821" s="12"/>
      <c r="C821" s="19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hidden="1" customHeight="1">
      <c r="A822" s="13"/>
      <c r="B822" s="12"/>
      <c r="C822" s="19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hidden="1" customHeight="1">
      <c r="A823" s="13"/>
      <c r="B823" s="12"/>
      <c r="C823" s="19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hidden="1" customHeight="1">
      <c r="A824" s="13"/>
      <c r="B824" s="12"/>
      <c r="C824" s="19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hidden="1" customHeight="1">
      <c r="A825" s="13"/>
      <c r="B825" s="12"/>
      <c r="C825" s="19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hidden="1" customHeight="1">
      <c r="A826" s="13"/>
      <c r="B826" s="12"/>
      <c r="C826" s="19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hidden="1" customHeight="1">
      <c r="A827" s="13"/>
      <c r="B827" s="12"/>
      <c r="C827" s="19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hidden="1" customHeight="1">
      <c r="A828" s="13"/>
      <c r="B828" s="12"/>
      <c r="C828" s="19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hidden="1" customHeight="1">
      <c r="A829" s="13"/>
      <c r="B829" s="12"/>
      <c r="C829" s="19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hidden="1" customHeight="1">
      <c r="A830" s="13"/>
      <c r="B830" s="12"/>
      <c r="C830" s="19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hidden="1" customHeight="1">
      <c r="A831" s="13"/>
      <c r="B831" s="12"/>
      <c r="C831" s="19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hidden="1" customHeight="1">
      <c r="A832" s="13"/>
      <c r="B832" s="12"/>
      <c r="C832" s="19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hidden="1" customHeight="1">
      <c r="A833" s="13"/>
      <c r="B833" s="12"/>
      <c r="C833" s="19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hidden="1" customHeight="1">
      <c r="A834" s="13"/>
      <c r="B834" s="12"/>
      <c r="C834" s="19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hidden="1" customHeight="1">
      <c r="A835" s="13"/>
      <c r="B835" s="12"/>
      <c r="C835" s="19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hidden="1" customHeight="1">
      <c r="A836" s="13"/>
      <c r="B836" s="12"/>
      <c r="C836" s="19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hidden="1" customHeight="1">
      <c r="A837" s="13"/>
      <c r="B837" s="12"/>
      <c r="C837" s="19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hidden="1" customHeight="1">
      <c r="A838" s="13"/>
      <c r="B838" s="12"/>
      <c r="C838" s="19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hidden="1" customHeight="1">
      <c r="A839" s="13"/>
      <c r="B839" s="12"/>
      <c r="C839" s="19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hidden="1" customHeight="1">
      <c r="A840" s="13"/>
      <c r="B840" s="12"/>
      <c r="C840" s="19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hidden="1" customHeight="1">
      <c r="A841" s="13"/>
      <c r="B841" s="12"/>
      <c r="C841" s="19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hidden="1" customHeight="1">
      <c r="A842" s="13"/>
      <c r="B842" s="12"/>
      <c r="C842" s="19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hidden="1" customHeight="1">
      <c r="A843" s="13"/>
      <c r="B843" s="12"/>
      <c r="C843" s="19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hidden="1" customHeight="1">
      <c r="A844" s="13"/>
      <c r="B844" s="12"/>
      <c r="C844" s="19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hidden="1" customHeight="1">
      <c r="A845" s="13"/>
      <c r="B845" s="12"/>
      <c r="C845" s="19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hidden="1" customHeight="1">
      <c r="A846" s="13"/>
      <c r="B846" s="12"/>
      <c r="C846" s="19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hidden="1" customHeight="1">
      <c r="A847" s="13"/>
      <c r="B847" s="12"/>
      <c r="C847" s="19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hidden="1" customHeight="1">
      <c r="A848" s="13"/>
      <c r="B848" s="12"/>
      <c r="C848" s="19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hidden="1" customHeight="1">
      <c r="A849" s="13"/>
      <c r="B849" s="12"/>
      <c r="C849" s="19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hidden="1" customHeight="1">
      <c r="A850" s="13"/>
      <c r="B850" s="12"/>
      <c r="C850" s="19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hidden="1" customHeight="1">
      <c r="A851" s="13"/>
      <c r="B851" s="12"/>
      <c r="C851" s="19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hidden="1" customHeight="1">
      <c r="A852" s="13"/>
      <c r="B852" s="12"/>
      <c r="C852" s="19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hidden="1" customHeight="1">
      <c r="A853" s="13"/>
      <c r="B853" s="12"/>
      <c r="C853" s="19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hidden="1" customHeight="1">
      <c r="A854" s="13"/>
      <c r="B854" s="12"/>
      <c r="C854" s="19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hidden="1" customHeight="1">
      <c r="A855" s="13"/>
      <c r="B855" s="12"/>
      <c r="C855" s="19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hidden="1" customHeight="1">
      <c r="A856" s="13"/>
      <c r="B856" s="12"/>
      <c r="C856" s="19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hidden="1" customHeight="1">
      <c r="A857" s="13"/>
      <c r="B857" s="12"/>
      <c r="C857" s="19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hidden="1" customHeight="1">
      <c r="A858" s="13"/>
      <c r="B858" s="12"/>
      <c r="C858" s="19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hidden="1" customHeight="1">
      <c r="A859" s="13"/>
      <c r="B859" s="12"/>
      <c r="C859" s="19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hidden="1" customHeight="1">
      <c r="A860" s="13"/>
      <c r="B860" s="12"/>
      <c r="C860" s="19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hidden="1" customHeight="1">
      <c r="A861" s="13"/>
      <c r="B861" s="12"/>
      <c r="C861" s="19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hidden="1" customHeight="1">
      <c r="A862" s="13"/>
      <c r="B862" s="12"/>
      <c r="C862" s="19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hidden="1" customHeight="1">
      <c r="A863" s="13"/>
      <c r="B863" s="12"/>
      <c r="C863" s="19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hidden="1" customHeight="1">
      <c r="A864" s="13"/>
      <c r="B864" s="12"/>
      <c r="C864" s="19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hidden="1" customHeight="1">
      <c r="A865" s="13"/>
      <c r="B865" s="12"/>
      <c r="C865" s="19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hidden="1" customHeight="1">
      <c r="A866" s="13"/>
      <c r="B866" s="12"/>
      <c r="C866" s="19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hidden="1" customHeight="1">
      <c r="A867" s="13"/>
      <c r="B867" s="12"/>
      <c r="C867" s="19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hidden="1" customHeight="1">
      <c r="A868" s="13"/>
      <c r="B868" s="12"/>
      <c r="C868" s="19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hidden="1" customHeight="1">
      <c r="A869" s="13"/>
      <c r="B869" s="12"/>
      <c r="C869" s="19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hidden="1" customHeight="1">
      <c r="A870" s="13"/>
      <c r="B870" s="12"/>
      <c r="C870" s="19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hidden="1" customHeight="1">
      <c r="A871" s="13"/>
      <c r="B871" s="12"/>
      <c r="C871" s="19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hidden="1" customHeight="1">
      <c r="A872" s="13"/>
      <c r="B872" s="12"/>
      <c r="C872" s="19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hidden="1" customHeight="1">
      <c r="A873" s="13"/>
      <c r="B873" s="12"/>
      <c r="C873" s="19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hidden="1" customHeight="1">
      <c r="A874" s="13"/>
      <c r="B874" s="12"/>
      <c r="C874" s="19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hidden="1" customHeight="1">
      <c r="A875" s="13"/>
      <c r="B875" s="12"/>
      <c r="C875" s="19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hidden="1" customHeight="1">
      <c r="A876" s="13"/>
      <c r="B876" s="12"/>
      <c r="C876" s="19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hidden="1" customHeight="1">
      <c r="A877" s="13"/>
      <c r="B877" s="12"/>
      <c r="C877" s="19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hidden="1" customHeight="1">
      <c r="A878" s="13"/>
      <c r="B878" s="12"/>
      <c r="C878" s="19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hidden="1" customHeight="1">
      <c r="A879" s="13"/>
      <c r="B879" s="12"/>
      <c r="C879" s="19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hidden="1" customHeight="1">
      <c r="A880" s="13"/>
      <c r="B880" s="12"/>
      <c r="C880" s="19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hidden="1" customHeight="1">
      <c r="A881" s="13"/>
      <c r="B881" s="12"/>
      <c r="C881" s="19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hidden="1" customHeight="1">
      <c r="A882" s="13"/>
      <c r="B882" s="12"/>
      <c r="C882" s="19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hidden="1" customHeight="1">
      <c r="A883" s="13"/>
      <c r="B883" s="12"/>
      <c r="C883" s="19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hidden="1" customHeight="1">
      <c r="A884" s="13"/>
      <c r="B884" s="12"/>
      <c r="C884" s="19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hidden="1" customHeight="1">
      <c r="A885" s="13"/>
      <c r="B885" s="12"/>
      <c r="C885" s="19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hidden="1" customHeight="1">
      <c r="A886" s="13"/>
      <c r="B886" s="12"/>
      <c r="C886" s="19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hidden="1" customHeight="1">
      <c r="A887" s="13"/>
      <c r="B887" s="12"/>
      <c r="C887" s="19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hidden="1" customHeight="1">
      <c r="A888" s="13"/>
      <c r="B888" s="12"/>
      <c r="C888" s="19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hidden="1" customHeight="1">
      <c r="A889" s="13"/>
      <c r="B889" s="12"/>
      <c r="C889" s="19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hidden="1" customHeight="1">
      <c r="A890" s="13"/>
      <c r="B890" s="12"/>
      <c r="C890" s="19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hidden="1" customHeight="1">
      <c r="A891" s="13"/>
      <c r="B891" s="12"/>
      <c r="C891" s="19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hidden="1" customHeight="1">
      <c r="A892" s="13"/>
      <c r="B892" s="12"/>
      <c r="C892" s="19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hidden="1" customHeight="1">
      <c r="A893" s="13"/>
      <c r="B893" s="12"/>
      <c r="C893" s="19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hidden="1" customHeight="1">
      <c r="A894" s="13"/>
      <c r="B894" s="12"/>
      <c r="C894" s="19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hidden="1" customHeight="1">
      <c r="A895" s="13"/>
      <c r="B895" s="12"/>
      <c r="C895" s="19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hidden="1" customHeight="1">
      <c r="A896" s="13"/>
      <c r="B896" s="12"/>
      <c r="C896" s="19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hidden="1" customHeight="1">
      <c r="A897" s="13"/>
      <c r="B897" s="12"/>
      <c r="C897" s="19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hidden="1" customHeight="1">
      <c r="A898" s="13"/>
      <c r="B898" s="12"/>
      <c r="C898" s="19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hidden="1" customHeight="1">
      <c r="A899" s="13"/>
      <c r="B899" s="12"/>
      <c r="C899" s="19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hidden="1" customHeight="1">
      <c r="A900" s="13"/>
      <c r="B900" s="12"/>
      <c r="C900" s="19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hidden="1" customHeight="1">
      <c r="A901" s="13"/>
      <c r="B901" s="12"/>
      <c r="C901" s="19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hidden="1" customHeight="1">
      <c r="A902" s="13"/>
      <c r="B902" s="12"/>
      <c r="C902" s="19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hidden="1" customHeight="1">
      <c r="A903" s="13"/>
      <c r="B903" s="12"/>
      <c r="C903" s="19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hidden="1" customHeight="1">
      <c r="A904" s="13"/>
      <c r="B904" s="12"/>
      <c r="C904" s="19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hidden="1" customHeight="1">
      <c r="A905" s="13"/>
      <c r="B905" s="12"/>
      <c r="C905" s="19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hidden="1" customHeight="1">
      <c r="A906" s="13"/>
      <c r="B906" s="12"/>
      <c r="C906" s="19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hidden="1" customHeight="1">
      <c r="A907" s="13"/>
      <c r="B907" s="12"/>
      <c r="C907" s="19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hidden="1" customHeight="1">
      <c r="A908" s="13"/>
      <c r="B908" s="12"/>
      <c r="C908" s="19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hidden="1" customHeight="1">
      <c r="A909" s="13"/>
      <c r="B909" s="12"/>
      <c r="C909" s="19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hidden="1" customHeight="1">
      <c r="A910" s="13"/>
      <c r="B910" s="12"/>
      <c r="C910" s="19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hidden="1" customHeight="1">
      <c r="A911" s="13"/>
      <c r="B911" s="12"/>
      <c r="C911" s="19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hidden="1" customHeight="1">
      <c r="A912" s="13"/>
      <c r="B912" s="12"/>
      <c r="C912" s="19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hidden="1" customHeight="1">
      <c r="A913" s="13"/>
      <c r="B913" s="12"/>
      <c r="C913" s="19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hidden="1" customHeight="1">
      <c r="A914" s="13"/>
      <c r="B914" s="12"/>
      <c r="C914" s="19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hidden="1" customHeight="1">
      <c r="A915" s="13"/>
      <c r="B915" s="12"/>
      <c r="C915" s="19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hidden="1" customHeight="1">
      <c r="A916" s="13"/>
      <c r="B916" s="12"/>
      <c r="C916" s="19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hidden="1" customHeight="1">
      <c r="A917" s="13"/>
      <c r="B917" s="12"/>
      <c r="C917" s="19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hidden="1" customHeight="1">
      <c r="A918" s="13"/>
      <c r="B918" s="12"/>
      <c r="C918" s="19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hidden="1" customHeight="1">
      <c r="A919" s="13"/>
      <c r="B919" s="12"/>
      <c r="C919" s="19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hidden="1" customHeight="1">
      <c r="A920" s="13"/>
      <c r="B920" s="12"/>
      <c r="C920" s="19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hidden="1" customHeight="1">
      <c r="A921" s="13"/>
      <c r="B921" s="12"/>
      <c r="C921" s="19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hidden="1" customHeight="1">
      <c r="A922" s="13"/>
      <c r="B922" s="12"/>
      <c r="C922" s="19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hidden="1" customHeight="1">
      <c r="A923" s="13"/>
      <c r="B923" s="12"/>
      <c r="C923" s="19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hidden="1" customHeight="1">
      <c r="A924" s="13"/>
      <c r="B924" s="12"/>
      <c r="C924" s="19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hidden="1" customHeight="1">
      <c r="A925" s="13"/>
      <c r="B925" s="12"/>
      <c r="C925" s="19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hidden="1" customHeight="1">
      <c r="A926" s="13"/>
      <c r="B926" s="12"/>
      <c r="C926" s="19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hidden="1" customHeight="1">
      <c r="A927" s="13"/>
      <c r="B927" s="12"/>
      <c r="C927" s="19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hidden="1" customHeight="1">
      <c r="A928" s="13"/>
      <c r="B928" s="12"/>
      <c r="C928" s="19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hidden="1" customHeight="1">
      <c r="A929" s="13"/>
      <c r="B929" s="12"/>
      <c r="C929" s="19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hidden="1" customHeight="1">
      <c r="A930" s="13"/>
      <c r="B930" s="12"/>
      <c r="C930" s="19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hidden="1" customHeight="1">
      <c r="A931" s="13"/>
      <c r="B931" s="12"/>
      <c r="C931" s="19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hidden="1" customHeight="1">
      <c r="A932" s="13"/>
      <c r="B932" s="12"/>
      <c r="C932" s="19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hidden="1" customHeight="1">
      <c r="A933" s="13"/>
      <c r="B933" s="12"/>
      <c r="C933" s="19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hidden="1" customHeight="1">
      <c r="A934" s="13"/>
      <c r="B934" s="12"/>
      <c r="C934" s="19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hidden="1" customHeight="1">
      <c r="A935" s="13"/>
      <c r="B935" s="12"/>
      <c r="C935" s="19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hidden="1" customHeight="1">
      <c r="A936" s="13"/>
      <c r="B936" s="12"/>
      <c r="C936" s="19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hidden="1" customHeight="1">
      <c r="A937" s="13"/>
      <c r="B937" s="12"/>
      <c r="C937" s="19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hidden="1" customHeight="1">
      <c r="A938" s="13"/>
      <c r="B938" s="12"/>
      <c r="C938" s="19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hidden="1" customHeight="1">
      <c r="A939" s="13"/>
      <c r="B939" s="12"/>
      <c r="C939" s="19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hidden="1" customHeight="1">
      <c r="A940" s="13"/>
      <c r="B940" s="12"/>
      <c r="C940" s="19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hidden="1" customHeight="1">
      <c r="A941" s="13"/>
      <c r="B941" s="12"/>
      <c r="C941" s="19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hidden="1" customHeight="1">
      <c r="A942" s="13"/>
      <c r="B942" s="12"/>
      <c r="C942" s="19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hidden="1" customHeight="1">
      <c r="A943" s="13"/>
      <c r="B943" s="12"/>
      <c r="C943" s="19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hidden="1" customHeight="1">
      <c r="A944" s="13"/>
      <c r="B944" s="12"/>
      <c r="C944" s="19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hidden="1" customHeight="1">
      <c r="A945" s="13"/>
      <c r="B945" s="12"/>
      <c r="C945" s="19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hidden="1" customHeight="1">
      <c r="A946" s="13"/>
      <c r="B946" s="12"/>
      <c r="C946" s="19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hidden="1" customHeight="1">
      <c r="A947" s="13"/>
      <c r="B947" s="12"/>
      <c r="C947" s="19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hidden="1" customHeight="1">
      <c r="A948" s="13"/>
      <c r="B948" s="12"/>
      <c r="C948" s="19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hidden="1" customHeight="1">
      <c r="A949" s="13"/>
      <c r="B949" s="12"/>
      <c r="C949" s="19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hidden="1" customHeight="1">
      <c r="A950" s="13"/>
      <c r="B950" s="12"/>
      <c r="C950" s="19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hidden="1" customHeight="1">
      <c r="A951" s="13"/>
      <c r="B951" s="12"/>
      <c r="C951" s="19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hidden="1" customHeight="1">
      <c r="A952" s="13"/>
      <c r="B952" s="12"/>
      <c r="C952" s="19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hidden="1" customHeight="1">
      <c r="A953" s="13"/>
      <c r="B953" s="12"/>
      <c r="C953" s="19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hidden="1" customHeight="1">
      <c r="A954" s="13"/>
      <c r="B954" s="12"/>
      <c r="C954" s="19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hidden="1" customHeight="1">
      <c r="A955" s="13"/>
      <c r="B955" s="12"/>
      <c r="C955" s="19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hidden="1" customHeight="1">
      <c r="A956" s="13"/>
      <c r="B956" s="12"/>
      <c r="C956" s="19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hidden="1" customHeight="1">
      <c r="A957" s="13"/>
      <c r="B957" s="12"/>
      <c r="C957" s="19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hidden="1" customHeight="1">
      <c r="A958" s="13"/>
      <c r="B958" s="12"/>
      <c r="C958" s="19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hidden="1" customHeight="1">
      <c r="A959" s="13"/>
      <c r="B959" s="12"/>
      <c r="C959" s="19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hidden="1" customHeight="1">
      <c r="A960" s="13"/>
      <c r="B960" s="12"/>
      <c r="C960" s="19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hidden="1" customHeight="1">
      <c r="A961" s="13"/>
      <c r="B961" s="12"/>
      <c r="C961" s="19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hidden="1" customHeight="1">
      <c r="A962" s="13"/>
      <c r="B962" s="12"/>
      <c r="C962" s="19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hidden="1" customHeight="1">
      <c r="A963" s="13"/>
      <c r="B963" s="12"/>
      <c r="C963" s="19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hidden="1" customHeight="1">
      <c r="A964" s="13"/>
      <c r="B964" s="12"/>
      <c r="C964" s="19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hidden="1" customHeight="1">
      <c r="A965" s="13"/>
      <c r="B965" s="12"/>
      <c r="C965" s="19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hidden="1" customHeight="1">
      <c r="A966" s="13"/>
      <c r="B966" s="12"/>
      <c r="C966" s="19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hidden="1" customHeight="1">
      <c r="A967" s="13"/>
      <c r="B967" s="12"/>
      <c r="C967" s="19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hidden="1" customHeight="1">
      <c r="A968" s="13"/>
      <c r="B968" s="12"/>
      <c r="C968" s="19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hidden="1" customHeight="1">
      <c r="A969" s="13"/>
      <c r="B969" s="12"/>
      <c r="C969" s="19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hidden="1" customHeight="1">
      <c r="A970" s="13"/>
      <c r="B970" s="12"/>
      <c r="C970" s="19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hidden="1" customHeight="1">
      <c r="A971" s="13"/>
      <c r="B971" s="12"/>
      <c r="C971" s="19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hidden="1" customHeight="1">
      <c r="A972" s="13"/>
      <c r="B972" s="12"/>
      <c r="C972" s="19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hidden="1" customHeight="1">
      <c r="A973" s="13"/>
      <c r="B973" s="12"/>
      <c r="C973" s="19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hidden="1" customHeight="1">
      <c r="A974" s="13"/>
      <c r="B974" s="12"/>
      <c r="C974" s="19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hidden="1" customHeight="1">
      <c r="A975" s="13"/>
      <c r="B975" s="12"/>
      <c r="C975" s="19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hidden="1" customHeight="1">
      <c r="A976" s="13"/>
      <c r="B976" s="12"/>
      <c r="C976" s="19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hidden="1" customHeight="1">
      <c r="A977" s="13"/>
      <c r="B977" s="12"/>
      <c r="C977" s="19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hidden="1" customHeight="1">
      <c r="A978" s="13"/>
      <c r="B978" s="12"/>
      <c r="C978" s="19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hidden="1" customHeight="1">
      <c r="A979" s="13"/>
      <c r="B979" s="12"/>
      <c r="C979" s="19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hidden="1" customHeight="1">
      <c r="A980" s="13"/>
      <c r="B980" s="12"/>
      <c r="C980" s="19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hidden="1" customHeight="1">
      <c r="A981" s="13"/>
      <c r="B981" s="12"/>
      <c r="C981" s="19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hidden="1" customHeight="1">
      <c r="A982" s="13"/>
      <c r="B982" s="12"/>
      <c r="C982" s="19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hidden="1" customHeight="1">
      <c r="A983" s="13"/>
      <c r="B983" s="12"/>
      <c r="C983" s="19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hidden="1" customHeight="1">
      <c r="A984" s="13"/>
      <c r="B984" s="12"/>
      <c r="C984" s="19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hidden="1" customHeight="1">
      <c r="A985" s="13"/>
      <c r="B985" s="12"/>
      <c r="C985" s="19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hidden="1" customHeight="1">
      <c r="A986" s="13"/>
      <c r="B986" s="12"/>
      <c r="C986" s="19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hidden="1" customHeight="1">
      <c r="A987" s="13"/>
      <c r="B987" s="12"/>
      <c r="C987" s="19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hidden="1" customHeight="1">
      <c r="A988" s="13"/>
      <c r="B988" s="12"/>
      <c r="C988" s="19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hidden="1" customHeight="1">
      <c r="A989" s="13"/>
      <c r="B989" s="12"/>
      <c r="C989" s="19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hidden="1" customHeight="1">
      <c r="A990" s="13"/>
      <c r="B990" s="12"/>
      <c r="C990" s="19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hidden="1" customHeight="1">
      <c r="A991" s="13"/>
      <c r="B991" s="12"/>
      <c r="C991" s="19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hidden="1" customHeight="1">
      <c r="A992" s="13"/>
      <c r="B992" s="12"/>
      <c r="C992" s="19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hidden="1" customHeight="1">
      <c r="A993" s="13"/>
      <c r="B993" s="12"/>
      <c r="C993" s="19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hidden="1" customHeight="1">
      <c r="A994" s="13"/>
      <c r="B994" s="12"/>
      <c r="C994" s="19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hidden="1" customHeight="1">
      <c r="A995" s="13"/>
      <c r="B995" s="12"/>
      <c r="C995" s="19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hidden="1" customHeight="1">
      <c r="A996" s="13"/>
      <c r="B996" s="12"/>
      <c r="C996" s="19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hidden="1" customHeight="1">
      <c r="A997" s="13"/>
      <c r="B997" s="12"/>
      <c r="C997" s="19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hidden="1" customHeight="1">
      <c r="A998" s="13"/>
      <c r="B998" s="12"/>
      <c r="C998" s="19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hidden="1" customHeight="1">
      <c r="A999" s="13"/>
      <c r="B999" s="12"/>
      <c r="C999" s="19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hidden="1" customHeight="1">
      <c r="A1000" s="13"/>
      <c r="B1000" s="12"/>
      <c r="C1000" s="19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autoFilter ref="$A$1:$E$1000">
    <filterColumn colId="3">
      <customFilters and="1">
        <customFilter operator="greaterThanOrEqual" val="1"/>
        <customFilter operator="lessThanOrEqual" val="3"/>
      </customFilters>
    </filterColumn>
    <filterColumn colId="1">
      <filters blank="1">
        <filter val="высший"/>
        <filter val="средний"/>
      </filters>
    </filterColumn>
    <filterColumn colId="2">
      <customFilters and="1">
        <customFilter operator="greaterThanOrEqual" val="70%"/>
        <customFilter operator="lessThanOrEqual" val="100%"/>
      </customFilters>
    </filterColumn>
  </autoFilter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3" width="15.43"/>
    <col customWidth="1" min="4" max="4" width="8.71"/>
    <col customWidth="1" min="5" max="5" width="10.43"/>
    <col customWidth="1" min="6" max="6" width="10.71"/>
    <col customWidth="1" min="7" max="7" width="11.29"/>
    <col customWidth="1" min="8" max="8" width="6.43"/>
    <col customWidth="1" min="9" max="10" width="9.14"/>
    <col customWidth="1" min="11" max="26" width="8.71"/>
  </cols>
  <sheetData>
    <row r="1" ht="27.0" customHeight="1">
      <c r="A1" s="5" t="s">
        <v>31</v>
      </c>
      <c r="B1" s="5" t="s">
        <v>10</v>
      </c>
      <c r="C1" s="5" t="s">
        <v>117</v>
      </c>
      <c r="D1" s="5" t="s">
        <v>138</v>
      </c>
      <c r="E1" s="5" t="s">
        <v>11</v>
      </c>
      <c r="F1" s="5" t="s">
        <v>12</v>
      </c>
      <c r="G1" s="5" t="s">
        <v>13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22">
        <v>43490.0</v>
      </c>
      <c r="B2" s="8" t="s">
        <v>17</v>
      </c>
      <c r="C2" s="8" t="s">
        <v>139</v>
      </c>
      <c r="D2" s="7" t="s">
        <v>140</v>
      </c>
      <c r="E2" s="9">
        <v>12000.0</v>
      </c>
      <c r="F2" s="9">
        <v>3.0</v>
      </c>
      <c r="G2" s="9">
        <f t="shared" ref="G2:G57" si="1">E2*F2</f>
        <v>36000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22">
        <v>43763.0</v>
      </c>
      <c r="B3" s="8" t="s">
        <v>18</v>
      </c>
      <c r="C3" s="8" t="s">
        <v>141</v>
      </c>
      <c r="D3" s="7" t="s">
        <v>142</v>
      </c>
      <c r="E3" s="9">
        <v>20000.0</v>
      </c>
      <c r="F3" s="9">
        <v>8.0</v>
      </c>
      <c r="G3" s="9">
        <f t="shared" si="1"/>
        <v>160000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22">
        <v>43524.0</v>
      </c>
      <c r="B4" s="8" t="s">
        <v>19</v>
      </c>
      <c r="C4" s="8" t="s">
        <v>143</v>
      </c>
      <c r="D4" s="7" t="s">
        <v>140</v>
      </c>
      <c r="E4" s="9">
        <v>1900.0</v>
      </c>
      <c r="F4" s="9">
        <v>7.0</v>
      </c>
      <c r="G4" s="9">
        <f t="shared" si="1"/>
        <v>13300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22">
        <v>43482.0</v>
      </c>
      <c r="B5" s="8" t="s">
        <v>20</v>
      </c>
      <c r="C5" s="8" t="s">
        <v>144</v>
      </c>
      <c r="D5" s="7" t="s">
        <v>142</v>
      </c>
      <c r="E5" s="9">
        <v>2500.0</v>
      </c>
      <c r="F5" s="9">
        <v>12.0</v>
      </c>
      <c r="G5" s="9">
        <f t="shared" si="1"/>
        <v>30000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22">
        <v>43505.0</v>
      </c>
      <c r="B6" s="8" t="s">
        <v>21</v>
      </c>
      <c r="C6" s="8" t="s">
        <v>145</v>
      </c>
      <c r="D6" s="7" t="s">
        <v>142</v>
      </c>
      <c r="E6" s="9">
        <v>6210.0</v>
      </c>
      <c r="F6" s="9">
        <v>15.0</v>
      </c>
      <c r="G6" s="9">
        <f t="shared" si="1"/>
        <v>93150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22">
        <v>43497.0</v>
      </c>
      <c r="B7" s="8" t="s">
        <v>22</v>
      </c>
      <c r="C7" s="8" t="s">
        <v>146</v>
      </c>
      <c r="D7" s="7" t="s">
        <v>142</v>
      </c>
      <c r="E7" s="9">
        <v>560.0</v>
      </c>
      <c r="F7" s="9">
        <v>6.0</v>
      </c>
      <c r="G7" s="9">
        <f t="shared" si="1"/>
        <v>3360</v>
      </c>
      <c r="H7" s="12"/>
      <c r="I7" s="12"/>
      <c r="J7" s="19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22">
        <v>43574.0</v>
      </c>
      <c r="B8" s="8" t="s">
        <v>17</v>
      </c>
      <c r="C8" s="8" t="s">
        <v>147</v>
      </c>
      <c r="D8" s="7" t="s">
        <v>142</v>
      </c>
      <c r="E8" s="9">
        <v>12000.0</v>
      </c>
      <c r="F8" s="9">
        <v>10.0</v>
      </c>
      <c r="G8" s="9">
        <f t="shared" si="1"/>
        <v>120000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22">
        <v>43519.0</v>
      </c>
      <c r="B9" s="8" t="s">
        <v>17</v>
      </c>
      <c r="C9" s="8" t="s">
        <v>148</v>
      </c>
      <c r="D9" s="7" t="s">
        <v>142</v>
      </c>
      <c r="E9" s="9">
        <v>12000.0</v>
      </c>
      <c r="F9" s="9">
        <v>8.0</v>
      </c>
      <c r="G9" s="9">
        <f t="shared" si="1"/>
        <v>96000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2">
        <v>43802.0</v>
      </c>
      <c r="B10" s="8" t="s">
        <v>20</v>
      </c>
      <c r="C10" s="8" t="s">
        <v>149</v>
      </c>
      <c r="D10" s="7" t="s">
        <v>140</v>
      </c>
      <c r="E10" s="9">
        <v>2500.0</v>
      </c>
      <c r="F10" s="9">
        <v>7.0</v>
      </c>
      <c r="G10" s="9">
        <f t="shared" si="1"/>
        <v>17500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22">
        <v>43589.0</v>
      </c>
      <c r="B11" s="8" t="s">
        <v>19</v>
      </c>
      <c r="C11" s="8" t="s">
        <v>150</v>
      </c>
      <c r="D11" s="7" t="s">
        <v>142</v>
      </c>
      <c r="E11" s="9">
        <v>1900.0</v>
      </c>
      <c r="F11" s="9">
        <v>16.0</v>
      </c>
      <c r="G11" s="9">
        <f t="shared" si="1"/>
        <v>30400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2">
        <v>43763.0</v>
      </c>
      <c r="B12" s="8" t="s">
        <v>17</v>
      </c>
      <c r="C12" s="8" t="s">
        <v>151</v>
      </c>
      <c r="D12" s="7" t="s">
        <v>140</v>
      </c>
      <c r="E12" s="9">
        <v>12000.0</v>
      </c>
      <c r="F12" s="9">
        <v>14.0</v>
      </c>
      <c r="G12" s="9">
        <f t="shared" si="1"/>
        <v>168000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22">
        <v>43559.0</v>
      </c>
      <c r="B13" s="8" t="s">
        <v>17</v>
      </c>
      <c r="C13" s="8" t="s">
        <v>152</v>
      </c>
      <c r="D13" s="7" t="s">
        <v>142</v>
      </c>
      <c r="E13" s="9">
        <v>12000.0</v>
      </c>
      <c r="F13" s="9">
        <v>16.0</v>
      </c>
      <c r="G13" s="9">
        <f t="shared" si="1"/>
        <v>192000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2">
        <v>43735.0</v>
      </c>
      <c r="B14" s="8" t="s">
        <v>21</v>
      </c>
      <c r="C14" s="8" t="s">
        <v>153</v>
      </c>
      <c r="D14" s="7" t="s">
        <v>140</v>
      </c>
      <c r="E14" s="9">
        <v>6210.0</v>
      </c>
      <c r="F14" s="9">
        <v>16.0</v>
      </c>
      <c r="G14" s="9">
        <f t="shared" si="1"/>
        <v>99360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22">
        <v>43756.0</v>
      </c>
      <c r="B15" s="8" t="s">
        <v>20</v>
      </c>
      <c r="C15" s="8" t="s">
        <v>141</v>
      </c>
      <c r="D15" s="7" t="s">
        <v>140</v>
      </c>
      <c r="E15" s="9">
        <v>2500.0</v>
      </c>
      <c r="F15" s="9">
        <v>19.0</v>
      </c>
      <c r="G15" s="9">
        <f t="shared" si="1"/>
        <v>47500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2">
        <v>43762.0</v>
      </c>
      <c r="B16" s="8" t="s">
        <v>19</v>
      </c>
      <c r="C16" s="8" t="s">
        <v>143</v>
      </c>
      <c r="D16" s="7" t="s">
        <v>140</v>
      </c>
      <c r="E16" s="9">
        <v>1900.0</v>
      </c>
      <c r="F16" s="9">
        <v>7.0</v>
      </c>
      <c r="G16" s="9">
        <f t="shared" si="1"/>
        <v>13300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22">
        <v>43658.0</v>
      </c>
      <c r="B17" s="8" t="s">
        <v>24</v>
      </c>
      <c r="C17" s="8" t="s">
        <v>144</v>
      </c>
      <c r="D17" s="7" t="s">
        <v>140</v>
      </c>
      <c r="E17" s="9">
        <v>1200.0</v>
      </c>
      <c r="F17" s="9">
        <v>18.0</v>
      </c>
      <c r="G17" s="9">
        <f t="shared" si="1"/>
        <v>21600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22">
        <v>43804.0</v>
      </c>
      <c r="B18" s="8" t="s">
        <v>25</v>
      </c>
      <c r="C18" s="8" t="s">
        <v>145</v>
      </c>
      <c r="D18" s="7" t="s">
        <v>140</v>
      </c>
      <c r="E18" s="9">
        <v>850.0</v>
      </c>
      <c r="F18" s="9">
        <v>5.0</v>
      </c>
      <c r="G18" s="9">
        <f t="shared" si="1"/>
        <v>4250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22">
        <v>43670.0</v>
      </c>
      <c r="B19" s="8" t="s">
        <v>17</v>
      </c>
      <c r="C19" s="8" t="s">
        <v>146</v>
      </c>
      <c r="D19" s="7" t="s">
        <v>142</v>
      </c>
      <c r="E19" s="9">
        <v>12000.0</v>
      </c>
      <c r="F19" s="9">
        <v>6.0</v>
      </c>
      <c r="G19" s="9">
        <f t="shared" si="1"/>
        <v>72000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22">
        <v>43504.0</v>
      </c>
      <c r="B20" s="8" t="s">
        <v>18</v>
      </c>
      <c r="C20" s="8" t="s">
        <v>147</v>
      </c>
      <c r="D20" s="7" t="s">
        <v>140</v>
      </c>
      <c r="E20" s="9">
        <v>20000.0</v>
      </c>
      <c r="F20" s="9">
        <v>7.0</v>
      </c>
      <c r="G20" s="9">
        <f t="shared" si="1"/>
        <v>140000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22">
        <v>43661.0</v>
      </c>
      <c r="B21" s="8" t="s">
        <v>19</v>
      </c>
      <c r="C21" s="8" t="s">
        <v>148</v>
      </c>
      <c r="D21" s="7" t="s">
        <v>142</v>
      </c>
      <c r="E21" s="9">
        <v>1900.0</v>
      </c>
      <c r="F21" s="9">
        <v>8.0</v>
      </c>
      <c r="G21" s="9">
        <f t="shared" si="1"/>
        <v>15200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22">
        <v>43739.0</v>
      </c>
      <c r="B22" s="8" t="s">
        <v>20</v>
      </c>
      <c r="C22" s="8" t="s">
        <v>144</v>
      </c>
      <c r="D22" s="7" t="s">
        <v>140</v>
      </c>
      <c r="E22" s="9">
        <v>2500.0</v>
      </c>
      <c r="F22" s="9">
        <v>9.0</v>
      </c>
      <c r="G22" s="9">
        <f t="shared" si="1"/>
        <v>22500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22">
        <v>43627.0</v>
      </c>
      <c r="B23" s="8" t="s">
        <v>21</v>
      </c>
      <c r="C23" s="8" t="s">
        <v>145</v>
      </c>
      <c r="D23" s="7" t="s">
        <v>142</v>
      </c>
      <c r="E23" s="9">
        <v>6210.0</v>
      </c>
      <c r="F23" s="9">
        <v>10.0</v>
      </c>
      <c r="G23" s="9">
        <f t="shared" si="1"/>
        <v>62100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22">
        <v>43737.0</v>
      </c>
      <c r="B24" s="8" t="s">
        <v>22</v>
      </c>
      <c r="C24" s="8" t="s">
        <v>146</v>
      </c>
      <c r="D24" s="7" t="s">
        <v>140</v>
      </c>
      <c r="E24" s="9">
        <v>560.0</v>
      </c>
      <c r="F24" s="9">
        <v>11.0</v>
      </c>
      <c r="G24" s="9">
        <f t="shared" si="1"/>
        <v>6160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22">
        <v>43494.0</v>
      </c>
      <c r="B25" s="8" t="s">
        <v>17</v>
      </c>
      <c r="C25" s="8" t="s">
        <v>147</v>
      </c>
      <c r="D25" s="7" t="s">
        <v>142</v>
      </c>
      <c r="E25" s="9">
        <v>12000.0</v>
      </c>
      <c r="F25" s="9">
        <v>12.0</v>
      </c>
      <c r="G25" s="9">
        <f t="shared" si="1"/>
        <v>144000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22">
        <v>43647.0</v>
      </c>
      <c r="B26" s="8" t="s">
        <v>17</v>
      </c>
      <c r="C26" s="8" t="s">
        <v>148</v>
      </c>
      <c r="D26" s="7" t="s">
        <v>140</v>
      </c>
      <c r="E26" s="9">
        <v>12000.0</v>
      </c>
      <c r="F26" s="9">
        <v>13.0</v>
      </c>
      <c r="G26" s="9">
        <f t="shared" si="1"/>
        <v>156000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22">
        <v>43605.0</v>
      </c>
      <c r="B27" s="8" t="s">
        <v>20</v>
      </c>
      <c r="C27" s="8" t="s">
        <v>149</v>
      </c>
      <c r="D27" s="7" t="s">
        <v>140</v>
      </c>
      <c r="E27" s="9">
        <v>2500.0</v>
      </c>
      <c r="F27" s="9">
        <v>14.0</v>
      </c>
      <c r="G27" s="9">
        <f t="shared" si="1"/>
        <v>35000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22">
        <v>43541.0</v>
      </c>
      <c r="B28" s="8" t="s">
        <v>19</v>
      </c>
      <c r="C28" s="8" t="s">
        <v>150</v>
      </c>
      <c r="D28" s="7" t="s">
        <v>140</v>
      </c>
      <c r="E28" s="9">
        <v>1900.0</v>
      </c>
      <c r="F28" s="9">
        <v>15.0</v>
      </c>
      <c r="G28" s="9">
        <f t="shared" si="1"/>
        <v>28500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22">
        <v>43705.0</v>
      </c>
      <c r="B29" s="8" t="s">
        <v>17</v>
      </c>
      <c r="C29" s="8" t="s">
        <v>151</v>
      </c>
      <c r="D29" s="7" t="s">
        <v>140</v>
      </c>
      <c r="E29" s="9">
        <v>12000.0</v>
      </c>
      <c r="F29" s="9">
        <v>16.0</v>
      </c>
      <c r="G29" s="9">
        <f t="shared" si="1"/>
        <v>192000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22">
        <v>43782.0</v>
      </c>
      <c r="B30" s="8" t="s">
        <v>17</v>
      </c>
      <c r="C30" s="8" t="s">
        <v>152</v>
      </c>
      <c r="D30" s="7" t="s">
        <v>140</v>
      </c>
      <c r="E30" s="9">
        <v>12000.0</v>
      </c>
      <c r="F30" s="9">
        <v>17.0</v>
      </c>
      <c r="G30" s="9">
        <f t="shared" si="1"/>
        <v>204000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22">
        <v>43788.0</v>
      </c>
      <c r="B31" s="8" t="s">
        <v>21</v>
      </c>
      <c r="C31" s="8" t="s">
        <v>153</v>
      </c>
      <c r="D31" s="7" t="s">
        <v>140</v>
      </c>
      <c r="E31" s="9">
        <v>6210.0</v>
      </c>
      <c r="F31" s="9">
        <v>18.0</v>
      </c>
      <c r="G31" s="9">
        <f t="shared" si="1"/>
        <v>111780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22">
        <v>43629.0</v>
      </c>
      <c r="B32" s="8" t="s">
        <v>17</v>
      </c>
      <c r="C32" s="8" t="s">
        <v>139</v>
      </c>
      <c r="D32" s="7" t="s">
        <v>140</v>
      </c>
      <c r="E32" s="9">
        <v>12000.0</v>
      </c>
      <c r="F32" s="9">
        <v>19.0</v>
      </c>
      <c r="G32" s="9">
        <f t="shared" si="1"/>
        <v>228000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22">
        <v>43584.0</v>
      </c>
      <c r="B33" s="8" t="s">
        <v>18</v>
      </c>
      <c r="C33" s="8" t="s">
        <v>141</v>
      </c>
      <c r="D33" s="7" t="s">
        <v>142</v>
      </c>
      <c r="E33" s="9">
        <v>20000.0</v>
      </c>
      <c r="F33" s="9">
        <v>20.0</v>
      </c>
      <c r="G33" s="9">
        <f t="shared" si="1"/>
        <v>400000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22">
        <v>43801.0</v>
      </c>
      <c r="B34" s="8" t="s">
        <v>19</v>
      </c>
      <c r="C34" s="8" t="s">
        <v>143</v>
      </c>
      <c r="D34" s="7" t="s">
        <v>140</v>
      </c>
      <c r="E34" s="9">
        <v>1900.0</v>
      </c>
      <c r="F34" s="9">
        <v>21.0</v>
      </c>
      <c r="G34" s="9">
        <f t="shared" si="1"/>
        <v>39900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22">
        <v>43486.0</v>
      </c>
      <c r="B35" s="8" t="s">
        <v>20</v>
      </c>
      <c r="C35" s="8" t="s">
        <v>144</v>
      </c>
      <c r="D35" s="7" t="s">
        <v>142</v>
      </c>
      <c r="E35" s="9">
        <v>2500.0</v>
      </c>
      <c r="F35" s="9">
        <v>22.0</v>
      </c>
      <c r="G35" s="9">
        <f t="shared" si="1"/>
        <v>55000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22">
        <v>43729.0</v>
      </c>
      <c r="B36" s="8" t="s">
        <v>21</v>
      </c>
      <c r="C36" s="8" t="s">
        <v>145</v>
      </c>
      <c r="D36" s="7" t="s">
        <v>140</v>
      </c>
      <c r="E36" s="9">
        <v>6210.0</v>
      </c>
      <c r="F36" s="9">
        <v>23.0</v>
      </c>
      <c r="G36" s="9">
        <f t="shared" si="1"/>
        <v>142830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22">
        <v>43784.0</v>
      </c>
      <c r="B37" s="8" t="s">
        <v>22</v>
      </c>
      <c r="C37" s="8" t="s">
        <v>146</v>
      </c>
      <c r="D37" s="7" t="s">
        <v>142</v>
      </c>
      <c r="E37" s="9">
        <v>560.0</v>
      </c>
      <c r="F37" s="9">
        <v>24.0</v>
      </c>
      <c r="G37" s="9">
        <f t="shared" si="1"/>
        <v>13440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22">
        <v>43632.0</v>
      </c>
      <c r="B38" s="8" t="s">
        <v>17</v>
      </c>
      <c r="C38" s="8" t="s">
        <v>147</v>
      </c>
      <c r="D38" s="7" t="s">
        <v>140</v>
      </c>
      <c r="E38" s="9">
        <v>12000.0</v>
      </c>
      <c r="F38" s="9">
        <v>25.0</v>
      </c>
      <c r="G38" s="9">
        <f t="shared" si="1"/>
        <v>300000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22">
        <v>43659.0</v>
      </c>
      <c r="B39" s="8" t="s">
        <v>17</v>
      </c>
      <c r="C39" s="8" t="s">
        <v>148</v>
      </c>
      <c r="D39" s="7" t="s">
        <v>142</v>
      </c>
      <c r="E39" s="9">
        <v>12000.0</v>
      </c>
      <c r="F39" s="9">
        <v>26.0</v>
      </c>
      <c r="G39" s="9">
        <f t="shared" si="1"/>
        <v>312000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22">
        <v>43519.0</v>
      </c>
      <c r="B40" s="8" t="s">
        <v>20</v>
      </c>
      <c r="C40" s="8" t="s">
        <v>149</v>
      </c>
      <c r="D40" s="7" t="s">
        <v>140</v>
      </c>
      <c r="E40" s="9">
        <v>2500.0</v>
      </c>
      <c r="F40" s="9">
        <v>27.0</v>
      </c>
      <c r="G40" s="9">
        <f t="shared" si="1"/>
        <v>67500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22">
        <v>43802.0</v>
      </c>
      <c r="B41" s="8" t="s">
        <v>19</v>
      </c>
      <c r="C41" s="8" t="s">
        <v>150</v>
      </c>
      <c r="D41" s="7" t="s">
        <v>142</v>
      </c>
      <c r="E41" s="9">
        <v>1900.0</v>
      </c>
      <c r="F41" s="9">
        <v>28.0</v>
      </c>
      <c r="G41" s="9">
        <f t="shared" si="1"/>
        <v>53200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22">
        <v>43605.0</v>
      </c>
      <c r="B42" s="8" t="s">
        <v>17</v>
      </c>
      <c r="C42" s="8" t="s">
        <v>151</v>
      </c>
      <c r="D42" s="7" t="s">
        <v>140</v>
      </c>
      <c r="E42" s="9">
        <v>12000.0</v>
      </c>
      <c r="F42" s="9">
        <v>29.0</v>
      </c>
      <c r="G42" s="9">
        <f t="shared" si="1"/>
        <v>348000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22">
        <v>43604.0</v>
      </c>
      <c r="B43" s="8" t="s">
        <v>17</v>
      </c>
      <c r="C43" s="8" t="s">
        <v>152</v>
      </c>
      <c r="D43" s="7" t="s">
        <v>142</v>
      </c>
      <c r="E43" s="9">
        <v>12000.0</v>
      </c>
      <c r="F43" s="9">
        <v>30.0</v>
      </c>
      <c r="G43" s="9">
        <f t="shared" si="1"/>
        <v>360000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22">
        <v>43515.0</v>
      </c>
      <c r="B44" s="8" t="s">
        <v>21</v>
      </c>
      <c r="C44" s="8" t="s">
        <v>153</v>
      </c>
      <c r="D44" s="7" t="s">
        <v>140</v>
      </c>
      <c r="E44" s="9">
        <v>6210.0</v>
      </c>
      <c r="F44" s="9">
        <v>31.0</v>
      </c>
      <c r="G44" s="9">
        <f t="shared" si="1"/>
        <v>192510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22">
        <v>43595.0</v>
      </c>
      <c r="B45" s="8" t="s">
        <v>17</v>
      </c>
      <c r="C45" s="8" t="s">
        <v>139</v>
      </c>
      <c r="D45" s="7" t="s">
        <v>142</v>
      </c>
      <c r="E45" s="9">
        <v>12000.0</v>
      </c>
      <c r="F45" s="9">
        <v>32.0</v>
      </c>
      <c r="G45" s="9">
        <f t="shared" si="1"/>
        <v>384000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22">
        <v>43564.0</v>
      </c>
      <c r="B46" s="8" t="s">
        <v>18</v>
      </c>
      <c r="C46" s="8" t="s">
        <v>141</v>
      </c>
      <c r="D46" s="7" t="s">
        <v>140</v>
      </c>
      <c r="E46" s="9">
        <v>20000.0</v>
      </c>
      <c r="F46" s="9">
        <v>33.0</v>
      </c>
      <c r="G46" s="9">
        <f t="shared" si="1"/>
        <v>660000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22">
        <v>43732.0</v>
      </c>
      <c r="B47" s="8" t="s">
        <v>19</v>
      </c>
      <c r="C47" s="8" t="s">
        <v>143</v>
      </c>
      <c r="D47" s="7" t="s">
        <v>142</v>
      </c>
      <c r="E47" s="9">
        <v>1900.0</v>
      </c>
      <c r="F47" s="9">
        <v>34.0</v>
      </c>
      <c r="G47" s="9">
        <f t="shared" si="1"/>
        <v>64600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22">
        <v>43567.0</v>
      </c>
      <c r="B48" s="8" t="s">
        <v>20</v>
      </c>
      <c r="C48" s="8" t="s">
        <v>144</v>
      </c>
      <c r="D48" s="7" t="s">
        <v>140</v>
      </c>
      <c r="E48" s="9">
        <v>2500.0</v>
      </c>
      <c r="F48" s="9">
        <v>35.0</v>
      </c>
      <c r="G48" s="9">
        <f t="shared" si="1"/>
        <v>87500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22">
        <v>43615.0</v>
      </c>
      <c r="B49" s="8" t="s">
        <v>21</v>
      </c>
      <c r="C49" s="8" t="s">
        <v>145</v>
      </c>
      <c r="D49" s="7" t="s">
        <v>142</v>
      </c>
      <c r="E49" s="9">
        <v>6210.0</v>
      </c>
      <c r="F49" s="9">
        <v>36.0</v>
      </c>
      <c r="G49" s="9">
        <f t="shared" si="1"/>
        <v>223560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22">
        <v>43584.0</v>
      </c>
      <c r="B50" s="8" t="s">
        <v>22</v>
      </c>
      <c r="C50" s="8" t="s">
        <v>146</v>
      </c>
      <c r="D50" s="7" t="s">
        <v>140</v>
      </c>
      <c r="E50" s="9">
        <v>560.0</v>
      </c>
      <c r="F50" s="9">
        <v>37.0</v>
      </c>
      <c r="G50" s="9">
        <f t="shared" si="1"/>
        <v>20720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22">
        <v>43629.0</v>
      </c>
      <c r="B51" s="8" t="s">
        <v>17</v>
      </c>
      <c r="C51" s="8" t="s">
        <v>147</v>
      </c>
      <c r="D51" s="7" t="s">
        <v>142</v>
      </c>
      <c r="E51" s="9">
        <v>12000.0</v>
      </c>
      <c r="F51" s="9">
        <v>38.0</v>
      </c>
      <c r="G51" s="9">
        <f t="shared" si="1"/>
        <v>456000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22">
        <v>43628.0</v>
      </c>
      <c r="B52" s="8" t="s">
        <v>17</v>
      </c>
      <c r="C52" s="8" t="s">
        <v>148</v>
      </c>
      <c r="D52" s="7" t="s">
        <v>140</v>
      </c>
      <c r="E52" s="9">
        <v>12000.0</v>
      </c>
      <c r="F52" s="9">
        <v>39.0</v>
      </c>
      <c r="G52" s="9">
        <f t="shared" si="1"/>
        <v>468000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22">
        <v>43470.0</v>
      </c>
      <c r="B53" s="8" t="s">
        <v>20</v>
      </c>
      <c r="C53" s="8" t="s">
        <v>149</v>
      </c>
      <c r="D53" s="7" t="s">
        <v>142</v>
      </c>
      <c r="E53" s="9">
        <v>2500.0</v>
      </c>
      <c r="F53" s="9">
        <v>40.0</v>
      </c>
      <c r="G53" s="9">
        <f t="shared" si="1"/>
        <v>100000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22">
        <v>43782.0</v>
      </c>
      <c r="B54" s="8" t="s">
        <v>19</v>
      </c>
      <c r="C54" s="8" t="s">
        <v>150</v>
      </c>
      <c r="D54" s="7" t="s">
        <v>140</v>
      </c>
      <c r="E54" s="9">
        <v>1900.0</v>
      </c>
      <c r="F54" s="9">
        <v>41.0</v>
      </c>
      <c r="G54" s="9">
        <f t="shared" si="1"/>
        <v>77900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22">
        <v>43686.0</v>
      </c>
      <c r="B55" s="8" t="s">
        <v>17</v>
      </c>
      <c r="C55" s="8" t="s">
        <v>151</v>
      </c>
      <c r="D55" s="7" t="s">
        <v>142</v>
      </c>
      <c r="E55" s="9">
        <v>12000.0</v>
      </c>
      <c r="F55" s="9">
        <v>42.0</v>
      </c>
      <c r="G55" s="9">
        <f t="shared" si="1"/>
        <v>504000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22">
        <v>43812.0</v>
      </c>
      <c r="B56" s="8" t="s">
        <v>17</v>
      </c>
      <c r="C56" s="8" t="s">
        <v>152</v>
      </c>
      <c r="D56" s="7" t="s">
        <v>140</v>
      </c>
      <c r="E56" s="9">
        <v>12000.0</v>
      </c>
      <c r="F56" s="9">
        <v>43.0</v>
      </c>
      <c r="G56" s="9">
        <f t="shared" si="1"/>
        <v>516000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22">
        <v>43492.0</v>
      </c>
      <c r="B57" s="8" t="s">
        <v>21</v>
      </c>
      <c r="C57" s="8" t="s">
        <v>153</v>
      </c>
      <c r="D57" s="7" t="s">
        <v>142</v>
      </c>
      <c r="E57" s="9">
        <v>6210.0</v>
      </c>
      <c r="F57" s="9">
        <v>44.0</v>
      </c>
      <c r="G57" s="9">
        <f t="shared" si="1"/>
        <v>273240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3"/>
      <c r="B58" s="12"/>
      <c r="C58" s="12"/>
      <c r="D58" s="13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3"/>
      <c r="B59" s="12"/>
      <c r="C59" s="12"/>
      <c r="D59" s="13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3"/>
      <c r="B60" s="12"/>
      <c r="C60" s="12"/>
      <c r="D60" s="13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3"/>
      <c r="B61" s="12"/>
      <c r="C61" s="12"/>
      <c r="D61" s="13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3"/>
      <c r="B62" s="12"/>
      <c r="C62" s="12"/>
      <c r="D62" s="13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3"/>
      <c r="B63" s="12"/>
      <c r="C63" s="12"/>
      <c r="D63" s="13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3"/>
      <c r="B64" s="12"/>
      <c r="C64" s="12"/>
      <c r="D64" s="13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3"/>
      <c r="B65" s="12"/>
      <c r="C65" s="12"/>
      <c r="D65" s="13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3"/>
      <c r="B66" s="12"/>
      <c r="C66" s="12"/>
      <c r="D66" s="13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3"/>
      <c r="B67" s="12"/>
      <c r="C67" s="12"/>
      <c r="D67" s="13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3"/>
      <c r="B68" s="12"/>
      <c r="C68" s="12"/>
      <c r="D68" s="13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3"/>
      <c r="B69" s="12"/>
      <c r="C69" s="12"/>
      <c r="D69" s="13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3"/>
      <c r="B70" s="12"/>
      <c r="C70" s="12"/>
      <c r="D70" s="13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3"/>
      <c r="B71" s="12"/>
      <c r="C71" s="12"/>
      <c r="D71" s="13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3"/>
      <c r="B72" s="12"/>
      <c r="C72" s="12"/>
      <c r="D72" s="13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3"/>
      <c r="B73" s="12"/>
      <c r="C73" s="12"/>
      <c r="D73" s="13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3"/>
      <c r="B74" s="12"/>
      <c r="C74" s="12"/>
      <c r="D74" s="13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3"/>
      <c r="B75" s="12"/>
      <c r="C75" s="12"/>
      <c r="D75" s="13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3"/>
      <c r="B76" s="12"/>
      <c r="C76" s="12"/>
      <c r="D76" s="13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3"/>
      <c r="B77" s="12"/>
      <c r="C77" s="12"/>
      <c r="D77" s="13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3"/>
      <c r="B78" s="12"/>
      <c r="C78" s="12"/>
      <c r="D78" s="13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3"/>
      <c r="B79" s="12"/>
      <c r="C79" s="12"/>
      <c r="D79" s="13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3"/>
      <c r="B80" s="12"/>
      <c r="C80" s="12"/>
      <c r="D80" s="13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3"/>
      <c r="B81" s="12"/>
      <c r="C81" s="12"/>
      <c r="D81" s="13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3"/>
      <c r="B82" s="12"/>
      <c r="C82" s="12"/>
      <c r="D82" s="13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3"/>
      <c r="B83" s="12"/>
      <c r="C83" s="12"/>
      <c r="D83" s="13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3"/>
      <c r="B84" s="12"/>
      <c r="C84" s="12"/>
      <c r="D84" s="13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3"/>
      <c r="B85" s="12"/>
      <c r="C85" s="12"/>
      <c r="D85" s="13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3"/>
      <c r="B86" s="12"/>
      <c r="C86" s="12"/>
      <c r="D86" s="13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3"/>
      <c r="B87" s="12"/>
      <c r="C87" s="12"/>
      <c r="D87" s="13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3"/>
      <c r="B88" s="12"/>
      <c r="C88" s="12"/>
      <c r="D88" s="13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3"/>
      <c r="B89" s="12"/>
      <c r="C89" s="12"/>
      <c r="D89" s="13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3"/>
      <c r="B90" s="12"/>
      <c r="C90" s="12"/>
      <c r="D90" s="13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3"/>
      <c r="B91" s="12"/>
      <c r="C91" s="12"/>
      <c r="D91" s="13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3"/>
      <c r="B92" s="12"/>
      <c r="C92" s="12"/>
      <c r="D92" s="13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3"/>
      <c r="B93" s="12"/>
      <c r="C93" s="12"/>
      <c r="D93" s="13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3"/>
      <c r="B94" s="12"/>
      <c r="C94" s="12"/>
      <c r="D94" s="13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3"/>
      <c r="B95" s="12"/>
      <c r="C95" s="12"/>
      <c r="D95" s="13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3"/>
      <c r="B96" s="12"/>
      <c r="C96" s="12"/>
      <c r="D96" s="13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3"/>
      <c r="B97" s="12"/>
      <c r="C97" s="12"/>
      <c r="D97" s="13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3"/>
      <c r="B98" s="12"/>
      <c r="C98" s="12"/>
      <c r="D98" s="13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3"/>
      <c r="B99" s="12"/>
      <c r="C99" s="12"/>
      <c r="D99" s="13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3"/>
      <c r="B100" s="12"/>
      <c r="C100" s="12"/>
      <c r="D100" s="13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3"/>
      <c r="B101" s="12"/>
      <c r="C101" s="12"/>
      <c r="D101" s="13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3"/>
      <c r="B102" s="12"/>
      <c r="C102" s="12"/>
      <c r="D102" s="13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3"/>
      <c r="B103" s="12"/>
      <c r="C103" s="12"/>
      <c r="D103" s="13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3"/>
      <c r="B104" s="12"/>
      <c r="C104" s="12"/>
      <c r="D104" s="13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3"/>
      <c r="B105" s="12"/>
      <c r="C105" s="12"/>
      <c r="D105" s="13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3"/>
      <c r="B106" s="12"/>
      <c r="C106" s="12"/>
      <c r="D106" s="13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3"/>
      <c r="B107" s="12"/>
      <c r="C107" s="12"/>
      <c r="D107" s="13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3"/>
      <c r="B108" s="12"/>
      <c r="C108" s="12"/>
      <c r="D108" s="13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3"/>
      <c r="B109" s="12"/>
      <c r="C109" s="12"/>
      <c r="D109" s="13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3"/>
      <c r="B110" s="12"/>
      <c r="C110" s="12"/>
      <c r="D110" s="13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3"/>
      <c r="B111" s="12"/>
      <c r="C111" s="12"/>
      <c r="D111" s="13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3"/>
      <c r="B112" s="12"/>
      <c r="C112" s="12"/>
      <c r="D112" s="13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3"/>
      <c r="B113" s="12"/>
      <c r="C113" s="12"/>
      <c r="D113" s="13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3"/>
      <c r="B114" s="12"/>
      <c r="C114" s="12"/>
      <c r="D114" s="13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3"/>
      <c r="B115" s="12"/>
      <c r="C115" s="12"/>
      <c r="D115" s="13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3"/>
      <c r="B116" s="12"/>
      <c r="C116" s="12"/>
      <c r="D116" s="13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3"/>
      <c r="B117" s="12"/>
      <c r="C117" s="12"/>
      <c r="D117" s="13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3"/>
      <c r="B118" s="12"/>
      <c r="C118" s="12"/>
      <c r="D118" s="13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3"/>
      <c r="B119" s="12"/>
      <c r="C119" s="12"/>
      <c r="D119" s="13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3"/>
      <c r="B120" s="12"/>
      <c r="C120" s="12"/>
      <c r="D120" s="13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3"/>
      <c r="B121" s="12"/>
      <c r="C121" s="12"/>
      <c r="D121" s="13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3"/>
      <c r="B122" s="12"/>
      <c r="C122" s="12"/>
      <c r="D122" s="13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3"/>
      <c r="B123" s="12"/>
      <c r="C123" s="12"/>
      <c r="D123" s="13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3"/>
      <c r="B124" s="12"/>
      <c r="C124" s="12"/>
      <c r="D124" s="13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3"/>
      <c r="B125" s="12"/>
      <c r="C125" s="12"/>
      <c r="D125" s="13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3"/>
      <c r="B126" s="12"/>
      <c r="C126" s="12"/>
      <c r="D126" s="13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3"/>
      <c r="B127" s="12"/>
      <c r="C127" s="12"/>
      <c r="D127" s="13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3"/>
      <c r="B128" s="12"/>
      <c r="C128" s="12"/>
      <c r="D128" s="13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3"/>
      <c r="B129" s="12"/>
      <c r="C129" s="12"/>
      <c r="D129" s="13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3"/>
      <c r="B130" s="12"/>
      <c r="C130" s="12"/>
      <c r="D130" s="13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3"/>
      <c r="B131" s="12"/>
      <c r="C131" s="12"/>
      <c r="D131" s="13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3"/>
      <c r="B132" s="12"/>
      <c r="C132" s="12"/>
      <c r="D132" s="13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3"/>
      <c r="B133" s="12"/>
      <c r="C133" s="12"/>
      <c r="D133" s="13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3"/>
      <c r="B134" s="12"/>
      <c r="C134" s="12"/>
      <c r="D134" s="13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3"/>
      <c r="B135" s="12"/>
      <c r="C135" s="12"/>
      <c r="D135" s="13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3"/>
      <c r="B136" s="12"/>
      <c r="C136" s="12"/>
      <c r="D136" s="13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3"/>
      <c r="B137" s="12"/>
      <c r="C137" s="12"/>
      <c r="D137" s="13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3"/>
      <c r="B138" s="12"/>
      <c r="C138" s="12"/>
      <c r="D138" s="13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3"/>
      <c r="B139" s="12"/>
      <c r="C139" s="12"/>
      <c r="D139" s="13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3"/>
      <c r="B140" s="12"/>
      <c r="C140" s="12"/>
      <c r="D140" s="13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3"/>
      <c r="B141" s="12"/>
      <c r="C141" s="12"/>
      <c r="D141" s="13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3"/>
      <c r="B142" s="12"/>
      <c r="C142" s="12"/>
      <c r="D142" s="13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3"/>
      <c r="B143" s="12"/>
      <c r="C143" s="12"/>
      <c r="D143" s="13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3"/>
      <c r="B144" s="12"/>
      <c r="C144" s="12"/>
      <c r="D144" s="13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3"/>
      <c r="B145" s="12"/>
      <c r="C145" s="12"/>
      <c r="D145" s="13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3"/>
      <c r="B146" s="12"/>
      <c r="C146" s="12"/>
      <c r="D146" s="13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3"/>
      <c r="B147" s="12"/>
      <c r="C147" s="12"/>
      <c r="D147" s="13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3"/>
      <c r="B148" s="12"/>
      <c r="C148" s="12"/>
      <c r="D148" s="13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3"/>
      <c r="B149" s="12"/>
      <c r="C149" s="12"/>
      <c r="D149" s="13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3"/>
      <c r="B150" s="12"/>
      <c r="C150" s="12"/>
      <c r="D150" s="13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3"/>
      <c r="B151" s="12"/>
      <c r="C151" s="12"/>
      <c r="D151" s="13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3"/>
      <c r="B152" s="12"/>
      <c r="C152" s="12"/>
      <c r="D152" s="13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3"/>
      <c r="B153" s="12"/>
      <c r="C153" s="12"/>
      <c r="D153" s="13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3"/>
      <c r="B154" s="12"/>
      <c r="C154" s="12"/>
      <c r="D154" s="13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3"/>
      <c r="B155" s="12"/>
      <c r="C155" s="12"/>
      <c r="D155" s="13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3"/>
      <c r="B156" s="12"/>
      <c r="C156" s="12"/>
      <c r="D156" s="13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3"/>
      <c r="B157" s="12"/>
      <c r="C157" s="12"/>
      <c r="D157" s="13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3"/>
      <c r="B158" s="12"/>
      <c r="C158" s="12"/>
      <c r="D158" s="13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3"/>
      <c r="B159" s="12"/>
      <c r="C159" s="12"/>
      <c r="D159" s="13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3"/>
      <c r="B160" s="12"/>
      <c r="C160" s="12"/>
      <c r="D160" s="13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3"/>
      <c r="B161" s="12"/>
      <c r="C161" s="12"/>
      <c r="D161" s="13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3"/>
      <c r="B162" s="12"/>
      <c r="C162" s="12"/>
      <c r="D162" s="13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3"/>
      <c r="B163" s="12"/>
      <c r="C163" s="12"/>
      <c r="D163" s="13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3"/>
      <c r="B164" s="12"/>
      <c r="C164" s="12"/>
      <c r="D164" s="13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3"/>
      <c r="B165" s="12"/>
      <c r="C165" s="12"/>
      <c r="D165" s="13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3"/>
      <c r="B166" s="12"/>
      <c r="C166" s="12"/>
      <c r="D166" s="13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3"/>
      <c r="B167" s="12"/>
      <c r="C167" s="12"/>
      <c r="D167" s="13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3"/>
      <c r="B168" s="12"/>
      <c r="C168" s="12"/>
      <c r="D168" s="13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3"/>
      <c r="B169" s="12"/>
      <c r="C169" s="12"/>
      <c r="D169" s="13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3"/>
      <c r="B170" s="12"/>
      <c r="C170" s="12"/>
      <c r="D170" s="13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3"/>
      <c r="B171" s="12"/>
      <c r="C171" s="12"/>
      <c r="D171" s="13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3"/>
      <c r="B172" s="12"/>
      <c r="C172" s="12"/>
      <c r="D172" s="13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3"/>
      <c r="B173" s="12"/>
      <c r="C173" s="12"/>
      <c r="D173" s="13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3"/>
      <c r="B174" s="12"/>
      <c r="C174" s="12"/>
      <c r="D174" s="13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3"/>
      <c r="B175" s="12"/>
      <c r="C175" s="12"/>
      <c r="D175" s="13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3"/>
      <c r="B176" s="12"/>
      <c r="C176" s="12"/>
      <c r="D176" s="13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3"/>
      <c r="B177" s="12"/>
      <c r="C177" s="12"/>
      <c r="D177" s="13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3"/>
      <c r="B178" s="12"/>
      <c r="C178" s="12"/>
      <c r="D178" s="13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3"/>
      <c r="B179" s="12"/>
      <c r="C179" s="12"/>
      <c r="D179" s="13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3"/>
      <c r="B180" s="12"/>
      <c r="C180" s="12"/>
      <c r="D180" s="13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3"/>
      <c r="B181" s="12"/>
      <c r="C181" s="12"/>
      <c r="D181" s="13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3"/>
      <c r="B182" s="12"/>
      <c r="C182" s="12"/>
      <c r="D182" s="13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3"/>
      <c r="B183" s="12"/>
      <c r="C183" s="12"/>
      <c r="D183" s="13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3"/>
      <c r="B184" s="12"/>
      <c r="C184" s="12"/>
      <c r="D184" s="13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3"/>
      <c r="B185" s="12"/>
      <c r="C185" s="12"/>
      <c r="D185" s="13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3"/>
      <c r="B186" s="12"/>
      <c r="C186" s="12"/>
      <c r="D186" s="13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3"/>
      <c r="B187" s="12"/>
      <c r="C187" s="12"/>
      <c r="D187" s="13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3"/>
      <c r="B188" s="12"/>
      <c r="C188" s="12"/>
      <c r="D188" s="13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3"/>
      <c r="B189" s="12"/>
      <c r="C189" s="12"/>
      <c r="D189" s="13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3"/>
      <c r="B190" s="12"/>
      <c r="C190" s="12"/>
      <c r="D190" s="13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3"/>
      <c r="B191" s="12"/>
      <c r="C191" s="12"/>
      <c r="D191" s="13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3"/>
      <c r="B192" s="12"/>
      <c r="C192" s="12"/>
      <c r="D192" s="13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3"/>
      <c r="B193" s="12"/>
      <c r="C193" s="12"/>
      <c r="D193" s="13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3"/>
      <c r="B194" s="12"/>
      <c r="C194" s="12"/>
      <c r="D194" s="13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3"/>
      <c r="B195" s="12"/>
      <c r="C195" s="12"/>
      <c r="D195" s="13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3"/>
      <c r="B196" s="12"/>
      <c r="C196" s="12"/>
      <c r="D196" s="13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3"/>
      <c r="B197" s="12"/>
      <c r="C197" s="12"/>
      <c r="D197" s="13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3"/>
      <c r="B198" s="12"/>
      <c r="C198" s="12"/>
      <c r="D198" s="13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3"/>
      <c r="B199" s="12"/>
      <c r="C199" s="12"/>
      <c r="D199" s="13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3"/>
      <c r="B200" s="12"/>
      <c r="C200" s="12"/>
      <c r="D200" s="13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3"/>
      <c r="B201" s="12"/>
      <c r="C201" s="12"/>
      <c r="D201" s="13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3"/>
      <c r="B202" s="12"/>
      <c r="C202" s="12"/>
      <c r="D202" s="13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3"/>
      <c r="B203" s="12"/>
      <c r="C203" s="12"/>
      <c r="D203" s="13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3"/>
      <c r="B204" s="12"/>
      <c r="C204" s="12"/>
      <c r="D204" s="13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3"/>
      <c r="B205" s="12"/>
      <c r="C205" s="12"/>
      <c r="D205" s="13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3"/>
      <c r="B206" s="12"/>
      <c r="C206" s="12"/>
      <c r="D206" s="13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3"/>
      <c r="B207" s="12"/>
      <c r="C207" s="12"/>
      <c r="D207" s="13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3"/>
      <c r="B208" s="12"/>
      <c r="C208" s="12"/>
      <c r="D208" s="13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3"/>
      <c r="B209" s="12"/>
      <c r="C209" s="12"/>
      <c r="D209" s="13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3"/>
      <c r="B210" s="12"/>
      <c r="C210" s="12"/>
      <c r="D210" s="13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3"/>
      <c r="B211" s="12"/>
      <c r="C211" s="12"/>
      <c r="D211" s="13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3"/>
      <c r="B212" s="12"/>
      <c r="C212" s="12"/>
      <c r="D212" s="13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3"/>
      <c r="B213" s="12"/>
      <c r="C213" s="12"/>
      <c r="D213" s="13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3"/>
      <c r="B214" s="12"/>
      <c r="C214" s="12"/>
      <c r="D214" s="13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3"/>
      <c r="B215" s="12"/>
      <c r="C215" s="12"/>
      <c r="D215" s="13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3"/>
      <c r="B216" s="12"/>
      <c r="C216" s="12"/>
      <c r="D216" s="13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3"/>
      <c r="B217" s="12"/>
      <c r="C217" s="12"/>
      <c r="D217" s="13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3"/>
      <c r="B218" s="12"/>
      <c r="C218" s="12"/>
      <c r="D218" s="13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3"/>
      <c r="B219" s="12"/>
      <c r="C219" s="12"/>
      <c r="D219" s="13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3"/>
      <c r="B220" s="12"/>
      <c r="C220" s="12"/>
      <c r="D220" s="13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3"/>
      <c r="B221" s="12"/>
      <c r="C221" s="12"/>
      <c r="D221" s="13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3"/>
      <c r="B222" s="12"/>
      <c r="C222" s="12"/>
      <c r="D222" s="13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3"/>
      <c r="B223" s="12"/>
      <c r="C223" s="12"/>
      <c r="D223" s="13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3"/>
      <c r="B224" s="12"/>
      <c r="C224" s="12"/>
      <c r="D224" s="13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3"/>
      <c r="B225" s="12"/>
      <c r="C225" s="12"/>
      <c r="D225" s="13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3"/>
      <c r="B226" s="12"/>
      <c r="C226" s="12"/>
      <c r="D226" s="13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3"/>
      <c r="B227" s="12"/>
      <c r="C227" s="12"/>
      <c r="D227" s="13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3"/>
      <c r="B228" s="12"/>
      <c r="C228" s="12"/>
      <c r="D228" s="13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3"/>
      <c r="B229" s="12"/>
      <c r="C229" s="12"/>
      <c r="D229" s="13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3"/>
      <c r="B230" s="12"/>
      <c r="C230" s="12"/>
      <c r="D230" s="13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3"/>
      <c r="B231" s="12"/>
      <c r="C231" s="12"/>
      <c r="D231" s="13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3"/>
      <c r="B232" s="12"/>
      <c r="C232" s="12"/>
      <c r="D232" s="13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3"/>
      <c r="B233" s="12"/>
      <c r="C233" s="12"/>
      <c r="D233" s="13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3"/>
      <c r="B234" s="12"/>
      <c r="C234" s="12"/>
      <c r="D234" s="13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3"/>
      <c r="B235" s="12"/>
      <c r="C235" s="12"/>
      <c r="D235" s="13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3"/>
      <c r="B236" s="12"/>
      <c r="C236" s="12"/>
      <c r="D236" s="13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3"/>
      <c r="B237" s="12"/>
      <c r="C237" s="12"/>
      <c r="D237" s="13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3"/>
      <c r="B238" s="12"/>
      <c r="C238" s="12"/>
      <c r="D238" s="13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3"/>
      <c r="B239" s="12"/>
      <c r="C239" s="12"/>
      <c r="D239" s="13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3"/>
      <c r="B240" s="12"/>
      <c r="C240" s="12"/>
      <c r="D240" s="13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3"/>
      <c r="B241" s="12"/>
      <c r="C241" s="12"/>
      <c r="D241" s="13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3"/>
      <c r="B242" s="12"/>
      <c r="C242" s="12"/>
      <c r="D242" s="13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3"/>
      <c r="B243" s="12"/>
      <c r="C243" s="12"/>
      <c r="D243" s="13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3"/>
      <c r="B244" s="12"/>
      <c r="C244" s="12"/>
      <c r="D244" s="13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3"/>
      <c r="B245" s="12"/>
      <c r="C245" s="12"/>
      <c r="D245" s="13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3"/>
      <c r="B246" s="12"/>
      <c r="C246" s="12"/>
      <c r="D246" s="13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3"/>
      <c r="B247" s="12"/>
      <c r="C247" s="12"/>
      <c r="D247" s="13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3"/>
      <c r="B248" s="12"/>
      <c r="C248" s="12"/>
      <c r="D248" s="13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3"/>
      <c r="B249" s="12"/>
      <c r="C249" s="12"/>
      <c r="D249" s="13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3"/>
      <c r="B250" s="12"/>
      <c r="C250" s="12"/>
      <c r="D250" s="13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3"/>
      <c r="B251" s="12"/>
      <c r="C251" s="12"/>
      <c r="D251" s="13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3"/>
      <c r="B252" s="12"/>
      <c r="C252" s="12"/>
      <c r="D252" s="13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3"/>
      <c r="B253" s="12"/>
      <c r="C253" s="12"/>
      <c r="D253" s="13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3"/>
      <c r="B254" s="12"/>
      <c r="C254" s="12"/>
      <c r="D254" s="13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3"/>
      <c r="B255" s="12"/>
      <c r="C255" s="12"/>
      <c r="D255" s="13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3"/>
      <c r="B256" s="12"/>
      <c r="C256" s="12"/>
      <c r="D256" s="13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3"/>
      <c r="B257" s="12"/>
      <c r="C257" s="12"/>
      <c r="D257" s="13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3"/>
      <c r="B258" s="12"/>
      <c r="C258" s="12"/>
      <c r="D258" s="13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3"/>
      <c r="B259" s="12"/>
      <c r="C259" s="12"/>
      <c r="D259" s="13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3"/>
      <c r="B260" s="12"/>
      <c r="C260" s="12"/>
      <c r="D260" s="13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3"/>
      <c r="B261" s="12"/>
      <c r="C261" s="12"/>
      <c r="D261" s="13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3"/>
      <c r="B262" s="12"/>
      <c r="C262" s="12"/>
      <c r="D262" s="13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3"/>
      <c r="B263" s="12"/>
      <c r="C263" s="12"/>
      <c r="D263" s="13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3"/>
      <c r="B264" s="12"/>
      <c r="C264" s="12"/>
      <c r="D264" s="13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3"/>
      <c r="B265" s="12"/>
      <c r="C265" s="12"/>
      <c r="D265" s="13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3"/>
      <c r="B266" s="12"/>
      <c r="C266" s="12"/>
      <c r="D266" s="13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3"/>
      <c r="B267" s="12"/>
      <c r="C267" s="12"/>
      <c r="D267" s="13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3"/>
      <c r="B268" s="12"/>
      <c r="C268" s="12"/>
      <c r="D268" s="13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3"/>
      <c r="B269" s="12"/>
      <c r="C269" s="12"/>
      <c r="D269" s="13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3"/>
      <c r="B270" s="12"/>
      <c r="C270" s="12"/>
      <c r="D270" s="13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3"/>
      <c r="B271" s="12"/>
      <c r="C271" s="12"/>
      <c r="D271" s="13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3"/>
      <c r="B272" s="12"/>
      <c r="C272" s="12"/>
      <c r="D272" s="13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3"/>
      <c r="B273" s="12"/>
      <c r="C273" s="12"/>
      <c r="D273" s="13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3"/>
      <c r="B274" s="12"/>
      <c r="C274" s="12"/>
      <c r="D274" s="13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3"/>
      <c r="B275" s="12"/>
      <c r="C275" s="12"/>
      <c r="D275" s="13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3"/>
      <c r="B276" s="12"/>
      <c r="C276" s="12"/>
      <c r="D276" s="13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3"/>
      <c r="B277" s="12"/>
      <c r="C277" s="12"/>
      <c r="D277" s="13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3"/>
      <c r="B278" s="12"/>
      <c r="C278" s="12"/>
      <c r="D278" s="13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3"/>
      <c r="B279" s="12"/>
      <c r="C279" s="12"/>
      <c r="D279" s="13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3"/>
      <c r="B280" s="12"/>
      <c r="C280" s="12"/>
      <c r="D280" s="13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3"/>
      <c r="B281" s="12"/>
      <c r="C281" s="12"/>
      <c r="D281" s="13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3"/>
      <c r="B282" s="12"/>
      <c r="C282" s="12"/>
      <c r="D282" s="13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3"/>
      <c r="B283" s="12"/>
      <c r="C283" s="12"/>
      <c r="D283" s="13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3"/>
      <c r="B284" s="12"/>
      <c r="C284" s="12"/>
      <c r="D284" s="13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3"/>
      <c r="B285" s="12"/>
      <c r="C285" s="12"/>
      <c r="D285" s="13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3"/>
      <c r="B286" s="12"/>
      <c r="C286" s="12"/>
      <c r="D286" s="13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3"/>
      <c r="B287" s="12"/>
      <c r="C287" s="12"/>
      <c r="D287" s="13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3"/>
      <c r="B288" s="12"/>
      <c r="C288" s="12"/>
      <c r="D288" s="13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3"/>
      <c r="B289" s="12"/>
      <c r="C289" s="12"/>
      <c r="D289" s="13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3"/>
      <c r="B290" s="12"/>
      <c r="C290" s="12"/>
      <c r="D290" s="13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3"/>
      <c r="B291" s="12"/>
      <c r="C291" s="12"/>
      <c r="D291" s="13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3"/>
      <c r="B292" s="12"/>
      <c r="C292" s="12"/>
      <c r="D292" s="13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3"/>
      <c r="B293" s="12"/>
      <c r="C293" s="12"/>
      <c r="D293" s="13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3"/>
      <c r="B294" s="12"/>
      <c r="C294" s="12"/>
      <c r="D294" s="13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3"/>
      <c r="B295" s="12"/>
      <c r="C295" s="12"/>
      <c r="D295" s="13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3"/>
      <c r="B296" s="12"/>
      <c r="C296" s="12"/>
      <c r="D296" s="13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3"/>
      <c r="B297" s="12"/>
      <c r="C297" s="12"/>
      <c r="D297" s="13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3"/>
      <c r="B298" s="12"/>
      <c r="C298" s="12"/>
      <c r="D298" s="13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3"/>
      <c r="B299" s="12"/>
      <c r="C299" s="12"/>
      <c r="D299" s="13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3"/>
      <c r="B300" s="12"/>
      <c r="C300" s="12"/>
      <c r="D300" s="13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3"/>
      <c r="B301" s="12"/>
      <c r="C301" s="12"/>
      <c r="D301" s="13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3"/>
      <c r="B302" s="12"/>
      <c r="C302" s="12"/>
      <c r="D302" s="13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3"/>
      <c r="B303" s="12"/>
      <c r="C303" s="12"/>
      <c r="D303" s="13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3"/>
      <c r="B304" s="12"/>
      <c r="C304" s="12"/>
      <c r="D304" s="13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3"/>
      <c r="B305" s="12"/>
      <c r="C305" s="12"/>
      <c r="D305" s="13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3"/>
      <c r="B306" s="12"/>
      <c r="C306" s="12"/>
      <c r="D306" s="13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3"/>
      <c r="B307" s="12"/>
      <c r="C307" s="12"/>
      <c r="D307" s="13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3"/>
      <c r="B308" s="12"/>
      <c r="C308" s="12"/>
      <c r="D308" s="13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3"/>
      <c r="B309" s="12"/>
      <c r="C309" s="12"/>
      <c r="D309" s="13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3"/>
      <c r="B310" s="12"/>
      <c r="C310" s="12"/>
      <c r="D310" s="13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3"/>
      <c r="B311" s="12"/>
      <c r="C311" s="12"/>
      <c r="D311" s="13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3"/>
      <c r="B312" s="12"/>
      <c r="C312" s="12"/>
      <c r="D312" s="13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3"/>
      <c r="B313" s="12"/>
      <c r="C313" s="12"/>
      <c r="D313" s="13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3"/>
      <c r="B314" s="12"/>
      <c r="C314" s="12"/>
      <c r="D314" s="13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3"/>
      <c r="B315" s="12"/>
      <c r="C315" s="12"/>
      <c r="D315" s="13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3"/>
      <c r="B316" s="12"/>
      <c r="C316" s="12"/>
      <c r="D316" s="13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3"/>
      <c r="B317" s="12"/>
      <c r="C317" s="12"/>
      <c r="D317" s="13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3"/>
      <c r="B318" s="12"/>
      <c r="C318" s="12"/>
      <c r="D318" s="13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3"/>
      <c r="B319" s="12"/>
      <c r="C319" s="12"/>
      <c r="D319" s="13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3"/>
      <c r="B320" s="12"/>
      <c r="C320" s="12"/>
      <c r="D320" s="13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3"/>
      <c r="B321" s="12"/>
      <c r="C321" s="12"/>
      <c r="D321" s="13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3"/>
      <c r="B322" s="12"/>
      <c r="C322" s="12"/>
      <c r="D322" s="13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3"/>
      <c r="B323" s="12"/>
      <c r="C323" s="12"/>
      <c r="D323" s="13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3"/>
      <c r="B324" s="12"/>
      <c r="C324" s="12"/>
      <c r="D324" s="13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3"/>
      <c r="B325" s="12"/>
      <c r="C325" s="12"/>
      <c r="D325" s="13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3"/>
      <c r="B326" s="12"/>
      <c r="C326" s="12"/>
      <c r="D326" s="13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3"/>
      <c r="B327" s="12"/>
      <c r="C327" s="12"/>
      <c r="D327" s="13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3"/>
      <c r="B328" s="12"/>
      <c r="C328" s="12"/>
      <c r="D328" s="13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3"/>
      <c r="B329" s="12"/>
      <c r="C329" s="12"/>
      <c r="D329" s="13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3"/>
      <c r="B330" s="12"/>
      <c r="C330" s="12"/>
      <c r="D330" s="13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3"/>
      <c r="B331" s="12"/>
      <c r="C331" s="12"/>
      <c r="D331" s="13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3"/>
      <c r="B332" s="12"/>
      <c r="C332" s="12"/>
      <c r="D332" s="13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3"/>
      <c r="B333" s="12"/>
      <c r="C333" s="12"/>
      <c r="D333" s="13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3"/>
      <c r="B334" s="12"/>
      <c r="C334" s="12"/>
      <c r="D334" s="13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3"/>
      <c r="B335" s="12"/>
      <c r="C335" s="12"/>
      <c r="D335" s="13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3"/>
      <c r="B336" s="12"/>
      <c r="C336" s="12"/>
      <c r="D336" s="13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3"/>
      <c r="B337" s="12"/>
      <c r="C337" s="12"/>
      <c r="D337" s="13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3"/>
      <c r="B338" s="12"/>
      <c r="C338" s="12"/>
      <c r="D338" s="13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3"/>
      <c r="B339" s="12"/>
      <c r="C339" s="12"/>
      <c r="D339" s="13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3"/>
      <c r="B340" s="12"/>
      <c r="C340" s="12"/>
      <c r="D340" s="13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3"/>
      <c r="B341" s="12"/>
      <c r="C341" s="12"/>
      <c r="D341" s="13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3"/>
      <c r="B342" s="12"/>
      <c r="C342" s="12"/>
      <c r="D342" s="13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3"/>
      <c r="B343" s="12"/>
      <c r="C343" s="12"/>
      <c r="D343" s="13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3"/>
      <c r="B344" s="12"/>
      <c r="C344" s="12"/>
      <c r="D344" s="13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3"/>
      <c r="B345" s="12"/>
      <c r="C345" s="12"/>
      <c r="D345" s="13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3"/>
      <c r="B346" s="12"/>
      <c r="C346" s="12"/>
      <c r="D346" s="13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3"/>
      <c r="B347" s="12"/>
      <c r="C347" s="12"/>
      <c r="D347" s="13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3"/>
      <c r="B348" s="12"/>
      <c r="C348" s="12"/>
      <c r="D348" s="13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3"/>
      <c r="B349" s="12"/>
      <c r="C349" s="12"/>
      <c r="D349" s="13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3"/>
      <c r="B350" s="12"/>
      <c r="C350" s="12"/>
      <c r="D350" s="13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3"/>
      <c r="B351" s="12"/>
      <c r="C351" s="12"/>
      <c r="D351" s="13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3"/>
      <c r="B352" s="12"/>
      <c r="C352" s="12"/>
      <c r="D352" s="13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3"/>
      <c r="B353" s="12"/>
      <c r="C353" s="12"/>
      <c r="D353" s="13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3"/>
      <c r="B354" s="12"/>
      <c r="C354" s="12"/>
      <c r="D354" s="13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3"/>
      <c r="B355" s="12"/>
      <c r="C355" s="12"/>
      <c r="D355" s="13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3"/>
      <c r="B356" s="12"/>
      <c r="C356" s="12"/>
      <c r="D356" s="13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3"/>
      <c r="B357" s="12"/>
      <c r="C357" s="12"/>
      <c r="D357" s="13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3"/>
      <c r="B358" s="12"/>
      <c r="C358" s="12"/>
      <c r="D358" s="13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3"/>
      <c r="B359" s="12"/>
      <c r="C359" s="12"/>
      <c r="D359" s="13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3"/>
      <c r="B360" s="12"/>
      <c r="C360" s="12"/>
      <c r="D360" s="13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3"/>
      <c r="B361" s="12"/>
      <c r="C361" s="12"/>
      <c r="D361" s="13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3"/>
      <c r="B362" s="12"/>
      <c r="C362" s="12"/>
      <c r="D362" s="13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3"/>
      <c r="B363" s="12"/>
      <c r="C363" s="12"/>
      <c r="D363" s="13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3"/>
      <c r="B364" s="12"/>
      <c r="C364" s="12"/>
      <c r="D364" s="13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3"/>
      <c r="B365" s="12"/>
      <c r="C365" s="12"/>
      <c r="D365" s="13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3"/>
      <c r="B366" s="12"/>
      <c r="C366" s="12"/>
      <c r="D366" s="13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3"/>
      <c r="B367" s="12"/>
      <c r="C367" s="12"/>
      <c r="D367" s="13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3"/>
      <c r="B368" s="12"/>
      <c r="C368" s="12"/>
      <c r="D368" s="13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3"/>
      <c r="B369" s="12"/>
      <c r="C369" s="12"/>
      <c r="D369" s="13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3"/>
      <c r="B370" s="12"/>
      <c r="C370" s="12"/>
      <c r="D370" s="13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3"/>
      <c r="B371" s="12"/>
      <c r="C371" s="12"/>
      <c r="D371" s="13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3"/>
      <c r="B372" s="12"/>
      <c r="C372" s="12"/>
      <c r="D372" s="13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3"/>
      <c r="B373" s="12"/>
      <c r="C373" s="12"/>
      <c r="D373" s="13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3"/>
      <c r="B374" s="12"/>
      <c r="C374" s="12"/>
      <c r="D374" s="13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3"/>
      <c r="B375" s="12"/>
      <c r="C375" s="12"/>
      <c r="D375" s="13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3"/>
      <c r="B376" s="12"/>
      <c r="C376" s="12"/>
      <c r="D376" s="13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3"/>
      <c r="B377" s="12"/>
      <c r="C377" s="12"/>
      <c r="D377" s="13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3"/>
      <c r="B378" s="12"/>
      <c r="C378" s="12"/>
      <c r="D378" s="13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3"/>
      <c r="B379" s="12"/>
      <c r="C379" s="12"/>
      <c r="D379" s="13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3"/>
      <c r="B380" s="12"/>
      <c r="C380" s="12"/>
      <c r="D380" s="13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3"/>
      <c r="B381" s="12"/>
      <c r="C381" s="12"/>
      <c r="D381" s="13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3"/>
      <c r="B382" s="12"/>
      <c r="C382" s="12"/>
      <c r="D382" s="13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3"/>
      <c r="B383" s="12"/>
      <c r="C383" s="12"/>
      <c r="D383" s="13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3"/>
      <c r="B384" s="12"/>
      <c r="C384" s="12"/>
      <c r="D384" s="13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3"/>
      <c r="B385" s="12"/>
      <c r="C385" s="12"/>
      <c r="D385" s="13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3"/>
      <c r="B386" s="12"/>
      <c r="C386" s="12"/>
      <c r="D386" s="13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3"/>
      <c r="B387" s="12"/>
      <c r="C387" s="12"/>
      <c r="D387" s="13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3"/>
      <c r="B388" s="12"/>
      <c r="C388" s="12"/>
      <c r="D388" s="13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3"/>
      <c r="B389" s="12"/>
      <c r="C389" s="12"/>
      <c r="D389" s="13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3"/>
      <c r="B390" s="12"/>
      <c r="C390" s="12"/>
      <c r="D390" s="13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3"/>
      <c r="B391" s="12"/>
      <c r="C391" s="12"/>
      <c r="D391" s="13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3"/>
      <c r="B392" s="12"/>
      <c r="C392" s="12"/>
      <c r="D392" s="13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3"/>
      <c r="B393" s="12"/>
      <c r="C393" s="12"/>
      <c r="D393" s="13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3"/>
      <c r="B394" s="12"/>
      <c r="C394" s="12"/>
      <c r="D394" s="13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3"/>
      <c r="B395" s="12"/>
      <c r="C395" s="12"/>
      <c r="D395" s="13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3"/>
      <c r="B396" s="12"/>
      <c r="C396" s="12"/>
      <c r="D396" s="13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3"/>
      <c r="B397" s="12"/>
      <c r="C397" s="12"/>
      <c r="D397" s="13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3"/>
      <c r="B398" s="12"/>
      <c r="C398" s="12"/>
      <c r="D398" s="13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3"/>
      <c r="B399" s="12"/>
      <c r="C399" s="12"/>
      <c r="D399" s="13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3"/>
      <c r="B400" s="12"/>
      <c r="C400" s="12"/>
      <c r="D400" s="13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3"/>
      <c r="B401" s="12"/>
      <c r="C401" s="12"/>
      <c r="D401" s="13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3"/>
      <c r="B402" s="12"/>
      <c r="C402" s="12"/>
      <c r="D402" s="13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3"/>
      <c r="B403" s="12"/>
      <c r="C403" s="12"/>
      <c r="D403" s="13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3"/>
      <c r="B404" s="12"/>
      <c r="C404" s="12"/>
      <c r="D404" s="13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3"/>
      <c r="B405" s="12"/>
      <c r="C405" s="12"/>
      <c r="D405" s="13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3"/>
      <c r="B406" s="12"/>
      <c r="C406" s="12"/>
      <c r="D406" s="13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3"/>
      <c r="B407" s="12"/>
      <c r="C407" s="12"/>
      <c r="D407" s="13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3"/>
      <c r="B408" s="12"/>
      <c r="C408" s="12"/>
      <c r="D408" s="13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3"/>
      <c r="B409" s="12"/>
      <c r="C409" s="12"/>
      <c r="D409" s="13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3"/>
      <c r="B410" s="12"/>
      <c r="C410" s="12"/>
      <c r="D410" s="13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3"/>
      <c r="B411" s="12"/>
      <c r="C411" s="12"/>
      <c r="D411" s="13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3"/>
      <c r="B412" s="12"/>
      <c r="C412" s="12"/>
      <c r="D412" s="13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3"/>
      <c r="B413" s="12"/>
      <c r="C413" s="12"/>
      <c r="D413" s="13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3"/>
      <c r="B414" s="12"/>
      <c r="C414" s="12"/>
      <c r="D414" s="13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3"/>
      <c r="B415" s="12"/>
      <c r="C415" s="12"/>
      <c r="D415" s="13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3"/>
      <c r="B416" s="12"/>
      <c r="C416" s="12"/>
      <c r="D416" s="13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3"/>
      <c r="B417" s="12"/>
      <c r="C417" s="12"/>
      <c r="D417" s="13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3"/>
      <c r="B418" s="12"/>
      <c r="C418" s="12"/>
      <c r="D418" s="13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3"/>
      <c r="B419" s="12"/>
      <c r="C419" s="12"/>
      <c r="D419" s="13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3"/>
      <c r="B420" s="12"/>
      <c r="C420" s="12"/>
      <c r="D420" s="13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3"/>
      <c r="B421" s="12"/>
      <c r="C421" s="12"/>
      <c r="D421" s="13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3"/>
      <c r="B422" s="12"/>
      <c r="C422" s="12"/>
      <c r="D422" s="13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3"/>
      <c r="B423" s="12"/>
      <c r="C423" s="12"/>
      <c r="D423" s="13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3"/>
      <c r="B424" s="12"/>
      <c r="C424" s="12"/>
      <c r="D424" s="13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3"/>
      <c r="B425" s="12"/>
      <c r="C425" s="12"/>
      <c r="D425" s="13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3"/>
      <c r="B426" s="12"/>
      <c r="C426" s="12"/>
      <c r="D426" s="13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3"/>
      <c r="B427" s="12"/>
      <c r="C427" s="12"/>
      <c r="D427" s="13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3"/>
      <c r="B428" s="12"/>
      <c r="C428" s="12"/>
      <c r="D428" s="13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3"/>
      <c r="B429" s="12"/>
      <c r="C429" s="12"/>
      <c r="D429" s="13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3"/>
      <c r="B430" s="12"/>
      <c r="C430" s="12"/>
      <c r="D430" s="13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3"/>
      <c r="B431" s="12"/>
      <c r="C431" s="12"/>
      <c r="D431" s="13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3"/>
      <c r="B432" s="12"/>
      <c r="C432" s="12"/>
      <c r="D432" s="13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3"/>
      <c r="B433" s="12"/>
      <c r="C433" s="12"/>
      <c r="D433" s="13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3"/>
      <c r="B434" s="12"/>
      <c r="C434" s="12"/>
      <c r="D434" s="13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3"/>
      <c r="B435" s="12"/>
      <c r="C435" s="12"/>
      <c r="D435" s="13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3"/>
      <c r="B436" s="12"/>
      <c r="C436" s="12"/>
      <c r="D436" s="13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3"/>
      <c r="B437" s="12"/>
      <c r="C437" s="12"/>
      <c r="D437" s="13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3"/>
      <c r="B438" s="12"/>
      <c r="C438" s="12"/>
      <c r="D438" s="13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3"/>
      <c r="B439" s="12"/>
      <c r="C439" s="12"/>
      <c r="D439" s="13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3"/>
      <c r="B440" s="12"/>
      <c r="C440" s="12"/>
      <c r="D440" s="13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3"/>
      <c r="B441" s="12"/>
      <c r="C441" s="12"/>
      <c r="D441" s="13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3"/>
      <c r="B442" s="12"/>
      <c r="C442" s="12"/>
      <c r="D442" s="13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3"/>
      <c r="B443" s="12"/>
      <c r="C443" s="12"/>
      <c r="D443" s="13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3"/>
      <c r="B444" s="12"/>
      <c r="C444" s="12"/>
      <c r="D444" s="13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3"/>
      <c r="B445" s="12"/>
      <c r="C445" s="12"/>
      <c r="D445" s="13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3"/>
      <c r="B446" s="12"/>
      <c r="C446" s="12"/>
      <c r="D446" s="13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3"/>
      <c r="B447" s="12"/>
      <c r="C447" s="12"/>
      <c r="D447" s="13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3"/>
      <c r="B448" s="12"/>
      <c r="C448" s="12"/>
      <c r="D448" s="13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3"/>
      <c r="B449" s="12"/>
      <c r="C449" s="12"/>
      <c r="D449" s="13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3"/>
      <c r="B450" s="12"/>
      <c r="C450" s="12"/>
      <c r="D450" s="13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3"/>
      <c r="B451" s="12"/>
      <c r="C451" s="12"/>
      <c r="D451" s="13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3"/>
      <c r="B452" s="12"/>
      <c r="C452" s="12"/>
      <c r="D452" s="13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3"/>
      <c r="B453" s="12"/>
      <c r="C453" s="12"/>
      <c r="D453" s="13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3"/>
      <c r="B454" s="12"/>
      <c r="C454" s="12"/>
      <c r="D454" s="13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3"/>
      <c r="B455" s="12"/>
      <c r="C455" s="12"/>
      <c r="D455" s="13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3"/>
      <c r="B456" s="12"/>
      <c r="C456" s="12"/>
      <c r="D456" s="13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3"/>
      <c r="B457" s="12"/>
      <c r="C457" s="12"/>
      <c r="D457" s="13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3"/>
      <c r="B458" s="12"/>
      <c r="C458" s="12"/>
      <c r="D458" s="13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3"/>
      <c r="B459" s="12"/>
      <c r="C459" s="12"/>
      <c r="D459" s="13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3"/>
      <c r="B460" s="12"/>
      <c r="C460" s="12"/>
      <c r="D460" s="13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3"/>
      <c r="B461" s="12"/>
      <c r="C461" s="12"/>
      <c r="D461" s="13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3"/>
      <c r="B462" s="12"/>
      <c r="C462" s="12"/>
      <c r="D462" s="13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3"/>
      <c r="B463" s="12"/>
      <c r="C463" s="12"/>
      <c r="D463" s="13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3"/>
      <c r="B464" s="12"/>
      <c r="C464" s="12"/>
      <c r="D464" s="13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3"/>
      <c r="B465" s="12"/>
      <c r="C465" s="12"/>
      <c r="D465" s="13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3"/>
      <c r="B466" s="12"/>
      <c r="C466" s="12"/>
      <c r="D466" s="13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3"/>
      <c r="B467" s="12"/>
      <c r="C467" s="12"/>
      <c r="D467" s="13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3"/>
      <c r="B468" s="12"/>
      <c r="C468" s="12"/>
      <c r="D468" s="13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3"/>
      <c r="B469" s="12"/>
      <c r="C469" s="12"/>
      <c r="D469" s="13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3"/>
      <c r="B470" s="12"/>
      <c r="C470" s="12"/>
      <c r="D470" s="13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3"/>
      <c r="B471" s="12"/>
      <c r="C471" s="12"/>
      <c r="D471" s="13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3"/>
      <c r="B472" s="12"/>
      <c r="C472" s="12"/>
      <c r="D472" s="13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3"/>
      <c r="B473" s="12"/>
      <c r="C473" s="12"/>
      <c r="D473" s="13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3"/>
      <c r="B474" s="12"/>
      <c r="C474" s="12"/>
      <c r="D474" s="13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3"/>
      <c r="B475" s="12"/>
      <c r="C475" s="12"/>
      <c r="D475" s="13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3"/>
      <c r="B476" s="12"/>
      <c r="C476" s="12"/>
      <c r="D476" s="13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3"/>
      <c r="B477" s="12"/>
      <c r="C477" s="12"/>
      <c r="D477" s="13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3"/>
      <c r="B478" s="12"/>
      <c r="C478" s="12"/>
      <c r="D478" s="13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3"/>
      <c r="B479" s="12"/>
      <c r="C479" s="12"/>
      <c r="D479" s="13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3"/>
      <c r="B480" s="12"/>
      <c r="C480" s="12"/>
      <c r="D480" s="13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3"/>
      <c r="B481" s="12"/>
      <c r="C481" s="12"/>
      <c r="D481" s="13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3"/>
      <c r="B482" s="12"/>
      <c r="C482" s="12"/>
      <c r="D482" s="13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3"/>
      <c r="B483" s="12"/>
      <c r="C483" s="12"/>
      <c r="D483" s="13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3"/>
      <c r="B484" s="12"/>
      <c r="C484" s="12"/>
      <c r="D484" s="13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3"/>
      <c r="B485" s="12"/>
      <c r="C485" s="12"/>
      <c r="D485" s="13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3"/>
      <c r="B486" s="12"/>
      <c r="C486" s="12"/>
      <c r="D486" s="13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3"/>
      <c r="B487" s="12"/>
      <c r="C487" s="12"/>
      <c r="D487" s="13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3"/>
      <c r="B488" s="12"/>
      <c r="C488" s="12"/>
      <c r="D488" s="13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3"/>
      <c r="B489" s="12"/>
      <c r="C489" s="12"/>
      <c r="D489" s="13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3"/>
      <c r="B490" s="12"/>
      <c r="C490" s="12"/>
      <c r="D490" s="13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3"/>
      <c r="B491" s="12"/>
      <c r="C491" s="12"/>
      <c r="D491" s="13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3"/>
      <c r="B492" s="12"/>
      <c r="C492" s="12"/>
      <c r="D492" s="13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3"/>
      <c r="B493" s="12"/>
      <c r="C493" s="12"/>
      <c r="D493" s="13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3"/>
      <c r="B494" s="12"/>
      <c r="C494" s="12"/>
      <c r="D494" s="13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3"/>
      <c r="B495" s="12"/>
      <c r="C495" s="12"/>
      <c r="D495" s="13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3"/>
      <c r="B496" s="12"/>
      <c r="C496" s="12"/>
      <c r="D496" s="13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3"/>
      <c r="B497" s="12"/>
      <c r="C497" s="12"/>
      <c r="D497" s="13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3"/>
      <c r="B498" s="12"/>
      <c r="C498" s="12"/>
      <c r="D498" s="13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3"/>
      <c r="B499" s="12"/>
      <c r="C499" s="12"/>
      <c r="D499" s="13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3"/>
      <c r="B500" s="12"/>
      <c r="C500" s="12"/>
      <c r="D500" s="13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3"/>
      <c r="B501" s="12"/>
      <c r="C501" s="12"/>
      <c r="D501" s="13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3"/>
      <c r="B502" s="12"/>
      <c r="C502" s="12"/>
      <c r="D502" s="13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3"/>
      <c r="B503" s="12"/>
      <c r="C503" s="12"/>
      <c r="D503" s="13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3"/>
      <c r="B504" s="12"/>
      <c r="C504" s="12"/>
      <c r="D504" s="13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3"/>
      <c r="B505" s="12"/>
      <c r="C505" s="12"/>
      <c r="D505" s="13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3"/>
      <c r="B506" s="12"/>
      <c r="C506" s="12"/>
      <c r="D506" s="13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3"/>
      <c r="B507" s="12"/>
      <c r="C507" s="12"/>
      <c r="D507" s="13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3"/>
      <c r="B508" s="12"/>
      <c r="C508" s="12"/>
      <c r="D508" s="13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3"/>
      <c r="B509" s="12"/>
      <c r="C509" s="12"/>
      <c r="D509" s="13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3"/>
      <c r="B510" s="12"/>
      <c r="C510" s="12"/>
      <c r="D510" s="13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3"/>
      <c r="B511" s="12"/>
      <c r="C511" s="12"/>
      <c r="D511" s="13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3"/>
      <c r="B512" s="12"/>
      <c r="C512" s="12"/>
      <c r="D512" s="13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3"/>
      <c r="B513" s="12"/>
      <c r="C513" s="12"/>
      <c r="D513" s="13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3"/>
      <c r="B514" s="12"/>
      <c r="C514" s="12"/>
      <c r="D514" s="13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3"/>
      <c r="B515" s="12"/>
      <c r="C515" s="12"/>
      <c r="D515" s="13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3"/>
      <c r="B516" s="12"/>
      <c r="C516" s="12"/>
      <c r="D516" s="13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3"/>
      <c r="B517" s="12"/>
      <c r="C517" s="12"/>
      <c r="D517" s="13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3"/>
      <c r="B518" s="12"/>
      <c r="C518" s="12"/>
      <c r="D518" s="13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3"/>
      <c r="B519" s="12"/>
      <c r="C519" s="12"/>
      <c r="D519" s="13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3"/>
      <c r="B520" s="12"/>
      <c r="C520" s="12"/>
      <c r="D520" s="13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3"/>
      <c r="B521" s="12"/>
      <c r="C521" s="12"/>
      <c r="D521" s="13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3"/>
      <c r="B522" s="12"/>
      <c r="C522" s="12"/>
      <c r="D522" s="13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3"/>
      <c r="B523" s="12"/>
      <c r="C523" s="12"/>
      <c r="D523" s="13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3"/>
      <c r="B524" s="12"/>
      <c r="C524" s="12"/>
      <c r="D524" s="13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3"/>
      <c r="B525" s="12"/>
      <c r="C525" s="12"/>
      <c r="D525" s="13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3"/>
      <c r="B526" s="12"/>
      <c r="C526" s="12"/>
      <c r="D526" s="13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3"/>
      <c r="B527" s="12"/>
      <c r="C527" s="12"/>
      <c r="D527" s="13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3"/>
      <c r="B528" s="12"/>
      <c r="C528" s="12"/>
      <c r="D528" s="13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3"/>
      <c r="B529" s="12"/>
      <c r="C529" s="12"/>
      <c r="D529" s="13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3"/>
      <c r="B530" s="12"/>
      <c r="C530" s="12"/>
      <c r="D530" s="13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3"/>
      <c r="B531" s="12"/>
      <c r="C531" s="12"/>
      <c r="D531" s="13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3"/>
      <c r="B532" s="12"/>
      <c r="C532" s="12"/>
      <c r="D532" s="13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3"/>
      <c r="B533" s="12"/>
      <c r="C533" s="12"/>
      <c r="D533" s="13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3"/>
      <c r="B534" s="12"/>
      <c r="C534" s="12"/>
      <c r="D534" s="13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3"/>
      <c r="B535" s="12"/>
      <c r="C535" s="12"/>
      <c r="D535" s="13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3"/>
      <c r="B536" s="12"/>
      <c r="C536" s="12"/>
      <c r="D536" s="13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3"/>
      <c r="B537" s="12"/>
      <c r="C537" s="12"/>
      <c r="D537" s="13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3"/>
      <c r="B538" s="12"/>
      <c r="C538" s="12"/>
      <c r="D538" s="13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3"/>
      <c r="B539" s="12"/>
      <c r="C539" s="12"/>
      <c r="D539" s="13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3"/>
      <c r="B540" s="12"/>
      <c r="C540" s="12"/>
      <c r="D540" s="13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3"/>
      <c r="B541" s="12"/>
      <c r="C541" s="12"/>
      <c r="D541" s="13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3"/>
      <c r="B542" s="12"/>
      <c r="C542" s="12"/>
      <c r="D542" s="13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3"/>
      <c r="B543" s="12"/>
      <c r="C543" s="12"/>
      <c r="D543" s="13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3"/>
      <c r="B544" s="12"/>
      <c r="C544" s="12"/>
      <c r="D544" s="13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3"/>
      <c r="B545" s="12"/>
      <c r="C545" s="12"/>
      <c r="D545" s="13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3"/>
      <c r="B546" s="12"/>
      <c r="C546" s="12"/>
      <c r="D546" s="13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3"/>
      <c r="B547" s="12"/>
      <c r="C547" s="12"/>
      <c r="D547" s="13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3"/>
      <c r="B548" s="12"/>
      <c r="C548" s="12"/>
      <c r="D548" s="13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3"/>
      <c r="B549" s="12"/>
      <c r="C549" s="12"/>
      <c r="D549" s="13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3"/>
      <c r="B550" s="12"/>
      <c r="C550" s="12"/>
      <c r="D550" s="13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3"/>
      <c r="B551" s="12"/>
      <c r="C551" s="12"/>
      <c r="D551" s="13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3"/>
      <c r="B552" s="12"/>
      <c r="C552" s="12"/>
      <c r="D552" s="13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3"/>
      <c r="B553" s="12"/>
      <c r="C553" s="12"/>
      <c r="D553" s="13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3"/>
      <c r="B554" s="12"/>
      <c r="C554" s="12"/>
      <c r="D554" s="13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3"/>
      <c r="B555" s="12"/>
      <c r="C555" s="12"/>
      <c r="D555" s="13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3"/>
      <c r="B556" s="12"/>
      <c r="C556" s="12"/>
      <c r="D556" s="13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3"/>
      <c r="B557" s="12"/>
      <c r="C557" s="12"/>
      <c r="D557" s="13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3"/>
      <c r="B558" s="12"/>
      <c r="C558" s="12"/>
      <c r="D558" s="13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3"/>
      <c r="B559" s="12"/>
      <c r="C559" s="12"/>
      <c r="D559" s="13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3"/>
      <c r="B560" s="12"/>
      <c r="C560" s="12"/>
      <c r="D560" s="13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3"/>
      <c r="B561" s="12"/>
      <c r="C561" s="12"/>
      <c r="D561" s="13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3"/>
      <c r="B562" s="12"/>
      <c r="C562" s="12"/>
      <c r="D562" s="13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3"/>
      <c r="B563" s="12"/>
      <c r="C563" s="12"/>
      <c r="D563" s="13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3"/>
      <c r="B564" s="12"/>
      <c r="C564" s="12"/>
      <c r="D564" s="13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3"/>
      <c r="B565" s="12"/>
      <c r="C565" s="12"/>
      <c r="D565" s="13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3"/>
      <c r="B566" s="12"/>
      <c r="C566" s="12"/>
      <c r="D566" s="13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3"/>
      <c r="B567" s="12"/>
      <c r="C567" s="12"/>
      <c r="D567" s="13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3"/>
      <c r="B568" s="12"/>
      <c r="C568" s="12"/>
      <c r="D568" s="13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3"/>
      <c r="B569" s="12"/>
      <c r="C569" s="12"/>
      <c r="D569" s="13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3"/>
      <c r="B570" s="12"/>
      <c r="C570" s="12"/>
      <c r="D570" s="13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3"/>
      <c r="B571" s="12"/>
      <c r="C571" s="12"/>
      <c r="D571" s="13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3"/>
      <c r="B572" s="12"/>
      <c r="C572" s="12"/>
      <c r="D572" s="13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3"/>
      <c r="B573" s="12"/>
      <c r="C573" s="12"/>
      <c r="D573" s="13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3"/>
      <c r="B574" s="12"/>
      <c r="C574" s="12"/>
      <c r="D574" s="13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3"/>
      <c r="B575" s="12"/>
      <c r="C575" s="12"/>
      <c r="D575" s="13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3"/>
      <c r="B576" s="12"/>
      <c r="C576" s="12"/>
      <c r="D576" s="13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3"/>
      <c r="B577" s="12"/>
      <c r="C577" s="12"/>
      <c r="D577" s="13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3"/>
      <c r="B578" s="12"/>
      <c r="C578" s="12"/>
      <c r="D578" s="13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3"/>
      <c r="B579" s="12"/>
      <c r="C579" s="12"/>
      <c r="D579" s="13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3"/>
      <c r="B580" s="12"/>
      <c r="C580" s="12"/>
      <c r="D580" s="13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3"/>
      <c r="B581" s="12"/>
      <c r="C581" s="12"/>
      <c r="D581" s="13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3"/>
      <c r="B582" s="12"/>
      <c r="C582" s="12"/>
      <c r="D582" s="13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3"/>
      <c r="B583" s="12"/>
      <c r="C583" s="12"/>
      <c r="D583" s="13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3"/>
      <c r="B584" s="12"/>
      <c r="C584" s="12"/>
      <c r="D584" s="13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3"/>
      <c r="B585" s="12"/>
      <c r="C585" s="12"/>
      <c r="D585" s="13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3"/>
      <c r="B586" s="12"/>
      <c r="C586" s="12"/>
      <c r="D586" s="13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3"/>
      <c r="B587" s="12"/>
      <c r="C587" s="12"/>
      <c r="D587" s="13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3"/>
      <c r="B588" s="12"/>
      <c r="C588" s="12"/>
      <c r="D588" s="13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3"/>
      <c r="B589" s="12"/>
      <c r="C589" s="12"/>
      <c r="D589" s="13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3"/>
      <c r="B590" s="12"/>
      <c r="C590" s="12"/>
      <c r="D590" s="13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3"/>
      <c r="B591" s="12"/>
      <c r="C591" s="12"/>
      <c r="D591" s="13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3"/>
      <c r="B592" s="12"/>
      <c r="C592" s="12"/>
      <c r="D592" s="13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3"/>
      <c r="B593" s="12"/>
      <c r="C593" s="12"/>
      <c r="D593" s="13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3"/>
      <c r="B594" s="12"/>
      <c r="C594" s="12"/>
      <c r="D594" s="13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3"/>
      <c r="B595" s="12"/>
      <c r="C595" s="12"/>
      <c r="D595" s="13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3"/>
      <c r="B596" s="12"/>
      <c r="C596" s="12"/>
      <c r="D596" s="13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3"/>
      <c r="B597" s="12"/>
      <c r="C597" s="12"/>
      <c r="D597" s="13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3"/>
      <c r="B598" s="12"/>
      <c r="C598" s="12"/>
      <c r="D598" s="13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3"/>
      <c r="B599" s="12"/>
      <c r="C599" s="12"/>
      <c r="D599" s="13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3"/>
      <c r="B600" s="12"/>
      <c r="C600" s="12"/>
      <c r="D600" s="13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3"/>
      <c r="B601" s="12"/>
      <c r="C601" s="12"/>
      <c r="D601" s="13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3"/>
      <c r="B602" s="12"/>
      <c r="C602" s="12"/>
      <c r="D602" s="13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3"/>
      <c r="B603" s="12"/>
      <c r="C603" s="12"/>
      <c r="D603" s="13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3"/>
      <c r="B604" s="12"/>
      <c r="C604" s="12"/>
      <c r="D604" s="13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3"/>
      <c r="B605" s="12"/>
      <c r="C605" s="12"/>
      <c r="D605" s="13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3"/>
      <c r="B606" s="12"/>
      <c r="C606" s="12"/>
      <c r="D606" s="13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3"/>
      <c r="B607" s="12"/>
      <c r="C607" s="12"/>
      <c r="D607" s="13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3"/>
      <c r="B608" s="12"/>
      <c r="C608" s="12"/>
      <c r="D608" s="13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3"/>
      <c r="B609" s="12"/>
      <c r="C609" s="12"/>
      <c r="D609" s="13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3"/>
      <c r="B610" s="12"/>
      <c r="C610" s="12"/>
      <c r="D610" s="13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3"/>
      <c r="B611" s="12"/>
      <c r="C611" s="12"/>
      <c r="D611" s="13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3"/>
      <c r="B612" s="12"/>
      <c r="C612" s="12"/>
      <c r="D612" s="13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3"/>
      <c r="B613" s="12"/>
      <c r="C613" s="12"/>
      <c r="D613" s="13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3"/>
      <c r="B614" s="12"/>
      <c r="C614" s="12"/>
      <c r="D614" s="13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3"/>
      <c r="B615" s="12"/>
      <c r="C615" s="12"/>
      <c r="D615" s="13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3"/>
      <c r="B616" s="12"/>
      <c r="C616" s="12"/>
      <c r="D616" s="13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3"/>
      <c r="B617" s="12"/>
      <c r="C617" s="12"/>
      <c r="D617" s="13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3"/>
      <c r="B618" s="12"/>
      <c r="C618" s="12"/>
      <c r="D618" s="13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3"/>
      <c r="B619" s="12"/>
      <c r="C619" s="12"/>
      <c r="D619" s="13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3"/>
      <c r="B620" s="12"/>
      <c r="C620" s="12"/>
      <c r="D620" s="13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3"/>
      <c r="B621" s="12"/>
      <c r="C621" s="12"/>
      <c r="D621" s="13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3"/>
      <c r="B622" s="12"/>
      <c r="C622" s="12"/>
      <c r="D622" s="13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3"/>
      <c r="B623" s="12"/>
      <c r="C623" s="12"/>
      <c r="D623" s="13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3"/>
      <c r="B624" s="12"/>
      <c r="C624" s="12"/>
      <c r="D624" s="13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3"/>
      <c r="B625" s="12"/>
      <c r="C625" s="12"/>
      <c r="D625" s="13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3"/>
      <c r="B626" s="12"/>
      <c r="C626" s="12"/>
      <c r="D626" s="13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3"/>
      <c r="B627" s="12"/>
      <c r="C627" s="12"/>
      <c r="D627" s="13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3"/>
      <c r="B628" s="12"/>
      <c r="C628" s="12"/>
      <c r="D628" s="13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3"/>
      <c r="B629" s="12"/>
      <c r="C629" s="12"/>
      <c r="D629" s="13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3"/>
      <c r="B630" s="12"/>
      <c r="C630" s="12"/>
      <c r="D630" s="13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3"/>
      <c r="B631" s="12"/>
      <c r="C631" s="12"/>
      <c r="D631" s="13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3"/>
      <c r="B632" s="12"/>
      <c r="C632" s="12"/>
      <c r="D632" s="13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3"/>
      <c r="B633" s="12"/>
      <c r="C633" s="12"/>
      <c r="D633" s="13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3"/>
      <c r="B634" s="12"/>
      <c r="C634" s="12"/>
      <c r="D634" s="13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3"/>
      <c r="B635" s="12"/>
      <c r="C635" s="12"/>
      <c r="D635" s="13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3"/>
      <c r="B636" s="12"/>
      <c r="C636" s="12"/>
      <c r="D636" s="13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3"/>
      <c r="B637" s="12"/>
      <c r="C637" s="12"/>
      <c r="D637" s="13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3"/>
      <c r="B638" s="12"/>
      <c r="C638" s="12"/>
      <c r="D638" s="13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3"/>
      <c r="B639" s="12"/>
      <c r="C639" s="12"/>
      <c r="D639" s="13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3"/>
      <c r="B640" s="12"/>
      <c r="C640" s="12"/>
      <c r="D640" s="13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3"/>
      <c r="B641" s="12"/>
      <c r="C641" s="12"/>
      <c r="D641" s="13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3"/>
      <c r="B642" s="12"/>
      <c r="C642" s="12"/>
      <c r="D642" s="13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3"/>
      <c r="B643" s="12"/>
      <c r="C643" s="12"/>
      <c r="D643" s="13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3"/>
      <c r="B644" s="12"/>
      <c r="C644" s="12"/>
      <c r="D644" s="13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3"/>
      <c r="B645" s="12"/>
      <c r="C645" s="12"/>
      <c r="D645" s="13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3"/>
      <c r="B646" s="12"/>
      <c r="C646" s="12"/>
      <c r="D646" s="13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3"/>
      <c r="B647" s="12"/>
      <c r="C647" s="12"/>
      <c r="D647" s="13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3"/>
      <c r="B648" s="12"/>
      <c r="C648" s="12"/>
      <c r="D648" s="13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3"/>
      <c r="B649" s="12"/>
      <c r="C649" s="12"/>
      <c r="D649" s="13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3"/>
      <c r="B650" s="12"/>
      <c r="C650" s="12"/>
      <c r="D650" s="13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3"/>
      <c r="B651" s="12"/>
      <c r="C651" s="12"/>
      <c r="D651" s="13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3"/>
      <c r="B652" s="12"/>
      <c r="C652" s="12"/>
      <c r="D652" s="13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3"/>
      <c r="B653" s="12"/>
      <c r="C653" s="12"/>
      <c r="D653" s="13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3"/>
      <c r="B654" s="12"/>
      <c r="C654" s="12"/>
      <c r="D654" s="13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3"/>
      <c r="B655" s="12"/>
      <c r="C655" s="12"/>
      <c r="D655" s="13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3"/>
      <c r="B656" s="12"/>
      <c r="C656" s="12"/>
      <c r="D656" s="13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3"/>
      <c r="B657" s="12"/>
      <c r="C657" s="12"/>
      <c r="D657" s="13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3"/>
      <c r="B658" s="12"/>
      <c r="C658" s="12"/>
      <c r="D658" s="13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3"/>
      <c r="B659" s="12"/>
      <c r="C659" s="12"/>
      <c r="D659" s="13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3"/>
      <c r="B660" s="12"/>
      <c r="C660" s="12"/>
      <c r="D660" s="13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3"/>
      <c r="B661" s="12"/>
      <c r="C661" s="12"/>
      <c r="D661" s="13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3"/>
      <c r="B662" s="12"/>
      <c r="C662" s="12"/>
      <c r="D662" s="13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3"/>
      <c r="B663" s="12"/>
      <c r="C663" s="12"/>
      <c r="D663" s="13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3"/>
      <c r="B664" s="12"/>
      <c r="C664" s="12"/>
      <c r="D664" s="13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3"/>
      <c r="B665" s="12"/>
      <c r="C665" s="12"/>
      <c r="D665" s="13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3"/>
      <c r="B666" s="12"/>
      <c r="C666" s="12"/>
      <c r="D666" s="13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3"/>
      <c r="B667" s="12"/>
      <c r="C667" s="12"/>
      <c r="D667" s="13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3"/>
      <c r="B668" s="12"/>
      <c r="C668" s="12"/>
      <c r="D668" s="13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3"/>
      <c r="B669" s="12"/>
      <c r="C669" s="12"/>
      <c r="D669" s="13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3"/>
      <c r="B670" s="12"/>
      <c r="C670" s="12"/>
      <c r="D670" s="13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3"/>
      <c r="B671" s="12"/>
      <c r="C671" s="12"/>
      <c r="D671" s="13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3"/>
      <c r="B672" s="12"/>
      <c r="C672" s="12"/>
      <c r="D672" s="13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3"/>
      <c r="B673" s="12"/>
      <c r="C673" s="12"/>
      <c r="D673" s="13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3"/>
      <c r="B674" s="12"/>
      <c r="C674" s="12"/>
      <c r="D674" s="13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3"/>
      <c r="B675" s="12"/>
      <c r="C675" s="12"/>
      <c r="D675" s="13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3"/>
      <c r="B676" s="12"/>
      <c r="C676" s="12"/>
      <c r="D676" s="13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3"/>
      <c r="B677" s="12"/>
      <c r="C677" s="12"/>
      <c r="D677" s="13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3"/>
      <c r="B678" s="12"/>
      <c r="C678" s="12"/>
      <c r="D678" s="13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3"/>
      <c r="B679" s="12"/>
      <c r="C679" s="12"/>
      <c r="D679" s="13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3"/>
      <c r="B680" s="12"/>
      <c r="C680" s="12"/>
      <c r="D680" s="13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3"/>
      <c r="B681" s="12"/>
      <c r="C681" s="12"/>
      <c r="D681" s="13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3"/>
      <c r="B682" s="12"/>
      <c r="C682" s="12"/>
      <c r="D682" s="13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3"/>
      <c r="B683" s="12"/>
      <c r="C683" s="12"/>
      <c r="D683" s="13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3"/>
      <c r="B684" s="12"/>
      <c r="C684" s="12"/>
      <c r="D684" s="13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3"/>
      <c r="B685" s="12"/>
      <c r="C685" s="12"/>
      <c r="D685" s="13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3"/>
      <c r="B686" s="12"/>
      <c r="C686" s="12"/>
      <c r="D686" s="13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3"/>
      <c r="B687" s="12"/>
      <c r="C687" s="12"/>
      <c r="D687" s="13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3"/>
      <c r="B688" s="12"/>
      <c r="C688" s="12"/>
      <c r="D688" s="13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3"/>
      <c r="B689" s="12"/>
      <c r="C689" s="12"/>
      <c r="D689" s="13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3"/>
      <c r="B690" s="12"/>
      <c r="C690" s="12"/>
      <c r="D690" s="13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3"/>
      <c r="B691" s="12"/>
      <c r="C691" s="12"/>
      <c r="D691" s="13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3"/>
      <c r="B692" s="12"/>
      <c r="C692" s="12"/>
      <c r="D692" s="13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3"/>
      <c r="B693" s="12"/>
      <c r="C693" s="12"/>
      <c r="D693" s="13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3"/>
      <c r="B694" s="12"/>
      <c r="C694" s="12"/>
      <c r="D694" s="13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3"/>
      <c r="B695" s="12"/>
      <c r="C695" s="12"/>
      <c r="D695" s="13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3"/>
      <c r="B696" s="12"/>
      <c r="C696" s="12"/>
      <c r="D696" s="13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3"/>
      <c r="B697" s="12"/>
      <c r="C697" s="12"/>
      <c r="D697" s="13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3"/>
      <c r="B698" s="12"/>
      <c r="C698" s="12"/>
      <c r="D698" s="13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3"/>
      <c r="B699" s="12"/>
      <c r="C699" s="12"/>
      <c r="D699" s="13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3"/>
      <c r="B700" s="12"/>
      <c r="C700" s="12"/>
      <c r="D700" s="13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3"/>
      <c r="B701" s="12"/>
      <c r="C701" s="12"/>
      <c r="D701" s="13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3"/>
      <c r="B702" s="12"/>
      <c r="C702" s="12"/>
      <c r="D702" s="13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3"/>
      <c r="B703" s="12"/>
      <c r="C703" s="12"/>
      <c r="D703" s="13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3"/>
      <c r="B704" s="12"/>
      <c r="C704" s="12"/>
      <c r="D704" s="13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3"/>
      <c r="B705" s="12"/>
      <c r="C705" s="12"/>
      <c r="D705" s="13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3"/>
      <c r="B706" s="12"/>
      <c r="C706" s="12"/>
      <c r="D706" s="13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3"/>
      <c r="B707" s="12"/>
      <c r="C707" s="12"/>
      <c r="D707" s="13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3"/>
      <c r="B708" s="12"/>
      <c r="C708" s="12"/>
      <c r="D708" s="13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3"/>
      <c r="B709" s="12"/>
      <c r="C709" s="12"/>
      <c r="D709" s="13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3"/>
      <c r="B710" s="12"/>
      <c r="C710" s="12"/>
      <c r="D710" s="13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3"/>
      <c r="B711" s="12"/>
      <c r="C711" s="12"/>
      <c r="D711" s="13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3"/>
      <c r="B712" s="12"/>
      <c r="C712" s="12"/>
      <c r="D712" s="13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3"/>
      <c r="B713" s="12"/>
      <c r="C713" s="12"/>
      <c r="D713" s="13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3"/>
      <c r="B714" s="12"/>
      <c r="C714" s="12"/>
      <c r="D714" s="13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3"/>
      <c r="B715" s="12"/>
      <c r="C715" s="12"/>
      <c r="D715" s="13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3"/>
      <c r="B716" s="12"/>
      <c r="C716" s="12"/>
      <c r="D716" s="13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3"/>
      <c r="B717" s="12"/>
      <c r="C717" s="12"/>
      <c r="D717" s="13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3"/>
      <c r="B718" s="12"/>
      <c r="C718" s="12"/>
      <c r="D718" s="13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3"/>
      <c r="B719" s="12"/>
      <c r="C719" s="12"/>
      <c r="D719" s="13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3"/>
      <c r="B720" s="12"/>
      <c r="C720" s="12"/>
      <c r="D720" s="13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3"/>
      <c r="B721" s="12"/>
      <c r="C721" s="12"/>
      <c r="D721" s="13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3"/>
      <c r="B722" s="12"/>
      <c r="C722" s="12"/>
      <c r="D722" s="13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3"/>
      <c r="B723" s="12"/>
      <c r="C723" s="12"/>
      <c r="D723" s="13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3"/>
      <c r="B724" s="12"/>
      <c r="C724" s="12"/>
      <c r="D724" s="13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3"/>
      <c r="B725" s="12"/>
      <c r="C725" s="12"/>
      <c r="D725" s="13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3"/>
      <c r="B726" s="12"/>
      <c r="C726" s="12"/>
      <c r="D726" s="13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3"/>
      <c r="B727" s="12"/>
      <c r="C727" s="12"/>
      <c r="D727" s="13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3"/>
      <c r="B728" s="12"/>
      <c r="C728" s="12"/>
      <c r="D728" s="13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3"/>
      <c r="B729" s="12"/>
      <c r="C729" s="12"/>
      <c r="D729" s="13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3"/>
      <c r="B730" s="12"/>
      <c r="C730" s="12"/>
      <c r="D730" s="13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3"/>
      <c r="B731" s="12"/>
      <c r="C731" s="12"/>
      <c r="D731" s="13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3"/>
      <c r="B732" s="12"/>
      <c r="C732" s="12"/>
      <c r="D732" s="13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3"/>
      <c r="B733" s="12"/>
      <c r="C733" s="12"/>
      <c r="D733" s="13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3"/>
      <c r="B734" s="12"/>
      <c r="C734" s="12"/>
      <c r="D734" s="13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3"/>
      <c r="B735" s="12"/>
      <c r="C735" s="12"/>
      <c r="D735" s="13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3"/>
      <c r="B736" s="12"/>
      <c r="C736" s="12"/>
      <c r="D736" s="13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3"/>
      <c r="B737" s="12"/>
      <c r="C737" s="12"/>
      <c r="D737" s="13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3"/>
      <c r="B738" s="12"/>
      <c r="C738" s="12"/>
      <c r="D738" s="13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3"/>
      <c r="B739" s="12"/>
      <c r="C739" s="12"/>
      <c r="D739" s="13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3"/>
      <c r="B740" s="12"/>
      <c r="C740" s="12"/>
      <c r="D740" s="13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3"/>
      <c r="B741" s="12"/>
      <c r="C741" s="12"/>
      <c r="D741" s="13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3"/>
      <c r="B742" s="12"/>
      <c r="C742" s="12"/>
      <c r="D742" s="13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3"/>
      <c r="B743" s="12"/>
      <c r="C743" s="12"/>
      <c r="D743" s="13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3"/>
      <c r="B744" s="12"/>
      <c r="C744" s="12"/>
      <c r="D744" s="13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3"/>
      <c r="B745" s="12"/>
      <c r="C745" s="12"/>
      <c r="D745" s="13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3"/>
      <c r="B746" s="12"/>
      <c r="C746" s="12"/>
      <c r="D746" s="13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3"/>
      <c r="B747" s="12"/>
      <c r="C747" s="12"/>
      <c r="D747" s="13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3"/>
      <c r="B748" s="12"/>
      <c r="C748" s="12"/>
      <c r="D748" s="13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3"/>
      <c r="B749" s="12"/>
      <c r="C749" s="12"/>
      <c r="D749" s="13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3"/>
      <c r="B750" s="12"/>
      <c r="C750" s="12"/>
      <c r="D750" s="13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3"/>
      <c r="B751" s="12"/>
      <c r="C751" s="12"/>
      <c r="D751" s="13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3"/>
      <c r="B752" s="12"/>
      <c r="C752" s="12"/>
      <c r="D752" s="13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3"/>
      <c r="B753" s="12"/>
      <c r="C753" s="12"/>
      <c r="D753" s="13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3"/>
      <c r="B754" s="12"/>
      <c r="C754" s="12"/>
      <c r="D754" s="13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3"/>
      <c r="B755" s="12"/>
      <c r="C755" s="12"/>
      <c r="D755" s="13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3"/>
      <c r="B756" s="12"/>
      <c r="C756" s="12"/>
      <c r="D756" s="13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3"/>
      <c r="B757" s="12"/>
      <c r="C757" s="12"/>
      <c r="D757" s="13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3"/>
      <c r="B758" s="12"/>
      <c r="C758" s="12"/>
      <c r="D758" s="13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3"/>
      <c r="B759" s="12"/>
      <c r="C759" s="12"/>
      <c r="D759" s="13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3"/>
      <c r="B760" s="12"/>
      <c r="C760" s="12"/>
      <c r="D760" s="13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3"/>
      <c r="B761" s="12"/>
      <c r="C761" s="12"/>
      <c r="D761" s="13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3"/>
      <c r="B762" s="12"/>
      <c r="C762" s="12"/>
      <c r="D762" s="13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3"/>
      <c r="B763" s="12"/>
      <c r="C763" s="12"/>
      <c r="D763" s="13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3"/>
      <c r="B764" s="12"/>
      <c r="C764" s="12"/>
      <c r="D764" s="13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3"/>
      <c r="B765" s="12"/>
      <c r="C765" s="12"/>
      <c r="D765" s="13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3"/>
      <c r="B766" s="12"/>
      <c r="C766" s="12"/>
      <c r="D766" s="13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3"/>
      <c r="B767" s="12"/>
      <c r="C767" s="12"/>
      <c r="D767" s="13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3"/>
      <c r="B768" s="12"/>
      <c r="C768" s="12"/>
      <c r="D768" s="13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3"/>
      <c r="B769" s="12"/>
      <c r="C769" s="12"/>
      <c r="D769" s="13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3"/>
      <c r="B770" s="12"/>
      <c r="C770" s="12"/>
      <c r="D770" s="13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3"/>
      <c r="B771" s="12"/>
      <c r="C771" s="12"/>
      <c r="D771" s="13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3"/>
      <c r="B772" s="12"/>
      <c r="C772" s="12"/>
      <c r="D772" s="13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3"/>
      <c r="B773" s="12"/>
      <c r="C773" s="12"/>
      <c r="D773" s="13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3"/>
      <c r="B774" s="12"/>
      <c r="C774" s="12"/>
      <c r="D774" s="13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3"/>
      <c r="B775" s="12"/>
      <c r="C775" s="12"/>
      <c r="D775" s="13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3"/>
      <c r="B776" s="12"/>
      <c r="C776" s="12"/>
      <c r="D776" s="13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3"/>
      <c r="B777" s="12"/>
      <c r="C777" s="12"/>
      <c r="D777" s="13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3"/>
      <c r="B778" s="12"/>
      <c r="C778" s="12"/>
      <c r="D778" s="13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3"/>
      <c r="B779" s="12"/>
      <c r="C779" s="12"/>
      <c r="D779" s="13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3"/>
      <c r="B780" s="12"/>
      <c r="C780" s="12"/>
      <c r="D780" s="13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3"/>
      <c r="B781" s="12"/>
      <c r="C781" s="12"/>
      <c r="D781" s="13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3"/>
      <c r="B782" s="12"/>
      <c r="C782" s="12"/>
      <c r="D782" s="13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3"/>
      <c r="B783" s="12"/>
      <c r="C783" s="12"/>
      <c r="D783" s="13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3"/>
      <c r="B784" s="12"/>
      <c r="C784" s="12"/>
      <c r="D784" s="13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3"/>
      <c r="B785" s="12"/>
      <c r="C785" s="12"/>
      <c r="D785" s="13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3"/>
      <c r="B786" s="12"/>
      <c r="C786" s="12"/>
      <c r="D786" s="13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3"/>
      <c r="B787" s="12"/>
      <c r="C787" s="12"/>
      <c r="D787" s="13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3"/>
      <c r="B788" s="12"/>
      <c r="C788" s="12"/>
      <c r="D788" s="13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3"/>
      <c r="B789" s="12"/>
      <c r="C789" s="12"/>
      <c r="D789" s="13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3"/>
      <c r="B790" s="12"/>
      <c r="C790" s="12"/>
      <c r="D790" s="13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3"/>
      <c r="B791" s="12"/>
      <c r="C791" s="12"/>
      <c r="D791" s="13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3"/>
      <c r="B792" s="12"/>
      <c r="C792" s="12"/>
      <c r="D792" s="13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3"/>
      <c r="B793" s="12"/>
      <c r="C793" s="12"/>
      <c r="D793" s="13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3"/>
      <c r="B794" s="12"/>
      <c r="C794" s="12"/>
      <c r="D794" s="13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3"/>
      <c r="B795" s="12"/>
      <c r="C795" s="12"/>
      <c r="D795" s="13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3"/>
      <c r="B796" s="12"/>
      <c r="C796" s="12"/>
      <c r="D796" s="13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3"/>
      <c r="B797" s="12"/>
      <c r="C797" s="12"/>
      <c r="D797" s="13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3"/>
      <c r="B798" s="12"/>
      <c r="C798" s="12"/>
      <c r="D798" s="13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3"/>
      <c r="B799" s="12"/>
      <c r="C799" s="12"/>
      <c r="D799" s="13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3"/>
      <c r="B800" s="12"/>
      <c r="C800" s="12"/>
      <c r="D800" s="13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3"/>
      <c r="B801" s="12"/>
      <c r="C801" s="12"/>
      <c r="D801" s="13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3"/>
      <c r="B802" s="12"/>
      <c r="C802" s="12"/>
      <c r="D802" s="13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3"/>
      <c r="B803" s="12"/>
      <c r="C803" s="12"/>
      <c r="D803" s="13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3"/>
      <c r="B804" s="12"/>
      <c r="C804" s="12"/>
      <c r="D804" s="13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3"/>
      <c r="B805" s="12"/>
      <c r="C805" s="12"/>
      <c r="D805" s="13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3"/>
      <c r="B806" s="12"/>
      <c r="C806" s="12"/>
      <c r="D806" s="13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3"/>
      <c r="B807" s="12"/>
      <c r="C807" s="12"/>
      <c r="D807" s="13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3"/>
      <c r="B808" s="12"/>
      <c r="C808" s="12"/>
      <c r="D808" s="13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3"/>
      <c r="B809" s="12"/>
      <c r="C809" s="12"/>
      <c r="D809" s="13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3"/>
      <c r="B810" s="12"/>
      <c r="C810" s="12"/>
      <c r="D810" s="13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3"/>
      <c r="B811" s="12"/>
      <c r="C811" s="12"/>
      <c r="D811" s="13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3"/>
      <c r="B812" s="12"/>
      <c r="C812" s="12"/>
      <c r="D812" s="13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3"/>
      <c r="B813" s="12"/>
      <c r="C813" s="12"/>
      <c r="D813" s="13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3"/>
      <c r="B814" s="12"/>
      <c r="C814" s="12"/>
      <c r="D814" s="13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3"/>
      <c r="B815" s="12"/>
      <c r="C815" s="12"/>
      <c r="D815" s="13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3"/>
      <c r="B816" s="12"/>
      <c r="C816" s="12"/>
      <c r="D816" s="13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3"/>
      <c r="B817" s="12"/>
      <c r="C817" s="12"/>
      <c r="D817" s="13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3"/>
      <c r="B818" s="12"/>
      <c r="C818" s="12"/>
      <c r="D818" s="13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3"/>
      <c r="B819" s="12"/>
      <c r="C819" s="12"/>
      <c r="D819" s="13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3"/>
      <c r="B820" s="12"/>
      <c r="C820" s="12"/>
      <c r="D820" s="13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3"/>
      <c r="B821" s="12"/>
      <c r="C821" s="12"/>
      <c r="D821" s="13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3"/>
      <c r="B822" s="12"/>
      <c r="C822" s="12"/>
      <c r="D822" s="13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3"/>
      <c r="B823" s="12"/>
      <c r="C823" s="12"/>
      <c r="D823" s="13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3"/>
      <c r="B824" s="12"/>
      <c r="C824" s="12"/>
      <c r="D824" s="13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3"/>
      <c r="B825" s="12"/>
      <c r="C825" s="12"/>
      <c r="D825" s="13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3"/>
      <c r="B826" s="12"/>
      <c r="C826" s="12"/>
      <c r="D826" s="13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3"/>
      <c r="B827" s="12"/>
      <c r="C827" s="12"/>
      <c r="D827" s="13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3"/>
      <c r="B828" s="12"/>
      <c r="C828" s="12"/>
      <c r="D828" s="13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3"/>
      <c r="B829" s="12"/>
      <c r="C829" s="12"/>
      <c r="D829" s="13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3"/>
      <c r="B830" s="12"/>
      <c r="C830" s="12"/>
      <c r="D830" s="13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3"/>
      <c r="B831" s="12"/>
      <c r="C831" s="12"/>
      <c r="D831" s="13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3"/>
      <c r="B832" s="12"/>
      <c r="C832" s="12"/>
      <c r="D832" s="13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3"/>
      <c r="B833" s="12"/>
      <c r="C833" s="12"/>
      <c r="D833" s="13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3"/>
      <c r="B834" s="12"/>
      <c r="C834" s="12"/>
      <c r="D834" s="13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3"/>
      <c r="B835" s="12"/>
      <c r="C835" s="12"/>
      <c r="D835" s="13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3"/>
      <c r="B836" s="12"/>
      <c r="C836" s="12"/>
      <c r="D836" s="13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3"/>
      <c r="B837" s="12"/>
      <c r="C837" s="12"/>
      <c r="D837" s="13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3"/>
      <c r="B838" s="12"/>
      <c r="C838" s="12"/>
      <c r="D838" s="13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3"/>
      <c r="B839" s="12"/>
      <c r="C839" s="12"/>
      <c r="D839" s="13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3"/>
      <c r="B840" s="12"/>
      <c r="C840" s="12"/>
      <c r="D840" s="13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3"/>
      <c r="B841" s="12"/>
      <c r="C841" s="12"/>
      <c r="D841" s="13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3"/>
      <c r="B842" s="12"/>
      <c r="C842" s="12"/>
      <c r="D842" s="13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3"/>
      <c r="B843" s="12"/>
      <c r="C843" s="12"/>
      <c r="D843" s="13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3"/>
      <c r="B844" s="12"/>
      <c r="C844" s="12"/>
      <c r="D844" s="13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3"/>
      <c r="B845" s="12"/>
      <c r="C845" s="12"/>
      <c r="D845" s="13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3"/>
      <c r="B846" s="12"/>
      <c r="C846" s="12"/>
      <c r="D846" s="13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3"/>
      <c r="B847" s="12"/>
      <c r="C847" s="12"/>
      <c r="D847" s="13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3"/>
      <c r="B848" s="12"/>
      <c r="C848" s="12"/>
      <c r="D848" s="13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3"/>
      <c r="B849" s="12"/>
      <c r="C849" s="12"/>
      <c r="D849" s="13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3"/>
      <c r="B850" s="12"/>
      <c r="C850" s="12"/>
      <c r="D850" s="13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3"/>
      <c r="B851" s="12"/>
      <c r="C851" s="12"/>
      <c r="D851" s="13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3"/>
      <c r="B852" s="12"/>
      <c r="C852" s="12"/>
      <c r="D852" s="13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3"/>
      <c r="B853" s="12"/>
      <c r="C853" s="12"/>
      <c r="D853" s="13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3"/>
      <c r="B854" s="12"/>
      <c r="C854" s="12"/>
      <c r="D854" s="13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3"/>
      <c r="B855" s="12"/>
      <c r="C855" s="12"/>
      <c r="D855" s="13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3"/>
      <c r="B856" s="12"/>
      <c r="C856" s="12"/>
      <c r="D856" s="13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3"/>
      <c r="B857" s="12"/>
      <c r="C857" s="12"/>
      <c r="D857" s="13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3"/>
      <c r="B858" s="12"/>
      <c r="C858" s="12"/>
      <c r="D858" s="13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3"/>
      <c r="B859" s="12"/>
      <c r="C859" s="12"/>
      <c r="D859" s="13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3"/>
      <c r="B860" s="12"/>
      <c r="C860" s="12"/>
      <c r="D860" s="13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3"/>
      <c r="B861" s="12"/>
      <c r="C861" s="12"/>
      <c r="D861" s="13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3"/>
      <c r="B862" s="12"/>
      <c r="C862" s="12"/>
      <c r="D862" s="13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3"/>
      <c r="B863" s="12"/>
      <c r="C863" s="12"/>
      <c r="D863" s="13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3"/>
      <c r="B864" s="12"/>
      <c r="C864" s="12"/>
      <c r="D864" s="13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3"/>
      <c r="B865" s="12"/>
      <c r="C865" s="12"/>
      <c r="D865" s="13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3"/>
      <c r="B866" s="12"/>
      <c r="C866" s="12"/>
      <c r="D866" s="13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3"/>
      <c r="B867" s="12"/>
      <c r="C867" s="12"/>
      <c r="D867" s="13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3"/>
      <c r="B868" s="12"/>
      <c r="C868" s="12"/>
      <c r="D868" s="13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3"/>
      <c r="B869" s="12"/>
      <c r="C869" s="12"/>
      <c r="D869" s="13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3"/>
      <c r="B870" s="12"/>
      <c r="C870" s="12"/>
      <c r="D870" s="13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3"/>
      <c r="B871" s="12"/>
      <c r="C871" s="12"/>
      <c r="D871" s="13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3"/>
      <c r="B872" s="12"/>
      <c r="C872" s="12"/>
      <c r="D872" s="13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3"/>
      <c r="B873" s="12"/>
      <c r="C873" s="12"/>
      <c r="D873" s="13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3"/>
      <c r="B874" s="12"/>
      <c r="C874" s="12"/>
      <c r="D874" s="13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3"/>
      <c r="B875" s="12"/>
      <c r="C875" s="12"/>
      <c r="D875" s="13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3"/>
      <c r="B876" s="12"/>
      <c r="C876" s="12"/>
      <c r="D876" s="13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3"/>
      <c r="B877" s="12"/>
      <c r="C877" s="12"/>
      <c r="D877" s="13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3"/>
      <c r="B878" s="12"/>
      <c r="C878" s="12"/>
      <c r="D878" s="13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3"/>
      <c r="B879" s="12"/>
      <c r="C879" s="12"/>
      <c r="D879" s="13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3"/>
      <c r="B880" s="12"/>
      <c r="C880" s="12"/>
      <c r="D880" s="13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3"/>
      <c r="B881" s="12"/>
      <c r="C881" s="12"/>
      <c r="D881" s="13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3"/>
      <c r="B882" s="12"/>
      <c r="C882" s="12"/>
      <c r="D882" s="13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3"/>
      <c r="B883" s="12"/>
      <c r="C883" s="12"/>
      <c r="D883" s="13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3"/>
      <c r="B884" s="12"/>
      <c r="C884" s="12"/>
      <c r="D884" s="13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3"/>
      <c r="B885" s="12"/>
      <c r="C885" s="12"/>
      <c r="D885" s="13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3"/>
      <c r="B886" s="12"/>
      <c r="C886" s="12"/>
      <c r="D886" s="13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3"/>
      <c r="B887" s="12"/>
      <c r="C887" s="12"/>
      <c r="D887" s="13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3"/>
      <c r="B888" s="12"/>
      <c r="C888" s="12"/>
      <c r="D888" s="13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3"/>
      <c r="B889" s="12"/>
      <c r="C889" s="12"/>
      <c r="D889" s="13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3"/>
      <c r="B890" s="12"/>
      <c r="C890" s="12"/>
      <c r="D890" s="13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3"/>
      <c r="B891" s="12"/>
      <c r="C891" s="12"/>
      <c r="D891" s="13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3"/>
      <c r="B892" s="12"/>
      <c r="C892" s="12"/>
      <c r="D892" s="13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3"/>
      <c r="B893" s="12"/>
      <c r="C893" s="12"/>
      <c r="D893" s="13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3"/>
      <c r="B894" s="12"/>
      <c r="C894" s="12"/>
      <c r="D894" s="13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3"/>
      <c r="B895" s="12"/>
      <c r="C895" s="12"/>
      <c r="D895" s="13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3"/>
      <c r="B896" s="12"/>
      <c r="C896" s="12"/>
      <c r="D896" s="13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3"/>
      <c r="B897" s="12"/>
      <c r="C897" s="12"/>
      <c r="D897" s="13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3"/>
      <c r="B898" s="12"/>
      <c r="C898" s="12"/>
      <c r="D898" s="13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3"/>
      <c r="B899" s="12"/>
      <c r="C899" s="12"/>
      <c r="D899" s="13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3"/>
      <c r="B900" s="12"/>
      <c r="C900" s="12"/>
      <c r="D900" s="13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3"/>
      <c r="B901" s="12"/>
      <c r="C901" s="12"/>
      <c r="D901" s="13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3"/>
      <c r="B902" s="12"/>
      <c r="C902" s="12"/>
      <c r="D902" s="13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3"/>
      <c r="B903" s="12"/>
      <c r="C903" s="12"/>
      <c r="D903" s="13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3"/>
      <c r="B904" s="12"/>
      <c r="C904" s="12"/>
      <c r="D904" s="13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3"/>
      <c r="B905" s="12"/>
      <c r="C905" s="12"/>
      <c r="D905" s="13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3"/>
      <c r="B906" s="12"/>
      <c r="C906" s="12"/>
      <c r="D906" s="13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3"/>
      <c r="B907" s="12"/>
      <c r="C907" s="12"/>
      <c r="D907" s="13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3"/>
      <c r="B908" s="12"/>
      <c r="C908" s="12"/>
      <c r="D908" s="13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3"/>
      <c r="B909" s="12"/>
      <c r="C909" s="12"/>
      <c r="D909" s="13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3"/>
      <c r="B910" s="12"/>
      <c r="C910" s="12"/>
      <c r="D910" s="13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3"/>
      <c r="B911" s="12"/>
      <c r="C911" s="12"/>
      <c r="D911" s="13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3"/>
      <c r="B912" s="12"/>
      <c r="C912" s="12"/>
      <c r="D912" s="13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3"/>
      <c r="B913" s="12"/>
      <c r="C913" s="12"/>
      <c r="D913" s="13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3"/>
      <c r="B914" s="12"/>
      <c r="C914" s="12"/>
      <c r="D914" s="13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3"/>
      <c r="B915" s="12"/>
      <c r="C915" s="12"/>
      <c r="D915" s="13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3"/>
      <c r="B916" s="12"/>
      <c r="C916" s="12"/>
      <c r="D916" s="13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3"/>
      <c r="B917" s="12"/>
      <c r="C917" s="12"/>
      <c r="D917" s="13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3"/>
      <c r="B918" s="12"/>
      <c r="C918" s="12"/>
      <c r="D918" s="13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3"/>
      <c r="B919" s="12"/>
      <c r="C919" s="12"/>
      <c r="D919" s="13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3"/>
      <c r="B920" s="12"/>
      <c r="C920" s="12"/>
      <c r="D920" s="13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3"/>
      <c r="B921" s="12"/>
      <c r="C921" s="12"/>
      <c r="D921" s="13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3"/>
      <c r="B922" s="12"/>
      <c r="C922" s="12"/>
      <c r="D922" s="13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3"/>
      <c r="B923" s="12"/>
      <c r="C923" s="12"/>
      <c r="D923" s="13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3"/>
      <c r="B924" s="12"/>
      <c r="C924" s="12"/>
      <c r="D924" s="13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3"/>
      <c r="B925" s="12"/>
      <c r="C925" s="12"/>
      <c r="D925" s="13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3"/>
      <c r="B926" s="12"/>
      <c r="C926" s="12"/>
      <c r="D926" s="13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3"/>
      <c r="B927" s="12"/>
      <c r="C927" s="12"/>
      <c r="D927" s="13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3"/>
      <c r="B928" s="12"/>
      <c r="C928" s="12"/>
      <c r="D928" s="13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3"/>
      <c r="B929" s="12"/>
      <c r="C929" s="12"/>
      <c r="D929" s="13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3"/>
      <c r="B930" s="12"/>
      <c r="C930" s="12"/>
      <c r="D930" s="13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3"/>
      <c r="B931" s="12"/>
      <c r="C931" s="12"/>
      <c r="D931" s="13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3"/>
      <c r="B932" s="12"/>
      <c r="C932" s="12"/>
      <c r="D932" s="13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3"/>
      <c r="B933" s="12"/>
      <c r="C933" s="12"/>
      <c r="D933" s="13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3"/>
      <c r="B934" s="12"/>
      <c r="C934" s="12"/>
      <c r="D934" s="13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3"/>
      <c r="B935" s="12"/>
      <c r="C935" s="12"/>
      <c r="D935" s="13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3"/>
      <c r="B936" s="12"/>
      <c r="C936" s="12"/>
      <c r="D936" s="13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3"/>
      <c r="B937" s="12"/>
      <c r="C937" s="12"/>
      <c r="D937" s="13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3"/>
      <c r="B938" s="12"/>
      <c r="C938" s="12"/>
      <c r="D938" s="13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3"/>
      <c r="B939" s="12"/>
      <c r="C939" s="12"/>
      <c r="D939" s="13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3"/>
      <c r="B940" s="12"/>
      <c r="C940" s="12"/>
      <c r="D940" s="13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3"/>
      <c r="B941" s="12"/>
      <c r="C941" s="12"/>
      <c r="D941" s="13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3"/>
      <c r="B942" s="12"/>
      <c r="C942" s="12"/>
      <c r="D942" s="13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3"/>
      <c r="B943" s="12"/>
      <c r="C943" s="12"/>
      <c r="D943" s="13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3"/>
      <c r="B944" s="12"/>
      <c r="C944" s="12"/>
      <c r="D944" s="13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3"/>
      <c r="B945" s="12"/>
      <c r="C945" s="12"/>
      <c r="D945" s="13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3"/>
      <c r="B946" s="12"/>
      <c r="C946" s="12"/>
      <c r="D946" s="13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3"/>
      <c r="B947" s="12"/>
      <c r="C947" s="12"/>
      <c r="D947" s="13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3"/>
      <c r="B948" s="12"/>
      <c r="C948" s="12"/>
      <c r="D948" s="13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3"/>
      <c r="B949" s="12"/>
      <c r="C949" s="12"/>
      <c r="D949" s="13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3"/>
      <c r="B950" s="12"/>
      <c r="C950" s="12"/>
      <c r="D950" s="13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3"/>
      <c r="B951" s="12"/>
      <c r="C951" s="12"/>
      <c r="D951" s="13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3"/>
      <c r="B952" s="12"/>
      <c r="C952" s="12"/>
      <c r="D952" s="13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3"/>
      <c r="B953" s="12"/>
      <c r="C953" s="12"/>
      <c r="D953" s="13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3"/>
      <c r="B954" s="12"/>
      <c r="C954" s="12"/>
      <c r="D954" s="13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3"/>
      <c r="B955" s="12"/>
      <c r="C955" s="12"/>
      <c r="D955" s="13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3"/>
      <c r="B956" s="12"/>
      <c r="C956" s="12"/>
      <c r="D956" s="13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3"/>
      <c r="B957" s="12"/>
      <c r="C957" s="12"/>
      <c r="D957" s="13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3"/>
      <c r="B958" s="12"/>
      <c r="C958" s="12"/>
      <c r="D958" s="13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3"/>
      <c r="B959" s="12"/>
      <c r="C959" s="12"/>
      <c r="D959" s="13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3"/>
      <c r="B960" s="12"/>
      <c r="C960" s="12"/>
      <c r="D960" s="13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3"/>
      <c r="B961" s="12"/>
      <c r="C961" s="12"/>
      <c r="D961" s="13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3"/>
      <c r="B962" s="12"/>
      <c r="C962" s="12"/>
      <c r="D962" s="13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3"/>
      <c r="B963" s="12"/>
      <c r="C963" s="12"/>
      <c r="D963" s="13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3"/>
      <c r="B964" s="12"/>
      <c r="C964" s="12"/>
      <c r="D964" s="13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3"/>
      <c r="B965" s="12"/>
      <c r="C965" s="12"/>
      <c r="D965" s="13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3"/>
      <c r="B966" s="12"/>
      <c r="C966" s="12"/>
      <c r="D966" s="13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3"/>
      <c r="B967" s="12"/>
      <c r="C967" s="12"/>
      <c r="D967" s="13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3"/>
      <c r="B968" s="12"/>
      <c r="C968" s="12"/>
      <c r="D968" s="13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3"/>
      <c r="B969" s="12"/>
      <c r="C969" s="12"/>
      <c r="D969" s="13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3"/>
      <c r="B970" s="12"/>
      <c r="C970" s="12"/>
      <c r="D970" s="13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3"/>
      <c r="B971" s="12"/>
      <c r="C971" s="12"/>
      <c r="D971" s="13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3"/>
      <c r="B972" s="12"/>
      <c r="C972" s="12"/>
      <c r="D972" s="13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3"/>
      <c r="B973" s="12"/>
      <c r="C973" s="12"/>
      <c r="D973" s="13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3"/>
      <c r="B974" s="12"/>
      <c r="C974" s="12"/>
      <c r="D974" s="13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3"/>
      <c r="B975" s="12"/>
      <c r="C975" s="12"/>
      <c r="D975" s="13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3"/>
      <c r="B976" s="12"/>
      <c r="C976" s="12"/>
      <c r="D976" s="13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3"/>
      <c r="B977" s="12"/>
      <c r="C977" s="12"/>
      <c r="D977" s="13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3"/>
      <c r="B978" s="12"/>
      <c r="C978" s="12"/>
      <c r="D978" s="13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3"/>
      <c r="B979" s="12"/>
      <c r="C979" s="12"/>
      <c r="D979" s="13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3"/>
      <c r="B980" s="12"/>
      <c r="C980" s="12"/>
      <c r="D980" s="13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3"/>
      <c r="B981" s="12"/>
      <c r="C981" s="12"/>
      <c r="D981" s="13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3"/>
      <c r="B982" s="12"/>
      <c r="C982" s="12"/>
      <c r="D982" s="13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3"/>
      <c r="B983" s="12"/>
      <c r="C983" s="12"/>
      <c r="D983" s="13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3"/>
      <c r="B984" s="12"/>
      <c r="C984" s="12"/>
      <c r="D984" s="13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3"/>
      <c r="B985" s="12"/>
      <c r="C985" s="12"/>
      <c r="D985" s="13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3"/>
      <c r="B986" s="12"/>
      <c r="C986" s="12"/>
      <c r="D986" s="13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3"/>
      <c r="B987" s="12"/>
      <c r="C987" s="12"/>
      <c r="D987" s="13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3"/>
      <c r="B988" s="12"/>
      <c r="C988" s="12"/>
      <c r="D988" s="13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3"/>
      <c r="B989" s="12"/>
      <c r="C989" s="12"/>
      <c r="D989" s="13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3"/>
      <c r="B990" s="12"/>
      <c r="C990" s="12"/>
      <c r="D990" s="13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3"/>
      <c r="B991" s="12"/>
      <c r="C991" s="12"/>
      <c r="D991" s="13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3"/>
      <c r="B992" s="12"/>
      <c r="C992" s="12"/>
      <c r="D992" s="13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3"/>
      <c r="B993" s="12"/>
      <c r="C993" s="12"/>
      <c r="D993" s="13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3"/>
      <c r="B994" s="12"/>
      <c r="C994" s="12"/>
      <c r="D994" s="13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3"/>
      <c r="B995" s="12"/>
      <c r="C995" s="12"/>
      <c r="D995" s="13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3"/>
      <c r="B996" s="12"/>
      <c r="C996" s="12"/>
      <c r="D996" s="13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3"/>
      <c r="B997" s="12"/>
      <c r="C997" s="12"/>
      <c r="D997" s="13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3"/>
      <c r="B998" s="12"/>
      <c r="C998" s="12"/>
      <c r="D998" s="13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3"/>
      <c r="B999" s="12"/>
      <c r="C999" s="12"/>
      <c r="D999" s="13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3"/>
      <c r="B1000" s="12"/>
      <c r="C1000" s="12"/>
      <c r="D1000" s="13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conditionalFormatting sqref="G2:G57">
    <cfRule type="cellIs" dxfId="0" priority="1" operator="equal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</sheetData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9.14"/>
    <col customWidth="1" min="3" max="3" width="14.86"/>
    <col customWidth="1" min="4" max="4" width="7.29"/>
    <col customWidth="1" min="5" max="6" width="9.14"/>
    <col customWidth="1" min="7" max="26" width="8.71"/>
  </cols>
  <sheetData>
    <row r="1" ht="14.25" customHeight="1">
      <c r="A1" s="49"/>
      <c r="B1" s="50" t="s">
        <v>205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4.25" customHeigh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4.25" customHeight="1">
      <c r="A3" s="49"/>
      <c r="B3" s="51" t="s">
        <v>206</v>
      </c>
      <c r="C3" s="51" t="s">
        <v>207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4.25" customHeight="1">
      <c r="A4" s="49"/>
      <c r="B4" s="52" t="s">
        <v>208</v>
      </c>
      <c r="C4" s="53">
        <v>63000.0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4.25" customHeight="1">
      <c r="A5" s="49"/>
      <c r="B5" s="52" t="s">
        <v>209</v>
      </c>
      <c r="C5" s="53">
        <v>74000.0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14.25" customHeight="1">
      <c r="A6" s="49"/>
      <c r="B6" s="52" t="s">
        <v>210</v>
      </c>
      <c r="C6" s="53">
        <v>42000.0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ht="14.25" customHeight="1">
      <c r="A7" s="49"/>
      <c r="B7" s="52" t="s">
        <v>211</v>
      </c>
      <c r="C7" s="53">
        <v>85000.0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4.25" customHeight="1">
      <c r="A8" s="49"/>
      <c r="B8" s="52" t="s">
        <v>212</v>
      </c>
      <c r="C8" s="53">
        <v>130000.0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4.25" customHeight="1">
      <c r="A9" s="49"/>
      <c r="B9" s="52" t="s">
        <v>213</v>
      </c>
      <c r="C9" s="53">
        <v>150000.0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4.25" customHeight="1">
      <c r="A10" s="49"/>
      <c r="B10" s="52" t="s">
        <v>214</v>
      </c>
      <c r="C10" s="53">
        <v>78000.0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4.25" customHeight="1">
      <c r="A11" s="49"/>
      <c r="B11" s="52" t="s">
        <v>215</v>
      </c>
      <c r="C11" s="53">
        <v>69000.0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ht="14.25" customHeight="1">
      <c r="A12" s="49"/>
      <c r="B12" s="52" t="s">
        <v>216</v>
      </c>
      <c r="C12" s="53">
        <v>31000.0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4.25" customHeight="1">
      <c r="A13" s="49"/>
      <c r="B13" s="52" t="s">
        <v>217</v>
      </c>
      <c r="C13" s="53">
        <v>41000.0</v>
      </c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4.25" customHeight="1">
      <c r="A14" s="49"/>
      <c r="B14" s="52" t="s">
        <v>218</v>
      </c>
      <c r="C14" s="53">
        <v>138000.0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4.25" customHeight="1">
      <c r="A15" s="49"/>
      <c r="B15" s="52" t="s">
        <v>219</v>
      </c>
      <c r="C15" s="53">
        <v>160000.0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4.25" customHeight="1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4.25" customHeight="1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4.25" customHeight="1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4.25" customHeight="1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4.2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4.2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4.2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4.2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4.2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4.25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4.2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4.25" customHeigh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4.25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4.25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4.2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4.2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4.2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4.2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4.2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4.2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4.2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4.2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4.2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4.2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4.25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4.2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4.2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4.2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4.2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4.2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4.2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4.2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4.25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4.2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4.25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4.25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4.25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4.2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4.25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4.25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4.25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4.25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4.25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4.25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4.25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4.25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4.25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4.25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4.25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4.2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4.2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4.25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4.25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4.25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4.25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4.25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4.25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4.25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4.2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4.25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4.2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4.25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4.25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4.25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4.25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4.25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4.25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4.25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4.25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4.25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4.25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4.25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4.25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4.25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4.25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4.25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4.25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4.25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4.25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4.25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4.25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4.25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4.25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4.25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4.25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4.25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4.25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4.25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4.25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4.25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4.25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4.25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4.25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4.25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4.25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4.25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4.25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4.25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4.25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4.25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4.25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4.25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4.25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4.25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4.25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4.25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4.25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4.25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4.25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4.25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4.25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4.25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4.25" customHeigh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4.25" customHeigh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4.25" customHeigh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4.25" customHeigh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4.25" customHeigh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4.25" customHeigh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4.25" customHeigh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4.25" customHeigh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4.25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4.25" customHeigh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4.25" customHeigh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4.25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4.25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4.25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4.25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4.25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4.25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4.25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4.25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4.25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4.25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4.25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4.25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4.25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4.25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4.25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4.25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4.25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4.25" customHeigh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4.25" customHeigh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4.25" customHeigh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4.25" customHeigh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4.25" customHeigh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4.25" customHeigh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4.25" customHeigh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4.25" customHeigh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4.25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4.25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4.25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4.25" customHeigh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4.25" customHeigh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4.25" customHeigh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4.25" customHeigh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4.25" customHeigh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4.25" customHeigh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4.25" customHeigh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4.25" customHeigh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4.25" customHeigh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4.25" customHeigh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4.25" customHeigh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4.25" customHeigh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4.25" customHeigh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4.25" customHeigh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4.25" customHeigh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4.25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4.25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4.25" customHeigh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4.25" customHeigh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4.25" customHeigh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4.25" customHeigh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4.25" customHeigh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4.25" customHeigh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4.25" customHeigh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4.25" customHeigh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4.25" customHeigh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4.25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4.25" customHeigh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4.25" customHeigh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4.25" customHeigh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4.25" customHeight="1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4.25" customHeight="1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4.25" customHeight="1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4.25" customHeight="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4.25" customHeigh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4.25" customHeigh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4.25" customHeight="1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4.25" customHeight="1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4.25" customHeight="1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4.25" customHeight="1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4.25" customHeight="1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4.25" customHeigh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4.25" customHeigh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4.25" customHeigh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4.25" customHeigh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4.25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4.25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4.25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4.25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4.25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4.25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4.25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4.25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4.25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4.25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4.25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4.25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4.25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4.25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4.25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4.25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4.25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4.25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4.25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4.25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4.25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4.25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4.25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4.25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4.25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4.25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4.25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4.25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4.25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4.2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4.2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4.2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4.2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4.2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4.2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4.2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4.2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4.2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4.2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4.2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4.2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4.2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4.2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4.2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4.2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4.2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4.2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4.2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4.2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4.2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4.2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4.2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4.2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4.2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4.2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4.2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4.2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4.2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4.2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4.2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4.2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4.2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4.2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4.2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4.2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4.2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4.2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4.2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4.2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4.2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4.2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4.2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4.2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4.2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4.2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4.2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4.2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4.2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4.2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4.2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4.2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4.2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4.2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4.2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4.2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4.2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4.2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4.2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4.2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4.2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4.2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4.2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4.2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4.2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4.2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4.2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4.2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4.2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4.2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4.2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4.2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4.2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4.2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4.2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4.2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4.2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4.2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4.2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4.2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4.2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4.2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4.2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4.2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4.2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4.2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4.2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4.2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4.2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4.2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4.2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4.2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4.2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4.2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4.2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4.2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4.2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4.2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4.2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4.2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4.2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4.2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4.2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4.2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4.2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4.2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4.2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4.2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4.2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4.2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4.2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4.2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4.2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4.2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4.2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4.2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4.2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4.2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4.2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4.2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4.2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4.2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4.2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4.2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4.2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4.2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4.2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4.2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4.2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4.2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4.2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4.2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4.2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4.2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4.2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4.2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4.2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4.2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4.2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4.2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4.2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4.2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4.2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4.2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4.2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4.2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4.2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4.2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4.2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4.2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4.2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4.2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4.2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4.2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4.2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4.2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4.2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4.2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4.2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4.2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4.2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4.2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4.2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4.2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4.2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4.2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4.2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4.2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4.2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4.2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4.2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4.2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4.2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4.2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4.2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4.2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4.2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4.2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4.2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4.2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4.2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4.2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4.2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4.2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4.2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4.2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4.2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4.2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4.2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4.2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4.2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4.2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4.2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4.2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4.2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4.2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4.2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4.2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4.2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4.2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4.2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4.2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4.2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4.2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4.2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4.2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4.2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4.2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4.2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4.2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4.2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4.2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4.2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4.2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4.2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4.2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4.2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4.2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4.2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4.2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4.2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4.2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4.2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4.2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4.2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4.2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4.2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4.2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4.2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4.2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4.2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4.2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4.2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4.2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4.2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4.2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4.2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4.2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4.2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4.2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4.2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4.2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4.2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4.2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4.2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4.2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4.2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4.2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4.2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4.2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4.2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4.2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4.2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4.2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4.2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4.2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4.2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4.2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4.2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4.2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4.2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4.2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4.2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4.2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4.2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4.2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4.2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4.2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4.2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4.2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4.2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4.2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4.2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4.2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4.2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4.2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4.2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4.2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4.2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4.2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4.2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4.2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4.2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4.2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4.2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4.2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4.2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4.2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4.2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4.2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4.2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4.2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4.2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4.2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4.2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4.2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4.2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4.2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4.2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4.2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4.2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4.2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4.2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4.2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4.2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4.2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4.2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4.2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4.2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4.2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4.2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4.2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4.2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4.2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4.2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4.2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4.2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4.2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4.2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4.2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4.2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4.2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4.2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4.2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4.2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4.2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4.2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4.2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4.2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4.2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4.2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4.2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4.2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4.2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4.2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4.2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4.2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4.2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4.2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4.2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4.2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4.2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4.2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4.2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4.2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4.2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4.2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4.2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4.2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4.2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4.2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4.2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4.2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4.2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4.2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4.2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4.2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4.2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4.2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4.2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4.2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4.2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4.2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4.2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4.2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4.2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4.2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4.2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4.2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4.2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4.2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4.2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4.2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4.2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4.2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4.2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4.2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4.2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4.2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4.2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4.2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4.2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4.2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4.2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4.2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4.2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4.2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4.2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4.2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4.2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4.2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4.2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4.2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4.2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4.2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4.2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4.2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4.2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4.2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4.2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4.2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4.2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4.2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4.2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4.2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4.2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4.2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4.2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4.2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4.2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4.2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4.2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4.2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4.2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4.2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4.2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4.2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4.2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4.2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4.2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4.2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4.2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4.2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4.2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4.2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4.2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4.2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4.2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4.2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4.2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4.2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4.2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4.2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4.2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4.2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4.2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4.2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4.2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4.2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4.2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4.2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4.2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4.2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4.2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4.2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4.2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4.2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4.2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4.2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4.2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4.2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4.2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4.2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4.2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4.2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4.2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4.2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4.2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4.2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4.2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4.2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4.2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4.2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4.2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4.2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4.2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4.2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4.2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4.2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4.2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4.2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4.2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4.2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4.2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4.2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4.2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4.2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4.2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4.2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4.2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4.2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4.2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4.2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4.2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4.2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4.2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4.2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4.2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4.2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4.2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4.2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4.2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4.2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4.2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4.2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4.2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4.2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4.2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4.2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4.2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4.2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4.2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4.2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4.2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4.2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4.2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4.2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4.2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4.2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4.2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4.2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4.2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4.2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4.2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4.2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4.2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4.2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4.2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4.2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4.2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4.2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4.2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4.2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4.2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4.2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4.2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4.2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4.2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4.2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4.2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4.2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4.2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4.2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4.2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4.2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4.2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4.2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4.2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4.2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4.2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4.2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4.2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4.2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4.2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4.2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4.2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4.2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4.2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4.2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4.2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4.2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4.2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4.2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4.2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4.2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4.2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4.2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4.2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4.2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4.2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4.2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4.2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4.2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4.2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4.2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4.2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4.2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4.2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4.2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4.2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4.2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4.2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4.2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4.2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4.2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4.2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4.2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4.2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4.2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4.2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4.2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4.2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4.2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4.2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4.2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4.2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4.2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4.2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4.2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4.2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4.2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4.2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4.2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4.2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4.2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4.2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4.2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4.2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4.2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4.2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4.2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4.2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4.2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4.2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4.2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4.2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4.2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4.2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4.2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4.2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4.2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4.2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4.2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4.2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4.2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4.2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4.2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4.2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4.2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4.2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4.2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4.2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4.2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4.2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4.2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4.2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4.2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4.2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4.2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4.2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4.2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4.2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4.2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4.2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4.2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4.2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4.2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4.2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4.2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4.2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4.2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4.2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4.2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4.2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4.2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4.2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4.2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4.2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4.2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4.2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4.2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4.2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4.2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4.2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4.2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4.2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4.2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4.2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4.2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4.2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4.2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4.2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4.2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4.2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4.2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4.2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4.2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4.2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4.2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4.2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4.2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4.2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4.2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4.2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4.2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4.2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4.2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4.2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4.2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4.2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4.2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4.2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4.2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4.2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4.2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4.2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4.2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4.2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4.2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4.2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4.2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4.2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4.2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4.2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4.2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4.2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4.2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4.2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4.2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4.2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4.2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4.2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4.2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4.2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4.2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4.2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4.2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4.2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4.2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4.2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4.2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4.2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4.2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4.2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4.2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4.2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4.2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4.2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4.2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4.2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4.2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4.2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4.2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4.2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4.2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4.2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4.2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4.2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4.2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4.2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4.2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4.2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4.2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4.2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4.2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4.2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4.2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4.2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4.2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4.43"/>
    <col customWidth="1" min="3" max="3" width="12.71"/>
    <col customWidth="1" min="4" max="4" width="5.29"/>
    <col customWidth="1" min="5" max="6" width="10.14"/>
    <col customWidth="1" min="7" max="26" width="8.71"/>
  </cols>
  <sheetData>
    <row r="1" ht="30.75" customHeight="1">
      <c r="A1" s="5" t="s">
        <v>117</v>
      </c>
      <c r="B1" s="5" t="s">
        <v>118</v>
      </c>
      <c r="C1" s="44" t="s">
        <v>119</v>
      </c>
    </row>
    <row r="2">
      <c r="A2" s="29" t="s">
        <v>128</v>
      </c>
      <c r="B2" s="8" t="s">
        <v>127</v>
      </c>
      <c r="C2" s="11">
        <v>0.89</v>
      </c>
    </row>
    <row r="3">
      <c r="A3" s="29" t="s">
        <v>124</v>
      </c>
      <c r="B3" s="8" t="s">
        <v>123</v>
      </c>
      <c r="C3" s="11">
        <v>0.84</v>
      </c>
    </row>
    <row r="4">
      <c r="A4" s="29" t="s">
        <v>134</v>
      </c>
      <c r="B4" s="8" t="s">
        <v>131</v>
      </c>
      <c r="C4" s="11">
        <v>0.9</v>
      </c>
    </row>
    <row r="5">
      <c r="A5" s="29" t="s">
        <v>130</v>
      </c>
      <c r="B5" s="8" t="s">
        <v>131</v>
      </c>
      <c r="C5" s="11">
        <v>1.25</v>
      </c>
    </row>
    <row r="6">
      <c r="A6" s="29" t="s">
        <v>125</v>
      </c>
      <c r="B6" s="8" t="s">
        <v>123</v>
      </c>
      <c r="C6" s="11">
        <v>0.76</v>
      </c>
    </row>
    <row r="7">
      <c r="A7" s="29" t="s">
        <v>132</v>
      </c>
      <c r="B7" s="8" t="s">
        <v>131</v>
      </c>
      <c r="C7" s="11">
        <v>1.21</v>
      </c>
    </row>
    <row r="8">
      <c r="A8" s="29" t="s">
        <v>129</v>
      </c>
      <c r="B8" s="8" t="s">
        <v>127</v>
      </c>
      <c r="C8" s="11">
        <v>0.49</v>
      </c>
    </row>
    <row r="9">
      <c r="A9" s="29" t="s">
        <v>126</v>
      </c>
      <c r="B9" s="8" t="s">
        <v>127</v>
      </c>
      <c r="C9" s="11">
        <v>1.25</v>
      </c>
    </row>
    <row r="10">
      <c r="A10" s="29" t="s">
        <v>136</v>
      </c>
      <c r="B10" s="8" t="s">
        <v>131</v>
      </c>
      <c r="C10" s="11">
        <v>0.66</v>
      </c>
    </row>
    <row r="11">
      <c r="A11" s="29" t="s">
        <v>137</v>
      </c>
      <c r="B11" s="8" t="s">
        <v>131</v>
      </c>
      <c r="C11" s="11">
        <v>0.4</v>
      </c>
    </row>
    <row r="12">
      <c r="A12" s="29" t="s">
        <v>122</v>
      </c>
      <c r="B12" s="8" t="s">
        <v>123</v>
      </c>
      <c r="C12" s="11">
        <v>1.25</v>
      </c>
    </row>
    <row r="13">
      <c r="A13" s="29" t="s">
        <v>135</v>
      </c>
      <c r="B13" s="8" t="s">
        <v>131</v>
      </c>
      <c r="C13" s="11">
        <v>0.67</v>
      </c>
    </row>
    <row r="14">
      <c r="A14" s="29" t="s">
        <v>133</v>
      </c>
      <c r="B14" s="8" t="s">
        <v>131</v>
      </c>
      <c r="C14" s="11">
        <v>1.05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2:B14">
    <cfRule type="cellIs" dxfId="2" priority="1" operator="equal">
      <formula>"высший"</formula>
    </cfRule>
  </conditionalFormatting>
  <conditionalFormatting sqref="C2:C14">
    <cfRule type="cellIs" dxfId="3" priority="2" operator="greaterThan">
      <formula>"80%"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2018-11-29T09:25:33Z</dcterms:created>
  <dc:creator>Yakushev</dc:creator>
</cp:coreProperties>
</file>