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 activeTab="2"/>
  </bookViews>
  <sheets>
    <sheet name="Distancia vs t" sheetId="1" r:id="rId1"/>
    <sheet name="D vs t cuadrado" sheetId="2" r:id="rId2"/>
    <sheet name="v vs t" sheetId="3" r:id="rId3"/>
    <sheet name="Rectificación" sheetId="4" r:id="rId4"/>
  </sheets>
  <calcPr calcId="145621"/>
</workbook>
</file>

<file path=xl/calcChain.xml><?xml version="1.0" encoding="utf-8"?>
<calcChain xmlns="http://schemas.openxmlformats.org/spreadsheetml/2006/main">
  <c r="J8" i="3" l="1"/>
  <c r="D9" i="4"/>
  <c r="D10" i="4"/>
  <c r="D11" i="4"/>
  <c r="D12" i="4"/>
  <c r="D13" i="4"/>
  <c r="D14" i="4"/>
  <c r="D15" i="4"/>
  <c r="D16" i="4"/>
  <c r="D17" i="4"/>
  <c r="D18" i="4"/>
  <c r="D19" i="4"/>
  <c r="D20" i="4"/>
  <c r="D8" i="4"/>
  <c r="D7" i="4"/>
  <c r="C22" i="3" l="1"/>
  <c r="D22" i="3"/>
  <c r="E22" i="3"/>
  <c r="J4" i="3" s="1"/>
  <c r="J10" i="3" s="1"/>
  <c r="F22" i="3"/>
  <c r="B22" i="3"/>
  <c r="J9" i="3"/>
  <c r="J10" i="1"/>
  <c r="J10" i="2"/>
  <c r="J9" i="1"/>
  <c r="J8" i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7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J4" i="1"/>
  <c r="J4" i="2"/>
  <c r="J9" i="2"/>
  <c r="J8" i="2"/>
  <c r="C22" i="2"/>
  <c r="D22" i="2"/>
  <c r="E22" i="2"/>
  <c r="F22" i="2"/>
  <c r="B22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6" i="2"/>
  <c r="C22" i="1"/>
  <c r="D22" i="1"/>
  <c r="E22" i="1"/>
  <c r="F22" i="1"/>
  <c r="B2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6" i="1"/>
</calcChain>
</file>

<file path=xl/comments1.xml><?xml version="1.0" encoding="utf-8"?>
<comments xmlns="http://schemas.openxmlformats.org/spreadsheetml/2006/main">
  <authors>
    <author>Admin</author>
  </authors>
  <commentList>
    <comment ref="J8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perderse el primer dato, se considera los 14 datos restantes(k=14). La ecuación funciona con los datos existentes (está diseñana para esto), si consideramos 14 y/o 15 datos, no funciona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perderse el primer dato, se considera los 14 datos restantes(k=14). La ecuación funciona con los datos existentes (está diseñana para esto), si consideramos 14 y/o 15 datos, no funciona 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perderse el primer dato, se considera los 14 datos restantes(k=14). La ecuación funciona con los datos existentes (está diseñana para esto), si consideramos 14 y/o 15 datos, no funciona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perderse el primer dato, se considera los 14 datos restantes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perderse el primer dato, se considera los 14 datos restantes</t>
        </r>
      </text>
    </comment>
  </commentList>
</comments>
</file>

<file path=xl/sharedStrings.xml><?xml version="1.0" encoding="utf-8"?>
<sst xmlns="http://schemas.openxmlformats.org/spreadsheetml/2006/main" count="38" uniqueCount="18">
  <si>
    <t>d(cm)</t>
  </si>
  <si>
    <t>t(s)</t>
  </si>
  <si>
    <t>d*t</t>
  </si>
  <si>
    <t>d2</t>
  </si>
  <si>
    <t>t2</t>
  </si>
  <si>
    <t>m=</t>
  </si>
  <si>
    <t>n=</t>
  </si>
  <si>
    <t>r=</t>
  </si>
  <si>
    <t>d*t2</t>
  </si>
  <si>
    <t>(t2)2</t>
  </si>
  <si>
    <t xml:space="preserve">_ </t>
  </si>
  <si>
    <t>(d-1.4)/(t-0.025)</t>
  </si>
  <si>
    <t>(d-1.4)/(t-0.025)*t</t>
  </si>
  <si>
    <t>_</t>
  </si>
  <si>
    <t>((d-1.4)/(t-0.025))2</t>
  </si>
  <si>
    <t>Método  de la parábola</t>
  </si>
  <si>
    <t>Método mínimos cuadrados</t>
  </si>
  <si>
    <t>ec. Dentro de la raíz de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</si>
</sst>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0"/>
    <numFmt numFmtId="166" formatCode="0.000"/>
    <numFmt numFmtId="167" formatCode="0.000000"/>
    <numFmt numFmtId="168" formatCode="0.000000E+0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64" fontId="1" fillId="0" borderId="1" xfId="0" applyNumberFormat="1" applyFont="1" applyBorder="1" applyAlignment="1">
      <alignment vertical="center" wrapText="1"/>
    </xf>
    <xf numFmtId="167" fontId="1" fillId="0" borderId="1" xfId="0" applyNumberFormat="1" applyFont="1" applyBorder="1" applyAlignment="1">
      <alignment vertical="center" wrapText="1"/>
    </xf>
    <xf numFmtId="167" fontId="0" fillId="0" borderId="1" xfId="0" applyNumberFormat="1" applyBorder="1"/>
    <xf numFmtId="168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6" fontId="0" fillId="0" borderId="1" xfId="0" applyNumberFormat="1" applyBorder="1"/>
    <xf numFmtId="0" fontId="0" fillId="0" borderId="2" xfId="0" applyBorder="1" applyAlignment="1">
      <alignment horizontal="right"/>
    </xf>
    <xf numFmtId="2" fontId="0" fillId="0" borderId="3" xfId="0" applyNumberFormat="1" applyBorder="1"/>
    <xf numFmtId="0" fontId="0" fillId="0" borderId="4" xfId="0" applyBorder="1" applyAlignment="1">
      <alignment horizontal="right"/>
    </xf>
    <xf numFmtId="2" fontId="0" fillId="0" borderId="5" xfId="0" applyNumberFormat="1" applyBorder="1"/>
    <xf numFmtId="0" fontId="0" fillId="0" borderId="6" xfId="0" applyBorder="1" applyAlignment="1">
      <alignment horizontal="right"/>
    </xf>
    <xf numFmtId="166" fontId="0" fillId="0" borderId="7" xfId="0" applyNumberFormat="1" applyBorder="1"/>
    <xf numFmtId="166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5" fontId="0" fillId="0" borderId="7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O20" sqref="O20"/>
    </sheetView>
  </sheetViews>
  <sheetFormatPr baseColWidth="10" defaultRowHeight="15" x14ac:dyDescent="0.25"/>
  <cols>
    <col min="10" max="10" width="9.7109375" customWidth="1"/>
  </cols>
  <sheetData>
    <row r="2" spans="2:10" x14ac:dyDescent="0.25">
      <c r="B2" s="18" t="s">
        <v>16</v>
      </c>
    </row>
    <row r="3" spans="2:10" x14ac:dyDescent="0.25">
      <c r="J3" t="s">
        <v>17</v>
      </c>
    </row>
    <row r="4" spans="2:10" x14ac:dyDescent="0.25">
      <c r="J4">
        <f>(15*E22-(C22*C22))*(15*F22-(B22*B22))</f>
        <v>2316738.6184000024</v>
      </c>
    </row>
    <row r="5" spans="2:10" x14ac:dyDescent="0.25">
      <c r="B5" s="1" t="s">
        <v>0</v>
      </c>
      <c r="C5" s="1" t="s">
        <v>1</v>
      </c>
      <c r="D5" s="1" t="s">
        <v>2</v>
      </c>
      <c r="E5" s="1" t="s">
        <v>4</v>
      </c>
      <c r="F5" s="1" t="s">
        <v>3</v>
      </c>
    </row>
    <row r="6" spans="2:10" x14ac:dyDescent="0.25">
      <c r="B6" s="2">
        <v>1.4</v>
      </c>
      <c r="C6" s="15">
        <v>2.5000000000000001E-2</v>
      </c>
      <c r="D6" s="8">
        <f>B6*C6</f>
        <v>3.4999999999999996E-2</v>
      </c>
      <c r="E6" s="3">
        <v>6.2500000000000001E-4</v>
      </c>
      <c r="F6" s="6">
        <f>B6*B6</f>
        <v>1.9599999999999997</v>
      </c>
    </row>
    <row r="7" spans="2:10" x14ac:dyDescent="0.25">
      <c r="B7" s="2">
        <v>4.5</v>
      </c>
      <c r="C7" s="15">
        <v>7.4999999999999997E-2</v>
      </c>
      <c r="D7" s="8">
        <f t="shared" ref="D7:D20" si="0">B7*C7</f>
        <v>0.33749999999999997</v>
      </c>
      <c r="E7" s="3">
        <v>5.6249999999999998E-3</v>
      </c>
      <c r="F7" s="6">
        <f t="shared" ref="F7:F20" si="1">B7*B7</f>
        <v>20.25</v>
      </c>
    </row>
    <row r="8" spans="2:10" x14ac:dyDescent="0.25">
      <c r="B8" s="2">
        <v>9.5</v>
      </c>
      <c r="C8" s="15">
        <v>0.15</v>
      </c>
      <c r="D8" s="8">
        <f t="shared" si="0"/>
        <v>1.425</v>
      </c>
      <c r="E8" s="3">
        <v>2.2499999999999999E-2</v>
      </c>
      <c r="F8" s="6">
        <f t="shared" si="1"/>
        <v>90.25</v>
      </c>
      <c r="I8" s="9" t="s">
        <v>5</v>
      </c>
      <c r="J8" s="10">
        <f>((15*D22)-C22*B22)/(15*E22-C22*C22)</f>
        <v>96.237587523870133</v>
      </c>
    </row>
    <row r="9" spans="2:10" x14ac:dyDescent="0.25">
      <c r="B9" s="2">
        <v>14.8</v>
      </c>
      <c r="C9" s="15">
        <v>0.22500000000000001</v>
      </c>
      <c r="D9" s="8">
        <f t="shared" si="0"/>
        <v>3.33</v>
      </c>
      <c r="E9" s="3">
        <v>5.0625000000000003E-2</v>
      </c>
      <c r="F9" s="6">
        <f t="shared" si="1"/>
        <v>219.04000000000002</v>
      </c>
      <c r="I9" s="11" t="s">
        <v>6</v>
      </c>
      <c r="J9" s="12">
        <f>(E22*B22-C22*D22)/(15*E22-C22*C22)</f>
        <v>-6.1794557606620133</v>
      </c>
    </row>
    <row r="10" spans="2:10" x14ac:dyDescent="0.25">
      <c r="B10" s="2">
        <v>18.8</v>
      </c>
      <c r="C10" s="15">
        <v>0.27500000000000002</v>
      </c>
      <c r="D10" s="8">
        <f t="shared" si="0"/>
        <v>5.1700000000000008</v>
      </c>
      <c r="E10" s="3">
        <v>7.5624999999999998E-2</v>
      </c>
      <c r="F10" s="6">
        <f t="shared" si="1"/>
        <v>353.44000000000005</v>
      </c>
      <c r="I10" s="13" t="s">
        <v>7</v>
      </c>
      <c r="J10" s="14">
        <f>((15*D22)-C22*B22)/(SQRT(J4))</f>
        <v>0.99330447854428983</v>
      </c>
    </row>
    <row r="11" spans="2:10" x14ac:dyDescent="0.25">
      <c r="B11" s="2">
        <v>22.9</v>
      </c>
      <c r="C11" s="15">
        <v>0.32500000000000001</v>
      </c>
      <c r="D11" s="8">
        <f t="shared" si="0"/>
        <v>7.4424999999999999</v>
      </c>
      <c r="E11" s="3">
        <v>0.105625</v>
      </c>
      <c r="F11" s="6">
        <f t="shared" si="1"/>
        <v>524.41</v>
      </c>
    </row>
    <row r="12" spans="2:10" x14ac:dyDescent="0.25">
      <c r="B12" s="2">
        <v>27.4</v>
      </c>
      <c r="C12" s="15">
        <v>0.375</v>
      </c>
      <c r="D12" s="8">
        <f t="shared" si="0"/>
        <v>10.274999999999999</v>
      </c>
      <c r="E12" s="3">
        <v>0.140625</v>
      </c>
      <c r="F12" s="6">
        <f t="shared" si="1"/>
        <v>750.75999999999988</v>
      </c>
    </row>
    <row r="13" spans="2:10" x14ac:dyDescent="0.25">
      <c r="B13" s="2">
        <v>34.299999999999997</v>
      </c>
      <c r="C13" s="15">
        <v>0.45</v>
      </c>
      <c r="D13" s="8">
        <f t="shared" si="0"/>
        <v>15.434999999999999</v>
      </c>
      <c r="E13" s="3">
        <v>0.20250000000000001</v>
      </c>
      <c r="F13" s="6">
        <f t="shared" si="1"/>
        <v>1176.4899999999998</v>
      </c>
    </row>
    <row r="14" spans="2:10" x14ac:dyDescent="0.25">
      <c r="B14" s="2">
        <v>39.200000000000003</v>
      </c>
      <c r="C14" s="15">
        <v>0.5</v>
      </c>
      <c r="D14" s="8">
        <f t="shared" si="0"/>
        <v>19.600000000000001</v>
      </c>
      <c r="E14" s="3">
        <v>0.25</v>
      </c>
      <c r="F14" s="6">
        <f t="shared" si="1"/>
        <v>1536.6400000000003</v>
      </c>
    </row>
    <row r="15" spans="2:10" x14ac:dyDescent="0.25">
      <c r="B15" s="2">
        <v>44.2</v>
      </c>
      <c r="C15" s="15">
        <v>0.55000000000000004</v>
      </c>
      <c r="D15" s="8">
        <f t="shared" si="0"/>
        <v>24.310000000000002</v>
      </c>
      <c r="E15" s="3">
        <v>0.30249999999999999</v>
      </c>
      <c r="F15" s="6">
        <f t="shared" si="1"/>
        <v>1953.6400000000003</v>
      </c>
    </row>
    <row r="16" spans="2:10" x14ac:dyDescent="0.25">
      <c r="B16" s="2">
        <v>49.5</v>
      </c>
      <c r="C16" s="15">
        <v>0.6</v>
      </c>
      <c r="D16" s="8">
        <f t="shared" si="0"/>
        <v>29.7</v>
      </c>
      <c r="E16" s="3">
        <v>0.36</v>
      </c>
      <c r="F16" s="6">
        <f t="shared" si="1"/>
        <v>2450.25</v>
      </c>
    </row>
    <row r="17" spans="2:6" x14ac:dyDescent="0.25">
      <c r="B17" s="2">
        <v>57.5</v>
      </c>
      <c r="C17" s="15">
        <v>0.67500000000000004</v>
      </c>
      <c r="D17" s="8">
        <f t="shared" si="0"/>
        <v>38.8125</v>
      </c>
      <c r="E17" s="3">
        <v>0.455625</v>
      </c>
      <c r="F17" s="6">
        <f t="shared" si="1"/>
        <v>3306.25</v>
      </c>
    </row>
    <row r="18" spans="2:6" x14ac:dyDescent="0.25">
      <c r="B18" s="2">
        <v>63.4</v>
      </c>
      <c r="C18" s="15">
        <v>0.72499999999999998</v>
      </c>
      <c r="D18" s="8">
        <f t="shared" si="0"/>
        <v>45.964999999999996</v>
      </c>
      <c r="E18" s="3">
        <v>0.52562500000000001</v>
      </c>
      <c r="F18" s="6">
        <f t="shared" si="1"/>
        <v>4019.56</v>
      </c>
    </row>
    <row r="19" spans="2:6" x14ac:dyDescent="0.25">
      <c r="B19" s="2">
        <v>72.7</v>
      </c>
      <c r="C19" s="15">
        <v>0.8</v>
      </c>
      <c r="D19" s="8">
        <f t="shared" si="0"/>
        <v>58.160000000000004</v>
      </c>
      <c r="E19" s="3">
        <v>0.64</v>
      </c>
      <c r="F19" s="6">
        <f t="shared" si="1"/>
        <v>5285.29</v>
      </c>
    </row>
    <row r="20" spans="2:6" x14ac:dyDescent="0.25">
      <c r="B20" s="2">
        <v>92</v>
      </c>
      <c r="C20" s="15">
        <v>0.95</v>
      </c>
      <c r="D20" s="8">
        <f t="shared" si="0"/>
        <v>87.399999999999991</v>
      </c>
      <c r="E20" s="3">
        <v>0.90249999999999997</v>
      </c>
      <c r="F20" s="6">
        <f t="shared" si="1"/>
        <v>8464</v>
      </c>
    </row>
    <row r="21" spans="2:6" x14ac:dyDescent="0.25">
      <c r="B21" s="1"/>
      <c r="C21" s="1"/>
      <c r="D21" s="1"/>
      <c r="E21" s="1"/>
      <c r="F21" s="1"/>
    </row>
    <row r="22" spans="2:6" x14ac:dyDescent="0.25">
      <c r="B22" s="7">
        <f>SUM(B6:B20)</f>
        <v>552.09999999999991</v>
      </c>
      <c r="C22" s="7">
        <f t="shared" ref="C22:F22" si="2">SUM(C6:C20)</f>
        <v>6.7</v>
      </c>
      <c r="D22" s="7">
        <f t="shared" si="2"/>
        <v>347.39749999999998</v>
      </c>
      <c r="E22" s="7">
        <f t="shared" si="2"/>
        <v>4.04</v>
      </c>
      <c r="F22" s="7">
        <f t="shared" si="2"/>
        <v>30152.230000000003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2"/>
  <sheetViews>
    <sheetView workbookViewId="0">
      <selection activeCell="J3" sqref="J3"/>
    </sheetView>
  </sheetViews>
  <sheetFormatPr baseColWidth="10" defaultRowHeight="15" x14ac:dyDescent="0.25"/>
  <cols>
    <col min="5" max="5" width="12.28515625" bestFit="1" customWidth="1"/>
  </cols>
  <sheetData>
    <row r="3" spans="2:10" x14ac:dyDescent="0.25">
      <c r="B3" s="18" t="s">
        <v>16</v>
      </c>
      <c r="J3" t="s">
        <v>17</v>
      </c>
    </row>
    <row r="4" spans="2:10" x14ac:dyDescent="0.25">
      <c r="J4">
        <f>(15*E22-(C22*C22))*(15*F22-(B22*B22))</f>
        <v>2177174.3797847521</v>
      </c>
    </row>
    <row r="5" spans="2:10" x14ac:dyDescent="0.25">
      <c r="B5" s="1" t="s">
        <v>0</v>
      </c>
      <c r="C5" s="1" t="s">
        <v>4</v>
      </c>
      <c r="D5" s="1" t="s">
        <v>8</v>
      </c>
      <c r="E5" s="1" t="s">
        <v>9</v>
      </c>
      <c r="F5" s="1" t="s">
        <v>3</v>
      </c>
    </row>
    <row r="6" spans="2:10" x14ac:dyDescent="0.25">
      <c r="B6" s="2">
        <v>1.4</v>
      </c>
      <c r="C6" s="3">
        <v>6.2500000000000001E-4</v>
      </c>
      <c r="D6" s="4">
        <f>B6*C6</f>
        <v>8.7499999999999991E-4</v>
      </c>
      <c r="E6" s="5">
        <f>C6*C6</f>
        <v>3.9062500000000002E-7</v>
      </c>
      <c r="F6" s="6">
        <f>B6*B6</f>
        <v>1.9599999999999997</v>
      </c>
    </row>
    <row r="7" spans="2:10" x14ac:dyDescent="0.25">
      <c r="B7" s="2">
        <v>4.5</v>
      </c>
      <c r="C7" s="3">
        <v>5.6249999999999998E-3</v>
      </c>
      <c r="D7" s="4">
        <f t="shared" ref="D7:D20" si="0">B7*C7</f>
        <v>2.5312499999999998E-2</v>
      </c>
      <c r="E7" s="5">
        <f t="shared" ref="E7:E20" si="1">C7*C7</f>
        <v>3.1640624999999998E-5</v>
      </c>
      <c r="F7" s="6">
        <f t="shared" ref="F7:F20" si="2">B7*B7</f>
        <v>20.25</v>
      </c>
    </row>
    <row r="8" spans="2:10" x14ac:dyDescent="0.25">
      <c r="B8" s="2">
        <v>9.5</v>
      </c>
      <c r="C8" s="3">
        <v>2.2499999999999999E-2</v>
      </c>
      <c r="D8" s="4">
        <f t="shared" si="0"/>
        <v>0.21375</v>
      </c>
      <c r="E8" s="5">
        <f t="shared" si="1"/>
        <v>5.0624999999999997E-4</v>
      </c>
      <c r="F8" s="6">
        <f t="shared" si="2"/>
        <v>90.25</v>
      </c>
      <c r="I8" s="9" t="s">
        <v>5</v>
      </c>
      <c r="J8" s="10">
        <f>((15*D22)-C22*B22)/(15*E22-C22*C22)</f>
        <v>98.554451794774891</v>
      </c>
    </row>
    <row r="9" spans="2:10" x14ac:dyDescent="0.25">
      <c r="B9" s="2">
        <v>14.8</v>
      </c>
      <c r="C9" s="3">
        <v>5.0625000000000003E-2</v>
      </c>
      <c r="D9" s="4">
        <f t="shared" si="0"/>
        <v>0.74925000000000008</v>
      </c>
      <c r="E9" s="5">
        <f t="shared" si="1"/>
        <v>2.5628906250000005E-3</v>
      </c>
      <c r="F9" s="6">
        <f t="shared" si="2"/>
        <v>219.04000000000002</v>
      </c>
      <c r="I9" s="11" t="s">
        <v>6</v>
      </c>
      <c r="J9" s="12">
        <f>(E22*B22-C22*D22)/(15*E22-C22*C22)</f>
        <v>10.262667649940621</v>
      </c>
    </row>
    <row r="10" spans="2:10" x14ac:dyDescent="0.25">
      <c r="B10" s="2">
        <v>18.8</v>
      </c>
      <c r="C10" s="3">
        <v>7.5624999999999998E-2</v>
      </c>
      <c r="D10" s="4">
        <f t="shared" si="0"/>
        <v>1.4217500000000001</v>
      </c>
      <c r="E10" s="5">
        <f t="shared" si="1"/>
        <v>5.7191406249999998E-3</v>
      </c>
      <c r="F10" s="6">
        <f t="shared" si="2"/>
        <v>353.44000000000005</v>
      </c>
      <c r="I10" s="13" t="s">
        <v>7</v>
      </c>
      <c r="J10" s="14">
        <f>((15*D22)-C22*B22)/(SQRT(J4))</f>
        <v>0.98610236638243542</v>
      </c>
    </row>
    <row r="11" spans="2:10" x14ac:dyDescent="0.25">
      <c r="B11" s="2">
        <v>22.9</v>
      </c>
      <c r="C11" s="3">
        <v>0.105625</v>
      </c>
      <c r="D11" s="4">
        <f t="shared" si="0"/>
        <v>2.4188124999999996</v>
      </c>
      <c r="E11" s="5">
        <f t="shared" si="1"/>
        <v>1.1156640624999999E-2</v>
      </c>
      <c r="F11" s="6">
        <f t="shared" si="2"/>
        <v>524.41</v>
      </c>
    </row>
    <row r="12" spans="2:10" x14ac:dyDescent="0.25">
      <c r="B12" s="2">
        <v>27.4</v>
      </c>
      <c r="C12" s="3">
        <v>0.140625</v>
      </c>
      <c r="D12" s="4">
        <f t="shared" si="0"/>
        <v>3.8531249999999999</v>
      </c>
      <c r="E12" s="5">
        <f t="shared" si="1"/>
        <v>1.9775390625E-2</v>
      </c>
      <c r="F12" s="6">
        <f t="shared" si="2"/>
        <v>750.75999999999988</v>
      </c>
    </row>
    <row r="13" spans="2:10" x14ac:dyDescent="0.25">
      <c r="B13" s="2">
        <v>34.299999999999997</v>
      </c>
      <c r="C13" s="3">
        <v>0.20250000000000001</v>
      </c>
      <c r="D13" s="4">
        <f t="shared" si="0"/>
        <v>6.9457500000000003</v>
      </c>
      <c r="E13" s="5">
        <f t="shared" si="1"/>
        <v>4.1006250000000008E-2</v>
      </c>
      <c r="F13" s="6">
        <f t="shared" si="2"/>
        <v>1176.4899999999998</v>
      </c>
    </row>
    <row r="14" spans="2:10" x14ac:dyDescent="0.25">
      <c r="B14" s="2">
        <v>39.200000000000003</v>
      </c>
      <c r="C14" s="3">
        <v>0.25</v>
      </c>
      <c r="D14" s="4">
        <f t="shared" si="0"/>
        <v>9.8000000000000007</v>
      </c>
      <c r="E14" s="5">
        <f t="shared" si="1"/>
        <v>6.25E-2</v>
      </c>
      <c r="F14" s="6">
        <f t="shared" si="2"/>
        <v>1536.6400000000003</v>
      </c>
    </row>
    <row r="15" spans="2:10" x14ac:dyDescent="0.25">
      <c r="B15" s="2">
        <v>44.2</v>
      </c>
      <c r="C15" s="3">
        <v>0.30249999999999999</v>
      </c>
      <c r="D15" s="4">
        <f t="shared" si="0"/>
        <v>13.3705</v>
      </c>
      <c r="E15" s="5">
        <f t="shared" si="1"/>
        <v>9.1506249999999997E-2</v>
      </c>
      <c r="F15" s="6">
        <f t="shared" si="2"/>
        <v>1953.6400000000003</v>
      </c>
    </row>
    <row r="16" spans="2:10" x14ac:dyDescent="0.25">
      <c r="B16" s="2">
        <v>49.5</v>
      </c>
      <c r="C16" s="3">
        <v>0.36</v>
      </c>
      <c r="D16" s="4">
        <f t="shared" si="0"/>
        <v>17.82</v>
      </c>
      <c r="E16" s="5">
        <f t="shared" si="1"/>
        <v>0.12959999999999999</v>
      </c>
      <c r="F16" s="6">
        <f t="shared" si="2"/>
        <v>2450.25</v>
      </c>
    </row>
    <row r="17" spans="2:6" x14ac:dyDescent="0.25">
      <c r="B17" s="2">
        <v>57.5</v>
      </c>
      <c r="C17" s="3">
        <v>0.455625</v>
      </c>
      <c r="D17" s="4">
        <f t="shared" si="0"/>
        <v>26.198437500000001</v>
      </c>
      <c r="E17" s="5">
        <f t="shared" si="1"/>
        <v>0.20759414062500001</v>
      </c>
      <c r="F17" s="6">
        <f t="shared" si="2"/>
        <v>3306.25</v>
      </c>
    </row>
    <row r="18" spans="2:6" x14ac:dyDescent="0.25">
      <c r="B18" s="2">
        <v>63.4</v>
      </c>
      <c r="C18" s="3">
        <v>0.52562500000000001</v>
      </c>
      <c r="D18" s="4">
        <f t="shared" si="0"/>
        <v>33.324624999999997</v>
      </c>
      <c r="E18" s="5">
        <f t="shared" si="1"/>
        <v>0.27628164062499999</v>
      </c>
      <c r="F18" s="6">
        <f t="shared" si="2"/>
        <v>4019.56</v>
      </c>
    </row>
    <row r="19" spans="2:6" x14ac:dyDescent="0.25">
      <c r="B19" s="2">
        <v>72.7</v>
      </c>
      <c r="C19" s="3">
        <v>0.64</v>
      </c>
      <c r="D19" s="4">
        <f t="shared" si="0"/>
        <v>46.528000000000006</v>
      </c>
      <c r="E19" s="5">
        <f t="shared" si="1"/>
        <v>0.40960000000000002</v>
      </c>
      <c r="F19" s="6">
        <f t="shared" si="2"/>
        <v>5285.29</v>
      </c>
    </row>
    <row r="20" spans="2:6" x14ac:dyDescent="0.25">
      <c r="B20" s="2">
        <v>92</v>
      </c>
      <c r="C20" s="3">
        <v>0.90249999999999997</v>
      </c>
      <c r="D20" s="4">
        <f t="shared" si="0"/>
        <v>83.03</v>
      </c>
      <c r="E20" s="5">
        <f t="shared" si="1"/>
        <v>0.81450624999999999</v>
      </c>
      <c r="F20" s="6">
        <f t="shared" si="2"/>
        <v>8464</v>
      </c>
    </row>
    <row r="21" spans="2:6" x14ac:dyDescent="0.25">
      <c r="B21" s="1"/>
      <c r="C21" s="1"/>
      <c r="D21" s="1"/>
      <c r="E21" s="1"/>
      <c r="F21" s="1"/>
    </row>
    <row r="22" spans="2:6" x14ac:dyDescent="0.25">
      <c r="B22" s="7">
        <f>SUM(B6:B20)</f>
        <v>552.09999999999991</v>
      </c>
      <c r="C22" s="7">
        <f t="shared" ref="C22:F22" si="3">SUM(C6:C20)</f>
        <v>4.04</v>
      </c>
      <c r="D22" s="7">
        <f t="shared" si="3"/>
        <v>245.7001875</v>
      </c>
      <c r="E22" s="7">
        <f t="shared" si="3"/>
        <v>2.072346875</v>
      </c>
      <c r="F22" s="7">
        <f t="shared" si="3"/>
        <v>30152.230000000003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22"/>
  <sheetViews>
    <sheetView tabSelected="1" workbookViewId="0">
      <selection activeCell="J23" sqref="J23"/>
    </sheetView>
  </sheetViews>
  <sheetFormatPr baseColWidth="10" defaultRowHeight="15" x14ac:dyDescent="0.25"/>
  <cols>
    <col min="2" max="2" width="14.85546875" customWidth="1"/>
    <col min="4" max="4" width="16.5703125" customWidth="1"/>
    <col min="5" max="5" width="12.42578125" customWidth="1"/>
    <col min="6" max="6" width="17.42578125" customWidth="1"/>
  </cols>
  <sheetData>
    <row r="2" spans="2:10" x14ac:dyDescent="0.25">
      <c r="B2" s="18" t="s">
        <v>16</v>
      </c>
    </row>
    <row r="3" spans="2:10" x14ac:dyDescent="0.25">
      <c r="J3" t="s">
        <v>17</v>
      </c>
    </row>
    <row r="4" spans="2:10" x14ac:dyDescent="0.25">
      <c r="J4">
        <f>(14*E22-(C22*C22))*(14*F22-(B22*B22))</f>
        <v>252401.02523124844</v>
      </c>
    </row>
    <row r="5" spans="2:10" x14ac:dyDescent="0.25">
      <c r="B5" s="1" t="s">
        <v>11</v>
      </c>
      <c r="C5" s="1" t="s">
        <v>1</v>
      </c>
      <c r="D5" s="1" t="s">
        <v>12</v>
      </c>
      <c r="E5" s="1" t="s">
        <v>4</v>
      </c>
      <c r="F5" s="1" t="s">
        <v>14</v>
      </c>
    </row>
    <row r="6" spans="2:10" x14ac:dyDescent="0.25">
      <c r="B6" s="16" t="s">
        <v>10</v>
      </c>
      <c r="C6" s="15">
        <v>2.5000000000000001E-2</v>
      </c>
      <c r="D6" s="1" t="s">
        <v>13</v>
      </c>
      <c r="E6" s="4">
        <f>C6*C6</f>
        <v>6.2500000000000012E-4</v>
      </c>
      <c r="F6" s="1" t="s">
        <v>13</v>
      </c>
    </row>
    <row r="7" spans="2:10" x14ac:dyDescent="0.25">
      <c r="B7" s="2">
        <v>62</v>
      </c>
      <c r="C7" s="15">
        <v>7.4999999999999997E-2</v>
      </c>
      <c r="D7" s="6">
        <f t="shared" ref="D7:D20" si="0">B7*C7</f>
        <v>4.6499999999999995</v>
      </c>
      <c r="E7" s="4">
        <f t="shared" ref="E7:E20" si="1">C7*C7</f>
        <v>5.6249999999999998E-3</v>
      </c>
      <c r="F7" s="7">
        <f>B7*B7</f>
        <v>3844</v>
      </c>
    </row>
    <row r="8" spans="2:10" x14ac:dyDescent="0.25">
      <c r="B8" s="2">
        <v>64.8</v>
      </c>
      <c r="C8" s="15">
        <v>0.15</v>
      </c>
      <c r="D8" s="6">
        <f t="shared" si="0"/>
        <v>9.7199999999999989</v>
      </c>
      <c r="E8" s="4">
        <f t="shared" si="1"/>
        <v>2.2499999999999999E-2</v>
      </c>
      <c r="F8" s="7">
        <f t="shared" ref="F8:F20" si="2">B8*B8</f>
        <v>4199.04</v>
      </c>
      <c r="I8" s="9" t="s">
        <v>5</v>
      </c>
      <c r="J8" s="10">
        <f>((14*D22)-C22*B22)/(14*E22-C22*C22)</f>
        <v>41.862137237534434</v>
      </c>
    </row>
    <row r="9" spans="2:10" x14ac:dyDescent="0.25">
      <c r="B9" s="2">
        <v>67</v>
      </c>
      <c r="C9" s="15">
        <v>0.22500000000000001</v>
      </c>
      <c r="D9" s="6">
        <f t="shared" si="0"/>
        <v>15.075000000000001</v>
      </c>
      <c r="E9" s="4">
        <f t="shared" si="1"/>
        <v>5.0625000000000003E-2</v>
      </c>
      <c r="F9" s="7">
        <f t="shared" si="2"/>
        <v>4489</v>
      </c>
      <c r="I9" s="11" t="s">
        <v>6</v>
      </c>
      <c r="J9" s="12">
        <f>(E22*B22-C22*D22)/(14*E22-C22*C22)</f>
        <v>58.390730995675511</v>
      </c>
    </row>
    <row r="10" spans="2:10" x14ac:dyDescent="0.25">
      <c r="B10" s="2">
        <v>69.599999999999994</v>
      </c>
      <c r="C10" s="15">
        <v>0.27500000000000002</v>
      </c>
      <c r="D10" s="6">
        <f t="shared" si="0"/>
        <v>19.14</v>
      </c>
      <c r="E10" s="4">
        <f t="shared" si="1"/>
        <v>7.5625000000000012E-2</v>
      </c>
      <c r="F10" s="7">
        <f t="shared" si="2"/>
        <v>4844.1599999999989</v>
      </c>
      <c r="I10" s="13" t="s">
        <v>7</v>
      </c>
      <c r="J10" s="17">
        <f>((14*D22)-C22*B22)/(SQRT(J4))</f>
        <v>0.99953664408661325</v>
      </c>
    </row>
    <row r="11" spans="2:10" x14ac:dyDescent="0.25">
      <c r="B11" s="2">
        <v>71.7</v>
      </c>
      <c r="C11" s="15">
        <v>0.32500000000000001</v>
      </c>
      <c r="D11" s="6">
        <f t="shared" si="0"/>
        <v>23.302500000000002</v>
      </c>
      <c r="E11" s="4">
        <f t="shared" si="1"/>
        <v>0.10562500000000001</v>
      </c>
      <c r="F11" s="7">
        <f t="shared" si="2"/>
        <v>5140.8900000000003</v>
      </c>
    </row>
    <row r="12" spans="2:10" x14ac:dyDescent="0.25">
      <c r="B12" s="2">
        <v>74.3</v>
      </c>
      <c r="C12" s="15">
        <v>0.375</v>
      </c>
      <c r="D12" s="6">
        <f t="shared" si="0"/>
        <v>27.862499999999997</v>
      </c>
      <c r="E12" s="4">
        <f t="shared" si="1"/>
        <v>0.140625</v>
      </c>
      <c r="F12" s="7">
        <f t="shared" si="2"/>
        <v>5520.49</v>
      </c>
    </row>
    <row r="13" spans="2:10" x14ac:dyDescent="0.25">
      <c r="B13" s="2">
        <v>77.400000000000006</v>
      </c>
      <c r="C13" s="15">
        <v>0.45</v>
      </c>
      <c r="D13" s="6">
        <f t="shared" si="0"/>
        <v>34.830000000000005</v>
      </c>
      <c r="E13" s="4">
        <f t="shared" si="1"/>
        <v>0.20250000000000001</v>
      </c>
      <c r="F13" s="7">
        <f t="shared" si="2"/>
        <v>5990.7600000000011</v>
      </c>
    </row>
    <row r="14" spans="2:10" x14ac:dyDescent="0.25">
      <c r="B14" s="2">
        <v>79.599999999999994</v>
      </c>
      <c r="C14" s="15">
        <v>0.5</v>
      </c>
      <c r="D14" s="6">
        <f t="shared" si="0"/>
        <v>39.799999999999997</v>
      </c>
      <c r="E14" s="4">
        <f t="shared" si="1"/>
        <v>0.25</v>
      </c>
      <c r="F14" s="7">
        <f t="shared" si="2"/>
        <v>6336.1599999999989</v>
      </c>
    </row>
    <row r="15" spans="2:10" x14ac:dyDescent="0.25">
      <c r="B15" s="2">
        <v>81.5</v>
      </c>
      <c r="C15" s="15">
        <v>0.55000000000000004</v>
      </c>
      <c r="D15" s="6">
        <f t="shared" si="0"/>
        <v>44.825000000000003</v>
      </c>
      <c r="E15" s="4">
        <f t="shared" si="1"/>
        <v>0.30250000000000005</v>
      </c>
      <c r="F15" s="7">
        <f t="shared" si="2"/>
        <v>6642.25</v>
      </c>
    </row>
    <row r="16" spans="2:10" x14ac:dyDescent="0.25">
      <c r="B16" s="2">
        <v>83.7</v>
      </c>
      <c r="C16" s="15">
        <v>0.6</v>
      </c>
      <c r="D16" s="6">
        <f t="shared" si="0"/>
        <v>50.22</v>
      </c>
      <c r="E16" s="4">
        <f t="shared" si="1"/>
        <v>0.36</v>
      </c>
      <c r="F16" s="7">
        <f t="shared" si="2"/>
        <v>7005.6900000000005</v>
      </c>
    </row>
    <row r="17" spans="2:6" x14ac:dyDescent="0.25">
      <c r="B17" s="2">
        <v>86.8</v>
      </c>
      <c r="C17" s="15">
        <v>0.67500000000000004</v>
      </c>
      <c r="D17" s="6">
        <f t="shared" si="0"/>
        <v>58.59</v>
      </c>
      <c r="E17" s="4">
        <f t="shared" si="1"/>
        <v>0.45562500000000006</v>
      </c>
      <c r="F17" s="7">
        <f t="shared" si="2"/>
        <v>7534.24</v>
      </c>
    </row>
    <row r="18" spans="2:6" x14ac:dyDescent="0.25">
      <c r="B18" s="2">
        <v>88.6</v>
      </c>
      <c r="C18" s="15">
        <v>0.72499999999999998</v>
      </c>
      <c r="D18" s="6">
        <f t="shared" si="0"/>
        <v>64.234999999999999</v>
      </c>
      <c r="E18" s="4">
        <f t="shared" si="1"/>
        <v>0.52562500000000001</v>
      </c>
      <c r="F18" s="7">
        <f t="shared" si="2"/>
        <v>7849.9599999999991</v>
      </c>
    </row>
    <row r="19" spans="2:6" x14ac:dyDescent="0.25">
      <c r="B19" s="2">
        <v>92</v>
      </c>
      <c r="C19" s="15">
        <v>0.8</v>
      </c>
      <c r="D19" s="6">
        <f t="shared" si="0"/>
        <v>73.600000000000009</v>
      </c>
      <c r="E19" s="4">
        <f t="shared" si="1"/>
        <v>0.64000000000000012</v>
      </c>
      <c r="F19" s="7">
        <f t="shared" si="2"/>
        <v>8464</v>
      </c>
    </row>
    <row r="20" spans="2:6" x14ac:dyDescent="0.25">
      <c r="B20" s="2">
        <v>97.9</v>
      </c>
      <c r="C20" s="15">
        <v>0.95</v>
      </c>
      <c r="D20" s="6">
        <f t="shared" si="0"/>
        <v>93.004999999999995</v>
      </c>
      <c r="E20" s="4">
        <f t="shared" si="1"/>
        <v>0.90249999999999997</v>
      </c>
      <c r="F20" s="7">
        <f t="shared" si="2"/>
        <v>9584.4100000000017</v>
      </c>
    </row>
    <row r="21" spans="2:6" x14ac:dyDescent="0.25">
      <c r="B21" s="1"/>
      <c r="C21" s="1"/>
      <c r="D21" s="1"/>
      <c r="E21" s="1"/>
      <c r="F21" s="1"/>
    </row>
    <row r="22" spans="2:6" x14ac:dyDescent="0.25">
      <c r="B22" s="7">
        <f>SUM(B7:B20)</f>
        <v>1096.9000000000001</v>
      </c>
      <c r="C22" s="7">
        <f t="shared" ref="C22:F22" si="3">SUM(C7:C20)</f>
        <v>6.6749999999999998</v>
      </c>
      <c r="D22" s="7">
        <f t="shared" si="3"/>
        <v>558.85500000000002</v>
      </c>
      <c r="E22" s="7">
        <f t="shared" si="3"/>
        <v>4.0393750000000006</v>
      </c>
      <c r="F22" s="7">
        <f t="shared" si="3"/>
        <v>87445.05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H13" sqref="H13"/>
    </sheetView>
  </sheetViews>
  <sheetFormatPr baseColWidth="10" defaultRowHeight="15" x14ac:dyDescent="0.25"/>
  <cols>
    <col min="4" max="4" width="15.85546875" customWidth="1"/>
  </cols>
  <sheetData>
    <row r="2" spans="2:4" x14ac:dyDescent="0.25">
      <c r="B2" s="18" t="s">
        <v>15</v>
      </c>
    </row>
    <row r="5" spans="2:4" x14ac:dyDescent="0.25">
      <c r="B5" s="1" t="s">
        <v>0</v>
      </c>
      <c r="C5" s="1" t="s">
        <v>1</v>
      </c>
      <c r="D5" s="1" t="s">
        <v>11</v>
      </c>
    </row>
    <row r="6" spans="2:4" x14ac:dyDescent="0.25">
      <c r="B6" s="2">
        <v>1.4</v>
      </c>
      <c r="C6" s="15">
        <v>2.5000000000000001E-2</v>
      </c>
      <c r="D6" s="1" t="s">
        <v>13</v>
      </c>
    </row>
    <row r="7" spans="2:4" x14ac:dyDescent="0.25">
      <c r="B7" s="2">
        <v>4.5</v>
      </c>
      <c r="C7" s="15">
        <v>7.4999999999999997E-2</v>
      </c>
      <c r="D7" s="7">
        <f>(B7-$B$6)/(C7-$C$6)</f>
        <v>62.000000000000007</v>
      </c>
    </row>
    <row r="8" spans="2:4" x14ac:dyDescent="0.25">
      <c r="B8" s="2">
        <v>9.5</v>
      </c>
      <c r="C8" s="15">
        <v>0.15</v>
      </c>
      <c r="D8" s="7">
        <f>(B8-$B$6)/(C8-$C$6)</f>
        <v>64.8</v>
      </c>
    </row>
    <row r="9" spans="2:4" x14ac:dyDescent="0.25">
      <c r="B9" s="2">
        <v>14.8</v>
      </c>
      <c r="C9" s="15">
        <v>0.22500000000000001</v>
      </c>
      <c r="D9" s="7">
        <f t="shared" ref="D9:D20" si="0">(B9-$B$6)/(C9-$C$6)</f>
        <v>67</v>
      </c>
    </row>
    <row r="10" spans="2:4" x14ac:dyDescent="0.25">
      <c r="B10" s="2">
        <v>18.8</v>
      </c>
      <c r="C10" s="15">
        <v>0.27500000000000002</v>
      </c>
      <c r="D10" s="7">
        <f t="shared" si="0"/>
        <v>69.600000000000009</v>
      </c>
    </row>
    <row r="11" spans="2:4" x14ac:dyDescent="0.25">
      <c r="B11" s="2">
        <v>22.9</v>
      </c>
      <c r="C11" s="15">
        <v>0.32500000000000001</v>
      </c>
      <c r="D11" s="7">
        <f t="shared" si="0"/>
        <v>71.666666666666671</v>
      </c>
    </row>
    <row r="12" spans="2:4" x14ac:dyDescent="0.25">
      <c r="B12" s="2">
        <v>27.4</v>
      </c>
      <c r="C12" s="15">
        <v>0.375</v>
      </c>
      <c r="D12" s="7">
        <f t="shared" si="0"/>
        <v>74.285714285714292</v>
      </c>
    </row>
    <row r="13" spans="2:4" x14ac:dyDescent="0.25">
      <c r="B13" s="2">
        <v>34.299999999999997</v>
      </c>
      <c r="C13" s="15">
        <v>0.45</v>
      </c>
      <c r="D13" s="7">
        <f t="shared" si="0"/>
        <v>77.411764705882348</v>
      </c>
    </row>
    <row r="14" spans="2:4" x14ac:dyDescent="0.25">
      <c r="B14" s="2">
        <v>39.200000000000003</v>
      </c>
      <c r="C14" s="15">
        <v>0.5</v>
      </c>
      <c r="D14" s="7">
        <f t="shared" si="0"/>
        <v>79.578947368421069</v>
      </c>
    </row>
    <row r="15" spans="2:4" x14ac:dyDescent="0.25">
      <c r="B15" s="2">
        <v>44.2</v>
      </c>
      <c r="C15" s="15">
        <v>0.55000000000000004</v>
      </c>
      <c r="D15" s="7">
        <f t="shared" si="0"/>
        <v>81.523809523809533</v>
      </c>
    </row>
    <row r="16" spans="2:4" x14ac:dyDescent="0.25">
      <c r="B16" s="2">
        <v>49.5</v>
      </c>
      <c r="C16" s="15">
        <v>0.6</v>
      </c>
      <c r="D16" s="7">
        <f t="shared" si="0"/>
        <v>83.652173913043484</v>
      </c>
    </row>
    <row r="17" spans="2:4" x14ac:dyDescent="0.25">
      <c r="B17" s="2">
        <v>57.5</v>
      </c>
      <c r="C17" s="15">
        <v>0.67500000000000004</v>
      </c>
      <c r="D17" s="7">
        <f t="shared" si="0"/>
        <v>86.307692307692307</v>
      </c>
    </row>
    <row r="18" spans="2:4" x14ac:dyDescent="0.25">
      <c r="B18" s="2">
        <v>63.4</v>
      </c>
      <c r="C18" s="15">
        <v>0.72499999999999998</v>
      </c>
      <c r="D18" s="7">
        <f t="shared" si="0"/>
        <v>88.571428571428584</v>
      </c>
    </row>
    <row r="19" spans="2:4" x14ac:dyDescent="0.25">
      <c r="B19" s="2">
        <v>72.7</v>
      </c>
      <c r="C19" s="15">
        <v>0.8</v>
      </c>
      <c r="D19" s="7">
        <f t="shared" si="0"/>
        <v>92</v>
      </c>
    </row>
    <row r="20" spans="2:4" x14ac:dyDescent="0.25">
      <c r="B20" s="2">
        <v>92</v>
      </c>
      <c r="C20" s="15">
        <v>0.95</v>
      </c>
      <c r="D20" s="7">
        <f t="shared" si="0"/>
        <v>97.945945945945951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Distancia vs t</vt:lpstr>
      <vt:lpstr>D vs t cuadrado</vt:lpstr>
      <vt:lpstr>v vs t</vt:lpstr>
      <vt:lpstr>Rectificación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2022-09-04T00:28:25Z</dcterms:created>
  <dcterms:modified xsi:type="dcterms:W3CDTF">2023-04-08T16:15:10Z</dcterms:modified>
</cp:coreProperties>
</file>