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uill\OneDrive\Escritorio\"/>
    </mc:Choice>
  </mc:AlternateContent>
  <xr:revisionPtr revIDLastSave="0" documentId="8_{F17E0493-3F23-4115-8D6B-AF7CB2D263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  <sheet name="Hoja2" sheetId="5" r:id="rId2"/>
    <sheet name="Hoja1 (2)" sheetId="3" r:id="rId3"/>
    <sheet name="Hoja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cbI4XWvCzf29t+LdvOyDfYtqgvnUlDBIdH+GwTBFB8A="/>
    </ext>
  </extLst>
</workbook>
</file>

<file path=xl/calcChain.xml><?xml version="1.0" encoding="utf-8"?>
<calcChain xmlns="http://schemas.openxmlformats.org/spreadsheetml/2006/main">
  <c r="N23" i="1" l="1"/>
  <c r="O28" i="1"/>
  <c r="K94" i="3"/>
  <c r="J94" i="3"/>
  <c r="I94" i="3"/>
  <c r="H94" i="3"/>
  <c r="G94" i="3"/>
  <c r="K93" i="3"/>
  <c r="J93" i="3"/>
  <c r="I93" i="3"/>
  <c r="H93" i="3"/>
  <c r="G93" i="3"/>
  <c r="K92" i="3"/>
  <c r="J92" i="3"/>
  <c r="I92" i="3"/>
  <c r="H92" i="3"/>
  <c r="G92" i="3"/>
  <c r="K91" i="3"/>
  <c r="J91" i="3"/>
  <c r="I91" i="3"/>
  <c r="H91" i="3"/>
  <c r="G91" i="3"/>
  <c r="K90" i="3"/>
  <c r="J90" i="3"/>
  <c r="I90" i="3"/>
  <c r="H90" i="3"/>
  <c r="G90" i="3"/>
  <c r="M89" i="3"/>
  <c r="K89" i="3"/>
  <c r="J89" i="3"/>
  <c r="I89" i="3"/>
  <c r="H89" i="3"/>
  <c r="G89" i="3"/>
  <c r="K88" i="3"/>
  <c r="J88" i="3"/>
  <c r="I88" i="3"/>
  <c r="H88" i="3"/>
  <c r="G88" i="3"/>
  <c r="K87" i="3"/>
  <c r="J87" i="3"/>
  <c r="I87" i="3"/>
  <c r="H87" i="3"/>
  <c r="G87" i="3"/>
  <c r="K86" i="3"/>
  <c r="J86" i="3"/>
  <c r="I86" i="3"/>
  <c r="H86" i="3"/>
  <c r="G86" i="3"/>
  <c r="K85" i="3"/>
  <c r="J85" i="3"/>
  <c r="I85" i="3"/>
  <c r="H85" i="3"/>
  <c r="G85" i="3"/>
  <c r="K84" i="3"/>
  <c r="J84" i="3"/>
  <c r="I84" i="3"/>
  <c r="H84" i="3"/>
  <c r="G84" i="3"/>
  <c r="K83" i="3"/>
  <c r="J83" i="3"/>
  <c r="I83" i="3"/>
  <c r="H83" i="3"/>
  <c r="G83" i="3"/>
  <c r="K82" i="3"/>
  <c r="J82" i="3"/>
  <c r="I82" i="3"/>
  <c r="H82" i="3"/>
  <c r="G82" i="3"/>
  <c r="K81" i="3"/>
  <c r="J81" i="3"/>
  <c r="I81" i="3"/>
  <c r="H81" i="3"/>
  <c r="G81" i="3"/>
  <c r="K80" i="3"/>
  <c r="J80" i="3"/>
  <c r="I80" i="3"/>
  <c r="H80" i="3"/>
  <c r="G80" i="3"/>
  <c r="K79" i="3"/>
  <c r="J79" i="3"/>
  <c r="I79" i="3"/>
  <c r="H79" i="3"/>
  <c r="G79" i="3"/>
  <c r="K78" i="3"/>
  <c r="J78" i="3"/>
  <c r="I78" i="3"/>
  <c r="H78" i="3"/>
  <c r="G78" i="3"/>
  <c r="K77" i="3"/>
  <c r="J77" i="3"/>
  <c r="I77" i="3"/>
  <c r="H77" i="3"/>
  <c r="G77" i="3"/>
  <c r="K76" i="3"/>
  <c r="J76" i="3"/>
  <c r="I76" i="3"/>
  <c r="H76" i="3"/>
  <c r="G76" i="3"/>
  <c r="K75" i="3"/>
  <c r="J75" i="3"/>
  <c r="I75" i="3"/>
  <c r="H75" i="3"/>
  <c r="G75" i="3"/>
  <c r="K74" i="3"/>
  <c r="J74" i="3"/>
  <c r="I74" i="3"/>
  <c r="H74" i="3"/>
  <c r="G74" i="3"/>
  <c r="K73" i="3"/>
  <c r="J73" i="3"/>
  <c r="I73" i="3"/>
  <c r="H73" i="3"/>
  <c r="G73" i="3"/>
  <c r="K72" i="3"/>
  <c r="J72" i="3"/>
  <c r="I72" i="3"/>
  <c r="H72" i="3"/>
  <c r="G72" i="3"/>
  <c r="K71" i="3"/>
  <c r="J71" i="3"/>
  <c r="I71" i="3"/>
  <c r="H71" i="3"/>
  <c r="G71" i="3"/>
  <c r="K70" i="3"/>
  <c r="J70" i="3"/>
  <c r="I70" i="3"/>
  <c r="H70" i="3"/>
  <c r="G70" i="3"/>
  <c r="K69" i="3"/>
  <c r="J69" i="3"/>
  <c r="I69" i="3"/>
  <c r="H69" i="3"/>
  <c r="G69" i="3"/>
  <c r="K68" i="3"/>
  <c r="J68" i="3"/>
  <c r="I68" i="3"/>
  <c r="H68" i="3"/>
  <c r="G68" i="3"/>
  <c r="K67" i="3"/>
  <c r="J67" i="3"/>
  <c r="I67" i="3"/>
  <c r="H67" i="3"/>
  <c r="G67" i="3"/>
  <c r="K66" i="3"/>
  <c r="J66" i="3"/>
  <c r="I66" i="3"/>
  <c r="H66" i="3"/>
  <c r="G66" i="3"/>
  <c r="K65" i="3"/>
  <c r="J65" i="3"/>
  <c r="I65" i="3"/>
  <c r="H65" i="3"/>
  <c r="G65" i="3"/>
  <c r="K64" i="3"/>
  <c r="J64" i="3"/>
  <c r="I64" i="3"/>
  <c r="H64" i="3"/>
  <c r="G64" i="3"/>
  <c r="K63" i="3"/>
  <c r="J63" i="3"/>
  <c r="I63" i="3"/>
  <c r="H63" i="3"/>
  <c r="G63" i="3"/>
  <c r="K62" i="3"/>
  <c r="J62" i="3"/>
  <c r="I62" i="3"/>
  <c r="H62" i="3"/>
  <c r="G62" i="3"/>
  <c r="K61" i="3"/>
  <c r="J61" i="3"/>
  <c r="I61" i="3"/>
  <c r="H61" i="3"/>
  <c r="G61" i="3"/>
  <c r="K60" i="3"/>
  <c r="J60" i="3"/>
  <c r="I60" i="3"/>
  <c r="H60" i="3"/>
  <c r="G60" i="3"/>
  <c r="K59" i="3"/>
  <c r="J59" i="3"/>
  <c r="I59" i="3"/>
  <c r="H59" i="3"/>
  <c r="G59" i="3"/>
  <c r="K58" i="3"/>
  <c r="J58" i="3"/>
  <c r="I58" i="3"/>
  <c r="H58" i="3"/>
  <c r="G58" i="3"/>
  <c r="K57" i="3"/>
  <c r="J57" i="3"/>
  <c r="I57" i="3"/>
  <c r="H57" i="3"/>
  <c r="G57" i="3"/>
  <c r="K56" i="3"/>
  <c r="J56" i="3"/>
  <c r="I56" i="3"/>
  <c r="H56" i="3"/>
  <c r="G56" i="3"/>
  <c r="K55" i="3"/>
  <c r="J55" i="3"/>
  <c r="I55" i="3"/>
  <c r="H55" i="3"/>
  <c r="G55" i="3"/>
  <c r="K54" i="3"/>
  <c r="J54" i="3"/>
  <c r="I54" i="3"/>
  <c r="H54" i="3"/>
  <c r="G54" i="3"/>
  <c r="K53" i="3"/>
  <c r="J53" i="3"/>
  <c r="I53" i="3"/>
  <c r="H53" i="3"/>
  <c r="G53" i="3"/>
  <c r="K52" i="3"/>
  <c r="J52" i="3"/>
  <c r="I52" i="3"/>
  <c r="H52" i="3"/>
  <c r="G52" i="3"/>
  <c r="K51" i="3"/>
  <c r="J51" i="3"/>
  <c r="I51" i="3"/>
  <c r="H51" i="3"/>
  <c r="G51" i="3"/>
  <c r="K50" i="3"/>
  <c r="J50" i="3"/>
  <c r="I50" i="3"/>
  <c r="H50" i="3"/>
  <c r="G50" i="3"/>
  <c r="K49" i="3"/>
  <c r="J49" i="3"/>
  <c r="I49" i="3"/>
  <c r="H49" i="3"/>
  <c r="G49" i="3"/>
  <c r="K48" i="3"/>
  <c r="J48" i="3"/>
  <c r="I48" i="3"/>
  <c r="H48" i="3"/>
  <c r="G48" i="3"/>
  <c r="K47" i="3"/>
  <c r="J47" i="3"/>
  <c r="I47" i="3"/>
  <c r="H47" i="3"/>
  <c r="G47" i="3"/>
  <c r="K46" i="3"/>
  <c r="J46" i="3"/>
  <c r="I46" i="3"/>
  <c r="H46" i="3"/>
  <c r="G46" i="3"/>
  <c r="K45" i="3"/>
  <c r="J45" i="3"/>
  <c r="I45" i="3"/>
  <c r="H45" i="3"/>
  <c r="G45" i="3"/>
  <c r="K44" i="3"/>
  <c r="J44" i="3"/>
  <c r="I44" i="3"/>
  <c r="H44" i="3"/>
  <c r="G44" i="3"/>
  <c r="K43" i="3"/>
  <c r="J43" i="3"/>
  <c r="I43" i="3"/>
  <c r="H43" i="3"/>
  <c r="G43" i="3"/>
  <c r="K42" i="3"/>
  <c r="J42" i="3"/>
  <c r="I42" i="3"/>
  <c r="H42" i="3"/>
  <c r="G42" i="3"/>
  <c r="K41" i="3"/>
  <c r="J41" i="3"/>
  <c r="I41" i="3"/>
  <c r="H41" i="3"/>
  <c r="G41" i="3"/>
  <c r="K40" i="3"/>
  <c r="J40" i="3"/>
  <c r="I40" i="3"/>
  <c r="H40" i="3"/>
  <c r="G40" i="3"/>
  <c r="K39" i="3"/>
  <c r="J39" i="3"/>
  <c r="I39" i="3"/>
  <c r="H39" i="3"/>
  <c r="G39" i="3"/>
  <c r="K38" i="3"/>
  <c r="J38" i="3"/>
  <c r="I38" i="3"/>
  <c r="H38" i="3"/>
  <c r="G38" i="3"/>
  <c r="K37" i="3"/>
  <c r="J37" i="3"/>
  <c r="I37" i="3"/>
  <c r="H37" i="3"/>
  <c r="G37" i="3"/>
  <c r="K36" i="3"/>
  <c r="J36" i="3"/>
  <c r="I36" i="3"/>
  <c r="H36" i="3"/>
  <c r="G36" i="3"/>
  <c r="K35" i="3"/>
  <c r="J35" i="3"/>
  <c r="I35" i="3"/>
  <c r="H35" i="3"/>
  <c r="G35" i="3"/>
  <c r="K34" i="3"/>
  <c r="J34" i="3"/>
  <c r="I34" i="3"/>
  <c r="H34" i="3"/>
  <c r="G34" i="3"/>
  <c r="K33" i="3"/>
  <c r="J33" i="3"/>
  <c r="I33" i="3"/>
  <c r="H33" i="3"/>
  <c r="G33" i="3"/>
  <c r="K32" i="3"/>
  <c r="J32" i="3"/>
  <c r="I32" i="3"/>
  <c r="H32" i="3"/>
  <c r="G32" i="3"/>
  <c r="K31" i="3"/>
  <c r="J31" i="3"/>
  <c r="I31" i="3"/>
  <c r="H31" i="3"/>
  <c r="G31" i="3"/>
  <c r="K30" i="3"/>
  <c r="J30" i="3"/>
  <c r="I30" i="3"/>
  <c r="H30" i="3"/>
  <c r="G30" i="3"/>
  <c r="K29" i="3"/>
  <c r="J29" i="3"/>
  <c r="I29" i="3"/>
  <c r="H29" i="3"/>
  <c r="G29" i="3"/>
  <c r="K28" i="3"/>
  <c r="J28" i="3"/>
  <c r="I28" i="3"/>
  <c r="H28" i="3"/>
  <c r="G28" i="3"/>
  <c r="K27" i="3"/>
  <c r="J27" i="3"/>
  <c r="I27" i="3"/>
  <c r="H27" i="3"/>
  <c r="G27" i="3"/>
  <c r="K26" i="3"/>
  <c r="J26" i="3"/>
  <c r="I26" i="3"/>
  <c r="H26" i="3"/>
  <c r="G26" i="3"/>
  <c r="K25" i="3"/>
  <c r="J25" i="3"/>
  <c r="I25" i="3"/>
  <c r="H25" i="3"/>
  <c r="G25" i="3"/>
  <c r="K24" i="3"/>
  <c r="J24" i="3"/>
  <c r="I24" i="3"/>
  <c r="H24" i="3"/>
  <c r="G24" i="3"/>
  <c r="K23" i="3"/>
  <c r="J23" i="3"/>
  <c r="I23" i="3"/>
  <c r="H23" i="3"/>
  <c r="G23" i="3"/>
  <c r="P22" i="3"/>
  <c r="P24" i="3" s="1"/>
  <c r="O22" i="3"/>
  <c r="O24" i="3" s="1"/>
  <c r="K22" i="3"/>
  <c r="J22" i="3"/>
  <c r="I22" i="3"/>
  <c r="H22" i="3"/>
  <c r="G22" i="3"/>
  <c r="K21" i="3"/>
  <c r="J21" i="3"/>
  <c r="I21" i="3"/>
  <c r="H21" i="3"/>
  <c r="G21" i="3"/>
  <c r="K20" i="3"/>
  <c r="J20" i="3"/>
  <c r="I20" i="3"/>
  <c r="H20" i="3"/>
  <c r="G20" i="3"/>
  <c r="K19" i="3"/>
  <c r="J19" i="3"/>
  <c r="I19" i="3"/>
  <c r="H19" i="3"/>
  <c r="G19" i="3"/>
  <c r="K18" i="3"/>
  <c r="J18" i="3"/>
  <c r="I18" i="3"/>
  <c r="H18" i="3"/>
  <c r="G18" i="3"/>
  <c r="K17" i="3"/>
  <c r="J17" i="3"/>
  <c r="I17" i="3"/>
  <c r="H17" i="3"/>
  <c r="G17" i="3"/>
  <c r="P16" i="3"/>
  <c r="K16" i="3"/>
  <c r="J16" i="3"/>
  <c r="I16" i="3"/>
  <c r="H16" i="3"/>
  <c r="G16" i="3"/>
  <c r="O15" i="3"/>
  <c r="O23" i="3" s="1"/>
  <c r="O25" i="3" s="1"/>
  <c r="O26" i="3" s="1"/>
  <c r="N15" i="3"/>
  <c r="N23" i="3" s="1"/>
  <c r="K15" i="3"/>
  <c r="J15" i="3"/>
  <c r="I15" i="3"/>
  <c r="H15" i="3"/>
  <c r="G15" i="3"/>
  <c r="O14" i="3"/>
  <c r="O16" i="3" s="1"/>
  <c r="N14" i="3"/>
  <c r="N22" i="3" s="1"/>
  <c r="K14" i="3"/>
  <c r="J14" i="3"/>
  <c r="I14" i="3"/>
  <c r="H14" i="3"/>
  <c r="G14" i="3"/>
  <c r="K13" i="3"/>
  <c r="J13" i="3"/>
  <c r="I13" i="3"/>
  <c r="H13" i="3"/>
  <c r="G13" i="3"/>
  <c r="K12" i="3"/>
  <c r="J12" i="3"/>
  <c r="I12" i="3"/>
  <c r="H12" i="3"/>
  <c r="G12" i="3"/>
  <c r="K11" i="3"/>
  <c r="J11" i="3"/>
  <c r="I11" i="3"/>
  <c r="H11" i="3"/>
  <c r="G11" i="3"/>
  <c r="K10" i="3"/>
  <c r="J10" i="3"/>
  <c r="I10" i="3"/>
  <c r="H10" i="3"/>
  <c r="G10" i="3"/>
  <c r="K9" i="3"/>
  <c r="J9" i="3"/>
  <c r="I9" i="3"/>
  <c r="H9" i="3"/>
  <c r="G9" i="3"/>
  <c r="K8" i="3"/>
  <c r="J8" i="3"/>
  <c r="I8" i="3"/>
  <c r="H8" i="3"/>
  <c r="G8" i="3"/>
  <c r="K7" i="3"/>
  <c r="J7" i="3"/>
  <c r="I7" i="3"/>
  <c r="H7" i="3"/>
  <c r="H96" i="3" s="1"/>
  <c r="H97" i="3" s="1"/>
  <c r="G7" i="3"/>
  <c r="G96" i="3" s="1"/>
  <c r="H98" i="3" s="1"/>
  <c r="K6" i="3"/>
  <c r="J6" i="3"/>
  <c r="I6" i="3"/>
  <c r="H6" i="3"/>
  <c r="G6" i="3"/>
  <c r="K5" i="3"/>
  <c r="K96" i="3" s="1"/>
  <c r="J5" i="3"/>
  <c r="J96" i="3" s="1"/>
  <c r="I5" i="3"/>
  <c r="I96" i="3" s="1"/>
  <c r="H5" i="3"/>
  <c r="G5" i="3"/>
  <c r="M89" i="1"/>
  <c r="K96" i="1"/>
  <c r="O29" i="1"/>
  <c r="N14" i="1"/>
  <c r="O15" i="1"/>
  <c r="N1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5" i="1"/>
  <c r="J96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5" i="1"/>
  <c r="H99" i="3" l="1"/>
  <c r="H103" i="3"/>
  <c r="H102" i="3"/>
  <c r="H100" i="3"/>
  <c r="K98" i="3" s="1"/>
  <c r="N24" i="3"/>
  <c r="N25" i="3"/>
  <c r="N26" i="3" s="1"/>
  <c r="O27" i="3" s="1"/>
  <c r="O28" i="3" s="1"/>
  <c r="P23" i="3"/>
  <c r="P25" i="3" s="1"/>
  <c r="P26" i="3" s="1"/>
  <c r="N16" i="3"/>
  <c r="P16" i="1"/>
  <c r="O14" i="1"/>
  <c r="O23" i="1"/>
  <c r="O25" i="1" s="1"/>
  <c r="N25" i="1"/>
  <c r="N22" i="1"/>
  <c r="P22" i="1"/>
  <c r="P23" i="1" s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O29" i="3" l="1"/>
  <c r="H104" i="3"/>
  <c r="K99" i="3" s="1"/>
  <c r="G96" i="1"/>
  <c r="N24" i="1"/>
  <c r="O16" i="1"/>
  <c r="N26" i="1"/>
  <c r="N16" i="1"/>
  <c r="P24" i="1"/>
  <c r="P25" i="1"/>
  <c r="O22" i="1"/>
  <c r="O24" i="1" s="1"/>
  <c r="O26" i="1" s="1"/>
  <c r="H96" i="1"/>
  <c r="I96" i="1"/>
  <c r="O27" i="1" l="1"/>
  <c r="P26" i="1"/>
  <c r="H97" i="1"/>
  <c r="H98" i="1"/>
  <c r="H99" i="1"/>
  <c r="H103" i="1"/>
  <c r="H102" i="1"/>
  <c r="H100" i="1" l="1"/>
  <c r="K98" i="1" s="1"/>
  <c r="H104" i="1"/>
  <c r="K99" i="1" s="1"/>
</calcChain>
</file>

<file path=xl/sharedStrings.xml><?xml version="1.0" encoding="utf-8"?>
<sst xmlns="http://schemas.openxmlformats.org/spreadsheetml/2006/main" count="111" uniqueCount="37">
  <si>
    <t>Tramo 1</t>
  </si>
  <si>
    <t xml:space="preserve">2 Metodos de los promedios </t>
  </si>
  <si>
    <t>Y</t>
  </si>
  <si>
    <t>X</t>
  </si>
  <si>
    <t/>
  </si>
  <si>
    <t>Tramo 2</t>
  </si>
  <si>
    <t>Formula</t>
  </si>
  <si>
    <t>Y=MX+H</t>
  </si>
  <si>
    <t>Ω</t>
  </si>
  <si>
    <t>Ohm</t>
  </si>
  <si>
    <t>V</t>
  </si>
  <si>
    <t>Representa el voltaje inicial</t>
  </si>
  <si>
    <t>valor m</t>
  </si>
  <si>
    <t>porque n es la intercción de la recta, es el valor de y cuando x es igual a cero</t>
  </si>
  <si>
    <t>valor n</t>
  </si>
  <si>
    <t>N°</t>
  </si>
  <si>
    <t>Volt</t>
  </si>
  <si>
    <t>Ampe</t>
  </si>
  <si>
    <t>T</t>
  </si>
  <si>
    <t>TRAMO 1</t>
  </si>
  <si>
    <t>TRAMO 2</t>
  </si>
  <si>
    <t>296.4v=1334.96A+90</t>
  </si>
  <si>
    <t>9951.3V=44737.2AM*x+0h</t>
  </si>
  <si>
    <t>n</t>
  </si>
  <si>
    <t>m</t>
  </si>
  <si>
    <t xml:space="preserve"> Formula V=Ax+n</t>
  </si>
  <si>
    <t xml:space="preserve">SUMA </t>
  </si>
  <si>
    <t>ok</t>
  </si>
  <si>
    <t>221.14v=994.16AM+45</t>
  </si>
  <si>
    <t>30.95=340.80am+45</t>
  </si>
  <si>
    <t>Promedio Electricidad</t>
  </si>
  <si>
    <t>A</t>
  </si>
  <si>
    <r>
      <rPr>
        <b/>
        <sz val="11"/>
        <color theme="1"/>
        <rFont val="Calibri"/>
        <family val="2"/>
        <scheme val="minor"/>
      </rPr>
      <t>Tabla N°1:</t>
    </r>
    <r>
      <rPr>
        <sz val="11"/>
        <color theme="1"/>
        <rFont val="Calibri"/>
        <family val="2"/>
        <scheme val="minor"/>
      </rPr>
      <t xml:space="preserve"> Datos obtenidos         "Amperímetro Voltímetro "</t>
    </r>
  </si>
  <si>
    <t>TRAMO N°2</t>
  </si>
  <si>
    <t>TRAMO N°1</t>
  </si>
  <si>
    <t>N</t>
  </si>
  <si>
    <r>
      <rPr>
        <b/>
        <sz val="11"/>
        <color theme="1"/>
        <rFont val="Calibri"/>
        <family val="2"/>
        <scheme val="minor"/>
      </rPr>
      <t>Tabla N°1:</t>
    </r>
    <r>
      <rPr>
        <sz val="11"/>
        <color theme="1"/>
        <rFont val="Calibri"/>
        <family val="2"/>
        <scheme val="minor"/>
      </rPr>
      <t xml:space="preserve"> Datos obtenidos "Amperímetro Voltímetro 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</si>
</sst>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64" formatCode="_ * #,##0.00_ ;_ * \-#,##0.00_ ;_ * &quot;-&quot;_ ;_ @_ "/>
    <numFmt numFmtId="165" formatCode="0.0000"/>
    <numFmt numFmtId="166" formatCode="_ * #,##0.0000_ ;_ * \-#,##0.0000_ ;_ * &quot;-&quot;_ ;_ @_ "/>
    <numFmt numFmtId="167" formatCode="_ * #,##0.000_ ;_ * \-#,##0.000_ ;_ * &quot;-&quot;_ ;_ @_ 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theme="1"/>
      <name val="Calibri"/>
      <family val="2"/>
    </font>
    <font>
      <u/>
      <sz val="11"/>
      <color theme="1"/>
      <name val="Times New Roman"/>
      <family val="1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9" fillId="0" borderId="0" applyFont="0" applyFill="0" applyBorder="0" applyAlignment="0" applyProtection="0"/>
  </cellStyleXfs>
  <cellXfs count="102">
    <xf numFmtId="0" fontId="0" fillId="0" borderId="0" xfId="0"/>
    <xf numFmtId="0" fontId="4" fillId="0" borderId="2" xfId="0" applyFont="1" applyBorder="1"/>
    <xf numFmtId="0" fontId="4" fillId="0" borderId="0" xfId="0" applyFont="1"/>
    <xf numFmtId="0" fontId="6" fillId="0" borderId="0" xfId="0" applyFont="1"/>
    <xf numFmtId="0" fontId="5" fillId="0" borderId="0" xfId="0" quotePrefix="1" applyFont="1"/>
    <xf numFmtId="0" fontId="4" fillId="0" borderId="0" xfId="0" quotePrefix="1" applyFont="1"/>
    <xf numFmtId="0" fontId="4" fillId="0" borderId="0" xfId="0" applyFont="1" applyAlignment="1">
      <alignment wrapText="1"/>
    </xf>
    <xf numFmtId="164" fontId="4" fillId="0" borderId="0" xfId="0" applyNumberFormat="1" applyFont="1"/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4" borderId="4" xfId="0" applyFont="1" applyFill="1" applyBorder="1" applyAlignment="1">
      <alignment horizontal="center"/>
    </xf>
    <xf numFmtId="165" fontId="5" fillId="4" borderId="5" xfId="0" applyNumberFormat="1" applyFont="1" applyFill="1" applyBorder="1"/>
    <xf numFmtId="0" fontId="5" fillId="3" borderId="4" xfId="0" quotePrefix="1" applyFont="1" applyFill="1" applyBorder="1" applyAlignment="1">
      <alignment horizontal="center"/>
    </xf>
    <xf numFmtId="166" fontId="5" fillId="3" borderId="5" xfId="0" applyNumberFormat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0" borderId="0" xfId="0" quotePrefix="1" applyFont="1" applyAlignment="1">
      <alignment horizontal="center"/>
    </xf>
    <xf numFmtId="0" fontId="4" fillId="0" borderId="6" xfId="0" applyFont="1" applyBorder="1"/>
    <xf numFmtId="0" fontId="5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/>
    <xf numFmtId="0" fontId="3" fillId="0" borderId="3" xfId="0" applyFont="1" applyBorder="1" applyAlignment="1">
      <alignment horizontal="center"/>
    </xf>
    <xf numFmtId="2" fontId="0" fillId="0" borderId="0" xfId="0" applyNumberFormat="1"/>
    <xf numFmtId="165" fontId="6" fillId="0" borderId="0" xfId="0" applyNumberFormat="1" applyFont="1"/>
    <xf numFmtId="167" fontId="4" fillId="0" borderId="6" xfId="1" applyNumberFormat="1" applyFont="1" applyBorder="1"/>
    <xf numFmtId="43" fontId="6" fillId="0" borderId="0" xfId="0" applyNumberFormat="1" applyFont="1"/>
    <xf numFmtId="0" fontId="0" fillId="0" borderId="3" xfId="0" applyBorder="1"/>
    <xf numFmtId="2" fontId="11" fillId="0" borderId="3" xfId="0" applyNumberFormat="1" applyFont="1" applyBorder="1" applyAlignment="1">
      <alignment horizontal="center"/>
    </xf>
    <xf numFmtId="0" fontId="2" fillId="0" borderId="3" xfId="0" applyFont="1" applyBorder="1"/>
    <xf numFmtId="2" fontId="10" fillId="0" borderId="3" xfId="0" applyNumberFormat="1" applyFont="1" applyBorder="1"/>
    <xf numFmtId="2" fontId="0" fillId="0" borderId="3" xfId="0" applyNumberFormat="1" applyBorder="1"/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3" fontId="4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0" borderId="0" xfId="0" applyFont="1"/>
    <xf numFmtId="2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9" xfId="0" applyFont="1" applyBorder="1"/>
    <xf numFmtId="0" fontId="0" fillId="0" borderId="9" xfId="0" applyBorder="1"/>
    <xf numFmtId="0" fontId="4" fillId="0" borderId="9" xfId="0" applyFont="1" applyBorder="1"/>
    <xf numFmtId="2" fontId="4" fillId="4" borderId="3" xfId="0" applyNumberFormat="1" applyFont="1" applyFill="1" applyBorder="1"/>
    <xf numFmtId="0" fontId="10" fillId="0" borderId="0" xfId="0" applyFont="1"/>
    <xf numFmtId="2" fontId="4" fillId="4" borderId="0" xfId="0" applyNumberFormat="1" applyFont="1" applyFill="1"/>
    <xf numFmtId="2" fontId="13" fillId="0" borderId="3" xfId="0" applyNumberFormat="1" applyFont="1" applyBorder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7" fillId="0" borderId="7" xfId="0" applyFont="1" applyBorder="1"/>
    <xf numFmtId="0" fontId="5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 textRotation="90"/>
    </xf>
    <xf numFmtId="0" fontId="5" fillId="0" borderId="11" xfId="0" applyFont="1" applyBorder="1" applyAlignment="1">
      <alignment horizontal="center" vertical="center" textRotation="90"/>
    </xf>
    <xf numFmtId="0" fontId="12" fillId="0" borderId="10" xfId="0" applyFont="1" applyBorder="1" applyAlignment="1">
      <alignment horizontal="center" vertical="center" textRotation="90"/>
    </xf>
    <xf numFmtId="0" fontId="12" fillId="0" borderId="11" xfId="0" applyFont="1" applyBorder="1" applyAlignment="1">
      <alignment horizontal="center" vertical="center" textRotation="90"/>
    </xf>
    <xf numFmtId="0" fontId="12" fillId="0" borderId="12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8" xfId="0" applyFont="1" applyBorder="1"/>
    <xf numFmtId="0" fontId="5" fillId="0" borderId="6" xfId="0" applyFont="1" applyBorder="1" applyAlignment="1">
      <alignment horizontal="center" vertical="center"/>
    </xf>
    <xf numFmtId="0" fontId="7" fillId="0" borderId="6" xfId="0" applyFont="1" applyBorder="1"/>
    <xf numFmtId="0" fontId="5" fillId="0" borderId="6" xfId="0" applyFont="1" applyBorder="1" applyAlignment="1">
      <alignment horizontal="center"/>
    </xf>
    <xf numFmtId="0" fontId="8" fillId="5" borderId="0" xfId="0" applyFont="1" applyFill="1"/>
    <xf numFmtId="2" fontId="14" fillId="0" borderId="3" xfId="0" applyNumberFormat="1" applyFont="1" applyBorder="1" applyAlignment="1">
      <alignment horizontal="center"/>
    </xf>
    <xf numFmtId="0" fontId="1" fillId="5" borderId="0" xfId="0" applyFont="1" applyFill="1"/>
    <xf numFmtId="0" fontId="1" fillId="0" borderId="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 textRotation="90"/>
    </xf>
    <xf numFmtId="0" fontId="1" fillId="0" borderId="31" xfId="0" applyFont="1" applyBorder="1"/>
    <xf numFmtId="2" fontId="1" fillId="0" borderId="32" xfId="0" applyNumberFormat="1" applyFont="1" applyBorder="1"/>
    <xf numFmtId="2" fontId="1" fillId="0" borderId="24" xfId="0" applyNumberFormat="1" applyFont="1" applyBorder="1"/>
    <xf numFmtId="0" fontId="1" fillId="0" borderId="30" xfId="0" applyFont="1" applyBorder="1"/>
    <xf numFmtId="2" fontId="1" fillId="0" borderId="17" xfId="0" applyNumberFormat="1" applyFont="1" applyBorder="1"/>
    <xf numFmtId="2" fontId="1" fillId="0" borderId="19" xfId="0" applyNumberFormat="1" applyFont="1" applyBorder="1"/>
    <xf numFmtId="0" fontId="10" fillId="0" borderId="27" xfId="0" applyFont="1" applyBorder="1" applyAlignment="1">
      <alignment horizontal="center" vertical="center" textRotation="90"/>
    </xf>
    <xf numFmtId="0" fontId="10" fillId="0" borderId="26" xfId="0" applyFont="1" applyBorder="1" applyAlignment="1">
      <alignment vertical="center" textRotation="90"/>
    </xf>
    <xf numFmtId="0" fontId="10" fillId="0" borderId="27" xfId="0" applyFont="1" applyBorder="1" applyAlignment="1">
      <alignment vertical="center" textRotation="90"/>
    </xf>
    <xf numFmtId="0" fontId="15" fillId="0" borderId="26" xfId="0" applyFont="1" applyBorder="1" applyAlignment="1">
      <alignment vertical="center" textRotation="90"/>
    </xf>
    <xf numFmtId="0" fontId="15" fillId="0" borderId="27" xfId="0" applyFont="1" applyBorder="1" applyAlignment="1">
      <alignment vertical="center" textRotation="90"/>
    </xf>
    <xf numFmtId="0" fontId="15" fillId="0" borderId="25" xfId="0" applyFont="1" applyBorder="1" applyAlignment="1">
      <alignment vertical="center" textRotation="90"/>
    </xf>
    <xf numFmtId="0" fontId="10" fillId="0" borderId="25" xfId="0" applyFont="1" applyBorder="1" applyAlignment="1">
      <alignment horizontal="center" vertical="center" textRotation="90"/>
    </xf>
    <xf numFmtId="0" fontId="4" fillId="0" borderId="13" xfId="0" applyFont="1" applyBorder="1"/>
    <xf numFmtId="2" fontId="0" fillId="0" borderId="14" xfId="0" applyNumberFormat="1" applyBorder="1"/>
    <xf numFmtId="2" fontId="0" fillId="0" borderId="15" xfId="0" applyNumberFormat="1" applyBorder="1"/>
    <xf numFmtId="0" fontId="4" fillId="0" borderId="18" xfId="0" applyFont="1" applyBorder="1"/>
    <xf numFmtId="2" fontId="0" fillId="0" borderId="28" xfId="0" applyNumberFormat="1" applyBorder="1"/>
    <xf numFmtId="0" fontId="4" fillId="0" borderId="16" xfId="0" applyFont="1" applyBorder="1"/>
    <xf numFmtId="2" fontId="0" fillId="0" borderId="9" xfId="0" applyNumberFormat="1" applyBorder="1"/>
    <xf numFmtId="2" fontId="0" fillId="0" borderId="29" xfId="0" applyNumberFormat="1" applyBorder="1"/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5" borderId="0" xfId="0" applyFill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500" b="1" i="0" u="none" strike="noStrike" baseline="0">
                <a:effectLst/>
                <a:latin typeface="+mn-lt"/>
                <a:cs typeface="Times New Roman" panose="02020603050405020304" pitchFamily="18" charset="0"/>
              </a:rPr>
              <a:t>Grafico N°1: Amperímetro Voltímetro</a:t>
            </a:r>
            <a:endParaRPr lang="es-CL" sz="1500">
              <a:latin typeface="+mn-lt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3835935762267004"/>
          <c:y val="0.17116493656286047"/>
          <c:w val="0.79315894835179501"/>
          <c:h val="0.628589125321272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631140667002117"/>
                  <c:y val="2.698982526428528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5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V = 0,2227I - 0,0091 </a:t>
                    </a:r>
                    <a:r>
                      <a:rPr lang="es-CL" sz="1500" b="0" i="0" u="none" strike="noStrike" baseline="0">
                        <a:effectLst/>
                      </a:rPr>
                      <a:t>[V]</a:t>
                    </a:r>
                    <a:br>
                      <a:rPr lang="en-US" sz="1500" baseline="0"/>
                    </a:br>
                    <a:r>
                      <a:rPr lang="en-US" sz="1500" baseline="0"/>
                      <a:t>R² = 0,9998</a:t>
                    </a:r>
                    <a:endParaRPr lang="en-US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Hoja1!$E$5:$E$94</c:f>
              <c:numCache>
                <c:formatCode>0.00</c:formatCode>
                <c:ptCount val="90"/>
                <c:pt idx="0">
                  <c:v>0.06</c:v>
                </c:pt>
                <c:pt idx="1">
                  <c:v>0.32</c:v>
                </c:pt>
                <c:pt idx="2">
                  <c:v>1.28</c:v>
                </c:pt>
                <c:pt idx="3">
                  <c:v>1.88</c:v>
                </c:pt>
                <c:pt idx="4">
                  <c:v>2.21</c:v>
                </c:pt>
                <c:pt idx="5">
                  <c:v>2.61</c:v>
                </c:pt>
                <c:pt idx="6">
                  <c:v>2.85</c:v>
                </c:pt>
                <c:pt idx="7">
                  <c:v>3.13</c:v>
                </c:pt>
                <c:pt idx="8">
                  <c:v>3.42</c:v>
                </c:pt>
                <c:pt idx="9">
                  <c:v>3.7</c:v>
                </c:pt>
                <c:pt idx="10">
                  <c:v>3.95</c:v>
                </c:pt>
                <c:pt idx="11">
                  <c:v>4.3600000000000003</c:v>
                </c:pt>
                <c:pt idx="12">
                  <c:v>4.79</c:v>
                </c:pt>
                <c:pt idx="13">
                  <c:v>5.14</c:v>
                </c:pt>
                <c:pt idx="14">
                  <c:v>5.43</c:v>
                </c:pt>
                <c:pt idx="15">
                  <c:v>5.84</c:v>
                </c:pt>
                <c:pt idx="16">
                  <c:v>5.85</c:v>
                </c:pt>
                <c:pt idx="17">
                  <c:v>6.05</c:v>
                </c:pt>
                <c:pt idx="18">
                  <c:v>6.05</c:v>
                </c:pt>
                <c:pt idx="19">
                  <c:v>6.05</c:v>
                </c:pt>
                <c:pt idx="20">
                  <c:v>6.24</c:v>
                </c:pt>
                <c:pt idx="21">
                  <c:v>6.67</c:v>
                </c:pt>
                <c:pt idx="22">
                  <c:v>7.14</c:v>
                </c:pt>
                <c:pt idx="23">
                  <c:v>7.54</c:v>
                </c:pt>
                <c:pt idx="24">
                  <c:v>7.71</c:v>
                </c:pt>
                <c:pt idx="25">
                  <c:v>8.01</c:v>
                </c:pt>
                <c:pt idx="26">
                  <c:v>8.4</c:v>
                </c:pt>
                <c:pt idx="27">
                  <c:v>9.26</c:v>
                </c:pt>
                <c:pt idx="28">
                  <c:v>9.26</c:v>
                </c:pt>
                <c:pt idx="29">
                  <c:v>9.65</c:v>
                </c:pt>
                <c:pt idx="30">
                  <c:v>9.9499999999999993</c:v>
                </c:pt>
                <c:pt idx="31">
                  <c:v>10.26</c:v>
                </c:pt>
                <c:pt idx="32">
                  <c:v>10.77</c:v>
                </c:pt>
                <c:pt idx="33">
                  <c:v>11.12</c:v>
                </c:pt>
                <c:pt idx="34">
                  <c:v>11.53</c:v>
                </c:pt>
                <c:pt idx="35">
                  <c:v>11.88</c:v>
                </c:pt>
                <c:pt idx="36">
                  <c:v>12.26</c:v>
                </c:pt>
                <c:pt idx="37">
                  <c:v>12.53</c:v>
                </c:pt>
                <c:pt idx="38">
                  <c:v>12.81</c:v>
                </c:pt>
                <c:pt idx="39">
                  <c:v>13.59</c:v>
                </c:pt>
                <c:pt idx="40">
                  <c:v>13.59</c:v>
                </c:pt>
                <c:pt idx="41">
                  <c:v>13.82</c:v>
                </c:pt>
                <c:pt idx="42">
                  <c:v>13.83</c:v>
                </c:pt>
                <c:pt idx="43">
                  <c:v>14</c:v>
                </c:pt>
                <c:pt idx="44">
                  <c:v>14.01</c:v>
                </c:pt>
                <c:pt idx="45">
                  <c:v>14.01</c:v>
                </c:pt>
                <c:pt idx="46">
                  <c:v>14.02</c:v>
                </c:pt>
                <c:pt idx="47">
                  <c:v>14.89</c:v>
                </c:pt>
                <c:pt idx="48">
                  <c:v>15.36</c:v>
                </c:pt>
                <c:pt idx="49">
                  <c:v>15.38</c:v>
                </c:pt>
                <c:pt idx="50">
                  <c:v>15.81</c:v>
                </c:pt>
                <c:pt idx="51">
                  <c:v>16.18</c:v>
                </c:pt>
                <c:pt idx="52">
                  <c:v>16.53</c:v>
                </c:pt>
                <c:pt idx="53">
                  <c:v>16.89</c:v>
                </c:pt>
                <c:pt idx="54">
                  <c:v>17.239999999999998</c:v>
                </c:pt>
                <c:pt idx="55">
                  <c:v>17.559999999999999</c:v>
                </c:pt>
                <c:pt idx="56">
                  <c:v>17.98</c:v>
                </c:pt>
                <c:pt idx="57">
                  <c:v>18.350000000000001</c:v>
                </c:pt>
                <c:pt idx="58">
                  <c:v>18.760000000000002</c:v>
                </c:pt>
                <c:pt idx="59">
                  <c:v>19.29</c:v>
                </c:pt>
                <c:pt idx="60">
                  <c:v>19.93</c:v>
                </c:pt>
                <c:pt idx="61">
                  <c:v>20.51</c:v>
                </c:pt>
                <c:pt idx="62">
                  <c:v>20.88</c:v>
                </c:pt>
                <c:pt idx="63">
                  <c:v>21.3</c:v>
                </c:pt>
                <c:pt idx="64">
                  <c:v>21.61</c:v>
                </c:pt>
                <c:pt idx="65">
                  <c:v>21.84</c:v>
                </c:pt>
                <c:pt idx="66">
                  <c:v>22.15</c:v>
                </c:pt>
                <c:pt idx="67">
                  <c:v>22.15</c:v>
                </c:pt>
                <c:pt idx="68">
                  <c:v>22.44</c:v>
                </c:pt>
                <c:pt idx="69">
                  <c:v>22.63</c:v>
                </c:pt>
                <c:pt idx="70">
                  <c:v>23.09</c:v>
                </c:pt>
                <c:pt idx="71">
                  <c:v>23.35</c:v>
                </c:pt>
                <c:pt idx="72">
                  <c:v>23.61</c:v>
                </c:pt>
                <c:pt idx="73">
                  <c:v>23.83</c:v>
                </c:pt>
                <c:pt idx="74">
                  <c:v>24.2</c:v>
                </c:pt>
                <c:pt idx="75">
                  <c:v>24.21</c:v>
                </c:pt>
                <c:pt idx="76">
                  <c:v>24.73</c:v>
                </c:pt>
                <c:pt idx="77">
                  <c:v>25.22</c:v>
                </c:pt>
                <c:pt idx="78">
                  <c:v>25.37</c:v>
                </c:pt>
                <c:pt idx="79">
                  <c:v>25.97</c:v>
                </c:pt>
                <c:pt idx="80">
                  <c:v>26.54</c:v>
                </c:pt>
                <c:pt idx="81">
                  <c:v>26.9</c:v>
                </c:pt>
                <c:pt idx="82">
                  <c:v>27.45</c:v>
                </c:pt>
                <c:pt idx="83">
                  <c:v>27.94</c:v>
                </c:pt>
                <c:pt idx="84">
                  <c:v>28.33</c:v>
                </c:pt>
                <c:pt idx="85">
                  <c:v>28.85</c:v>
                </c:pt>
                <c:pt idx="86">
                  <c:v>29.42</c:v>
                </c:pt>
                <c:pt idx="87">
                  <c:v>30.03</c:v>
                </c:pt>
                <c:pt idx="88">
                  <c:v>30.46</c:v>
                </c:pt>
                <c:pt idx="89">
                  <c:v>30.97</c:v>
                </c:pt>
              </c:numCache>
            </c:numRef>
          </c:xVal>
          <c:yVal>
            <c:numRef>
              <c:f>Hoja1!$F$5:$F$94</c:f>
              <c:numCache>
                <c:formatCode>0.00</c:formatCode>
                <c:ptCount val="90"/>
                <c:pt idx="0">
                  <c:v>1E-3</c:v>
                </c:pt>
                <c:pt idx="1">
                  <c:v>0.1</c:v>
                </c:pt>
                <c:pt idx="2">
                  <c:v>0.33</c:v>
                </c:pt>
                <c:pt idx="3">
                  <c:v>0.43</c:v>
                </c:pt>
                <c:pt idx="4">
                  <c:v>0.51</c:v>
                </c:pt>
                <c:pt idx="5">
                  <c:v>0.53</c:v>
                </c:pt>
                <c:pt idx="6">
                  <c:v>0.62</c:v>
                </c:pt>
                <c:pt idx="7">
                  <c:v>0.71</c:v>
                </c:pt>
                <c:pt idx="8">
                  <c:v>0.73</c:v>
                </c:pt>
                <c:pt idx="9">
                  <c:v>0.81</c:v>
                </c:pt>
                <c:pt idx="10">
                  <c:v>0.89</c:v>
                </c:pt>
                <c:pt idx="11">
                  <c:v>0.99</c:v>
                </c:pt>
                <c:pt idx="12">
                  <c:v>1.08</c:v>
                </c:pt>
                <c:pt idx="13">
                  <c:v>1.1000000000000001</c:v>
                </c:pt>
                <c:pt idx="14">
                  <c:v>1.19</c:v>
                </c:pt>
                <c:pt idx="15">
                  <c:v>1.28</c:v>
                </c:pt>
                <c:pt idx="16">
                  <c:v>1.3</c:v>
                </c:pt>
                <c:pt idx="17">
                  <c:v>1.32</c:v>
                </c:pt>
                <c:pt idx="18">
                  <c:v>1.33</c:v>
                </c:pt>
                <c:pt idx="19">
                  <c:v>1.35</c:v>
                </c:pt>
                <c:pt idx="20">
                  <c:v>1.36</c:v>
                </c:pt>
                <c:pt idx="21">
                  <c:v>1.46</c:v>
                </c:pt>
                <c:pt idx="22">
                  <c:v>1.56</c:v>
                </c:pt>
                <c:pt idx="23">
                  <c:v>1.65</c:v>
                </c:pt>
                <c:pt idx="24">
                  <c:v>1.68</c:v>
                </c:pt>
                <c:pt idx="25">
                  <c:v>1.76</c:v>
                </c:pt>
                <c:pt idx="26">
                  <c:v>1.85</c:v>
                </c:pt>
                <c:pt idx="27">
                  <c:v>1.96</c:v>
                </c:pt>
                <c:pt idx="28">
                  <c:v>2.0499999999999998</c:v>
                </c:pt>
                <c:pt idx="29">
                  <c:v>2.17</c:v>
                </c:pt>
                <c:pt idx="30">
                  <c:v>2.1800000000000002</c:v>
                </c:pt>
                <c:pt idx="31">
                  <c:v>2.27</c:v>
                </c:pt>
                <c:pt idx="32">
                  <c:v>2.37</c:v>
                </c:pt>
                <c:pt idx="33">
                  <c:v>2.46</c:v>
                </c:pt>
                <c:pt idx="34">
                  <c:v>2.5499999999999998</c:v>
                </c:pt>
                <c:pt idx="35">
                  <c:v>2.62</c:v>
                </c:pt>
                <c:pt idx="36">
                  <c:v>2.71</c:v>
                </c:pt>
                <c:pt idx="37">
                  <c:v>2.78</c:v>
                </c:pt>
                <c:pt idx="38">
                  <c:v>2.87</c:v>
                </c:pt>
                <c:pt idx="39">
                  <c:v>2.98</c:v>
                </c:pt>
                <c:pt idx="40">
                  <c:v>2.99</c:v>
                </c:pt>
                <c:pt idx="41">
                  <c:v>3.09</c:v>
                </c:pt>
                <c:pt idx="42">
                  <c:v>3.09</c:v>
                </c:pt>
                <c:pt idx="43">
                  <c:v>3.11</c:v>
                </c:pt>
                <c:pt idx="44">
                  <c:v>3.12</c:v>
                </c:pt>
                <c:pt idx="45">
                  <c:v>3.13</c:v>
                </c:pt>
                <c:pt idx="46">
                  <c:v>3.14</c:v>
                </c:pt>
                <c:pt idx="47">
                  <c:v>3.34</c:v>
                </c:pt>
                <c:pt idx="48">
                  <c:v>3.34</c:v>
                </c:pt>
                <c:pt idx="49">
                  <c:v>3.44</c:v>
                </c:pt>
                <c:pt idx="50">
                  <c:v>3.54</c:v>
                </c:pt>
                <c:pt idx="51">
                  <c:v>3.62</c:v>
                </c:pt>
                <c:pt idx="52">
                  <c:v>3.64</c:v>
                </c:pt>
                <c:pt idx="53">
                  <c:v>3.75</c:v>
                </c:pt>
                <c:pt idx="54">
                  <c:v>3.83</c:v>
                </c:pt>
                <c:pt idx="55">
                  <c:v>3.92</c:v>
                </c:pt>
                <c:pt idx="56">
                  <c:v>4.0199999999999996</c:v>
                </c:pt>
                <c:pt idx="57">
                  <c:v>4.1100000000000003</c:v>
                </c:pt>
                <c:pt idx="58">
                  <c:v>4.1900000000000004</c:v>
                </c:pt>
                <c:pt idx="59">
                  <c:v>4.33</c:v>
                </c:pt>
                <c:pt idx="60">
                  <c:v>4.47</c:v>
                </c:pt>
                <c:pt idx="61">
                  <c:v>4.58</c:v>
                </c:pt>
                <c:pt idx="62">
                  <c:v>4.67</c:v>
                </c:pt>
                <c:pt idx="63">
                  <c:v>4.75</c:v>
                </c:pt>
                <c:pt idx="64">
                  <c:v>4.7699999999999996</c:v>
                </c:pt>
                <c:pt idx="65">
                  <c:v>4.8499999999999996</c:v>
                </c:pt>
                <c:pt idx="66">
                  <c:v>4.8499999999999996</c:v>
                </c:pt>
                <c:pt idx="67">
                  <c:v>4.95</c:v>
                </c:pt>
                <c:pt idx="68">
                  <c:v>4.95</c:v>
                </c:pt>
                <c:pt idx="69">
                  <c:v>5.0599999999999996</c:v>
                </c:pt>
                <c:pt idx="70">
                  <c:v>5.15</c:v>
                </c:pt>
                <c:pt idx="71">
                  <c:v>5.17</c:v>
                </c:pt>
                <c:pt idx="72">
                  <c:v>5.28</c:v>
                </c:pt>
                <c:pt idx="73">
                  <c:v>5.29</c:v>
                </c:pt>
                <c:pt idx="74">
                  <c:v>5.37</c:v>
                </c:pt>
                <c:pt idx="75">
                  <c:v>5.38</c:v>
                </c:pt>
                <c:pt idx="76">
                  <c:v>5.48</c:v>
                </c:pt>
                <c:pt idx="77">
                  <c:v>5.59</c:v>
                </c:pt>
                <c:pt idx="78">
                  <c:v>5.69</c:v>
                </c:pt>
                <c:pt idx="79">
                  <c:v>5.81</c:v>
                </c:pt>
                <c:pt idx="80">
                  <c:v>5.94</c:v>
                </c:pt>
                <c:pt idx="81">
                  <c:v>5.95</c:v>
                </c:pt>
                <c:pt idx="82">
                  <c:v>6.09</c:v>
                </c:pt>
                <c:pt idx="83">
                  <c:v>6.21</c:v>
                </c:pt>
                <c:pt idx="84">
                  <c:v>6.29</c:v>
                </c:pt>
                <c:pt idx="85">
                  <c:v>6.39</c:v>
                </c:pt>
                <c:pt idx="86">
                  <c:v>6.53</c:v>
                </c:pt>
                <c:pt idx="87">
                  <c:v>6.66</c:v>
                </c:pt>
                <c:pt idx="88">
                  <c:v>6.76</c:v>
                </c:pt>
                <c:pt idx="89">
                  <c:v>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F-4A6D-8599-D87533E31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058311"/>
        <c:axId val="989285895"/>
      </c:scatterChart>
      <c:valAx>
        <c:axId val="985058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Intesidad</a:t>
                </a:r>
                <a:r>
                  <a:rPr lang="es-CL" baseline="0"/>
                  <a:t> de corriente eléctrica (A)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9285895"/>
        <c:crosses val="autoZero"/>
        <c:crossBetween val="midCat"/>
      </c:valAx>
      <c:valAx>
        <c:axId val="989285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5058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'Hoja1 (2)'!$E$5:$E$94</c:f>
              <c:numCache>
                <c:formatCode>0.00</c:formatCode>
                <c:ptCount val="90"/>
                <c:pt idx="0">
                  <c:v>0.06</c:v>
                </c:pt>
                <c:pt idx="1">
                  <c:v>0.32</c:v>
                </c:pt>
                <c:pt idx="2">
                  <c:v>1.28</c:v>
                </c:pt>
                <c:pt idx="3">
                  <c:v>1.88</c:v>
                </c:pt>
                <c:pt idx="4">
                  <c:v>2.21</c:v>
                </c:pt>
                <c:pt idx="5">
                  <c:v>2.61</c:v>
                </c:pt>
                <c:pt idx="6">
                  <c:v>2.85</c:v>
                </c:pt>
                <c:pt idx="7">
                  <c:v>3.13</c:v>
                </c:pt>
                <c:pt idx="8">
                  <c:v>3.42</c:v>
                </c:pt>
                <c:pt idx="9">
                  <c:v>3.7</c:v>
                </c:pt>
                <c:pt idx="10">
                  <c:v>3.95</c:v>
                </c:pt>
                <c:pt idx="11">
                  <c:v>4.3600000000000003</c:v>
                </c:pt>
                <c:pt idx="12">
                  <c:v>4.79</c:v>
                </c:pt>
                <c:pt idx="13">
                  <c:v>5.14</c:v>
                </c:pt>
                <c:pt idx="14">
                  <c:v>5.43</c:v>
                </c:pt>
                <c:pt idx="15">
                  <c:v>5.84</c:v>
                </c:pt>
                <c:pt idx="16">
                  <c:v>5.85</c:v>
                </c:pt>
                <c:pt idx="17">
                  <c:v>6.05</c:v>
                </c:pt>
                <c:pt idx="18">
                  <c:v>6.05</c:v>
                </c:pt>
                <c:pt idx="19">
                  <c:v>6.05</c:v>
                </c:pt>
                <c:pt idx="20">
                  <c:v>6.24</c:v>
                </c:pt>
                <c:pt idx="21">
                  <c:v>6.67</c:v>
                </c:pt>
                <c:pt idx="22">
                  <c:v>7.14</c:v>
                </c:pt>
                <c:pt idx="23">
                  <c:v>7.54</c:v>
                </c:pt>
                <c:pt idx="24">
                  <c:v>7.71</c:v>
                </c:pt>
                <c:pt idx="25">
                  <c:v>8.01</c:v>
                </c:pt>
                <c:pt idx="26">
                  <c:v>8.4</c:v>
                </c:pt>
                <c:pt idx="27">
                  <c:v>9.26</c:v>
                </c:pt>
                <c:pt idx="28">
                  <c:v>9.26</c:v>
                </c:pt>
                <c:pt idx="29">
                  <c:v>9.65</c:v>
                </c:pt>
                <c:pt idx="30">
                  <c:v>9.9499999999999993</c:v>
                </c:pt>
                <c:pt idx="31">
                  <c:v>10.26</c:v>
                </c:pt>
                <c:pt idx="32">
                  <c:v>10.77</c:v>
                </c:pt>
                <c:pt idx="33">
                  <c:v>11.12</c:v>
                </c:pt>
                <c:pt idx="34">
                  <c:v>11.53</c:v>
                </c:pt>
                <c:pt idx="35">
                  <c:v>11.88</c:v>
                </c:pt>
                <c:pt idx="36">
                  <c:v>12.26</c:v>
                </c:pt>
                <c:pt idx="37">
                  <c:v>12.53</c:v>
                </c:pt>
                <c:pt idx="38">
                  <c:v>12.81</c:v>
                </c:pt>
                <c:pt idx="39">
                  <c:v>13.59</c:v>
                </c:pt>
                <c:pt idx="40">
                  <c:v>13.59</c:v>
                </c:pt>
                <c:pt idx="41">
                  <c:v>13.82</c:v>
                </c:pt>
                <c:pt idx="42">
                  <c:v>13.83</c:v>
                </c:pt>
                <c:pt idx="43">
                  <c:v>14</c:v>
                </c:pt>
                <c:pt idx="44">
                  <c:v>14.01</c:v>
                </c:pt>
                <c:pt idx="45">
                  <c:v>14.01</c:v>
                </c:pt>
                <c:pt idx="46">
                  <c:v>14.02</c:v>
                </c:pt>
                <c:pt idx="47">
                  <c:v>14.89</c:v>
                </c:pt>
                <c:pt idx="48">
                  <c:v>15.36</c:v>
                </c:pt>
                <c:pt idx="49">
                  <c:v>15.38</c:v>
                </c:pt>
                <c:pt idx="50">
                  <c:v>15.81</c:v>
                </c:pt>
                <c:pt idx="51">
                  <c:v>16.18</c:v>
                </c:pt>
                <c:pt idx="52">
                  <c:v>16.53</c:v>
                </c:pt>
                <c:pt idx="53">
                  <c:v>16.89</c:v>
                </c:pt>
                <c:pt idx="54">
                  <c:v>17.239999999999998</c:v>
                </c:pt>
                <c:pt idx="55">
                  <c:v>17.559999999999999</c:v>
                </c:pt>
                <c:pt idx="56">
                  <c:v>17.98</c:v>
                </c:pt>
                <c:pt idx="57">
                  <c:v>18.350000000000001</c:v>
                </c:pt>
                <c:pt idx="58">
                  <c:v>18.760000000000002</c:v>
                </c:pt>
                <c:pt idx="59">
                  <c:v>19.29</c:v>
                </c:pt>
                <c:pt idx="60">
                  <c:v>19.93</c:v>
                </c:pt>
                <c:pt idx="61">
                  <c:v>20.51</c:v>
                </c:pt>
                <c:pt idx="62">
                  <c:v>20.88</c:v>
                </c:pt>
                <c:pt idx="63">
                  <c:v>21.3</c:v>
                </c:pt>
                <c:pt idx="64">
                  <c:v>21.61</c:v>
                </c:pt>
                <c:pt idx="65">
                  <c:v>21.84</c:v>
                </c:pt>
                <c:pt idx="66">
                  <c:v>22.15</c:v>
                </c:pt>
                <c:pt idx="67">
                  <c:v>22.15</c:v>
                </c:pt>
                <c:pt idx="68">
                  <c:v>22.44</c:v>
                </c:pt>
                <c:pt idx="69">
                  <c:v>22.63</c:v>
                </c:pt>
                <c:pt idx="70">
                  <c:v>23.09</c:v>
                </c:pt>
                <c:pt idx="71">
                  <c:v>23.35</c:v>
                </c:pt>
                <c:pt idx="72">
                  <c:v>23.61</c:v>
                </c:pt>
                <c:pt idx="73">
                  <c:v>23.83</c:v>
                </c:pt>
                <c:pt idx="74">
                  <c:v>24.2</c:v>
                </c:pt>
                <c:pt idx="75">
                  <c:v>24.21</c:v>
                </c:pt>
                <c:pt idx="76">
                  <c:v>24.73</c:v>
                </c:pt>
                <c:pt idx="77">
                  <c:v>25.22</c:v>
                </c:pt>
                <c:pt idx="78">
                  <c:v>25.37</c:v>
                </c:pt>
                <c:pt idx="79">
                  <c:v>25.97</c:v>
                </c:pt>
                <c:pt idx="80">
                  <c:v>26.54</c:v>
                </c:pt>
                <c:pt idx="81">
                  <c:v>26.9</c:v>
                </c:pt>
                <c:pt idx="82">
                  <c:v>27.45</c:v>
                </c:pt>
                <c:pt idx="83">
                  <c:v>27.94</c:v>
                </c:pt>
                <c:pt idx="84">
                  <c:v>28.33</c:v>
                </c:pt>
                <c:pt idx="85">
                  <c:v>28.85</c:v>
                </c:pt>
                <c:pt idx="86">
                  <c:v>29.42</c:v>
                </c:pt>
                <c:pt idx="87">
                  <c:v>30.03</c:v>
                </c:pt>
                <c:pt idx="88">
                  <c:v>30.46</c:v>
                </c:pt>
                <c:pt idx="89">
                  <c:v>30.97</c:v>
                </c:pt>
              </c:numCache>
            </c:numRef>
          </c:xVal>
          <c:yVal>
            <c:numRef>
              <c:f>'Hoja1 (2)'!$F$5:$F$94</c:f>
              <c:numCache>
                <c:formatCode>0.00</c:formatCode>
                <c:ptCount val="90"/>
                <c:pt idx="0">
                  <c:v>1E-3</c:v>
                </c:pt>
                <c:pt idx="1">
                  <c:v>0.1</c:v>
                </c:pt>
                <c:pt idx="2">
                  <c:v>0.33</c:v>
                </c:pt>
                <c:pt idx="3">
                  <c:v>0.43</c:v>
                </c:pt>
                <c:pt idx="4">
                  <c:v>0.51</c:v>
                </c:pt>
                <c:pt idx="5">
                  <c:v>0.53</c:v>
                </c:pt>
                <c:pt idx="6">
                  <c:v>0.62</c:v>
                </c:pt>
                <c:pt idx="7">
                  <c:v>0.71</c:v>
                </c:pt>
                <c:pt idx="8">
                  <c:v>0.73</c:v>
                </c:pt>
                <c:pt idx="9">
                  <c:v>0.81</c:v>
                </c:pt>
                <c:pt idx="10">
                  <c:v>0.89</c:v>
                </c:pt>
                <c:pt idx="11">
                  <c:v>0.99</c:v>
                </c:pt>
                <c:pt idx="12">
                  <c:v>1.08</c:v>
                </c:pt>
                <c:pt idx="13">
                  <c:v>1.1000000000000001</c:v>
                </c:pt>
                <c:pt idx="14">
                  <c:v>1.19</c:v>
                </c:pt>
                <c:pt idx="15">
                  <c:v>1.28</c:v>
                </c:pt>
                <c:pt idx="16">
                  <c:v>1.3</c:v>
                </c:pt>
                <c:pt idx="17">
                  <c:v>1.32</c:v>
                </c:pt>
                <c:pt idx="18">
                  <c:v>1.33</c:v>
                </c:pt>
                <c:pt idx="19">
                  <c:v>1.35</c:v>
                </c:pt>
                <c:pt idx="20">
                  <c:v>1.36</c:v>
                </c:pt>
                <c:pt idx="21">
                  <c:v>1.46</c:v>
                </c:pt>
                <c:pt idx="22">
                  <c:v>1.56</c:v>
                </c:pt>
                <c:pt idx="23">
                  <c:v>1.65</c:v>
                </c:pt>
                <c:pt idx="24">
                  <c:v>1.68</c:v>
                </c:pt>
                <c:pt idx="25">
                  <c:v>1.76</c:v>
                </c:pt>
                <c:pt idx="26">
                  <c:v>1.85</c:v>
                </c:pt>
                <c:pt idx="27">
                  <c:v>1.96</c:v>
                </c:pt>
                <c:pt idx="28">
                  <c:v>2.0499999999999998</c:v>
                </c:pt>
                <c:pt idx="29">
                  <c:v>2.17</c:v>
                </c:pt>
                <c:pt idx="30">
                  <c:v>2.1800000000000002</c:v>
                </c:pt>
                <c:pt idx="31">
                  <c:v>2.27</c:v>
                </c:pt>
                <c:pt idx="32">
                  <c:v>2.37</c:v>
                </c:pt>
                <c:pt idx="33">
                  <c:v>2.46</c:v>
                </c:pt>
                <c:pt idx="34">
                  <c:v>2.5499999999999998</c:v>
                </c:pt>
                <c:pt idx="35">
                  <c:v>2.62</c:v>
                </c:pt>
                <c:pt idx="36">
                  <c:v>2.71</c:v>
                </c:pt>
                <c:pt idx="37">
                  <c:v>2.78</c:v>
                </c:pt>
                <c:pt idx="38">
                  <c:v>2.87</c:v>
                </c:pt>
                <c:pt idx="39">
                  <c:v>2.98</c:v>
                </c:pt>
                <c:pt idx="40">
                  <c:v>2.99</c:v>
                </c:pt>
                <c:pt idx="41">
                  <c:v>3.09</c:v>
                </c:pt>
                <c:pt idx="42">
                  <c:v>3.09</c:v>
                </c:pt>
                <c:pt idx="43">
                  <c:v>3.11</c:v>
                </c:pt>
                <c:pt idx="44">
                  <c:v>3.12</c:v>
                </c:pt>
                <c:pt idx="45">
                  <c:v>3.13</c:v>
                </c:pt>
                <c:pt idx="46">
                  <c:v>3.14</c:v>
                </c:pt>
                <c:pt idx="47">
                  <c:v>3.34</c:v>
                </c:pt>
                <c:pt idx="48">
                  <c:v>3.34</c:v>
                </c:pt>
                <c:pt idx="49">
                  <c:v>3.44</c:v>
                </c:pt>
                <c:pt idx="50">
                  <c:v>3.54</c:v>
                </c:pt>
                <c:pt idx="51">
                  <c:v>3.62</c:v>
                </c:pt>
                <c:pt idx="52">
                  <c:v>3.64</c:v>
                </c:pt>
                <c:pt idx="53">
                  <c:v>3.75</c:v>
                </c:pt>
                <c:pt idx="54">
                  <c:v>3.83</c:v>
                </c:pt>
                <c:pt idx="55">
                  <c:v>3.92</c:v>
                </c:pt>
                <c:pt idx="56">
                  <c:v>4.0199999999999996</c:v>
                </c:pt>
                <c:pt idx="57">
                  <c:v>4.1100000000000003</c:v>
                </c:pt>
                <c:pt idx="58">
                  <c:v>4.1900000000000004</c:v>
                </c:pt>
                <c:pt idx="59">
                  <c:v>4.33</c:v>
                </c:pt>
                <c:pt idx="60">
                  <c:v>4.47</c:v>
                </c:pt>
                <c:pt idx="61">
                  <c:v>4.58</c:v>
                </c:pt>
                <c:pt idx="62">
                  <c:v>4.67</c:v>
                </c:pt>
                <c:pt idx="63">
                  <c:v>4.75</c:v>
                </c:pt>
                <c:pt idx="64">
                  <c:v>4.7699999999999996</c:v>
                </c:pt>
                <c:pt idx="65">
                  <c:v>4.8499999999999996</c:v>
                </c:pt>
                <c:pt idx="66">
                  <c:v>4.8499999999999996</c:v>
                </c:pt>
                <c:pt idx="67">
                  <c:v>4.95</c:v>
                </c:pt>
                <c:pt idx="68">
                  <c:v>4.95</c:v>
                </c:pt>
                <c:pt idx="69">
                  <c:v>5.0599999999999996</c:v>
                </c:pt>
                <c:pt idx="70">
                  <c:v>5.15</c:v>
                </c:pt>
                <c:pt idx="71">
                  <c:v>5.17</c:v>
                </c:pt>
                <c:pt idx="72">
                  <c:v>5.28</c:v>
                </c:pt>
                <c:pt idx="73">
                  <c:v>5.29</c:v>
                </c:pt>
                <c:pt idx="74">
                  <c:v>5.37</c:v>
                </c:pt>
                <c:pt idx="75">
                  <c:v>5.38</c:v>
                </c:pt>
                <c:pt idx="76">
                  <c:v>5.48</c:v>
                </c:pt>
                <c:pt idx="77">
                  <c:v>5.59</c:v>
                </c:pt>
                <c:pt idx="78">
                  <c:v>5.69</c:v>
                </c:pt>
                <c:pt idx="79">
                  <c:v>5.81</c:v>
                </c:pt>
                <c:pt idx="80">
                  <c:v>5.94</c:v>
                </c:pt>
                <c:pt idx="81">
                  <c:v>5.95</c:v>
                </c:pt>
                <c:pt idx="82">
                  <c:v>6.09</c:v>
                </c:pt>
                <c:pt idx="83">
                  <c:v>6.21</c:v>
                </c:pt>
                <c:pt idx="84">
                  <c:v>6.29</c:v>
                </c:pt>
                <c:pt idx="85">
                  <c:v>6.39</c:v>
                </c:pt>
                <c:pt idx="86">
                  <c:v>6.53</c:v>
                </c:pt>
                <c:pt idx="87">
                  <c:v>6.66</c:v>
                </c:pt>
                <c:pt idx="88">
                  <c:v>6.76</c:v>
                </c:pt>
                <c:pt idx="89">
                  <c:v>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C8-4E1B-97F1-413A8AC7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058311"/>
        <c:axId val="989285895"/>
      </c:scatterChart>
      <c:valAx>
        <c:axId val="985058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Amperes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9285895"/>
        <c:crosses val="autoZero"/>
        <c:crossBetween val="midCat"/>
      </c:valAx>
      <c:valAx>
        <c:axId val="989285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Voltaje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5058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106680</xdr:colOff>
      <xdr:row>0</xdr:row>
      <xdr:rowOff>0</xdr:rowOff>
    </xdr:from>
    <xdr:ext cx="923926" cy="5810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30569" t="10433" r="45853" b="68957"/>
        <a:stretch/>
      </xdr:blipFill>
      <xdr:spPr>
        <a:xfrm>
          <a:off x="2383155" y="0"/>
          <a:ext cx="92392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78827</xdr:colOff>
      <xdr:row>98</xdr:row>
      <xdr:rowOff>124810</xdr:rowOff>
    </xdr:from>
    <xdr:ext cx="1202121" cy="453258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34932" t="32443" r="19862" b="46086"/>
        <a:stretch/>
      </xdr:blipFill>
      <xdr:spPr>
        <a:xfrm>
          <a:off x="2581603" y="9689224"/>
          <a:ext cx="1202121" cy="453258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104775</xdr:colOff>
      <xdr:row>0</xdr:row>
      <xdr:rowOff>19050</xdr:rowOff>
    </xdr:from>
    <xdr:ext cx="638175" cy="571500"/>
    <xdr:pic>
      <xdr:nvPicPr>
        <xdr:cNvPr id="6" name="image1.png">
          <a:extLst>
            <a:ext uri="{FF2B5EF4-FFF2-40B4-BE49-F238E27FC236}">
              <a16:creationId xmlns:a16="http://schemas.microsoft.com/office/drawing/2014/main" id="{0A975992-3549-4CC5-9AEA-CAB758EECB12}"/>
            </a:ext>
            <a:ext uri="{147F2762-F138-4A5C-976F-8EAC2B608ADB}">
              <a16:predDERef xmlns:a16="http://schemas.microsoft.com/office/drawing/2014/main" pred="{00000000-0008-0000-0000-000007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57550" t="10771" r="26164" b="68619"/>
        <a:stretch/>
      </xdr:blipFill>
      <xdr:spPr>
        <a:xfrm>
          <a:off x="3171825" y="19050"/>
          <a:ext cx="638175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11430</xdr:colOff>
      <xdr:row>0</xdr:row>
      <xdr:rowOff>19050</xdr:rowOff>
    </xdr:from>
    <xdr:ext cx="638176" cy="581025"/>
    <xdr:pic>
      <xdr:nvPicPr>
        <xdr:cNvPr id="12" name="image1.png">
          <a:extLst>
            <a:ext uri="{FF2B5EF4-FFF2-40B4-BE49-F238E27FC236}">
              <a16:creationId xmlns:a16="http://schemas.microsoft.com/office/drawing/2014/main" id="{3F7EEF43-9877-453D-8F3C-E3073F25BB3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75294" t="10771" r="8420" b="68619"/>
        <a:stretch/>
      </xdr:blipFill>
      <xdr:spPr>
        <a:xfrm>
          <a:off x="3926205" y="19050"/>
          <a:ext cx="63817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112395</xdr:colOff>
      <xdr:row>0</xdr:row>
      <xdr:rowOff>95250</xdr:rowOff>
    </xdr:from>
    <xdr:ext cx="638176" cy="581025"/>
    <xdr:pic>
      <xdr:nvPicPr>
        <xdr:cNvPr id="13" name="image1.png">
          <a:extLst>
            <a:ext uri="{FF2B5EF4-FFF2-40B4-BE49-F238E27FC236}">
              <a16:creationId xmlns:a16="http://schemas.microsoft.com/office/drawing/2014/main" id="{3C5BF0EA-C7DE-433E-BCAB-CEA0110E129D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42479" t="33746" r="41235" b="45644"/>
        <a:stretch/>
      </xdr:blipFill>
      <xdr:spPr>
        <a:xfrm>
          <a:off x="4741545" y="95250"/>
          <a:ext cx="63817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177165</xdr:colOff>
      <xdr:row>0</xdr:row>
      <xdr:rowOff>104775</xdr:rowOff>
    </xdr:from>
    <xdr:ext cx="561975" cy="428625"/>
    <xdr:pic>
      <xdr:nvPicPr>
        <xdr:cNvPr id="14" name="image1.png">
          <a:extLst>
            <a:ext uri="{FF2B5EF4-FFF2-40B4-BE49-F238E27FC236}">
              <a16:creationId xmlns:a16="http://schemas.microsoft.com/office/drawing/2014/main" id="{4EF3778B-D3E4-46C5-ABB7-A9D35BE7A81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61925" t="32732" r="21789" b="46658"/>
        <a:stretch/>
      </xdr:blipFill>
      <xdr:spPr>
        <a:xfrm>
          <a:off x="5539740" y="104775"/>
          <a:ext cx="561975" cy="4286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625364</xdr:colOff>
      <xdr:row>97</xdr:row>
      <xdr:rowOff>106418</xdr:rowOff>
    </xdr:from>
    <xdr:ext cx="1772308" cy="478220"/>
    <xdr:pic>
      <xdr:nvPicPr>
        <xdr:cNvPr id="15" name="image1.png">
          <a:extLst>
            <a:ext uri="{FF2B5EF4-FFF2-40B4-BE49-F238E27FC236}">
              <a16:creationId xmlns:a16="http://schemas.microsoft.com/office/drawing/2014/main" id="{BDBA68EB-2A13-48D1-B5A5-269AF6C8BC06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24558" t="9105" r="8794" b="68241"/>
        <a:stretch/>
      </xdr:blipFill>
      <xdr:spPr>
        <a:xfrm>
          <a:off x="2412123" y="9020504"/>
          <a:ext cx="1772308" cy="47822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101</xdr:row>
      <xdr:rowOff>67004</xdr:rowOff>
    </xdr:from>
    <xdr:ext cx="2060356" cy="485446"/>
    <xdr:pic>
      <xdr:nvPicPr>
        <xdr:cNvPr id="8" name="image1.png">
          <a:extLst>
            <a:ext uri="{FF2B5EF4-FFF2-40B4-BE49-F238E27FC236}">
              <a16:creationId xmlns:a16="http://schemas.microsoft.com/office/drawing/2014/main" id="{406CB5FA-7064-473E-B427-AB4ECE876DBB}"/>
            </a:ext>
            <a:ext uri="{147F2762-F138-4A5C-976F-8EAC2B608ADB}">
              <a16:predDERef xmlns:a16="http://schemas.microsoft.com/office/drawing/2014/main" pred="{BDBA68EB-2A13-48D1-B5A5-269AF6C8BC06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13009" t="54677" r="9510" b="22326"/>
        <a:stretch/>
      </xdr:blipFill>
      <xdr:spPr>
        <a:xfrm>
          <a:off x="942975" y="21212504"/>
          <a:ext cx="2060356" cy="485446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123824</xdr:colOff>
      <xdr:row>102</xdr:row>
      <xdr:rowOff>67004</xdr:rowOff>
    </xdr:from>
    <xdr:ext cx="1171575" cy="447346"/>
    <xdr:pic>
      <xdr:nvPicPr>
        <xdr:cNvPr id="17" name="image1.png">
          <a:extLst>
            <a:ext uri="{FF2B5EF4-FFF2-40B4-BE49-F238E27FC236}">
              <a16:creationId xmlns:a16="http://schemas.microsoft.com/office/drawing/2014/main" id="{414A84BC-A2ED-4451-8E2A-8E510E084739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29127" t="78141" r="26815" b="667"/>
        <a:stretch/>
      </xdr:blipFill>
      <xdr:spPr>
        <a:xfrm>
          <a:off x="2619374" y="10839779"/>
          <a:ext cx="1171575" cy="447346"/>
        </a:xfrm>
        <a:prstGeom prst="rect">
          <a:avLst/>
        </a:prstGeom>
        <a:noFill/>
      </xdr:spPr>
    </xdr:pic>
    <xdr:clientData fLocksWithSheet="0"/>
  </xdr:oneCellAnchor>
  <xdr:twoCellAnchor>
    <xdr:from>
      <xdr:col>18</xdr:col>
      <xdr:colOff>247649</xdr:colOff>
      <xdr:row>12</xdr:row>
      <xdr:rowOff>28575</xdr:rowOff>
    </xdr:from>
    <xdr:to>
      <xdr:col>26</xdr:col>
      <xdr:colOff>47624</xdr:colOff>
      <xdr:row>31</xdr:row>
      <xdr:rowOff>85725</xdr:rowOff>
    </xdr:to>
    <xdr:graphicFrame macro="">
      <xdr:nvGraphicFramePr>
        <xdr:cNvPr id="1126567616" name="Gráfico 5">
          <a:extLst>
            <a:ext uri="{FF2B5EF4-FFF2-40B4-BE49-F238E27FC236}">
              <a16:creationId xmlns:a16="http://schemas.microsoft.com/office/drawing/2014/main" id="{B4C44598-9727-9D58-AA45-83C2FD30FB6B}"/>
            </a:ext>
            <a:ext uri="{147F2762-F138-4A5C-976F-8EAC2B608ADB}">
              <a16:predDERef xmlns:a16="http://schemas.microsoft.com/office/drawing/2014/main" pred="{414A84BC-A2ED-4451-8E2A-8E510E084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106680</xdr:colOff>
      <xdr:row>0</xdr:row>
      <xdr:rowOff>0</xdr:rowOff>
    </xdr:from>
    <xdr:ext cx="923926" cy="581025"/>
    <xdr:pic>
      <xdr:nvPicPr>
        <xdr:cNvPr id="2" name="image1.png">
          <a:extLst>
            <a:ext uri="{FF2B5EF4-FFF2-40B4-BE49-F238E27FC236}">
              <a16:creationId xmlns:a16="http://schemas.microsoft.com/office/drawing/2014/main" id="{9C1C4432-1FB1-41BE-8783-57422912EBDB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30569" t="10433" r="45853" b="68957"/>
        <a:stretch/>
      </xdr:blipFill>
      <xdr:spPr>
        <a:xfrm>
          <a:off x="2097405" y="0"/>
          <a:ext cx="92392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78827</xdr:colOff>
      <xdr:row>98</xdr:row>
      <xdr:rowOff>124810</xdr:rowOff>
    </xdr:from>
    <xdr:ext cx="1202121" cy="453258"/>
    <xdr:pic>
      <xdr:nvPicPr>
        <xdr:cNvPr id="3" name="image1.png">
          <a:extLst>
            <a:ext uri="{FF2B5EF4-FFF2-40B4-BE49-F238E27FC236}">
              <a16:creationId xmlns:a16="http://schemas.microsoft.com/office/drawing/2014/main" id="{40E99BBE-AAB2-48F5-B883-ED655452B8C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34932" t="32443" r="19862" b="46086"/>
        <a:stretch/>
      </xdr:blipFill>
      <xdr:spPr>
        <a:xfrm>
          <a:off x="1313267" y="20026345"/>
          <a:ext cx="1202121" cy="453258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0</xdr:row>
      <xdr:rowOff>0</xdr:rowOff>
    </xdr:from>
    <xdr:ext cx="638175" cy="571500"/>
    <xdr:pic>
      <xdr:nvPicPr>
        <xdr:cNvPr id="4" name="image1.png">
          <a:extLst>
            <a:ext uri="{FF2B5EF4-FFF2-40B4-BE49-F238E27FC236}">
              <a16:creationId xmlns:a16="http://schemas.microsoft.com/office/drawing/2014/main" id="{F9D37A33-3AFE-48DC-99B7-A7BA1FF00428}"/>
            </a:ext>
            <a:ext uri="{147F2762-F138-4A5C-976F-8EAC2B608ADB}">
              <a16:predDERef xmlns:a16="http://schemas.microsoft.com/office/drawing/2014/main" pred="{00000000-0008-0000-0000-000007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57550" t="10771" r="26164" b="68619"/>
        <a:stretch/>
      </xdr:blipFill>
      <xdr:spPr>
        <a:xfrm>
          <a:off x="3116580" y="0"/>
          <a:ext cx="638175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125730</xdr:colOff>
      <xdr:row>0</xdr:row>
      <xdr:rowOff>0</xdr:rowOff>
    </xdr:from>
    <xdr:ext cx="638176" cy="581025"/>
    <xdr:pic>
      <xdr:nvPicPr>
        <xdr:cNvPr id="5" name="image1.png">
          <a:extLst>
            <a:ext uri="{FF2B5EF4-FFF2-40B4-BE49-F238E27FC236}">
              <a16:creationId xmlns:a16="http://schemas.microsoft.com/office/drawing/2014/main" id="{C9F891E9-F71F-4A2A-A634-C21402B5AAEB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75294" t="10771" r="8420" b="68619"/>
        <a:stretch/>
      </xdr:blipFill>
      <xdr:spPr>
        <a:xfrm>
          <a:off x="4048125" y="0"/>
          <a:ext cx="63817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112395</xdr:colOff>
      <xdr:row>0</xdr:row>
      <xdr:rowOff>0</xdr:rowOff>
    </xdr:from>
    <xdr:ext cx="638176" cy="581025"/>
    <xdr:pic>
      <xdr:nvPicPr>
        <xdr:cNvPr id="6" name="image1.png">
          <a:extLst>
            <a:ext uri="{FF2B5EF4-FFF2-40B4-BE49-F238E27FC236}">
              <a16:creationId xmlns:a16="http://schemas.microsoft.com/office/drawing/2014/main" id="{EBE94D5E-FDE3-4DE7-9351-5B36CE7EB112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42479" t="33746" r="41235" b="45644"/>
        <a:stretch/>
      </xdr:blipFill>
      <xdr:spPr>
        <a:xfrm>
          <a:off x="4752975" y="0"/>
          <a:ext cx="63817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148590</xdr:colOff>
      <xdr:row>0</xdr:row>
      <xdr:rowOff>104775</xdr:rowOff>
    </xdr:from>
    <xdr:ext cx="561975" cy="428625"/>
    <xdr:pic>
      <xdr:nvPicPr>
        <xdr:cNvPr id="7" name="image1.png">
          <a:extLst>
            <a:ext uri="{FF2B5EF4-FFF2-40B4-BE49-F238E27FC236}">
              <a16:creationId xmlns:a16="http://schemas.microsoft.com/office/drawing/2014/main" id="{56F77CDF-D7F9-4754-A3F0-50ABFC702336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61925" t="32732" r="21789" b="46658"/>
        <a:stretch/>
      </xdr:blipFill>
      <xdr:spPr>
        <a:xfrm>
          <a:off x="5520690" y="106680"/>
          <a:ext cx="561975" cy="4286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625364</xdr:colOff>
      <xdr:row>97</xdr:row>
      <xdr:rowOff>106418</xdr:rowOff>
    </xdr:from>
    <xdr:ext cx="1772308" cy="478220"/>
    <xdr:pic>
      <xdr:nvPicPr>
        <xdr:cNvPr id="8" name="image1.png">
          <a:extLst>
            <a:ext uri="{FF2B5EF4-FFF2-40B4-BE49-F238E27FC236}">
              <a16:creationId xmlns:a16="http://schemas.microsoft.com/office/drawing/2014/main" id="{63A8C0DD-2E07-4DD2-B755-2D1F25669B7F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24558" t="9105" r="8794" b="68241"/>
        <a:stretch/>
      </xdr:blipFill>
      <xdr:spPr>
        <a:xfrm>
          <a:off x="1231154" y="19364063"/>
          <a:ext cx="1772308" cy="47822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101</xdr:row>
      <xdr:rowOff>67004</xdr:rowOff>
    </xdr:from>
    <xdr:ext cx="2060356" cy="485446"/>
    <xdr:pic>
      <xdr:nvPicPr>
        <xdr:cNvPr id="9" name="image1.png">
          <a:extLst>
            <a:ext uri="{FF2B5EF4-FFF2-40B4-BE49-F238E27FC236}">
              <a16:creationId xmlns:a16="http://schemas.microsoft.com/office/drawing/2014/main" id="{D4601283-CDCD-43AE-9BEB-DFCCA87A1BF8}"/>
            </a:ext>
            <a:ext uri="{147F2762-F138-4A5C-976F-8EAC2B608ADB}">
              <a16:predDERef xmlns:a16="http://schemas.microsoft.com/office/drawing/2014/main" pred="{BDBA68EB-2A13-48D1-B5A5-269AF6C8BC06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13009" t="54677" r="9510" b="22326"/>
        <a:stretch/>
      </xdr:blipFill>
      <xdr:spPr>
        <a:xfrm>
          <a:off x="952500" y="21077249"/>
          <a:ext cx="2060356" cy="485446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123824</xdr:colOff>
      <xdr:row>102</xdr:row>
      <xdr:rowOff>67004</xdr:rowOff>
    </xdr:from>
    <xdr:ext cx="1171575" cy="447346"/>
    <xdr:pic>
      <xdr:nvPicPr>
        <xdr:cNvPr id="10" name="image1.png">
          <a:extLst>
            <a:ext uri="{FF2B5EF4-FFF2-40B4-BE49-F238E27FC236}">
              <a16:creationId xmlns:a16="http://schemas.microsoft.com/office/drawing/2014/main" id="{1E8FBFD2-AE10-47F8-8009-571555CC67E3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29127" t="78141" r="26815" b="667"/>
        <a:stretch/>
      </xdr:blipFill>
      <xdr:spPr>
        <a:xfrm>
          <a:off x="1356359" y="21808769"/>
          <a:ext cx="1171575" cy="447346"/>
        </a:xfrm>
        <a:prstGeom prst="rect">
          <a:avLst/>
        </a:prstGeom>
        <a:noFill/>
      </xdr:spPr>
    </xdr:pic>
    <xdr:clientData fLocksWithSheet="0"/>
  </xdr:oneCellAnchor>
  <xdr:twoCellAnchor>
    <xdr:from>
      <xdr:col>18</xdr:col>
      <xdr:colOff>247650</xdr:colOff>
      <xdr:row>9</xdr:row>
      <xdr:rowOff>180975</xdr:rowOff>
    </xdr:from>
    <xdr:to>
      <xdr:col>24</xdr:col>
      <xdr:colOff>457200</xdr:colOff>
      <xdr:row>24</xdr:row>
      <xdr:rowOff>38100</xdr:rowOff>
    </xdr:to>
    <xdr:graphicFrame macro="">
      <xdr:nvGraphicFramePr>
        <xdr:cNvPr id="11" name="Gráfico 5">
          <a:extLst>
            <a:ext uri="{FF2B5EF4-FFF2-40B4-BE49-F238E27FC236}">
              <a16:creationId xmlns:a16="http://schemas.microsoft.com/office/drawing/2014/main" id="{B02C3D86-B47A-407F-BC33-0446F6C770FB}"/>
            </a:ext>
            <a:ext uri="{147F2762-F138-4A5C-976F-8EAC2B608ADB}">
              <a16:predDERef xmlns:a16="http://schemas.microsoft.com/office/drawing/2014/main" pred="{414A84BC-A2ED-4451-8E2A-8E510E084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4</xdr:row>
      <xdr:rowOff>0</xdr:rowOff>
    </xdr:from>
    <xdr:to>
      <xdr:col>23</xdr:col>
      <xdr:colOff>228601</xdr:colOff>
      <xdr:row>53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661011-C549-9290-ACC8-967120FEB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981075"/>
          <a:ext cx="4800600" cy="938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938"/>
  <sheetViews>
    <sheetView tabSelected="1" topLeftCell="D1" zoomScaleNormal="100" workbookViewId="0">
      <pane ySplit="4" topLeftCell="A5" activePane="bottomLeft" state="frozen"/>
      <selection pane="bottomLeft" activeCell="R8" sqref="R8"/>
    </sheetView>
  </sheetViews>
  <sheetFormatPr baseColWidth="10" defaultColWidth="14.42578125" defaultRowHeight="15" customHeight="1" x14ac:dyDescent="0.25"/>
  <cols>
    <col min="1" max="1" width="6.28515625" customWidth="1"/>
    <col min="2" max="2" width="3.7109375" style="32" bestFit="1" customWidth="1"/>
    <col min="3" max="3" width="3.140625" style="27" bestFit="1" customWidth="1"/>
    <col min="4" max="4" width="5.28515625" style="27" bestFit="1" customWidth="1"/>
    <col min="5" max="5" width="6.28515625" style="27" bestFit="1" customWidth="1"/>
    <col min="6" max="6" width="5" customWidth="1"/>
    <col min="7" max="7" width="16.28515625" customWidth="1"/>
    <col min="8" max="8" width="12.7109375" bestFit="1" customWidth="1"/>
    <col min="9" max="9" width="10.7109375" customWidth="1"/>
    <col min="10" max="10" width="11" bestFit="1" customWidth="1"/>
    <col min="11" max="11" width="13.5703125" bestFit="1" customWidth="1"/>
    <col min="12" max="12" width="5.28515625" bestFit="1" customWidth="1"/>
    <col min="13" max="13" width="24" bestFit="1" customWidth="1"/>
    <col min="14" max="14" width="9.5703125" customWidth="1"/>
    <col min="15" max="15" width="9.42578125" bestFit="1" customWidth="1"/>
    <col min="16" max="16" width="5.85546875" customWidth="1"/>
    <col min="17" max="195" width="10.7109375" customWidth="1"/>
  </cols>
  <sheetData>
    <row r="3" spans="2:18" ht="27" customHeight="1" x14ac:dyDescent="0.25">
      <c r="D3" s="28" t="s">
        <v>2</v>
      </c>
      <c r="E3" s="28" t="s">
        <v>3</v>
      </c>
    </row>
    <row r="4" spans="2:18" ht="17.25" customHeight="1" thickBot="1" x14ac:dyDescent="0.3">
      <c r="B4" s="33" t="s">
        <v>18</v>
      </c>
      <c r="C4" s="29" t="s">
        <v>15</v>
      </c>
      <c r="D4" s="30" t="s">
        <v>16</v>
      </c>
      <c r="E4" s="30" t="s">
        <v>17</v>
      </c>
      <c r="G4" s="1"/>
      <c r="H4" s="1"/>
      <c r="I4" s="1"/>
      <c r="J4" s="1"/>
      <c r="K4" s="1"/>
      <c r="L4" s="2"/>
    </row>
    <row r="5" spans="2:18" ht="15.75" customHeight="1" x14ac:dyDescent="0.25">
      <c r="B5" s="55" t="s">
        <v>19</v>
      </c>
      <c r="C5" s="21">
        <v>1</v>
      </c>
      <c r="D5" s="31">
        <v>1E-3</v>
      </c>
      <c r="E5" s="31">
        <v>0.06</v>
      </c>
      <c r="F5" s="23">
        <v>1E-3</v>
      </c>
      <c r="G5" s="24">
        <f t="shared" ref="G5:G40" si="0">D5*E5</f>
        <v>6.0000000000000002E-5</v>
      </c>
      <c r="H5" s="24">
        <f t="shared" ref="H5:H36" si="1">E5</f>
        <v>0.06</v>
      </c>
      <c r="I5" s="24">
        <f t="shared" ref="I5:I36" si="2">D5</f>
        <v>1E-3</v>
      </c>
      <c r="J5" s="24">
        <f t="shared" ref="J5:J36" si="3">E5^2</f>
        <v>3.5999999999999999E-3</v>
      </c>
      <c r="K5" s="24">
        <f t="shared" ref="K5:K36" si="4">E5</f>
        <v>0.06</v>
      </c>
    </row>
    <row r="6" spans="2:18" x14ac:dyDescent="0.25">
      <c r="B6" s="56"/>
      <c r="C6" s="21">
        <v>2</v>
      </c>
      <c r="D6" s="31">
        <v>0.1</v>
      </c>
      <c r="E6" s="31">
        <v>0.32</v>
      </c>
      <c r="F6" s="23">
        <v>0.1</v>
      </c>
      <c r="G6" s="24">
        <f t="shared" si="0"/>
        <v>3.2000000000000001E-2</v>
      </c>
      <c r="H6" s="24">
        <f t="shared" si="1"/>
        <v>0.32</v>
      </c>
      <c r="I6" s="24">
        <f t="shared" si="2"/>
        <v>0.1</v>
      </c>
      <c r="J6" s="24">
        <f t="shared" si="3"/>
        <v>0.1024</v>
      </c>
      <c r="K6" s="24">
        <f t="shared" si="4"/>
        <v>0.32</v>
      </c>
    </row>
    <row r="7" spans="2:18" x14ac:dyDescent="0.25">
      <c r="B7" s="56"/>
      <c r="C7" s="21">
        <v>3</v>
      </c>
      <c r="D7" s="31">
        <v>0.33</v>
      </c>
      <c r="E7" s="31">
        <v>1.28</v>
      </c>
      <c r="F7" s="23">
        <v>0.33</v>
      </c>
      <c r="G7" s="24">
        <f t="shared" si="0"/>
        <v>0.42240000000000005</v>
      </c>
      <c r="H7" s="24">
        <f t="shared" si="1"/>
        <v>1.28</v>
      </c>
      <c r="I7" s="24">
        <f t="shared" si="2"/>
        <v>0.33</v>
      </c>
      <c r="J7" s="24">
        <f t="shared" si="3"/>
        <v>1.6384000000000001</v>
      </c>
      <c r="K7" s="24">
        <f t="shared" si="4"/>
        <v>1.28</v>
      </c>
    </row>
    <row r="8" spans="2:18" x14ac:dyDescent="0.25">
      <c r="B8" s="56"/>
      <c r="C8" s="21">
        <v>4</v>
      </c>
      <c r="D8" s="31">
        <v>0.43</v>
      </c>
      <c r="E8" s="31">
        <v>1.88</v>
      </c>
      <c r="F8" s="23">
        <v>0.43</v>
      </c>
      <c r="G8" s="24">
        <f t="shared" si="0"/>
        <v>0.8083999999999999</v>
      </c>
      <c r="H8" s="24">
        <f t="shared" si="1"/>
        <v>1.88</v>
      </c>
      <c r="I8" s="24">
        <f t="shared" si="2"/>
        <v>0.43</v>
      </c>
      <c r="J8" s="24">
        <f t="shared" si="3"/>
        <v>3.5343999999999998</v>
      </c>
      <c r="K8" s="24">
        <f t="shared" si="4"/>
        <v>1.88</v>
      </c>
    </row>
    <row r="9" spans="2:18" x14ac:dyDescent="0.25">
      <c r="B9" s="56"/>
      <c r="C9" s="21">
        <v>5</v>
      </c>
      <c r="D9" s="31">
        <v>0.51</v>
      </c>
      <c r="E9" s="31">
        <v>2.21</v>
      </c>
      <c r="F9" s="23">
        <v>0.51</v>
      </c>
      <c r="G9" s="24">
        <f t="shared" si="0"/>
        <v>1.1271</v>
      </c>
      <c r="H9" s="24">
        <f t="shared" si="1"/>
        <v>2.21</v>
      </c>
      <c r="I9" s="24">
        <f t="shared" si="2"/>
        <v>0.51</v>
      </c>
      <c r="J9" s="24">
        <f t="shared" si="3"/>
        <v>4.8841000000000001</v>
      </c>
      <c r="K9" s="24">
        <f t="shared" si="4"/>
        <v>2.21</v>
      </c>
    </row>
    <row r="10" spans="2:18" x14ac:dyDescent="0.25">
      <c r="B10" s="56"/>
      <c r="C10" s="21">
        <v>6</v>
      </c>
      <c r="D10" s="31">
        <v>0.53</v>
      </c>
      <c r="E10" s="31">
        <v>2.61</v>
      </c>
      <c r="F10" s="23">
        <v>0.53</v>
      </c>
      <c r="G10" s="24">
        <f t="shared" si="0"/>
        <v>1.3833</v>
      </c>
      <c r="H10" s="24">
        <f t="shared" si="1"/>
        <v>2.61</v>
      </c>
      <c r="I10" s="24">
        <f t="shared" si="2"/>
        <v>0.53</v>
      </c>
      <c r="J10" s="24">
        <f t="shared" si="3"/>
        <v>6.8120999999999992</v>
      </c>
      <c r="K10" s="24">
        <f t="shared" si="4"/>
        <v>2.61</v>
      </c>
      <c r="N10" s="2"/>
      <c r="O10" s="6"/>
      <c r="P10" s="7"/>
      <c r="Q10" s="2"/>
      <c r="R10" s="2"/>
    </row>
    <row r="11" spans="2:18" x14ac:dyDescent="0.25">
      <c r="B11" s="56"/>
      <c r="C11" s="21">
        <v>7</v>
      </c>
      <c r="D11" s="31">
        <v>0.62</v>
      </c>
      <c r="E11" s="31">
        <v>2.85</v>
      </c>
      <c r="F11" s="23">
        <v>0.62</v>
      </c>
      <c r="G11" s="24">
        <f t="shared" si="0"/>
        <v>1.7670000000000001</v>
      </c>
      <c r="H11" s="24">
        <f t="shared" si="1"/>
        <v>2.85</v>
      </c>
      <c r="I11" s="24">
        <f t="shared" si="2"/>
        <v>0.62</v>
      </c>
      <c r="J11" s="24">
        <f t="shared" si="3"/>
        <v>8.1225000000000005</v>
      </c>
      <c r="K11" s="24">
        <f t="shared" si="4"/>
        <v>2.85</v>
      </c>
      <c r="N11" s="8" t="s">
        <v>1</v>
      </c>
      <c r="O11" s="9"/>
      <c r="P11" s="10"/>
    </row>
    <row r="12" spans="2:18" x14ac:dyDescent="0.25">
      <c r="B12" s="56"/>
      <c r="C12" s="21">
        <v>8</v>
      </c>
      <c r="D12" s="31">
        <v>0.71</v>
      </c>
      <c r="E12" s="31">
        <v>3.13</v>
      </c>
      <c r="F12" s="23">
        <v>0.71</v>
      </c>
      <c r="G12" s="24">
        <f t="shared" si="0"/>
        <v>2.2222999999999997</v>
      </c>
      <c r="H12" s="24">
        <f t="shared" si="1"/>
        <v>3.13</v>
      </c>
      <c r="I12" s="24">
        <f t="shared" si="2"/>
        <v>0.71</v>
      </c>
      <c r="J12" s="24">
        <f t="shared" si="3"/>
        <v>9.7968999999999991</v>
      </c>
      <c r="K12" s="24">
        <f t="shared" si="4"/>
        <v>3.13</v>
      </c>
      <c r="N12" s="9"/>
      <c r="O12" s="9"/>
      <c r="P12" s="10"/>
    </row>
    <row r="13" spans="2:18" x14ac:dyDescent="0.25">
      <c r="B13" s="56"/>
      <c r="C13" s="21">
        <v>9</v>
      </c>
      <c r="D13" s="31">
        <v>0.73</v>
      </c>
      <c r="E13" s="31">
        <v>3.42</v>
      </c>
      <c r="F13" s="23">
        <v>0.73</v>
      </c>
      <c r="G13" s="24">
        <f t="shared" si="0"/>
        <v>2.4965999999999999</v>
      </c>
      <c r="H13" s="24">
        <f t="shared" si="1"/>
        <v>3.42</v>
      </c>
      <c r="I13" s="24">
        <f t="shared" si="2"/>
        <v>0.73</v>
      </c>
      <c r="J13" s="24">
        <f t="shared" si="3"/>
        <v>11.696399999999999</v>
      </c>
      <c r="K13" s="24">
        <f t="shared" si="4"/>
        <v>3.42</v>
      </c>
      <c r="N13" s="9" t="s">
        <v>2</v>
      </c>
      <c r="O13" s="9" t="s">
        <v>3</v>
      </c>
      <c r="P13" s="9" t="s">
        <v>23</v>
      </c>
    </row>
    <row r="14" spans="2:18" x14ac:dyDescent="0.25">
      <c r="B14" s="56"/>
      <c r="C14" s="21">
        <v>10</v>
      </c>
      <c r="D14" s="31">
        <v>0.81</v>
      </c>
      <c r="E14" s="31">
        <v>3.7</v>
      </c>
      <c r="F14" s="23">
        <v>0.81</v>
      </c>
      <c r="G14" s="24">
        <f t="shared" si="0"/>
        <v>2.9970000000000003</v>
      </c>
      <c r="H14" s="24">
        <f t="shared" si="1"/>
        <v>3.7</v>
      </c>
      <c r="I14" s="24">
        <f t="shared" si="2"/>
        <v>0.81</v>
      </c>
      <c r="J14" s="24">
        <f t="shared" si="3"/>
        <v>13.690000000000001</v>
      </c>
      <c r="K14" s="24">
        <f t="shared" si="4"/>
        <v>3.7</v>
      </c>
      <c r="M14" s="45" t="s">
        <v>0</v>
      </c>
      <c r="N14" s="37">
        <f>SUM(D5:D49)</f>
        <v>75.290999999999997</v>
      </c>
      <c r="O14" s="37">
        <f>SUM(E5:E49)</f>
        <v>340.7999999999999</v>
      </c>
      <c r="P14" s="9">
        <v>45</v>
      </c>
      <c r="Q14" s="38" t="s">
        <v>0</v>
      </c>
    </row>
    <row r="15" spans="2:18" ht="15.75" thickBot="1" x14ac:dyDescent="0.3">
      <c r="B15" s="56"/>
      <c r="C15" s="21">
        <v>11</v>
      </c>
      <c r="D15" s="31">
        <v>0.89</v>
      </c>
      <c r="E15" s="31">
        <v>3.95</v>
      </c>
      <c r="F15" s="23">
        <v>0.89</v>
      </c>
      <c r="G15" s="24">
        <f t="shared" si="0"/>
        <v>3.5155000000000003</v>
      </c>
      <c r="H15" s="24">
        <f t="shared" si="1"/>
        <v>3.95</v>
      </c>
      <c r="I15" s="24">
        <f t="shared" si="2"/>
        <v>0.89</v>
      </c>
      <c r="J15" s="24">
        <f t="shared" si="3"/>
        <v>15.602500000000001</v>
      </c>
      <c r="K15" s="24">
        <f t="shared" si="4"/>
        <v>3.95</v>
      </c>
      <c r="M15" s="45" t="s">
        <v>5</v>
      </c>
      <c r="N15" s="39">
        <f>SUM(D50:D94)</f>
        <v>221.13999999999996</v>
      </c>
      <c r="O15" s="39">
        <f>SUM(E50:E94)</f>
        <v>994.1600000000002</v>
      </c>
      <c r="P15" s="40">
        <v>45</v>
      </c>
      <c r="Q15" s="41" t="s">
        <v>5</v>
      </c>
    </row>
    <row r="16" spans="2:18" x14ac:dyDescent="0.25">
      <c r="B16" s="56"/>
      <c r="C16" s="21">
        <v>12</v>
      </c>
      <c r="D16" s="31">
        <v>0.99</v>
      </c>
      <c r="E16" s="31">
        <v>4.3600000000000003</v>
      </c>
      <c r="F16" s="23">
        <v>0.99</v>
      </c>
      <c r="G16" s="24">
        <f t="shared" si="0"/>
        <v>4.3164000000000007</v>
      </c>
      <c r="H16" s="24">
        <f t="shared" si="1"/>
        <v>4.3600000000000003</v>
      </c>
      <c r="I16" s="24">
        <f t="shared" si="2"/>
        <v>0.99</v>
      </c>
      <c r="J16" s="24">
        <f t="shared" si="3"/>
        <v>19.009600000000002</v>
      </c>
      <c r="K16" s="24">
        <f t="shared" si="4"/>
        <v>4.3600000000000003</v>
      </c>
      <c r="N16" s="37">
        <f>+N14+N15</f>
        <v>296.43099999999993</v>
      </c>
      <c r="O16" s="37">
        <f t="shared" ref="O16:P16" si="5">+O14+O15</f>
        <v>1334.96</v>
      </c>
      <c r="P16" s="37">
        <f t="shared" si="5"/>
        <v>90</v>
      </c>
    </row>
    <row r="17" spans="1:18" x14ac:dyDescent="0.25">
      <c r="A17" s="5" t="s">
        <v>4</v>
      </c>
      <c r="B17" s="56"/>
      <c r="C17" s="21">
        <v>13</v>
      </c>
      <c r="D17" s="31">
        <v>1.08</v>
      </c>
      <c r="E17" s="31">
        <v>4.79</v>
      </c>
      <c r="F17" s="23">
        <v>1.08</v>
      </c>
      <c r="G17" s="24">
        <f t="shared" si="0"/>
        <v>5.1732000000000005</v>
      </c>
      <c r="H17" s="24">
        <f t="shared" si="1"/>
        <v>4.79</v>
      </c>
      <c r="I17" s="24">
        <f t="shared" si="2"/>
        <v>1.08</v>
      </c>
      <c r="J17" s="24">
        <f t="shared" si="3"/>
        <v>22.944099999999999</v>
      </c>
      <c r="K17" s="24">
        <f t="shared" si="4"/>
        <v>4.79</v>
      </c>
      <c r="N17" s="36"/>
      <c r="O17" s="36"/>
      <c r="P17" s="36"/>
      <c r="Q17" s="21"/>
    </row>
    <row r="18" spans="1:18" x14ac:dyDescent="0.25">
      <c r="B18" s="56"/>
      <c r="C18" s="21">
        <v>14</v>
      </c>
      <c r="D18" s="31">
        <v>1.1000000000000001</v>
      </c>
      <c r="E18" s="31">
        <v>5.14</v>
      </c>
      <c r="F18" s="23">
        <v>1.1000000000000001</v>
      </c>
      <c r="G18" s="24">
        <f t="shared" si="0"/>
        <v>5.6539999999999999</v>
      </c>
      <c r="H18" s="24">
        <f t="shared" si="1"/>
        <v>5.14</v>
      </c>
      <c r="I18" s="24">
        <f t="shared" si="2"/>
        <v>1.1000000000000001</v>
      </c>
      <c r="J18" s="24">
        <f t="shared" si="3"/>
        <v>26.419599999999996</v>
      </c>
      <c r="K18" s="24">
        <f t="shared" si="4"/>
        <v>5.14</v>
      </c>
    </row>
    <row r="19" spans="1:18" x14ac:dyDescent="0.25">
      <c r="B19" s="56"/>
      <c r="C19" s="21">
        <v>15</v>
      </c>
      <c r="D19" s="31">
        <v>1.19</v>
      </c>
      <c r="E19" s="31">
        <v>5.43</v>
      </c>
      <c r="F19" s="23">
        <v>1.19</v>
      </c>
      <c r="G19" s="24">
        <f t="shared" si="0"/>
        <v>6.4616999999999996</v>
      </c>
      <c r="H19" s="24">
        <f t="shared" si="1"/>
        <v>5.43</v>
      </c>
      <c r="I19" s="24">
        <f t="shared" si="2"/>
        <v>1.19</v>
      </c>
      <c r="J19" s="24">
        <f t="shared" si="3"/>
        <v>29.484899999999996</v>
      </c>
      <c r="K19" s="24">
        <f t="shared" si="4"/>
        <v>5.43</v>
      </c>
      <c r="M19" s="4" t="s">
        <v>25</v>
      </c>
      <c r="N19" s="9"/>
      <c r="O19" s="9"/>
      <c r="P19" s="9"/>
    </row>
    <row r="20" spans="1:18" x14ac:dyDescent="0.25">
      <c r="B20" s="56"/>
      <c r="C20" s="21">
        <v>16</v>
      </c>
      <c r="D20" s="31">
        <v>1.28</v>
      </c>
      <c r="E20" s="31">
        <v>5.84</v>
      </c>
      <c r="F20" s="23">
        <v>1.28</v>
      </c>
      <c r="G20" s="24">
        <f t="shared" si="0"/>
        <v>7.4752000000000001</v>
      </c>
      <c r="H20" s="24">
        <f t="shared" si="1"/>
        <v>5.84</v>
      </c>
      <c r="I20" s="24">
        <f t="shared" si="2"/>
        <v>1.28</v>
      </c>
      <c r="J20" s="24">
        <f t="shared" si="3"/>
        <v>34.105599999999995</v>
      </c>
      <c r="K20" s="24">
        <f t="shared" si="4"/>
        <v>5.84</v>
      </c>
      <c r="M20" s="4" t="s">
        <v>21</v>
      </c>
      <c r="N20" s="9"/>
      <c r="O20" s="9"/>
      <c r="P20" s="9"/>
    </row>
    <row r="21" spans="1:18" x14ac:dyDescent="0.25">
      <c r="B21" s="56"/>
      <c r="C21" s="21">
        <v>17</v>
      </c>
      <c r="D21" s="31">
        <v>1.3</v>
      </c>
      <c r="E21" s="31">
        <v>5.85</v>
      </c>
      <c r="F21" s="23">
        <v>1.3</v>
      </c>
      <c r="G21" s="24">
        <f t="shared" si="0"/>
        <v>7.6049999999999995</v>
      </c>
      <c r="H21" s="24">
        <f t="shared" si="1"/>
        <v>5.85</v>
      </c>
      <c r="I21" s="24">
        <f t="shared" si="2"/>
        <v>1.3</v>
      </c>
      <c r="J21" s="24">
        <f t="shared" si="3"/>
        <v>34.222499999999997</v>
      </c>
      <c r="K21" s="24">
        <f t="shared" si="4"/>
        <v>5.85</v>
      </c>
      <c r="N21" s="9" t="s">
        <v>2</v>
      </c>
      <c r="O21" s="9" t="s">
        <v>3</v>
      </c>
      <c r="P21" s="9" t="s">
        <v>23</v>
      </c>
    </row>
    <row r="22" spans="1:18" ht="15.75" customHeight="1" x14ac:dyDescent="0.25">
      <c r="B22" s="56"/>
      <c r="C22" s="21">
        <v>18</v>
      </c>
      <c r="D22" s="31">
        <v>1.32</v>
      </c>
      <c r="E22" s="31">
        <v>6.05</v>
      </c>
      <c r="F22" s="23">
        <v>1.32</v>
      </c>
      <c r="G22" s="24">
        <f t="shared" si="0"/>
        <v>7.9859999999999998</v>
      </c>
      <c r="H22" s="24">
        <f t="shared" si="1"/>
        <v>6.05</v>
      </c>
      <c r="I22" s="24">
        <f t="shared" si="2"/>
        <v>1.32</v>
      </c>
      <c r="J22" s="24">
        <f t="shared" si="3"/>
        <v>36.602499999999999</v>
      </c>
      <c r="K22" s="24">
        <f t="shared" si="4"/>
        <v>6.05</v>
      </c>
      <c r="N22" s="37">
        <f>N14</f>
        <v>75.290999999999997</v>
      </c>
      <c r="O22" s="37">
        <f>O14</f>
        <v>340.7999999999999</v>
      </c>
      <c r="P22" s="9">
        <f>P14</f>
        <v>45</v>
      </c>
      <c r="Q22" s="38">
        <v>-1</v>
      </c>
    </row>
    <row r="23" spans="1:18" ht="15.75" customHeight="1" thickBot="1" x14ac:dyDescent="0.3">
      <c r="B23" s="56"/>
      <c r="C23" s="21">
        <v>19</v>
      </c>
      <c r="D23" s="31">
        <v>1.33</v>
      </c>
      <c r="E23" s="31">
        <v>6.05</v>
      </c>
      <c r="F23" s="23">
        <v>1.33</v>
      </c>
      <c r="G23" s="24">
        <f t="shared" si="0"/>
        <v>8.0465</v>
      </c>
      <c r="H23" s="24">
        <f t="shared" si="1"/>
        <v>6.05</v>
      </c>
      <c r="I23" s="24">
        <f t="shared" si="2"/>
        <v>1.33</v>
      </c>
      <c r="J23" s="24">
        <f t="shared" si="3"/>
        <v>36.602499999999999</v>
      </c>
      <c r="K23" s="24">
        <f t="shared" si="4"/>
        <v>6.05</v>
      </c>
      <c r="N23" s="39">
        <f>N15</f>
        <v>221.13999999999996</v>
      </c>
      <c r="O23" s="39">
        <f>O15</f>
        <v>994.1600000000002</v>
      </c>
      <c r="P23" s="40">
        <f>P22</f>
        <v>45</v>
      </c>
      <c r="Q23" s="41">
        <v>1</v>
      </c>
      <c r="R23" s="42"/>
    </row>
    <row r="24" spans="1:18" ht="15.75" customHeight="1" x14ac:dyDescent="0.25">
      <c r="B24" s="56"/>
      <c r="C24" s="21">
        <v>20</v>
      </c>
      <c r="D24" s="31">
        <v>1.35</v>
      </c>
      <c r="E24" s="31">
        <v>6.05</v>
      </c>
      <c r="F24" s="23">
        <v>1.35</v>
      </c>
      <c r="G24" s="24">
        <f t="shared" si="0"/>
        <v>8.1675000000000004</v>
      </c>
      <c r="H24" s="24">
        <f t="shared" si="1"/>
        <v>6.05</v>
      </c>
      <c r="I24" s="24">
        <f t="shared" si="2"/>
        <v>1.35</v>
      </c>
      <c r="J24" s="24">
        <f t="shared" si="3"/>
        <v>36.602499999999999</v>
      </c>
      <c r="K24" s="24">
        <f t="shared" si="4"/>
        <v>6.05</v>
      </c>
      <c r="N24" s="37">
        <f>N22*$Q$22</f>
        <v>-75.290999999999997</v>
      </c>
      <c r="O24" s="37">
        <f>O22*$Q$22</f>
        <v>-340.7999999999999</v>
      </c>
      <c r="P24" s="9">
        <f>P22*$Q$22</f>
        <v>-45</v>
      </c>
    </row>
    <row r="25" spans="1:18" ht="15.75" customHeight="1" thickBot="1" x14ac:dyDescent="0.3">
      <c r="B25" s="56"/>
      <c r="C25" s="21">
        <v>21</v>
      </c>
      <c r="D25" s="31">
        <v>1.36</v>
      </c>
      <c r="E25" s="31">
        <v>6.24</v>
      </c>
      <c r="F25" s="23">
        <v>1.36</v>
      </c>
      <c r="G25" s="24">
        <f t="shared" si="0"/>
        <v>8.4864000000000015</v>
      </c>
      <c r="H25" s="24">
        <f t="shared" si="1"/>
        <v>6.24</v>
      </c>
      <c r="I25" s="24">
        <f t="shared" si="2"/>
        <v>1.36</v>
      </c>
      <c r="J25" s="24">
        <f t="shared" si="3"/>
        <v>38.937600000000003</v>
      </c>
      <c r="K25" s="24">
        <f t="shared" si="4"/>
        <v>6.24</v>
      </c>
      <c r="M25" s="42"/>
      <c r="N25" s="39">
        <f>N23*$Q$23</f>
        <v>221.13999999999996</v>
      </c>
      <c r="O25" s="39">
        <f>O23*$Q$23</f>
        <v>994.1600000000002</v>
      </c>
      <c r="P25" s="40">
        <f>P23*$Q$23</f>
        <v>45</v>
      </c>
      <c r="Q25" s="43"/>
      <c r="R25" s="42"/>
    </row>
    <row r="26" spans="1:18" ht="15.75" customHeight="1" thickBot="1" x14ac:dyDescent="0.3">
      <c r="B26" s="56"/>
      <c r="C26" s="21">
        <v>22</v>
      </c>
      <c r="D26" s="31">
        <v>1.46</v>
      </c>
      <c r="E26" s="31">
        <v>6.67</v>
      </c>
      <c r="F26" s="23">
        <v>1.46</v>
      </c>
      <c r="G26" s="24">
        <f t="shared" si="0"/>
        <v>9.7381999999999991</v>
      </c>
      <c r="H26" s="24">
        <f t="shared" si="1"/>
        <v>6.67</v>
      </c>
      <c r="I26" s="24">
        <f t="shared" si="2"/>
        <v>1.46</v>
      </c>
      <c r="J26" s="24">
        <f t="shared" si="3"/>
        <v>44.488900000000001</v>
      </c>
      <c r="K26" s="24">
        <f t="shared" si="4"/>
        <v>6.67</v>
      </c>
      <c r="M26" t="s">
        <v>26</v>
      </c>
      <c r="N26" s="44">
        <f>+N25+N24</f>
        <v>145.84899999999996</v>
      </c>
      <c r="O26" s="44">
        <f>+O25+O24</f>
        <v>653.36000000000035</v>
      </c>
      <c r="P26" s="46">
        <f>+P25+P24</f>
        <v>0</v>
      </c>
    </row>
    <row r="27" spans="1:18" ht="15.75" customHeight="1" thickBot="1" x14ac:dyDescent="0.3">
      <c r="B27" s="56"/>
      <c r="C27" s="21">
        <v>23</v>
      </c>
      <c r="D27" s="31">
        <v>1.56</v>
      </c>
      <c r="E27" s="31">
        <v>7.14</v>
      </c>
      <c r="F27" s="23">
        <v>1.56</v>
      </c>
      <c r="G27" s="24">
        <f t="shared" si="0"/>
        <v>11.138400000000001</v>
      </c>
      <c r="H27" s="24">
        <f t="shared" si="1"/>
        <v>7.14</v>
      </c>
      <c r="I27" s="24">
        <f t="shared" si="2"/>
        <v>1.56</v>
      </c>
      <c r="J27" s="24">
        <f t="shared" si="3"/>
        <v>50.979599999999998</v>
      </c>
      <c r="K27" s="24">
        <f t="shared" si="4"/>
        <v>7.14</v>
      </c>
      <c r="M27" s="4" t="s">
        <v>22</v>
      </c>
      <c r="N27" s="11" t="s">
        <v>24</v>
      </c>
      <c r="O27" s="12">
        <f>N26/O26</f>
        <v>0.22322915391208503</v>
      </c>
      <c r="P27" s="10" t="s">
        <v>27</v>
      </c>
    </row>
    <row r="28" spans="1:18" ht="15.75" customHeight="1" thickBot="1" x14ac:dyDescent="0.3">
      <c r="B28" s="56"/>
      <c r="C28" s="21">
        <v>24</v>
      </c>
      <c r="D28" s="31">
        <v>1.65</v>
      </c>
      <c r="E28" s="31">
        <v>7.54</v>
      </c>
      <c r="F28" s="23">
        <v>1.65</v>
      </c>
      <c r="G28" s="24">
        <f t="shared" si="0"/>
        <v>12.440999999999999</v>
      </c>
      <c r="H28" s="24">
        <f t="shared" si="1"/>
        <v>7.54</v>
      </c>
      <c r="I28" s="24">
        <f t="shared" si="2"/>
        <v>1.65</v>
      </c>
      <c r="J28" s="24">
        <f t="shared" si="3"/>
        <v>56.851599999999998</v>
      </c>
      <c r="K28" s="24">
        <f t="shared" si="4"/>
        <v>7.54</v>
      </c>
      <c r="M28" s="5" t="s">
        <v>28</v>
      </c>
      <c r="N28" s="13" t="s">
        <v>23</v>
      </c>
      <c r="O28" s="14">
        <f>(N22-(O22*O27))/P22</f>
        <v>-1.7455458960856794E-2</v>
      </c>
      <c r="P28" s="10"/>
    </row>
    <row r="29" spans="1:18" ht="15.75" customHeight="1" thickBot="1" x14ac:dyDescent="0.3">
      <c r="B29" s="56"/>
      <c r="C29" s="21">
        <v>25</v>
      </c>
      <c r="D29" s="31">
        <v>1.68</v>
      </c>
      <c r="E29" s="31">
        <v>7.71</v>
      </c>
      <c r="F29" s="23">
        <v>1.68</v>
      </c>
      <c r="G29" s="24">
        <f t="shared" si="0"/>
        <v>12.9528</v>
      </c>
      <c r="H29" s="24">
        <f t="shared" si="1"/>
        <v>7.71</v>
      </c>
      <c r="I29" s="24">
        <f t="shared" si="2"/>
        <v>1.68</v>
      </c>
      <c r="J29" s="24">
        <f t="shared" si="3"/>
        <v>59.444099999999999</v>
      </c>
      <c r="K29" s="24">
        <f t="shared" si="4"/>
        <v>7.71</v>
      </c>
      <c r="N29" s="15" t="s">
        <v>23</v>
      </c>
      <c r="O29" s="14">
        <f>(N23-(O23*O27)/P23)</f>
        <v>216.20832231881687</v>
      </c>
    </row>
    <row r="30" spans="1:18" ht="15.75" customHeight="1" x14ac:dyDescent="0.25">
      <c r="B30" s="56"/>
      <c r="C30" s="21">
        <v>26</v>
      </c>
      <c r="D30" s="31">
        <v>1.76</v>
      </c>
      <c r="E30" s="31">
        <v>8.01</v>
      </c>
      <c r="F30" s="23">
        <v>1.76</v>
      </c>
      <c r="G30" s="24">
        <f t="shared" si="0"/>
        <v>14.0976</v>
      </c>
      <c r="H30" s="24">
        <f t="shared" si="1"/>
        <v>8.01</v>
      </c>
      <c r="I30" s="24">
        <f t="shared" si="2"/>
        <v>1.76</v>
      </c>
      <c r="J30" s="24">
        <f t="shared" si="3"/>
        <v>64.1601</v>
      </c>
      <c r="K30" s="24">
        <f t="shared" si="4"/>
        <v>8.01</v>
      </c>
    </row>
    <row r="31" spans="1:18" ht="15.75" customHeight="1" x14ac:dyDescent="0.25">
      <c r="B31" s="56"/>
      <c r="C31" s="21">
        <v>27</v>
      </c>
      <c r="D31" s="31">
        <v>1.85</v>
      </c>
      <c r="E31" s="31">
        <v>8.4</v>
      </c>
      <c r="F31" s="23">
        <v>1.85</v>
      </c>
      <c r="G31" s="24">
        <f t="shared" si="0"/>
        <v>15.540000000000001</v>
      </c>
      <c r="H31" s="24">
        <f t="shared" si="1"/>
        <v>8.4</v>
      </c>
      <c r="I31" s="24">
        <f t="shared" si="2"/>
        <v>1.85</v>
      </c>
      <c r="J31" s="24">
        <f t="shared" si="3"/>
        <v>70.56</v>
      </c>
      <c r="K31" s="24">
        <f t="shared" si="4"/>
        <v>8.4</v>
      </c>
      <c r="M31" s="9" t="s">
        <v>6</v>
      </c>
      <c r="N31" s="16" t="s">
        <v>29</v>
      </c>
    </row>
    <row r="32" spans="1:18" ht="15.75" customHeight="1" x14ac:dyDescent="0.25">
      <c r="B32" s="56"/>
      <c r="C32" s="21">
        <v>28</v>
      </c>
      <c r="D32" s="31">
        <v>1.96</v>
      </c>
      <c r="E32" s="31">
        <v>9.26</v>
      </c>
      <c r="F32" s="23">
        <v>1.96</v>
      </c>
      <c r="G32" s="24">
        <f t="shared" si="0"/>
        <v>18.1496</v>
      </c>
      <c r="H32" s="24">
        <f t="shared" si="1"/>
        <v>9.26</v>
      </c>
      <c r="I32" s="24">
        <f t="shared" si="2"/>
        <v>1.96</v>
      </c>
      <c r="J32" s="24">
        <f t="shared" si="3"/>
        <v>85.747599999999991</v>
      </c>
      <c r="K32" s="24">
        <f t="shared" si="4"/>
        <v>9.26</v>
      </c>
      <c r="M32" s="16" t="s">
        <v>7</v>
      </c>
    </row>
    <row r="33" spans="2:11" ht="15.75" customHeight="1" x14ac:dyDescent="0.25">
      <c r="B33" s="56"/>
      <c r="C33" s="21">
        <v>29</v>
      </c>
      <c r="D33" s="31">
        <v>2.0499999999999998</v>
      </c>
      <c r="E33" s="31">
        <v>9.26</v>
      </c>
      <c r="F33" s="23">
        <v>2.0499999999999998</v>
      </c>
      <c r="G33" s="24">
        <f t="shared" si="0"/>
        <v>18.982999999999997</v>
      </c>
      <c r="H33" s="24">
        <f t="shared" si="1"/>
        <v>9.26</v>
      </c>
      <c r="I33" s="24">
        <f t="shared" si="2"/>
        <v>2.0499999999999998</v>
      </c>
      <c r="J33" s="24">
        <f t="shared" si="3"/>
        <v>85.747599999999991</v>
      </c>
      <c r="K33" s="24">
        <f t="shared" si="4"/>
        <v>9.26</v>
      </c>
    </row>
    <row r="34" spans="2:11" ht="15.75" customHeight="1" x14ac:dyDescent="0.25">
      <c r="B34" s="56"/>
      <c r="C34" s="21">
        <v>30</v>
      </c>
      <c r="D34" s="31">
        <v>2.17</v>
      </c>
      <c r="E34" s="31">
        <v>9.65</v>
      </c>
      <c r="F34" s="23">
        <v>2.17</v>
      </c>
      <c r="G34" s="24">
        <f t="shared" si="0"/>
        <v>20.9405</v>
      </c>
      <c r="H34" s="24">
        <f t="shared" si="1"/>
        <v>9.65</v>
      </c>
      <c r="I34" s="24">
        <f t="shared" si="2"/>
        <v>2.17</v>
      </c>
      <c r="J34" s="24">
        <f t="shared" si="3"/>
        <v>93.122500000000002</v>
      </c>
      <c r="K34" s="24">
        <f t="shared" si="4"/>
        <v>9.65</v>
      </c>
    </row>
    <row r="35" spans="2:11" ht="15.75" customHeight="1" x14ac:dyDescent="0.25">
      <c r="B35" s="56"/>
      <c r="C35" s="21">
        <v>31</v>
      </c>
      <c r="D35" s="31">
        <v>2.1800000000000002</v>
      </c>
      <c r="E35" s="31">
        <v>9.9499999999999993</v>
      </c>
      <c r="F35" s="23">
        <v>2.1800000000000002</v>
      </c>
      <c r="G35" s="24">
        <f t="shared" si="0"/>
        <v>21.690999999999999</v>
      </c>
      <c r="H35" s="24">
        <f t="shared" si="1"/>
        <v>9.9499999999999993</v>
      </c>
      <c r="I35" s="24">
        <f t="shared" si="2"/>
        <v>2.1800000000000002</v>
      </c>
      <c r="J35" s="24">
        <f t="shared" si="3"/>
        <v>99.002499999999984</v>
      </c>
      <c r="K35" s="24">
        <f t="shared" si="4"/>
        <v>9.9499999999999993</v>
      </c>
    </row>
    <row r="36" spans="2:11" ht="15.75" customHeight="1" x14ac:dyDescent="0.25">
      <c r="B36" s="56"/>
      <c r="C36" s="21">
        <v>32</v>
      </c>
      <c r="D36" s="31">
        <v>2.27</v>
      </c>
      <c r="E36" s="31">
        <v>10.26</v>
      </c>
      <c r="F36" s="23">
        <v>2.27</v>
      </c>
      <c r="G36" s="24">
        <f t="shared" si="0"/>
        <v>23.290199999999999</v>
      </c>
      <c r="H36" s="24">
        <f t="shared" si="1"/>
        <v>10.26</v>
      </c>
      <c r="I36" s="24">
        <f t="shared" si="2"/>
        <v>2.27</v>
      </c>
      <c r="J36" s="24">
        <f t="shared" si="3"/>
        <v>105.2676</v>
      </c>
      <c r="K36" s="24">
        <f t="shared" si="4"/>
        <v>10.26</v>
      </c>
    </row>
    <row r="37" spans="2:11" ht="15.75" customHeight="1" x14ac:dyDescent="0.25">
      <c r="B37" s="56"/>
      <c r="C37" s="21">
        <v>33</v>
      </c>
      <c r="D37" s="31">
        <v>2.37</v>
      </c>
      <c r="E37" s="31">
        <v>10.77</v>
      </c>
      <c r="F37" s="23">
        <v>2.37</v>
      </c>
      <c r="G37" s="24">
        <f t="shared" si="0"/>
        <v>25.524899999999999</v>
      </c>
      <c r="H37" s="24">
        <f t="shared" ref="H37:H68" si="6">E37</f>
        <v>10.77</v>
      </c>
      <c r="I37" s="24">
        <f t="shared" ref="I37:I68" si="7">D37</f>
        <v>2.37</v>
      </c>
      <c r="J37" s="24">
        <f t="shared" ref="J37:J68" si="8">E37^2</f>
        <v>115.99289999999999</v>
      </c>
      <c r="K37" s="24">
        <f t="shared" ref="K37:K68" si="9">E37</f>
        <v>10.77</v>
      </c>
    </row>
    <row r="38" spans="2:11" ht="15.75" customHeight="1" x14ac:dyDescent="0.25">
      <c r="B38" s="56"/>
      <c r="C38" s="21">
        <v>34</v>
      </c>
      <c r="D38" s="31">
        <v>2.46</v>
      </c>
      <c r="E38" s="31">
        <v>11.12</v>
      </c>
      <c r="F38" s="23">
        <v>2.46</v>
      </c>
      <c r="G38" s="24">
        <f t="shared" si="0"/>
        <v>27.355199999999996</v>
      </c>
      <c r="H38" s="24">
        <f t="shared" si="6"/>
        <v>11.12</v>
      </c>
      <c r="I38" s="24">
        <f t="shared" si="7"/>
        <v>2.46</v>
      </c>
      <c r="J38" s="24">
        <f t="shared" si="8"/>
        <v>123.65439999999998</v>
      </c>
      <c r="K38" s="24">
        <f t="shared" si="9"/>
        <v>11.12</v>
      </c>
    </row>
    <row r="39" spans="2:11" ht="15.75" customHeight="1" x14ac:dyDescent="0.25">
      <c r="B39" s="56"/>
      <c r="C39" s="21">
        <v>35</v>
      </c>
      <c r="D39" s="31">
        <v>2.5499999999999998</v>
      </c>
      <c r="E39" s="31">
        <v>11.53</v>
      </c>
      <c r="F39" s="23">
        <v>2.5499999999999998</v>
      </c>
      <c r="G39" s="24">
        <f t="shared" si="0"/>
        <v>29.401499999999995</v>
      </c>
      <c r="H39" s="24">
        <f t="shared" si="6"/>
        <v>11.53</v>
      </c>
      <c r="I39" s="24">
        <f t="shared" si="7"/>
        <v>2.5499999999999998</v>
      </c>
      <c r="J39" s="24">
        <f t="shared" si="8"/>
        <v>132.9409</v>
      </c>
      <c r="K39" s="24">
        <f t="shared" si="9"/>
        <v>11.53</v>
      </c>
    </row>
    <row r="40" spans="2:11" ht="15.75" customHeight="1" x14ac:dyDescent="0.25">
      <c r="B40" s="56"/>
      <c r="C40" s="21">
        <v>36</v>
      </c>
      <c r="D40" s="31">
        <v>2.62</v>
      </c>
      <c r="E40" s="31">
        <v>11.88</v>
      </c>
      <c r="F40" s="23">
        <v>2.62</v>
      </c>
      <c r="G40" s="24">
        <f t="shared" si="0"/>
        <v>31.125600000000002</v>
      </c>
      <c r="H40" s="24">
        <f t="shared" si="6"/>
        <v>11.88</v>
      </c>
      <c r="I40" s="24">
        <f t="shared" si="7"/>
        <v>2.62</v>
      </c>
      <c r="J40" s="24">
        <f t="shared" si="8"/>
        <v>141.13440000000003</v>
      </c>
      <c r="K40" s="24">
        <f t="shared" si="9"/>
        <v>11.88</v>
      </c>
    </row>
    <row r="41" spans="2:11" ht="15.75" customHeight="1" x14ac:dyDescent="0.25">
      <c r="B41" s="56"/>
      <c r="C41" s="21">
        <v>37</v>
      </c>
      <c r="D41" s="31">
        <v>2.71</v>
      </c>
      <c r="E41" s="31">
        <v>12.26</v>
      </c>
      <c r="F41" s="23">
        <v>2.71</v>
      </c>
      <c r="G41" s="24">
        <f t="shared" ref="G41:G94" si="10">D41*E41</f>
        <v>33.224600000000002</v>
      </c>
      <c r="H41" s="24">
        <f t="shared" si="6"/>
        <v>12.26</v>
      </c>
      <c r="I41" s="24">
        <f t="shared" si="7"/>
        <v>2.71</v>
      </c>
      <c r="J41" s="24">
        <f t="shared" si="8"/>
        <v>150.30760000000001</v>
      </c>
      <c r="K41" s="24">
        <f t="shared" si="9"/>
        <v>12.26</v>
      </c>
    </row>
    <row r="42" spans="2:11" ht="15.75" customHeight="1" x14ac:dyDescent="0.25">
      <c r="B42" s="56"/>
      <c r="C42" s="21">
        <v>38</v>
      </c>
      <c r="D42" s="31">
        <v>2.78</v>
      </c>
      <c r="E42" s="31">
        <v>12.53</v>
      </c>
      <c r="F42" s="23">
        <v>2.78</v>
      </c>
      <c r="G42" s="24">
        <f t="shared" si="10"/>
        <v>34.833399999999997</v>
      </c>
      <c r="H42" s="24">
        <f t="shared" si="6"/>
        <v>12.53</v>
      </c>
      <c r="I42" s="24">
        <f t="shared" si="7"/>
        <v>2.78</v>
      </c>
      <c r="J42" s="24">
        <f t="shared" si="8"/>
        <v>157.00089999999997</v>
      </c>
      <c r="K42" s="24">
        <f t="shared" si="9"/>
        <v>12.53</v>
      </c>
    </row>
    <row r="43" spans="2:11" ht="15.75" customHeight="1" x14ac:dyDescent="0.25">
      <c r="B43" s="56"/>
      <c r="C43" s="21">
        <v>39</v>
      </c>
      <c r="D43" s="31">
        <v>2.87</v>
      </c>
      <c r="E43" s="31">
        <v>12.81</v>
      </c>
      <c r="F43" s="23">
        <v>2.87</v>
      </c>
      <c r="G43" s="24">
        <f t="shared" si="10"/>
        <v>36.764700000000005</v>
      </c>
      <c r="H43" s="24">
        <f t="shared" si="6"/>
        <v>12.81</v>
      </c>
      <c r="I43" s="24">
        <f t="shared" si="7"/>
        <v>2.87</v>
      </c>
      <c r="J43" s="24">
        <f t="shared" si="8"/>
        <v>164.09610000000001</v>
      </c>
      <c r="K43" s="24">
        <f t="shared" si="9"/>
        <v>12.81</v>
      </c>
    </row>
    <row r="44" spans="2:11" ht="15.75" customHeight="1" x14ac:dyDescent="0.25">
      <c r="B44" s="56"/>
      <c r="C44" s="21">
        <v>40</v>
      </c>
      <c r="D44" s="31">
        <v>2.98</v>
      </c>
      <c r="E44" s="31">
        <v>13.59</v>
      </c>
      <c r="F44" s="23">
        <v>2.98</v>
      </c>
      <c r="G44" s="24">
        <f t="shared" si="10"/>
        <v>40.498199999999997</v>
      </c>
      <c r="H44" s="24">
        <f t="shared" si="6"/>
        <v>13.59</v>
      </c>
      <c r="I44" s="24">
        <f t="shared" si="7"/>
        <v>2.98</v>
      </c>
      <c r="J44" s="24">
        <f t="shared" si="8"/>
        <v>184.68809999999999</v>
      </c>
      <c r="K44" s="24">
        <f t="shared" si="9"/>
        <v>13.59</v>
      </c>
    </row>
    <row r="45" spans="2:11" ht="15.75" customHeight="1" x14ac:dyDescent="0.25">
      <c r="B45" s="56"/>
      <c r="C45" s="21">
        <v>41</v>
      </c>
      <c r="D45" s="31">
        <v>2.99</v>
      </c>
      <c r="E45" s="31">
        <v>13.59</v>
      </c>
      <c r="F45" s="23">
        <v>2.99</v>
      </c>
      <c r="G45" s="24">
        <f t="shared" si="10"/>
        <v>40.634100000000004</v>
      </c>
      <c r="H45" s="24">
        <f t="shared" si="6"/>
        <v>13.59</v>
      </c>
      <c r="I45" s="24">
        <f t="shared" si="7"/>
        <v>2.99</v>
      </c>
      <c r="J45" s="24">
        <f t="shared" si="8"/>
        <v>184.68809999999999</v>
      </c>
      <c r="K45" s="24">
        <f t="shared" si="9"/>
        <v>13.59</v>
      </c>
    </row>
    <row r="46" spans="2:11" ht="15.75" customHeight="1" x14ac:dyDescent="0.25">
      <c r="B46" s="56"/>
      <c r="C46" s="21">
        <v>42</v>
      </c>
      <c r="D46" s="31">
        <v>3.09</v>
      </c>
      <c r="E46" s="31">
        <v>13.82</v>
      </c>
      <c r="F46" s="23">
        <v>3.09</v>
      </c>
      <c r="G46" s="24">
        <f t="shared" si="10"/>
        <v>42.703800000000001</v>
      </c>
      <c r="H46" s="24">
        <f t="shared" si="6"/>
        <v>13.82</v>
      </c>
      <c r="I46" s="24">
        <f t="shared" si="7"/>
        <v>3.09</v>
      </c>
      <c r="J46" s="24">
        <f t="shared" si="8"/>
        <v>190.9924</v>
      </c>
      <c r="K46" s="24">
        <f t="shared" si="9"/>
        <v>13.82</v>
      </c>
    </row>
    <row r="47" spans="2:11" ht="15.75" customHeight="1" x14ac:dyDescent="0.25">
      <c r="B47" s="56"/>
      <c r="C47" s="21">
        <v>43</v>
      </c>
      <c r="D47" s="31">
        <v>3.09</v>
      </c>
      <c r="E47" s="31">
        <v>13.83</v>
      </c>
      <c r="F47" s="23">
        <v>3.09</v>
      </c>
      <c r="G47" s="24">
        <f t="shared" si="10"/>
        <v>42.734699999999997</v>
      </c>
      <c r="H47" s="24">
        <f t="shared" si="6"/>
        <v>13.83</v>
      </c>
      <c r="I47" s="24">
        <f t="shared" si="7"/>
        <v>3.09</v>
      </c>
      <c r="J47" s="24">
        <f t="shared" si="8"/>
        <v>191.2689</v>
      </c>
      <c r="K47" s="24">
        <f t="shared" si="9"/>
        <v>13.83</v>
      </c>
    </row>
    <row r="48" spans="2:11" ht="15.75" customHeight="1" x14ac:dyDescent="0.25">
      <c r="B48" s="56"/>
      <c r="C48" s="21">
        <v>44</v>
      </c>
      <c r="D48" s="31">
        <v>3.11</v>
      </c>
      <c r="E48" s="31">
        <v>14</v>
      </c>
      <c r="F48" s="23">
        <v>3.11</v>
      </c>
      <c r="G48" s="24">
        <f t="shared" si="10"/>
        <v>43.54</v>
      </c>
      <c r="H48" s="24">
        <f t="shared" si="6"/>
        <v>14</v>
      </c>
      <c r="I48" s="24">
        <f t="shared" si="7"/>
        <v>3.11</v>
      </c>
      <c r="J48" s="24">
        <f t="shared" si="8"/>
        <v>196</v>
      </c>
      <c r="K48" s="24">
        <f t="shared" si="9"/>
        <v>14</v>
      </c>
    </row>
    <row r="49" spans="1:11" ht="15.75" customHeight="1" thickBot="1" x14ac:dyDescent="0.3">
      <c r="B49" s="56"/>
      <c r="C49" s="21">
        <v>45</v>
      </c>
      <c r="D49" s="31">
        <v>3.12</v>
      </c>
      <c r="E49" s="31">
        <v>14.01</v>
      </c>
      <c r="F49" s="23">
        <v>3.12</v>
      </c>
      <c r="G49" s="24">
        <f t="shared" si="10"/>
        <v>43.711199999999998</v>
      </c>
      <c r="H49" s="24">
        <f t="shared" si="6"/>
        <v>14.01</v>
      </c>
      <c r="I49" s="24">
        <f t="shared" si="7"/>
        <v>3.12</v>
      </c>
      <c r="J49" s="24">
        <f t="shared" si="8"/>
        <v>196.2801</v>
      </c>
      <c r="K49" s="24">
        <f t="shared" si="9"/>
        <v>14.01</v>
      </c>
    </row>
    <row r="50" spans="1:11" ht="15.75" customHeight="1" x14ac:dyDescent="0.25">
      <c r="A50" s="27"/>
      <c r="B50" s="57" t="s">
        <v>20</v>
      </c>
      <c r="C50" s="21">
        <v>46</v>
      </c>
      <c r="D50" s="31">
        <v>3.13</v>
      </c>
      <c r="E50" s="31">
        <v>14.01</v>
      </c>
      <c r="F50" s="23">
        <v>3.13</v>
      </c>
      <c r="G50" s="24">
        <f t="shared" si="10"/>
        <v>43.851299999999995</v>
      </c>
      <c r="H50" s="24">
        <f t="shared" si="6"/>
        <v>14.01</v>
      </c>
      <c r="I50" s="24">
        <f t="shared" si="7"/>
        <v>3.13</v>
      </c>
      <c r="J50" s="24">
        <f t="shared" si="8"/>
        <v>196.2801</v>
      </c>
      <c r="K50" s="24">
        <f t="shared" si="9"/>
        <v>14.01</v>
      </c>
    </row>
    <row r="51" spans="1:11" ht="15.75" customHeight="1" x14ac:dyDescent="0.25">
      <c r="A51" s="27"/>
      <c r="B51" s="58"/>
      <c r="C51" s="21">
        <v>47</v>
      </c>
      <c r="D51" s="31">
        <v>3.14</v>
      </c>
      <c r="E51" s="31">
        <v>14.02</v>
      </c>
      <c r="F51" s="23">
        <v>3.14</v>
      </c>
      <c r="G51" s="24">
        <f t="shared" si="10"/>
        <v>44.022800000000004</v>
      </c>
      <c r="H51" s="24">
        <f t="shared" si="6"/>
        <v>14.02</v>
      </c>
      <c r="I51" s="24">
        <f t="shared" si="7"/>
        <v>3.14</v>
      </c>
      <c r="J51" s="24">
        <f t="shared" si="8"/>
        <v>196.56039999999999</v>
      </c>
      <c r="K51" s="24">
        <f t="shared" si="9"/>
        <v>14.02</v>
      </c>
    </row>
    <row r="52" spans="1:11" ht="15.75" customHeight="1" x14ac:dyDescent="0.25">
      <c r="A52" s="27"/>
      <c r="B52" s="58"/>
      <c r="C52" s="21">
        <v>48</v>
      </c>
      <c r="D52" s="31">
        <v>3.34</v>
      </c>
      <c r="E52" s="31">
        <v>14.89</v>
      </c>
      <c r="F52" s="23">
        <v>3.34</v>
      </c>
      <c r="G52" s="24">
        <f t="shared" si="10"/>
        <v>49.732599999999998</v>
      </c>
      <c r="H52" s="24">
        <f t="shared" si="6"/>
        <v>14.89</v>
      </c>
      <c r="I52" s="24">
        <f t="shared" si="7"/>
        <v>3.34</v>
      </c>
      <c r="J52" s="24">
        <f t="shared" si="8"/>
        <v>221.71210000000002</v>
      </c>
      <c r="K52" s="24">
        <f t="shared" si="9"/>
        <v>14.89</v>
      </c>
    </row>
    <row r="53" spans="1:11" ht="15.75" customHeight="1" x14ac:dyDescent="0.25">
      <c r="A53" s="27"/>
      <c r="B53" s="58"/>
      <c r="C53" s="21">
        <v>49</v>
      </c>
      <c r="D53" s="31">
        <v>3.34</v>
      </c>
      <c r="E53" s="31">
        <v>15.36</v>
      </c>
      <c r="F53" s="23">
        <v>3.34</v>
      </c>
      <c r="G53" s="24">
        <f t="shared" si="10"/>
        <v>51.302399999999999</v>
      </c>
      <c r="H53" s="24">
        <f t="shared" si="6"/>
        <v>15.36</v>
      </c>
      <c r="I53" s="24">
        <f t="shared" si="7"/>
        <v>3.34</v>
      </c>
      <c r="J53" s="24">
        <f t="shared" si="8"/>
        <v>235.92959999999999</v>
      </c>
      <c r="K53" s="24">
        <f t="shared" si="9"/>
        <v>15.36</v>
      </c>
    </row>
    <row r="54" spans="1:11" ht="15.75" customHeight="1" x14ac:dyDescent="0.25">
      <c r="A54" s="27"/>
      <c r="B54" s="58"/>
      <c r="C54" s="21">
        <v>50</v>
      </c>
      <c r="D54" s="31">
        <v>3.44</v>
      </c>
      <c r="E54" s="31">
        <v>15.38</v>
      </c>
      <c r="F54" s="23">
        <v>3.44</v>
      </c>
      <c r="G54" s="24">
        <f t="shared" si="10"/>
        <v>52.907200000000003</v>
      </c>
      <c r="H54" s="24">
        <f t="shared" si="6"/>
        <v>15.38</v>
      </c>
      <c r="I54" s="24">
        <f t="shared" si="7"/>
        <v>3.44</v>
      </c>
      <c r="J54" s="24">
        <f t="shared" si="8"/>
        <v>236.54440000000002</v>
      </c>
      <c r="K54" s="24">
        <f t="shared" si="9"/>
        <v>15.38</v>
      </c>
    </row>
    <row r="55" spans="1:11" ht="15.75" customHeight="1" x14ac:dyDescent="0.25">
      <c r="A55" s="27"/>
      <c r="B55" s="58"/>
      <c r="C55" s="21">
        <v>51</v>
      </c>
      <c r="D55" s="31">
        <v>3.54</v>
      </c>
      <c r="E55" s="31">
        <v>15.81</v>
      </c>
      <c r="F55" s="23">
        <v>3.54</v>
      </c>
      <c r="G55" s="24">
        <f t="shared" si="10"/>
        <v>55.967400000000005</v>
      </c>
      <c r="H55" s="24">
        <f t="shared" si="6"/>
        <v>15.81</v>
      </c>
      <c r="I55" s="24">
        <f t="shared" si="7"/>
        <v>3.54</v>
      </c>
      <c r="J55" s="24">
        <f t="shared" si="8"/>
        <v>249.95610000000002</v>
      </c>
      <c r="K55" s="24">
        <f t="shared" si="9"/>
        <v>15.81</v>
      </c>
    </row>
    <row r="56" spans="1:11" ht="15.75" customHeight="1" x14ac:dyDescent="0.25">
      <c r="A56" s="27"/>
      <c r="B56" s="58"/>
      <c r="C56" s="21">
        <v>52</v>
      </c>
      <c r="D56" s="31">
        <v>3.62</v>
      </c>
      <c r="E56" s="31">
        <v>16.18</v>
      </c>
      <c r="F56" s="23">
        <v>3.62</v>
      </c>
      <c r="G56" s="24">
        <f t="shared" si="10"/>
        <v>58.571600000000004</v>
      </c>
      <c r="H56" s="24">
        <f t="shared" si="6"/>
        <v>16.18</v>
      </c>
      <c r="I56" s="24">
        <f t="shared" si="7"/>
        <v>3.62</v>
      </c>
      <c r="J56" s="24">
        <f t="shared" si="8"/>
        <v>261.79239999999999</v>
      </c>
      <c r="K56" s="24">
        <f t="shared" si="9"/>
        <v>16.18</v>
      </c>
    </row>
    <row r="57" spans="1:11" ht="15.75" customHeight="1" x14ac:dyDescent="0.25">
      <c r="A57" s="27"/>
      <c r="B57" s="58"/>
      <c r="C57" s="21">
        <v>53</v>
      </c>
      <c r="D57" s="31">
        <v>3.64</v>
      </c>
      <c r="E57" s="31">
        <v>16.53</v>
      </c>
      <c r="F57" s="23">
        <v>3.64</v>
      </c>
      <c r="G57" s="24">
        <f t="shared" si="10"/>
        <v>60.169200000000004</v>
      </c>
      <c r="H57" s="24">
        <f t="shared" si="6"/>
        <v>16.53</v>
      </c>
      <c r="I57" s="24">
        <f t="shared" si="7"/>
        <v>3.64</v>
      </c>
      <c r="J57" s="24">
        <f t="shared" si="8"/>
        <v>273.24090000000001</v>
      </c>
      <c r="K57" s="24">
        <f t="shared" si="9"/>
        <v>16.53</v>
      </c>
    </row>
    <row r="58" spans="1:11" ht="15.75" customHeight="1" x14ac:dyDescent="0.25">
      <c r="A58" s="27"/>
      <c r="B58" s="58"/>
      <c r="C58" s="21">
        <v>54</v>
      </c>
      <c r="D58" s="31">
        <v>3.75</v>
      </c>
      <c r="E58" s="31">
        <v>16.89</v>
      </c>
      <c r="F58" s="23">
        <v>3.75</v>
      </c>
      <c r="G58" s="24">
        <f t="shared" si="10"/>
        <v>63.337500000000006</v>
      </c>
      <c r="H58" s="24">
        <f t="shared" si="6"/>
        <v>16.89</v>
      </c>
      <c r="I58" s="24">
        <f t="shared" si="7"/>
        <v>3.75</v>
      </c>
      <c r="J58" s="24">
        <f t="shared" si="8"/>
        <v>285.27210000000002</v>
      </c>
      <c r="K58" s="24">
        <f t="shared" si="9"/>
        <v>16.89</v>
      </c>
    </row>
    <row r="59" spans="1:11" ht="15.75" customHeight="1" x14ac:dyDescent="0.25">
      <c r="A59" s="27"/>
      <c r="B59" s="58"/>
      <c r="C59" s="21">
        <v>55</v>
      </c>
      <c r="D59" s="31">
        <v>3.83</v>
      </c>
      <c r="E59" s="31">
        <v>17.239999999999998</v>
      </c>
      <c r="F59" s="23">
        <v>3.83</v>
      </c>
      <c r="G59" s="24">
        <f t="shared" si="10"/>
        <v>66.029199999999989</v>
      </c>
      <c r="H59" s="24">
        <f t="shared" si="6"/>
        <v>17.239999999999998</v>
      </c>
      <c r="I59" s="24">
        <f t="shared" si="7"/>
        <v>3.83</v>
      </c>
      <c r="J59" s="24">
        <f t="shared" si="8"/>
        <v>297.21759999999995</v>
      </c>
      <c r="K59" s="24">
        <f t="shared" si="9"/>
        <v>17.239999999999998</v>
      </c>
    </row>
    <row r="60" spans="1:11" ht="15.75" customHeight="1" x14ac:dyDescent="0.25">
      <c r="A60" s="27"/>
      <c r="B60" s="58"/>
      <c r="C60" s="21">
        <v>56</v>
      </c>
      <c r="D60" s="31">
        <v>3.92</v>
      </c>
      <c r="E60" s="31">
        <v>17.559999999999999</v>
      </c>
      <c r="F60" s="23">
        <v>3.92</v>
      </c>
      <c r="G60" s="24">
        <f t="shared" si="10"/>
        <v>68.8352</v>
      </c>
      <c r="H60" s="24">
        <f t="shared" si="6"/>
        <v>17.559999999999999</v>
      </c>
      <c r="I60" s="24">
        <f t="shared" si="7"/>
        <v>3.92</v>
      </c>
      <c r="J60" s="24">
        <f t="shared" si="8"/>
        <v>308.35359999999997</v>
      </c>
      <c r="K60" s="24">
        <f t="shared" si="9"/>
        <v>17.559999999999999</v>
      </c>
    </row>
    <row r="61" spans="1:11" ht="15.75" customHeight="1" x14ac:dyDescent="0.25">
      <c r="A61" s="27"/>
      <c r="B61" s="58"/>
      <c r="C61" s="21">
        <v>57</v>
      </c>
      <c r="D61" s="31">
        <v>4.0199999999999996</v>
      </c>
      <c r="E61" s="31">
        <v>17.98</v>
      </c>
      <c r="F61" s="23">
        <v>4.0199999999999996</v>
      </c>
      <c r="G61" s="24">
        <f t="shared" si="10"/>
        <v>72.279599999999988</v>
      </c>
      <c r="H61" s="24">
        <f t="shared" si="6"/>
        <v>17.98</v>
      </c>
      <c r="I61" s="24">
        <f t="shared" si="7"/>
        <v>4.0199999999999996</v>
      </c>
      <c r="J61" s="24">
        <f t="shared" si="8"/>
        <v>323.28040000000004</v>
      </c>
      <c r="K61" s="24">
        <f t="shared" si="9"/>
        <v>17.98</v>
      </c>
    </row>
    <row r="62" spans="1:11" ht="15.75" customHeight="1" x14ac:dyDescent="0.25">
      <c r="A62" s="27"/>
      <c r="B62" s="58"/>
      <c r="C62" s="21">
        <v>58</v>
      </c>
      <c r="D62" s="31">
        <v>4.1100000000000003</v>
      </c>
      <c r="E62" s="31">
        <v>18.350000000000001</v>
      </c>
      <c r="F62" s="23">
        <v>4.1100000000000003</v>
      </c>
      <c r="G62" s="24">
        <f t="shared" si="10"/>
        <v>75.418500000000009</v>
      </c>
      <c r="H62" s="24">
        <f t="shared" si="6"/>
        <v>18.350000000000001</v>
      </c>
      <c r="I62" s="24">
        <f t="shared" si="7"/>
        <v>4.1100000000000003</v>
      </c>
      <c r="J62" s="24">
        <f t="shared" si="8"/>
        <v>336.72250000000003</v>
      </c>
      <c r="K62" s="24">
        <f t="shared" si="9"/>
        <v>18.350000000000001</v>
      </c>
    </row>
    <row r="63" spans="1:11" ht="15.75" customHeight="1" x14ac:dyDescent="0.25">
      <c r="A63" s="27"/>
      <c r="B63" s="58"/>
      <c r="C63" s="21">
        <v>59</v>
      </c>
      <c r="D63" s="31">
        <v>4.1900000000000004</v>
      </c>
      <c r="E63" s="31">
        <v>18.760000000000002</v>
      </c>
      <c r="F63" s="23">
        <v>4.1900000000000004</v>
      </c>
      <c r="G63" s="24">
        <f t="shared" si="10"/>
        <v>78.604400000000012</v>
      </c>
      <c r="H63" s="24">
        <f t="shared" si="6"/>
        <v>18.760000000000002</v>
      </c>
      <c r="I63" s="24">
        <f t="shared" si="7"/>
        <v>4.1900000000000004</v>
      </c>
      <c r="J63" s="24">
        <f t="shared" si="8"/>
        <v>351.93760000000003</v>
      </c>
      <c r="K63" s="24">
        <f t="shared" si="9"/>
        <v>18.760000000000002</v>
      </c>
    </row>
    <row r="64" spans="1:11" ht="15.75" customHeight="1" x14ac:dyDescent="0.25">
      <c r="A64" s="27"/>
      <c r="B64" s="58"/>
      <c r="C64" s="21">
        <v>60</v>
      </c>
      <c r="D64" s="31">
        <v>4.33</v>
      </c>
      <c r="E64" s="31">
        <v>19.29</v>
      </c>
      <c r="F64" s="23">
        <v>4.33</v>
      </c>
      <c r="G64" s="24">
        <f t="shared" si="10"/>
        <v>83.525700000000001</v>
      </c>
      <c r="H64" s="24">
        <f t="shared" si="6"/>
        <v>19.29</v>
      </c>
      <c r="I64" s="24">
        <f t="shared" si="7"/>
        <v>4.33</v>
      </c>
      <c r="J64" s="24">
        <f t="shared" si="8"/>
        <v>372.10409999999996</v>
      </c>
      <c r="K64" s="24">
        <f t="shared" si="9"/>
        <v>19.29</v>
      </c>
    </row>
    <row r="65" spans="1:11" ht="15.75" customHeight="1" x14ac:dyDescent="0.25">
      <c r="A65" s="27"/>
      <c r="B65" s="58"/>
      <c r="C65" s="21">
        <v>61</v>
      </c>
      <c r="D65" s="31">
        <v>4.47</v>
      </c>
      <c r="E65" s="31">
        <v>19.93</v>
      </c>
      <c r="F65" s="23">
        <v>4.47</v>
      </c>
      <c r="G65" s="24">
        <f t="shared" si="10"/>
        <v>89.087099999999992</v>
      </c>
      <c r="H65" s="24">
        <f t="shared" si="6"/>
        <v>19.93</v>
      </c>
      <c r="I65" s="24">
        <f t="shared" si="7"/>
        <v>4.47</v>
      </c>
      <c r="J65" s="24">
        <f t="shared" si="8"/>
        <v>397.20490000000001</v>
      </c>
      <c r="K65" s="24">
        <f t="shared" si="9"/>
        <v>19.93</v>
      </c>
    </row>
    <row r="66" spans="1:11" ht="15.75" customHeight="1" x14ac:dyDescent="0.25">
      <c r="A66" s="27"/>
      <c r="B66" s="58"/>
      <c r="C66" s="21">
        <v>62</v>
      </c>
      <c r="D66" s="31">
        <v>4.58</v>
      </c>
      <c r="E66" s="31">
        <v>20.51</v>
      </c>
      <c r="F66" s="23">
        <v>4.58</v>
      </c>
      <c r="G66" s="24">
        <f t="shared" si="10"/>
        <v>93.935800000000015</v>
      </c>
      <c r="H66" s="24">
        <f t="shared" si="6"/>
        <v>20.51</v>
      </c>
      <c r="I66" s="24">
        <f t="shared" si="7"/>
        <v>4.58</v>
      </c>
      <c r="J66" s="24">
        <f t="shared" si="8"/>
        <v>420.66010000000006</v>
      </c>
      <c r="K66" s="24">
        <f t="shared" si="9"/>
        <v>20.51</v>
      </c>
    </row>
    <row r="67" spans="1:11" ht="15.75" customHeight="1" x14ac:dyDescent="0.25">
      <c r="A67" s="27"/>
      <c r="B67" s="58"/>
      <c r="C67" s="21">
        <v>63</v>
      </c>
      <c r="D67" s="31">
        <v>4.67</v>
      </c>
      <c r="E67" s="31">
        <v>20.88</v>
      </c>
      <c r="F67" s="23">
        <v>4.67</v>
      </c>
      <c r="G67" s="24">
        <f t="shared" si="10"/>
        <v>97.509599999999992</v>
      </c>
      <c r="H67" s="24">
        <f t="shared" si="6"/>
        <v>20.88</v>
      </c>
      <c r="I67" s="24">
        <f t="shared" si="7"/>
        <v>4.67</v>
      </c>
      <c r="J67" s="24">
        <f t="shared" si="8"/>
        <v>435.97439999999995</v>
      </c>
      <c r="K67" s="24">
        <f t="shared" si="9"/>
        <v>20.88</v>
      </c>
    </row>
    <row r="68" spans="1:11" ht="15.75" customHeight="1" x14ac:dyDescent="0.25">
      <c r="A68" s="27"/>
      <c r="B68" s="58"/>
      <c r="C68" s="21">
        <v>64</v>
      </c>
      <c r="D68" s="31">
        <v>4.75</v>
      </c>
      <c r="E68" s="31">
        <v>21.3</v>
      </c>
      <c r="F68" s="23">
        <v>4.75</v>
      </c>
      <c r="G68" s="24">
        <f t="shared" si="10"/>
        <v>101.175</v>
      </c>
      <c r="H68" s="24">
        <f t="shared" si="6"/>
        <v>21.3</v>
      </c>
      <c r="I68" s="24">
        <f t="shared" si="7"/>
        <v>4.75</v>
      </c>
      <c r="J68" s="24">
        <f t="shared" si="8"/>
        <v>453.69000000000005</v>
      </c>
      <c r="K68" s="24">
        <f t="shared" si="9"/>
        <v>21.3</v>
      </c>
    </row>
    <row r="69" spans="1:11" ht="15.75" customHeight="1" x14ac:dyDescent="0.25">
      <c r="A69" s="27"/>
      <c r="B69" s="58"/>
      <c r="C69" s="21">
        <v>65</v>
      </c>
      <c r="D69" s="31">
        <v>4.7699999999999996</v>
      </c>
      <c r="E69" s="31">
        <v>21.61</v>
      </c>
      <c r="F69" s="23">
        <v>4.7699999999999996</v>
      </c>
      <c r="G69" s="24">
        <f t="shared" si="10"/>
        <v>103.07969999999999</v>
      </c>
      <c r="H69" s="24">
        <f t="shared" ref="H69:H94" si="11">E69</f>
        <v>21.61</v>
      </c>
      <c r="I69" s="24">
        <f t="shared" ref="I69:I94" si="12">D69</f>
        <v>4.7699999999999996</v>
      </c>
      <c r="J69" s="24">
        <f t="shared" ref="J69:J94" si="13">E69^2</f>
        <v>466.99209999999999</v>
      </c>
      <c r="K69" s="24">
        <f t="shared" ref="K69:K94" si="14">E69</f>
        <v>21.61</v>
      </c>
    </row>
    <row r="70" spans="1:11" ht="15.75" customHeight="1" x14ac:dyDescent="0.25">
      <c r="A70" s="27"/>
      <c r="B70" s="58"/>
      <c r="C70" s="21">
        <v>66</v>
      </c>
      <c r="D70" s="31">
        <v>4.8499999999999996</v>
      </c>
      <c r="E70" s="31">
        <v>21.84</v>
      </c>
      <c r="F70" s="23">
        <v>4.8499999999999996</v>
      </c>
      <c r="G70" s="24">
        <f t="shared" si="10"/>
        <v>105.92399999999999</v>
      </c>
      <c r="H70" s="24">
        <f t="shared" si="11"/>
        <v>21.84</v>
      </c>
      <c r="I70" s="24">
        <f t="shared" si="12"/>
        <v>4.8499999999999996</v>
      </c>
      <c r="J70" s="24">
        <f t="shared" si="13"/>
        <v>476.98559999999998</v>
      </c>
      <c r="K70" s="24">
        <f t="shared" si="14"/>
        <v>21.84</v>
      </c>
    </row>
    <row r="71" spans="1:11" ht="15.75" customHeight="1" x14ac:dyDescent="0.25">
      <c r="A71" s="27"/>
      <c r="B71" s="58"/>
      <c r="C71" s="21">
        <v>67</v>
      </c>
      <c r="D71" s="31">
        <v>4.8499999999999996</v>
      </c>
      <c r="E71" s="31">
        <v>22.15</v>
      </c>
      <c r="F71" s="23">
        <v>4.8499999999999996</v>
      </c>
      <c r="G71" s="24">
        <f t="shared" si="10"/>
        <v>107.42749999999998</v>
      </c>
      <c r="H71" s="24">
        <f t="shared" si="11"/>
        <v>22.15</v>
      </c>
      <c r="I71" s="24">
        <f t="shared" si="12"/>
        <v>4.8499999999999996</v>
      </c>
      <c r="J71" s="24">
        <f t="shared" si="13"/>
        <v>490.62249999999995</v>
      </c>
      <c r="K71" s="24">
        <f t="shared" si="14"/>
        <v>22.15</v>
      </c>
    </row>
    <row r="72" spans="1:11" ht="15.75" customHeight="1" x14ac:dyDescent="0.25">
      <c r="A72" s="27"/>
      <c r="B72" s="58"/>
      <c r="C72" s="21">
        <v>68</v>
      </c>
      <c r="D72" s="31">
        <v>4.95</v>
      </c>
      <c r="E72" s="31">
        <v>22.15</v>
      </c>
      <c r="F72" s="23">
        <v>4.95</v>
      </c>
      <c r="G72" s="24">
        <f t="shared" si="10"/>
        <v>109.6425</v>
      </c>
      <c r="H72" s="24">
        <f t="shared" si="11"/>
        <v>22.15</v>
      </c>
      <c r="I72" s="24">
        <f t="shared" si="12"/>
        <v>4.95</v>
      </c>
      <c r="J72" s="24">
        <f t="shared" si="13"/>
        <v>490.62249999999995</v>
      </c>
      <c r="K72" s="24">
        <f t="shared" si="14"/>
        <v>22.15</v>
      </c>
    </row>
    <row r="73" spans="1:11" ht="15.75" customHeight="1" x14ac:dyDescent="0.25">
      <c r="A73" s="27"/>
      <c r="B73" s="58"/>
      <c r="C73" s="21">
        <v>69</v>
      </c>
      <c r="D73" s="31">
        <v>4.95</v>
      </c>
      <c r="E73" s="31">
        <v>22.44</v>
      </c>
      <c r="F73" s="23">
        <v>4.95</v>
      </c>
      <c r="G73" s="24">
        <f t="shared" si="10"/>
        <v>111.07800000000002</v>
      </c>
      <c r="H73" s="24">
        <f t="shared" si="11"/>
        <v>22.44</v>
      </c>
      <c r="I73" s="24">
        <f t="shared" si="12"/>
        <v>4.95</v>
      </c>
      <c r="J73" s="24">
        <f t="shared" si="13"/>
        <v>503.55360000000007</v>
      </c>
      <c r="K73" s="24">
        <f t="shared" si="14"/>
        <v>22.44</v>
      </c>
    </row>
    <row r="74" spans="1:11" ht="15.75" customHeight="1" x14ac:dyDescent="0.25">
      <c r="A74" s="27"/>
      <c r="B74" s="58"/>
      <c r="C74" s="21">
        <v>70</v>
      </c>
      <c r="D74" s="31">
        <v>5.0599999999999996</v>
      </c>
      <c r="E74" s="31">
        <v>22.63</v>
      </c>
      <c r="F74" s="23">
        <v>5.0599999999999996</v>
      </c>
      <c r="G74" s="24">
        <f t="shared" si="10"/>
        <v>114.50779999999999</v>
      </c>
      <c r="H74" s="24">
        <f t="shared" si="11"/>
        <v>22.63</v>
      </c>
      <c r="I74" s="24">
        <f t="shared" si="12"/>
        <v>5.0599999999999996</v>
      </c>
      <c r="J74" s="24">
        <f t="shared" si="13"/>
        <v>512.11689999999999</v>
      </c>
      <c r="K74" s="24">
        <f t="shared" si="14"/>
        <v>22.63</v>
      </c>
    </row>
    <row r="75" spans="1:11" ht="15.75" customHeight="1" x14ac:dyDescent="0.25">
      <c r="A75" s="27"/>
      <c r="B75" s="58"/>
      <c r="C75" s="21">
        <v>71</v>
      </c>
      <c r="D75" s="31">
        <v>5.15</v>
      </c>
      <c r="E75" s="31">
        <v>23.09</v>
      </c>
      <c r="F75" s="23">
        <v>5.15</v>
      </c>
      <c r="G75" s="24">
        <f t="shared" si="10"/>
        <v>118.91350000000001</v>
      </c>
      <c r="H75" s="24">
        <f t="shared" si="11"/>
        <v>23.09</v>
      </c>
      <c r="I75" s="24">
        <f t="shared" si="12"/>
        <v>5.15</v>
      </c>
      <c r="J75" s="24">
        <f t="shared" si="13"/>
        <v>533.1481</v>
      </c>
      <c r="K75" s="24">
        <f t="shared" si="14"/>
        <v>23.09</v>
      </c>
    </row>
    <row r="76" spans="1:11" ht="15.75" customHeight="1" x14ac:dyDescent="0.25">
      <c r="A76" s="27"/>
      <c r="B76" s="58"/>
      <c r="C76" s="21">
        <v>72</v>
      </c>
      <c r="D76" s="31">
        <v>5.17</v>
      </c>
      <c r="E76" s="31">
        <v>23.35</v>
      </c>
      <c r="F76" s="23">
        <v>5.17</v>
      </c>
      <c r="G76" s="24">
        <f t="shared" si="10"/>
        <v>120.71950000000001</v>
      </c>
      <c r="H76" s="24">
        <f t="shared" si="11"/>
        <v>23.35</v>
      </c>
      <c r="I76" s="24">
        <f t="shared" si="12"/>
        <v>5.17</v>
      </c>
      <c r="J76" s="24">
        <f t="shared" si="13"/>
        <v>545.22250000000008</v>
      </c>
      <c r="K76" s="24">
        <f t="shared" si="14"/>
        <v>23.35</v>
      </c>
    </row>
    <row r="77" spans="1:11" ht="15.75" customHeight="1" x14ac:dyDescent="0.25">
      <c r="A77" s="27"/>
      <c r="B77" s="58"/>
      <c r="C77" s="21">
        <v>73</v>
      </c>
      <c r="D77" s="31">
        <v>5.28</v>
      </c>
      <c r="E77" s="31">
        <v>23.61</v>
      </c>
      <c r="F77" s="23">
        <v>5.28</v>
      </c>
      <c r="G77" s="24">
        <f t="shared" si="10"/>
        <v>124.66080000000001</v>
      </c>
      <c r="H77" s="24">
        <f t="shared" si="11"/>
        <v>23.61</v>
      </c>
      <c r="I77" s="24">
        <f t="shared" si="12"/>
        <v>5.28</v>
      </c>
      <c r="J77" s="24">
        <f t="shared" si="13"/>
        <v>557.43209999999999</v>
      </c>
      <c r="K77" s="24">
        <f t="shared" si="14"/>
        <v>23.61</v>
      </c>
    </row>
    <row r="78" spans="1:11" ht="15.75" customHeight="1" x14ac:dyDescent="0.25">
      <c r="A78" s="27"/>
      <c r="B78" s="58"/>
      <c r="C78" s="21">
        <v>74</v>
      </c>
      <c r="D78" s="31">
        <v>5.29</v>
      </c>
      <c r="E78" s="31">
        <v>23.83</v>
      </c>
      <c r="F78" s="23">
        <v>5.29</v>
      </c>
      <c r="G78" s="24">
        <f t="shared" si="10"/>
        <v>126.0607</v>
      </c>
      <c r="H78" s="24">
        <f t="shared" si="11"/>
        <v>23.83</v>
      </c>
      <c r="I78" s="24">
        <f t="shared" si="12"/>
        <v>5.29</v>
      </c>
      <c r="J78" s="24">
        <f t="shared" si="13"/>
        <v>567.86889999999994</v>
      </c>
      <c r="K78" s="24">
        <f t="shared" si="14"/>
        <v>23.83</v>
      </c>
    </row>
    <row r="79" spans="1:11" ht="15.75" customHeight="1" x14ac:dyDescent="0.25">
      <c r="A79" s="27"/>
      <c r="B79" s="58"/>
      <c r="C79" s="21">
        <v>75</v>
      </c>
      <c r="D79" s="31">
        <v>5.37</v>
      </c>
      <c r="E79" s="31">
        <v>24.2</v>
      </c>
      <c r="F79" s="23">
        <v>5.37</v>
      </c>
      <c r="G79" s="24">
        <f t="shared" si="10"/>
        <v>129.95400000000001</v>
      </c>
      <c r="H79" s="24">
        <f t="shared" si="11"/>
        <v>24.2</v>
      </c>
      <c r="I79" s="24">
        <f t="shared" si="12"/>
        <v>5.37</v>
      </c>
      <c r="J79" s="24">
        <f t="shared" si="13"/>
        <v>585.64</v>
      </c>
      <c r="K79" s="24">
        <f t="shared" si="14"/>
        <v>24.2</v>
      </c>
    </row>
    <row r="80" spans="1:11" ht="15.75" customHeight="1" x14ac:dyDescent="0.25">
      <c r="A80" s="27"/>
      <c r="B80" s="58"/>
      <c r="C80" s="21">
        <v>76</v>
      </c>
      <c r="D80" s="31">
        <v>5.38</v>
      </c>
      <c r="E80" s="31">
        <v>24.21</v>
      </c>
      <c r="F80" s="23">
        <v>5.38</v>
      </c>
      <c r="G80" s="24">
        <f t="shared" si="10"/>
        <v>130.24979999999999</v>
      </c>
      <c r="H80" s="24">
        <f t="shared" si="11"/>
        <v>24.21</v>
      </c>
      <c r="I80" s="24">
        <f t="shared" si="12"/>
        <v>5.38</v>
      </c>
      <c r="J80" s="24">
        <f t="shared" si="13"/>
        <v>586.1241</v>
      </c>
      <c r="K80" s="24">
        <f t="shared" si="14"/>
        <v>24.21</v>
      </c>
    </row>
    <row r="81" spans="1:14" ht="15.75" customHeight="1" x14ac:dyDescent="0.25">
      <c r="A81" s="27"/>
      <c r="B81" s="58"/>
      <c r="C81" s="21">
        <v>77</v>
      </c>
      <c r="D81" s="31">
        <v>5.48</v>
      </c>
      <c r="E81" s="31">
        <v>24.73</v>
      </c>
      <c r="F81" s="23">
        <v>5.48</v>
      </c>
      <c r="G81" s="24">
        <f t="shared" si="10"/>
        <v>135.52040000000002</v>
      </c>
      <c r="H81" s="24">
        <f t="shared" si="11"/>
        <v>24.73</v>
      </c>
      <c r="I81" s="24">
        <f t="shared" si="12"/>
        <v>5.48</v>
      </c>
      <c r="J81" s="24">
        <f t="shared" si="13"/>
        <v>611.5729</v>
      </c>
      <c r="K81" s="24">
        <f t="shared" si="14"/>
        <v>24.73</v>
      </c>
    </row>
    <row r="82" spans="1:14" ht="15.75" customHeight="1" x14ac:dyDescent="0.25">
      <c r="A82" s="27"/>
      <c r="B82" s="58"/>
      <c r="C82" s="21">
        <v>78</v>
      </c>
      <c r="D82" s="31">
        <v>5.59</v>
      </c>
      <c r="E82" s="31">
        <v>25.22</v>
      </c>
      <c r="F82" s="23">
        <v>5.59</v>
      </c>
      <c r="G82" s="24">
        <f t="shared" si="10"/>
        <v>140.97979999999998</v>
      </c>
      <c r="H82" s="24">
        <f t="shared" si="11"/>
        <v>25.22</v>
      </c>
      <c r="I82" s="24">
        <f t="shared" si="12"/>
        <v>5.59</v>
      </c>
      <c r="J82" s="24">
        <f t="shared" si="13"/>
        <v>636.0483999999999</v>
      </c>
      <c r="K82" s="24">
        <f t="shared" si="14"/>
        <v>25.22</v>
      </c>
    </row>
    <row r="83" spans="1:14" ht="15.75" customHeight="1" x14ac:dyDescent="0.25">
      <c r="A83" s="27"/>
      <c r="B83" s="58"/>
      <c r="C83" s="21">
        <v>79</v>
      </c>
      <c r="D83" s="31">
        <v>5.69</v>
      </c>
      <c r="E83" s="31">
        <v>25.37</v>
      </c>
      <c r="F83" s="23">
        <v>5.69</v>
      </c>
      <c r="G83" s="24">
        <f t="shared" si="10"/>
        <v>144.35530000000003</v>
      </c>
      <c r="H83" s="24">
        <f t="shared" si="11"/>
        <v>25.37</v>
      </c>
      <c r="I83" s="24">
        <f t="shared" si="12"/>
        <v>5.69</v>
      </c>
      <c r="J83" s="24">
        <f t="shared" si="13"/>
        <v>643.63690000000008</v>
      </c>
      <c r="K83" s="24">
        <f t="shared" si="14"/>
        <v>25.37</v>
      </c>
    </row>
    <row r="84" spans="1:14" ht="15.75" customHeight="1" x14ac:dyDescent="0.25">
      <c r="A84" s="27"/>
      <c r="B84" s="58"/>
      <c r="C84" s="21">
        <v>80</v>
      </c>
      <c r="D84" s="31">
        <v>5.81</v>
      </c>
      <c r="E84" s="31">
        <v>25.97</v>
      </c>
      <c r="F84" s="23">
        <v>5.81</v>
      </c>
      <c r="G84" s="24">
        <f t="shared" si="10"/>
        <v>150.88569999999999</v>
      </c>
      <c r="H84" s="24">
        <f t="shared" si="11"/>
        <v>25.97</v>
      </c>
      <c r="I84" s="24">
        <f t="shared" si="12"/>
        <v>5.81</v>
      </c>
      <c r="J84" s="24">
        <f t="shared" si="13"/>
        <v>674.44089999999994</v>
      </c>
      <c r="K84" s="24">
        <f t="shared" si="14"/>
        <v>25.97</v>
      </c>
    </row>
    <row r="85" spans="1:14" ht="15.75" customHeight="1" x14ac:dyDescent="0.25">
      <c r="A85" s="27"/>
      <c r="B85" s="58"/>
      <c r="C85" s="21">
        <v>81</v>
      </c>
      <c r="D85" s="31">
        <v>5.94</v>
      </c>
      <c r="E85" s="31">
        <v>26.54</v>
      </c>
      <c r="F85" s="23">
        <v>5.94</v>
      </c>
      <c r="G85" s="24">
        <f t="shared" si="10"/>
        <v>157.64760000000001</v>
      </c>
      <c r="H85" s="24">
        <f t="shared" si="11"/>
        <v>26.54</v>
      </c>
      <c r="I85" s="24">
        <f t="shared" si="12"/>
        <v>5.94</v>
      </c>
      <c r="J85" s="24">
        <f t="shared" si="13"/>
        <v>704.37159999999994</v>
      </c>
      <c r="K85" s="24">
        <f t="shared" si="14"/>
        <v>26.54</v>
      </c>
    </row>
    <row r="86" spans="1:14" ht="15.75" customHeight="1" x14ac:dyDescent="0.25">
      <c r="A86" s="27"/>
      <c r="B86" s="58"/>
      <c r="C86" s="21">
        <v>82</v>
      </c>
      <c r="D86" s="31">
        <v>5.95</v>
      </c>
      <c r="E86" s="31">
        <v>26.9</v>
      </c>
      <c r="F86" s="23">
        <v>5.95</v>
      </c>
      <c r="G86" s="24">
        <f t="shared" si="10"/>
        <v>160.05500000000001</v>
      </c>
      <c r="H86" s="24">
        <f t="shared" si="11"/>
        <v>26.9</v>
      </c>
      <c r="I86" s="24">
        <f t="shared" si="12"/>
        <v>5.95</v>
      </c>
      <c r="J86" s="24">
        <f t="shared" si="13"/>
        <v>723.6099999999999</v>
      </c>
      <c r="K86" s="24">
        <f t="shared" si="14"/>
        <v>26.9</v>
      </c>
    </row>
    <row r="87" spans="1:14" ht="15.75" customHeight="1" x14ac:dyDescent="0.25">
      <c r="A87" s="27"/>
      <c r="B87" s="58"/>
      <c r="C87" s="21">
        <v>83</v>
      </c>
      <c r="D87" s="31">
        <v>6.09</v>
      </c>
      <c r="E87" s="31">
        <v>27.45</v>
      </c>
      <c r="F87" s="23">
        <v>6.09</v>
      </c>
      <c r="G87" s="24">
        <f t="shared" si="10"/>
        <v>167.1705</v>
      </c>
      <c r="H87" s="24">
        <f t="shared" si="11"/>
        <v>27.45</v>
      </c>
      <c r="I87" s="24">
        <f t="shared" si="12"/>
        <v>6.09</v>
      </c>
      <c r="J87" s="24">
        <f t="shared" si="13"/>
        <v>753.50249999999994</v>
      </c>
      <c r="K87" s="24">
        <f t="shared" si="14"/>
        <v>27.45</v>
      </c>
    </row>
    <row r="88" spans="1:14" ht="15.75" customHeight="1" x14ac:dyDescent="0.25">
      <c r="A88" s="27"/>
      <c r="B88" s="58"/>
      <c r="C88" s="21">
        <v>84</v>
      </c>
      <c r="D88" s="31">
        <v>6.21</v>
      </c>
      <c r="E88" s="31">
        <v>27.94</v>
      </c>
      <c r="F88" s="23">
        <v>6.21</v>
      </c>
      <c r="G88" s="24">
        <f t="shared" si="10"/>
        <v>173.50740000000002</v>
      </c>
      <c r="H88" s="24">
        <f t="shared" si="11"/>
        <v>27.94</v>
      </c>
      <c r="I88" s="24">
        <f t="shared" si="12"/>
        <v>6.21</v>
      </c>
      <c r="J88" s="24">
        <f t="shared" si="13"/>
        <v>780.64360000000011</v>
      </c>
      <c r="K88" s="24">
        <f t="shared" si="14"/>
        <v>27.94</v>
      </c>
    </row>
    <row r="89" spans="1:14" ht="15.75" customHeight="1" x14ac:dyDescent="0.25">
      <c r="A89" s="27"/>
      <c r="B89" s="58"/>
      <c r="C89" s="21">
        <v>85</v>
      </c>
      <c r="D89" s="31">
        <v>6.29</v>
      </c>
      <c r="E89" s="31">
        <v>28.33</v>
      </c>
      <c r="F89" s="23">
        <v>6.29</v>
      </c>
      <c r="G89" s="24">
        <f t="shared" si="10"/>
        <v>178.19569999999999</v>
      </c>
      <c r="H89" s="24">
        <f t="shared" si="11"/>
        <v>28.33</v>
      </c>
      <c r="I89" s="24">
        <f t="shared" si="12"/>
        <v>6.29</v>
      </c>
      <c r="J89" s="24">
        <f t="shared" si="13"/>
        <v>802.58889999999985</v>
      </c>
      <c r="K89" s="24">
        <f t="shared" si="14"/>
        <v>28.33</v>
      </c>
      <c r="M89" s="47">
        <f>AVERAGE(E5:E94)</f>
        <v>14.83288888888889</v>
      </c>
      <c r="N89" s="38" t="s">
        <v>30</v>
      </c>
    </row>
    <row r="90" spans="1:14" ht="15.75" customHeight="1" x14ac:dyDescent="0.25">
      <c r="A90" s="27"/>
      <c r="B90" s="58"/>
      <c r="C90" s="21">
        <v>86</v>
      </c>
      <c r="D90" s="31">
        <v>6.39</v>
      </c>
      <c r="E90" s="31">
        <v>28.85</v>
      </c>
      <c r="F90" s="23">
        <v>6.39</v>
      </c>
      <c r="G90" s="24">
        <f t="shared" si="10"/>
        <v>184.35149999999999</v>
      </c>
      <c r="H90" s="24">
        <f t="shared" si="11"/>
        <v>28.85</v>
      </c>
      <c r="I90" s="24">
        <f t="shared" si="12"/>
        <v>6.39</v>
      </c>
      <c r="J90" s="24">
        <f t="shared" si="13"/>
        <v>832.3225000000001</v>
      </c>
      <c r="K90" s="24">
        <f t="shared" si="14"/>
        <v>28.85</v>
      </c>
    </row>
    <row r="91" spans="1:14" ht="15.75" customHeight="1" x14ac:dyDescent="0.25">
      <c r="A91" s="27"/>
      <c r="B91" s="58"/>
      <c r="C91" s="21">
        <v>87</v>
      </c>
      <c r="D91" s="31">
        <v>6.53</v>
      </c>
      <c r="E91" s="31">
        <v>29.42</v>
      </c>
      <c r="F91" s="23">
        <v>6.53</v>
      </c>
      <c r="G91" s="24">
        <f t="shared" si="10"/>
        <v>192.11260000000001</v>
      </c>
      <c r="H91" s="24">
        <f t="shared" si="11"/>
        <v>29.42</v>
      </c>
      <c r="I91" s="24">
        <f t="shared" si="12"/>
        <v>6.53</v>
      </c>
      <c r="J91" s="24">
        <f t="shared" si="13"/>
        <v>865.53640000000007</v>
      </c>
      <c r="K91" s="24">
        <f t="shared" si="14"/>
        <v>29.42</v>
      </c>
    </row>
    <row r="92" spans="1:14" ht="15.75" customHeight="1" x14ac:dyDescent="0.25">
      <c r="A92" s="27"/>
      <c r="B92" s="58"/>
      <c r="C92" s="21">
        <v>88</v>
      </c>
      <c r="D92" s="31">
        <v>6.66</v>
      </c>
      <c r="E92" s="31">
        <v>30.03</v>
      </c>
      <c r="F92" s="23">
        <v>6.66</v>
      </c>
      <c r="G92" s="24">
        <f t="shared" si="10"/>
        <v>199.99980000000002</v>
      </c>
      <c r="H92" s="24">
        <f t="shared" si="11"/>
        <v>30.03</v>
      </c>
      <c r="I92" s="24">
        <f t="shared" si="12"/>
        <v>6.66</v>
      </c>
      <c r="J92" s="24">
        <f t="shared" si="13"/>
        <v>901.80090000000007</v>
      </c>
      <c r="K92" s="24">
        <f t="shared" si="14"/>
        <v>30.03</v>
      </c>
    </row>
    <row r="93" spans="1:14" ht="15.75" customHeight="1" x14ac:dyDescent="0.25">
      <c r="A93" s="27"/>
      <c r="B93" s="58"/>
      <c r="C93" s="21">
        <v>89</v>
      </c>
      <c r="D93" s="31">
        <v>6.76</v>
      </c>
      <c r="E93" s="31">
        <v>30.46</v>
      </c>
      <c r="F93" s="23">
        <v>6.76</v>
      </c>
      <c r="G93" s="24">
        <f t="shared" si="10"/>
        <v>205.90960000000001</v>
      </c>
      <c r="H93" s="24">
        <f t="shared" si="11"/>
        <v>30.46</v>
      </c>
      <c r="I93" s="24">
        <f t="shared" si="12"/>
        <v>6.76</v>
      </c>
      <c r="J93" s="24">
        <f t="shared" si="13"/>
        <v>927.8116</v>
      </c>
      <c r="K93" s="24">
        <f t="shared" si="14"/>
        <v>30.46</v>
      </c>
    </row>
    <row r="94" spans="1:14" ht="15.75" customHeight="1" thickBot="1" x14ac:dyDescent="0.3">
      <c r="A94" s="27"/>
      <c r="B94" s="59"/>
      <c r="C94" s="21">
        <v>90</v>
      </c>
      <c r="D94" s="31">
        <v>6.87</v>
      </c>
      <c r="E94" s="31">
        <v>30.97</v>
      </c>
      <c r="F94" s="23">
        <v>6.87</v>
      </c>
      <c r="G94" s="24">
        <f t="shared" si="10"/>
        <v>212.76390000000001</v>
      </c>
      <c r="H94" s="24">
        <f t="shared" si="11"/>
        <v>30.97</v>
      </c>
      <c r="I94" s="24">
        <f t="shared" si="12"/>
        <v>6.87</v>
      </c>
      <c r="J94" s="24">
        <f t="shared" si="13"/>
        <v>959.14089999999987</v>
      </c>
      <c r="K94" s="24">
        <f t="shared" si="14"/>
        <v>30.97</v>
      </c>
    </row>
    <row r="95" spans="1:14" ht="15.75" customHeight="1" x14ac:dyDescent="0.25">
      <c r="B95" s="34"/>
      <c r="C95" s="21"/>
      <c r="D95" s="22"/>
      <c r="G95" s="3"/>
      <c r="H95" s="3"/>
      <c r="I95" s="3"/>
      <c r="J95" s="3"/>
      <c r="K95" s="3"/>
    </row>
    <row r="96" spans="1:14" ht="15.75" customHeight="1" thickBot="1" x14ac:dyDescent="0.3">
      <c r="G96" s="25">
        <f>SUM(G5:G94)</f>
        <v>5849.0924600000008</v>
      </c>
      <c r="H96" s="25">
        <f>SUM(H5:H94)</f>
        <v>1334.96</v>
      </c>
      <c r="I96" s="25">
        <f>SUM(I5:I94)</f>
        <v>296.43099999999993</v>
      </c>
      <c r="J96" s="25">
        <f>SUM(J5:J94)</f>
        <v>26323.021799999991</v>
      </c>
      <c r="K96" s="25">
        <f>SUM(K5:K94)^2</f>
        <v>1782118.2016</v>
      </c>
      <c r="L96" s="2"/>
    </row>
    <row r="97" spans="4:17" ht="15.75" customHeight="1" thickTop="1" x14ac:dyDescent="0.25">
      <c r="H97" s="21">
        <f>H96*H96</f>
        <v>1782118.2016</v>
      </c>
    </row>
    <row r="98" spans="4:17" ht="51" customHeight="1" x14ac:dyDescent="0.25">
      <c r="D98" s="49"/>
      <c r="E98" s="50"/>
      <c r="F98" s="50"/>
      <c r="G98" s="51"/>
      <c r="H98" s="35">
        <f>90*G96-H96*I96</f>
        <v>130694.79364000011</v>
      </c>
      <c r="J98" s="18" t="s">
        <v>8</v>
      </c>
      <c r="K98" s="19">
        <f>H100</f>
        <v>0.22266625151346464</v>
      </c>
      <c r="L98" s="3" t="s">
        <v>9</v>
      </c>
      <c r="N98" s="9"/>
      <c r="O98" s="9"/>
      <c r="P98" s="10"/>
    </row>
    <row r="99" spans="4:17" ht="55.5" customHeight="1" x14ac:dyDescent="0.25">
      <c r="D99" s="60"/>
      <c r="E99" s="61"/>
      <c r="F99" s="61"/>
      <c r="G99" s="62"/>
      <c r="H99" s="35">
        <f>90*J96-K96</f>
        <v>586953.76039999933</v>
      </c>
      <c r="J99" s="52" t="s">
        <v>10</v>
      </c>
      <c r="K99" s="53">
        <f>H104</f>
        <v>-9.1059902268333034E-3</v>
      </c>
      <c r="L99" s="54" t="s">
        <v>10</v>
      </c>
      <c r="N99" s="9"/>
      <c r="O99" s="9"/>
      <c r="P99" s="10"/>
    </row>
    <row r="100" spans="4:17" ht="15.75" customHeight="1" thickBot="1" x14ac:dyDescent="0.3">
      <c r="D100" s="63" t="s">
        <v>12</v>
      </c>
      <c r="E100" s="64"/>
      <c r="F100" s="64"/>
      <c r="G100" s="64"/>
      <c r="H100" s="20">
        <f>H98/H99</f>
        <v>0.22266625151346464</v>
      </c>
      <c r="J100" s="50"/>
      <c r="K100" s="50"/>
      <c r="L100" s="50"/>
      <c r="N100" s="9"/>
      <c r="O100" s="9"/>
      <c r="P100" s="10"/>
    </row>
    <row r="101" spans="4:17" ht="15.75" customHeight="1" thickTop="1" x14ac:dyDescent="0.25">
      <c r="N101" s="9"/>
      <c r="O101" s="9"/>
      <c r="P101" s="10"/>
      <c r="Q101" s="3" t="s">
        <v>11</v>
      </c>
    </row>
    <row r="102" spans="4:17" ht="57.75" customHeight="1" x14ac:dyDescent="0.25">
      <c r="D102" s="49"/>
      <c r="E102" s="50"/>
      <c r="F102" s="50"/>
      <c r="G102" s="51"/>
      <c r="H102" s="3">
        <f>J96*I96-H96*G96</f>
        <v>-5344.7952058054507</v>
      </c>
      <c r="N102" s="9"/>
      <c r="O102" s="9"/>
      <c r="P102" s="10"/>
      <c r="Q102" s="3" t="s">
        <v>13</v>
      </c>
    </row>
    <row r="103" spans="4:17" ht="50.25" customHeight="1" x14ac:dyDescent="0.25">
      <c r="D103" s="60"/>
      <c r="E103" s="61"/>
      <c r="F103" s="61"/>
      <c r="G103" s="62"/>
      <c r="H103" s="26">
        <f>90*J96-K96</f>
        <v>586953.76039999933</v>
      </c>
      <c r="N103" s="9"/>
      <c r="O103" s="9"/>
      <c r="P103" s="10"/>
    </row>
    <row r="104" spans="4:17" ht="15.75" customHeight="1" thickBot="1" x14ac:dyDescent="0.3">
      <c r="D104" s="65" t="s">
        <v>14</v>
      </c>
      <c r="E104" s="64"/>
      <c r="F104" s="64"/>
      <c r="G104" s="64"/>
      <c r="H104" s="17">
        <f>H102/H103</f>
        <v>-9.1059902268333034E-3</v>
      </c>
      <c r="N104" s="9"/>
      <c r="O104" s="9"/>
      <c r="P104" s="10"/>
    </row>
    <row r="105" spans="4:17" ht="15.75" customHeight="1" thickTop="1" x14ac:dyDescent="0.25">
      <c r="N105" s="9"/>
      <c r="O105" s="9"/>
      <c r="P105" s="10"/>
    </row>
    <row r="106" spans="4:17" ht="15.75" customHeight="1" x14ac:dyDescent="0.25"/>
    <row r="107" spans="4:17" ht="15.75" customHeight="1" x14ac:dyDescent="0.25"/>
    <row r="108" spans="4:17" ht="15.75" customHeight="1" x14ac:dyDescent="0.25"/>
    <row r="109" spans="4:17" ht="15.75" customHeight="1" x14ac:dyDescent="0.25"/>
    <row r="110" spans="4:17" ht="15.75" customHeight="1" x14ac:dyDescent="0.25"/>
    <row r="111" spans="4:17" ht="15.75" customHeight="1" x14ac:dyDescent="0.25"/>
    <row r="112" spans="4:1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mergeCells count="11">
    <mergeCell ref="D102:G102"/>
    <mergeCell ref="D103:G103"/>
    <mergeCell ref="D104:G104"/>
    <mergeCell ref="D98:G98"/>
    <mergeCell ref="J99:J100"/>
    <mergeCell ref="K99:K100"/>
    <mergeCell ref="L99:L100"/>
    <mergeCell ref="B5:B49"/>
    <mergeCell ref="B50:B94"/>
    <mergeCell ref="D99:G99"/>
    <mergeCell ref="D100:G100"/>
  </mergeCell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26C7-CD9C-4EF9-B033-2AE157242B10}">
  <dimension ref="A1:N46"/>
  <sheetViews>
    <sheetView workbookViewId="0">
      <selection activeCell="S26" sqref="S26"/>
    </sheetView>
  </sheetViews>
  <sheetFormatPr baseColWidth="10" defaultRowHeight="15" x14ac:dyDescent="0.25"/>
  <cols>
    <col min="1" max="1" width="11.42578125" style="101"/>
    <col min="2" max="2" width="3.7109375" bestFit="1" customWidth="1"/>
    <col min="3" max="3" width="3" bestFit="1" customWidth="1"/>
    <col min="4" max="5" width="4.5703125" bestFit="1" customWidth="1"/>
    <col min="6" max="7" width="3" bestFit="1" customWidth="1"/>
    <col min="8" max="8" width="5.5703125" bestFit="1" customWidth="1"/>
    <col min="9" max="9" width="4.5703125" bestFit="1" customWidth="1"/>
    <col min="10" max="10" width="3.7109375" bestFit="1" customWidth="1"/>
    <col min="11" max="11" width="3" bestFit="1" customWidth="1"/>
    <col min="12" max="12" width="5.5703125" bestFit="1" customWidth="1"/>
    <col min="13" max="13" width="4.5703125" bestFit="1" customWidth="1"/>
    <col min="14" max="14" width="11.42578125" style="101"/>
  </cols>
  <sheetData>
    <row r="1" spans="2:13" s="101" customFormat="1" x14ac:dyDescent="0.25"/>
    <row r="2" spans="2:13" x14ac:dyDescent="0.25">
      <c r="B2" s="69" t="s">
        <v>36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2:13" ht="15.75" customHeight="1" thickBot="1" x14ac:dyDescent="0.3"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2:13" ht="15.75" thickBot="1" x14ac:dyDescent="0.3">
      <c r="B4" s="97" t="s">
        <v>18</v>
      </c>
      <c r="C4" s="98" t="s">
        <v>35</v>
      </c>
      <c r="D4" s="98" t="s">
        <v>10</v>
      </c>
      <c r="E4" s="98" t="s">
        <v>31</v>
      </c>
      <c r="F4" s="98" t="s">
        <v>18</v>
      </c>
      <c r="G4" s="98" t="s">
        <v>35</v>
      </c>
      <c r="H4" s="98" t="s">
        <v>10</v>
      </c>
      <c r="I4" s="98" t="s">
        <v>31</v>
      </c>
      <c r="J4" s="98" t="s">
        <v>18</v>
      </c>
      <c r="K4" s="98" t="s">
        <v>35</v>
      </c>
      <c r="L4" s="98" t="s">
        <v>10</v>
      </c>
      <c r="M4" s="99" t="s">
        <v>31</v>
      </c>
    </row>
    <row r="5" spans="2:13" x14ac:dyDescent="0.25">
      <c r="B5" s="75" t="s">
        <v>34</v>
      </c>
      <c r="C5" s="92">
        <v>1</v>
      </c>
      <c r="D5" s="31">
        <v>0.06</v>
      </c>
      <c r="E5" s="93">
        <v>1E-3</v>
      </c>
      <c r="F5" s="75" t="s">
        <v>34</v>
      </c>
      <c r="G5" s="92">
        <v>31</v>
      </c>
      <c r="H5" s="31">
        <v>9.9499999999999993</v>
      </c>
      <c r="I5" s="93">
        <v>2.1800000000000002</v>
      </c>
      <c r="J5" s="75" t="s">
        <v>33</v>
      </c>
      <c r="K5" s="92">
        <v>61</v>
      </c>
      <c r="L5" s="31">
        <v>19.93</v>
      </c>
      <c r="M5" s="93">
        <v>4.47</v>
      </c>
    </row>
    <row r="6" spans="2:13" x14ac:dyDescent="0.25">
      <c r="B6" s="75"/>
      <c r="C6" s="92">
        <v>2</v>
      </c>
      <c r="D6" s="31">
        <v>0.32</v>
      </c>
      <c r="E6" s="93">
        <v>0.1</v>
      </c>
      <c r="F6" s="75"/>
      <c r="G6" s="92">
        <v>32</v>
      </c>
      <c r="H6" s="31">
        <v>10.26</v>
      </c>
      <c r="I6" s="93">
        <v>2.27</v>
      </c>
      <c r="J6" s="75"/>
      <c r="K6" s="92">
        <v>62</v>
      </c>
      <c r="L6" s="31">
        <v>20.51</v>
      </c>
      <c r="M6" s="93">
        <v>4.58</v>
      </c>
    </row>
    <row r="7" spans="2:13" x14ac:dyDescent="0.25">
      <c r="B7" s="75"/>
      <c r="C7" s="92">
        <v>3</v>
      </c>
      <c r="D7" s="31">
        <v>1.28</v>
      </c>
      <c r="E7" s="93">
        <v>0.33</v>
      </c>
      <c r="F7" s="75"/>
      <c r="G7" s="92">
        <v>33</v>
      </c>
      <c r="H7" s="31">
        <v>10.77</v>
      </c>
      <c r="I7" s="93">
        <v>2.37</v>
      </c>
      <c r="J7" s="75"/>
      <c r="K7" s="92">
        <v>63</v>
      </c>
      <c r="L7" s="31">
        <v>20.88</v>
      </c>
      <c r="M7" s="93">
        <v>4.67</v>
      </c>
    </row>
    <row r="8" spans="2:13" x14ac:dyDescent="0.25">
      <c r="B8" s="75"/>
      <c r="C8" s="92">
        <v>4</v>
      </c>
      <c r="D8" s="31">
        <v>1.88</v>
      </c>
      <c r="E8" s="93">
        <v>0.43</v>
      </c>
      <c r="F8" s="75"/>
      <c r="G8" s="92">
        <v>34</v>
      </c>
      <c r="H8" s="31">
        <v>11.12</v>
      </c>
      <c r="I8" s="93">
        <v>2.46</v>
      </c>
      <c r="J8" s="75"/>
      <c r="K8" s="92">
        <v>64</v>
      </c>
      <c r="L8" s="31">
        <v>21.3</v>
      </c>
      <c r="M8" s="93">
        <v>4.75</v>
      </c>
    </row>
    <row r="9" spans="2:13" x14ac:dyDescent="0.25">
      <c r="B9" s="75"/>
      <c r="C9" s="92">
        <v>5</v>
      </c>
      <c r="D9" s="31">
        <v>2.21</v>
      </c>
      <c r="E9" s="93">
        <v>0.51</v>
      </c>
      <c r="F9" s="75"/>
      <c r="G9" s="92">
        <v>35</v>
      </c>
      <c r="H9" s="31">
        <v>11.53</v>
      </c>
      <c r="I9" s="93">
        <v>2.5499999999999998</v>
      </c>
      <c r="J9" s="75"/>
      <c r="K9" s="92">
        <v>65</v>
      </c>
      <c r="L9" s="31">
        <v>21.61</v>
      </c>
      <c r="M9" s="93">
        <v>4.7699999999999996</v>
      </c>
    </row>
    <row r="10" spans="2:13" x14ac:dyDescent="0.25">
      <c r="B10" s="75"/>
      <c r="C10" s="92">
        <v>6</v>
      </c>
      <c r="D10" s="31">
        <v>2.61</v>
      </c>
      <c r="E10" s="93">
        <v>0.53</v>
      </c>
      <c r="F10" s="75"/>
      <c r="G10" s="92">
        <v>36</v>
      </c>
      <c r="H10" s="31">
        <v>11.88</v>
      </c>
      <c r="I10" s="93">
        <v>2.62</v>
      </c>
      <c r="J10" s="75"/>
      <c r="K10" s="92">
        <v>66</v>
      </c>
      <c r="L10" s="31">
        <v>21.84</v>
      </c>
      <c r="M10" s="93">
        <v>4.8499999999999996</v>
      </c>
    </row>
    <row r="11" spans="2:13" x14ac:dyDescent="0.25">
      <c r="B11" s="75"/>
      <c r="C11" s="92">
        <v>7</v>
      </c>
      <c r="D11" s="31">
        <v>2.85</v>
      </c>
      <c r="E11" s="93">
        <v>0.62</v>
      </c>
      <c r="F11" s="75"/>
      <c r="G11" s="92">
        <v>37</v>
      </c>
      <c r="H11" s="31">
        <v>12.26</v>
      </c>
      <c r="I11" s="93">
        <v>2.71</v>
      </c>
      <c r="J11" s="75"/>
      <c r="K11" s="92">
        <v>67</v>
      </c>
      <c r="L11" s="31">
        <v>22.15</v>
      </c>
      <c r="M11" s="93">
        <v>4.8499999999999996</v>
      </c>
    </row>
    <row r="12" spans="2:13" x14ac:dyDescent="0.25">
      <c r="B12" s="75"/>
      <c r="C12" s="92">
        <v>8</v>
      </c>
      <c r="D12" s="31">
        <v>3.13</v>
      </c>
      <c r="E12" s="93">
        <v>0.71</v>
      </c>
      <c r="F12" s="75"/>
      <c r="G12" s="92">
        <v>38</v>
      </c>
      <c r="H12" s="31">
        <v>12.53</v>
      </c>
      <c r="I12" s="93">
        <v>2.78</v>
      </c>
      <c r="J12" s="75"/>
      <c r="K12" s="92">
        <v>68</v>
      </c>
      <c r="L12" s="31">
        <v>22.15</v>
      </c>
      <c r="M12" s="93">
        <v>4.95</v>
      </c>
    </row>
    <row r="13" spans="2:13" x14ac:dyDescent="0.25">
      <c r="B13" s="75"/>
      <c r="C13" s="92">
        <v>9</v>
      </c>
      <c r="D13" s="31">
        <v>3.42</v>
      </c>
      <c r="E13" s="93">
        <v>0.73</v>
      </c>
      <c r="F13" s="75"/>
      <c r="G13" s="92">
        <v>39</v>
      </c>
      <c r="H13" s="31">
        <v>12.81</v>
      </c>
      <c r="I13" s="93">
        <v>2.87</v>
      </c>
      <c r="J13" s="75"/>
      <c r="K13" s="92">
        <v>69</v>
      </c>
      <c r="L13" s="31">
        <v>22.44</v>
      </c>
      <c r="M13" s="93">
        <v>4.95</v>
      </c>
    </row>
    <row r="14" spans="2:13" x14ac:dyDescent="0.25">
      <c r="B14" s="75"/>
      <c r="C14" s="92">
        <v>10</v>
      </c>
      <c r="D14" s="31">
        <v>3.7</v>
      </c>
      <c r="E14" s="93">
        <v>0.81</v>
      </c>
      <c r="F14" s="75"/>
      <c r="G14" s="92">
        <v>40</v>
      </c>
      <c r="H14" s="31">
        <v>13.59</v>
      </c>
      <c r="I14" s="93">
        <v>2.98</v>
      </c>
      <c r="J14" s="75"/>
      <c r="K14" s="92">
        <v>70</v>
      </c>
      <c r="L14" s="31">
        <v>22.63</v>
      </c>
      <c r="M14" s="93">
        <v>5.0599999999999996</v>
      </c>
    </row>
    <row r="15" spans="2:13" x14ac:dyDescent="0.25">
      <c r="B15" s="75"/>
      <c r="C15" s="92">
        <v>11</v>
      </c>
      <c r="D15" s="31">
        <v>3.95</v>
      </c>
      <c r="E15" s="93">
        <v>0.89</v>
      </c>
      <c r="F15" s="75"/>
      <c r="G15" s="92">
        <v>41</v>
      </c>
      <c r="H15" s="31">
        <v>13.59</v>
      </c>
      <c r="I15" s="93">
        <v>2.99</v>
      </c>
      <c r="J15" s="75"/>
      <c r="K15" s="92">
        <v>71</v>
      </c>
      <c r="L15" s="31">
        <v>23.09</v>
      </c>
      <c r="M15" s="93">
        <v>5.15</v>
      </c>
    </row>
    <row r="16" spans="2:13" x14ac:dyDescent="0.25">
      <c r="B16" s="75"/>
      <c r="C16" s="92">
        <v>12</v>
      </c>
      <c r="D16" s="31">
        <v>4.3600000000000003</v>
      </c>
      <c r="E16" s="93">
        <v>0.99</v>
      </c>
      <c r="F16" s="75"/>
      <c r="G16" s="92">
        <v>42</v>
      </c>
      <c r="H16" s="31">
        <v>13.82</v>
      </c>
      <c r="I16" s="93">
        <v>3.09</v>
      </c>
      <c r="J16" s="75"/>
      <c r="K16" s="92">
        <v>72</v>
      </c>
      <c r="L16" s="31">
        <v>23.35</v>
      </c>
      <c r="M16" s="93">
        <v>5.17</v>
      </c>
    </row>
    <row r="17" spans="2:13" x14ac:dyDescent="0.25">
      <c r="B17" s="75"/>
      <c r="C17" s="92">
        <v>13</v>
      </c>
      <c r="D17" s="31">
        <v>4.79</v>
      </c>
      <c r="E17" s="93">
        <v>1.08</v>
      </c>
      <c r="F17" s="75"/>
      <c r="G17" s="92">
        <v>43</v>
      </c>
      <c r="H17" s="31">
        <v>13.83</v>
      </c>
      <c r="I17" s="93">
        <v>3.09</v>
      </c>
      <c r="J17" s="75"/>
      <c r="K17" s="92">
        <v>73</v>
      </c>
      <c r="L17" s="31">
        <v>23.61</v>
      </c>
      <c r="M17" s="93">
        <v>5.28</v>
      </c>
    </row>
    <row r="18" spans="2:13" ht="15.75" thickBot="1" x14ac:dyDescent="0.3">
      <c r="B18" s="75"/>
      <c r="C18" s="92">
        <v>14</v>
      </c>
      <c r="D18" s="31">
        <v>5.14</v>
      </c>
      <c r="E18" s="93">
        <v>1.1000000000000001</v>
      </c>
      <c r="F18" s="82"/>
      <c r="G18" s="94">
        <v>44</v>
      </c>
      <c r="H18" s="95">
        <v>14</v>
      </c>
      <c r="I18" s="96">
        <v>3.11</v>
      </c>
      <c r="J18" s="75"/>
      <c r="K18" s="92">
        <v>74</v>
      </c>
      <c r="L18" s="31">
        <v>23.83</v>
      </c>
      <c r="M18" s="93">
        <v>5.29</v>
      </c>
    </row>
    <row r="19" spans="2:13" x14ac:dyDescent="0.25">
      <c r="B19" s="75"/>
      <c r="C19" s="92">
        <v>15</v>
      </c>
      <c r="D19" s="31">
        <v>5.43</v>
      </c>
      <c r="E19" s="93">
        <v>1.19</v>
      </c>
      <c r="F19" s="88" t="s">
        <v>33</v>
      </c>
      <c r="G19" s="89">
        <v>45</v>
      </c>
      <c r="H19" s="90">
        <v>14.01</v>
      </c>
      <c r="I19" s="91">
        <v>3.12</v>
      </c>
      <c r="J19" s="75"/>
      <c r="K19" s="92">
        <v>75</v>
      </c>
      <c r="L19" s="31">
        <v>24.2</v>
      </c>
      <c r="M19" s="93">
        <v>5.37</v>
      </c>
    </row>
    <row r="20" spans="2:13" x14ac:dyDescent="0.25">
      <c r="B20" s="75"/>
      <c r="C20" s="92">
        <v>16</v>
      </c>
      <c r="D20" s="31">
        <v>5.84</v>
      </c>
      <c r="E20" s="93">
        <v>1.28</v>
      </c>
      <c r="F20" s="75"/>
      <c r="G20" s="92">
        <v>46</v>
      </c>
      <c r="H20" s="31">
        <v>14.01</v>
      </c>
      <c r="I20" s="93">
        <v>3.13</v>
      </c>
      <c r="J20" s="75"/>
      <c r="K20" s="92">
        <v>76</v>
      </c>
      <c r="L20" s="31">
        <v>24.21</v>
      </c>
      <c r="M20" s="93">
        <v>5.38</v>
      </c>
    </row>
    <row r="21" spans="2:13" x14ac:dyDescent="0.25">
      <c r="B21" s="75"/>
      <c r="C21" s="92">
        <v>17</v>
      </c>
      <c r="D21" s="31">
        <v>5.85</v>
      </c>
      <c r="E21" s="93">
        <v>1.3</v>
      </c>
      <c r="F21" s="75"/>
      <c r="G21" s="92">
        <v>47</v>
      </c>
      <c r="H21" s="31">
        <v>14.02</v>
      </c>
      <c r="I21" s="93">
        <v>3.14</v>
      </c>
      <c r="J21" s="75"/>
      <c r="K21" s="92">
        <v>77</v>
      </c>
      <c r="L21" s="31">
        <v>24.73</v>
      </c>
      <c r="M21" s="93">
        <v>5.48</v>
      </c>
    </row>
    <row r="22" spans="2:13" x14ac:dyDescent="0.25">
      <c r="B22" s="75"/>
      <c r="C22" s="92">
        <v>18</v>
      </c>
      <c r="D22" s="31">
        <v>6.05</v>
      </c>
      <c r="E22" s="93">
        <v>1.32</v>
      </c>
      <c r="F22" s="75"/>
      <c r="G22" s="92">
        <v>48</v>
      </c>
      <c r="H22" s="31">
        <v>14.89</v>
      </c>
      <c r="I22" s="93">
        <v>3.34</v>
      </c>
      <c r="J22" s="75"/>
      <c r="K22" s="92">
        <v>78</v>
      </c>
      <c r="L22" s="31">
        <v>25.22</v>
      </c>
      <c r="M22" s="93">
        <v>5.59</v>
      </c>
    </row>
    <row r="23" spans="2:13" x14ac:dyDescent="0.25">
      <c r="B23" s="75"/>
      <c r="C23" s="92">
        <v>19</v>
      </c>
      <c r="D23" s="31">
        <v>6.05</v>
      </c>
      <c r="E23" s="93">
        <v>1.33</v>
      </c>
      <c r="F23" s="75"/>
      <c r="G23" s="92">
        <v>49</v>
      </c>
      <c r="H23" s="31">
        <v>15.36</v>
      </c>
      <c r="I23" s="93">
        <v>3.34</v>
      </c>
      <c r="J23" s="75"/>
      <c r="K23" s="92">
        <v>79</v>
      </c>
      <c r="L23" s="31">
        <v>25.37</v>
      </c>
      <c r="M23" s="93">
        <v>5.69</v>
      </c>
    </row>
    <row r="24" spans="2:13" x14ac:dyDescent="0.25">
      <c r="B24" s="75"/>
      <c r="C24" s="92">
        <v>20</v>
      </c>
      <c r="D24" s="31">
        <v>6.05</v>
      </c>
      <c r="E24" s="93">
        <v>1.35</v>
      </c>
      <c r="F24" s="75"/>
      <c r="G24" s="92">
        <v>50</v>
      </c>
      <c r="H24" s="31">
        <v>15.38</v>
      </c>
      <c r="I24" s="93">
        <v>3.44</v>
      </c>
      <c r="J24" s="75"/>
      <c r="K24" s="92">
        <v>80</v>
      </c>
      <c r="L24" s="31">
        <v>25.97</v>
      </c>
      <c r="M24" s="93">
        <v>5.81</v>
      </c>
    </row>
    <row r="25" spans="2:13" x14ac:dyDescent="0.25">
      <c r="B25" s="75"/>
      <c r="C25" s="92">
        <v>21</v>
      </c>
      <c r="D25" s="31">
        <v>6.24</v>
      </c>
      <c r="E25" s="93">
        <v>1.36</v>
      </c>
      <c r="F25" s="75"/>
      <c r="G25" s="92">
        <v>51</v>
      </c>
      <c r="H25" s="31">
        <v>15.81</v>
      </c>
      <c r="I25" s="93">
        <v>3.54</v>
      </c>
      <c r="J25" s="75"/>
      <c r="K25" s="92">
        <v>81</v>
      </c>
      <c r="L25" s="31">
        <v>26.54</v>
      </c>
      <c r="M25" s="93">
        <v>5.94</v>
      </c>
    </row>
    <row r="26" spans="2:13" x14ac:dyDescent="0.25">
      <c r="B26" s="75"/>
      <c r="C26" s="92">
        <v>22</v>
      </c>
      <c r="D26" s="31">
        <v>6.67</v>
      </c>
      <c r="E26" s="93">
        <v>1.46</v>
      </c>
      <c r="F26" s="75"/>
      <c r="G26" s="92">
        <v>52</v>
      </c>
      <c r="H26" s="31">
        <v>16.18</v>
      </c>
      <c r="I26" s="93">
        <v>3.62</v>
      </c>
      <c r="J26" s="75"/>
      <c r="K26" s="92">
        <v>82</v>
      </c>
      <c r="L26" s="31">
        <v>26.9</v>
      </c>
      <c r="M26" s="93">
        <v>5.95</v>
      </c>
    </row>
    <row r="27" spans="2:13" x14ac:dyDescent="0.25">
      <c r="B27" s="75"/>
      <c r="C27" s="92">
        <v>23</v>
      </c>
      <c r="D27" s="31">
        <v>7.14</v>
      </c>
      <c r="E27" s="93">
        <v>1.56</v>
      </c>
      <c r="F27" s="75"/>
      <c r="G27" s="92">
        <v>53</v>
      </c>
      <c r="H27" s="31">
        <v>16.53</v>
      </c>
      <c r="I27" s="93">
        <v>3.64</v>
      </c>
      <c r="J27" s="75"/>
      <c r="K27" s="92">
        <v>83</v>
      </c>
      <c r="L27" s="31">
        <v>27.45</v>
      </c>
      <c r="M27" s="93">
        <v>6.09</v>
      </c>
    </row>
    <row r="28" spans="2:13" x14ac:dyDescent="0.25">
      <c r="B28" s="75"/>
      <c r="C28" s="92">
        <v>24</v>
      </c>
      <c r="D28" s="31">
        <v>7.54</v>
      </c>
      <c r="E28" s="93">
        <v>1.65</v>
      </c>
      <c r="F28" s="75"/>
      <c r="G28" s="92">
        <v>54</v>
      </c>
      <c r="H28" s="31">
        <v>16.89</v>
      </c>
      <c r="I28" s="93">
        <v>3.75</v>
      </c>
      <c r="J28" s="75"/>
      <c r="K28" s="92">
        <v>84</v>
      </c>
      <c r="L28" s="31">
        <v>27.94</v>
      </c>
      <c r="M28" s="93">
        <v>6.21</v>
      </c>
    </row>
    <row r="29" spans="2:13" x14ac:dyDescent="0.25">
      <c r="B29" s="75"/>
      <c r="C29" s="92">
        <v>25</v>
      </c>
      <c r="D29" s="31">
        <v>7.71</v>
      </c>
      <c r="E29" s="93">
        <v>1.68</v>
      </c>
      <c r="F29" s="75"/>
      <c r="G29" s="92">
        <v>55</v>
      </c>
      <c r="H29" s="31">
        <v>17.239999999999998</v>
      </c>
      <c r="I29" s="93">
        <v>3.83</v>
      </c>
      <c r="J29" s="75"/>
      <c r="K29" s="92">
        <v>85</v>
      </c>
      <c r="L29" s="31">
        <v>28.33</v>
      </c>
      <c r="M29" s="93">
        <v>6.29</v>
      </c>
    </row>
    <row r="30" spans="2:13" x14ac:dyDescent="0.25">
      <c r="B30" s="75"/>
      <c r="C30" s="92">
        <v>26</v>
      </c>
      <c r="D30" s="31">
        <v>8.01</v>
      </c>
      <c r="E30" s="93">
        <v>1.76</v>
      </c>
      <c r="F30" s="75"/>
      <c r="G30" s="92">
        <v>56</v>
      </c>
      <c r="H30" s="31">
        <v>17.559999999999999</v>
      </c>
      <c r="I30" s="93">
        <v>3.92</v>
      </c>
      <c r="J30" s="75"/>
      <c r="K30" s="92">
        <v>86</v>
      </c>
      <c r="L30" s="31">
        <v>28.85</v>
      </c>
      <c r="M30" s="93">
        <v>6.39</v>
      </c>
    </row>
    <row r="31" spans="2:13" x14ac:dyDescent="0.25">
      <c r="B31" s="75"/>
      <c r="C31" s="92">
        <v>27</v>
      </c>
      <c r="D31" s="31">
        <v>8.4</v>
      </c>
      <c r="E31" s="93">
        <v>1.85</v>
      </c>
      <c r="F31" s="75"/>
      <c r="G31" s="92">
        <v>57</v>
      </c>
      <c r="H31" s="31">
        <v>17.98</v>
      </c>
      <c r="I31" s="93">
        <v>4.0199999999999996</v>
      </c>
      <c r="J31" s="75"/>
      <c r="K31" s="92">
        <v>87</v>
      </c>
      <c r="L31" s="31">
        <v>29.42</v>
      </c>
      <c r="M31" s="93">
        <v>6.53</v>
      </c>
    </row>
    <row r="32" spans="2:13" x14ac:dyDescent="0.25">
      <c r="B32" s="75"/>
      <c r="C32" s="92">
        <v>28</v>
      </c>
      <c r="D32" s="31">
        <v>9.26</v>
      </c>
      <c r="E32" s="93">
        <v>1.96</v>
      </c>
      <c r="F32" s="75"/>
      <c r="G32" s="92">
        <v>58</v>
      </c>
      <c r="H32" s="31">
        <v>18.350000000000001</v>
      </c>
      <c r="I32" s="93">
        <v>4.1100000000000003</v>
      </c>
      <c r="J32" s="75"/>
      <c r="K32" s="92">
        <v>88</v>
      </c>
      <c r="L32" s="31">
        <v>30.03</v>
      </c>
      <c r="M32" s="93">
        <v>6.66</v>
      </c>
    </row>
    <row r="33" spans="2:13" x14ac:dyDescent="0.25">
      <c r="B33" s="75"/>
      <c r="C33" s="92">
        <v>29</v>
      </c>
      <c r="D33" s="31">
        <v>9.26</v>
      </c>
      <c r="E33" s="93">
        <v>2.0499999999999998</v>
      </c>
      <c r="F33" s="75"/>
      <c r="G33" s="92">
        <v>59</v>
      </c>
      <c r="H33" s="31">
        <v>18.760000000000002</v>
      </c>
      <c r="I33" s="93">
        <v>4.1900000000000004</v>
      </c>
      <c r="J33" s="75"/>
      <c r="K33" s="92">
        <v>89</v>
      </c>
      <c r="L33" s="31">
        <v>30.46</v>
      </c>
      <c r="M33" s="93">
        <v>6.76</v>
      </c>
    </row>
    <row r="34" spans="2:13" ht="15.75" thickBot="1" x14ac:dyDescent="0.3">
      <c r="B34" s="82"/>
      <c r="C34" s="94">
        <v>30</v>
      </c>
      <c r="D34" s="95">
        <v>9.65</v>
      </c>
      <c r="E34" s="96">
        <v>2.17</v>
      </c>
      <c r="F34" s="82"/>
      <c r="G34" s="94">
        <v>60</v>
      </c>
      <c r="H34" s="95">
        <v>19.29</v>
      </c>
      <c r="I34" s="96">
        <v>4.33</v>
      </c>
      <c r="J34" s="82"/>
      <c r="K34" s="94">
        <v>90</v>
      </c>
      <c r="L34" s="95">
        <v>30.97</v>
      </c>
      <c r="M34" s="96">
        <v>6.87</v>
      </c>
    </row>
    <row r="35" spans="2:13" s="101" customFormat="1" x14ac:dyDescent="0.25"/>
    <row r="36" spans="2:13" s="101" customFormat="1" x14ac:dyDescent="0.25"/>
    <row r="37" spans="2:13" s="101" customFormat="1" x14ac:dyDescent="0.25"/>
    <row r="38" spans="2:13" s="101" customFormat="1" x14ac:dyDescent="0.25"/>
    <row r="39" spans="2:13" s="101" customFormat="1" x14ac:dyDescent="0.25"/>
    <row r="40" spans="2:13" s="101" customFormat="1" x14ac:dyDescent="0.25"/>
    <row r="41" spans="2:13" s="101" customFormat="1" x14ac:dyDescent="0.25"/>
    <row r="42" spans="2:13" s="101" customFormat="1" x14ac:dyDescent="0.25"/>
    <row r="43" spans="2:13" s="101" customFormat="1" x14ac:dyDescent="0.25"/>
    <row r="44" spans="2:13" s="101" customFormat="1" x14ac:dyDescent="0.25"/>
    <row r="45" spans="2:13" s="101" customFormat="1" x14ac:dyDescent="0.25"/>
    <row r="46" spans="2:13" s="101" customFormat="1" x14ac:dyDescent="0.25"/>
  </sheetData>
  <mergeCells count="5">
    <mergeCell ref="J5:J34"/>
    <mergeCell ref="F19:F34"/>
    <mergeCell ref="F5:F18"/>
    <mergeCell ref="B5:B34"/>
    <mergeCell ref="B2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6F7A7-427B-457A-9C10-642EF8EB1139}">
  <dimension ref="A3:R938"/>
  <sheetViews>
    <sheetView zoomScaleNormal="100" workbookViewId="0">
      <pane ySplit="4" topLeftCell="A38" activePane="bottomLeft" state="frozen"/>
      <selection pane="bottomLeft" activeCell="P102" sqref="P102"/>
    </sheetView>
  </sheetViews>
  <sheetFormatPr baseColWidth="10" defaultColWidth="14.42578125" defaultRowHeight="15" customHeight="1" x14ac:dyDescent="0.25"/>
  <cols>
    <col min="1" max="1" width="6.28515625" customWidth="1"/>
    <col min="2" max="2" width="3.7109375" style="32" bestFit="1" customWidth="1"/>
    <col min="3" max="3" width="3.140625" style="27" bestFit="1" customWidth="1"/>
    <col min="4" max="4" width="5.28515625" style="27" bestFit="1" customWidth="1"/>
    <col min="5" max="5" width="6.28515625" style="27" bestFit="1" customWidth="1"/>
    <col min="6" max="6" width="5" customWidth="1"/>
    <col min="7" max="7" width="16.28515625" customWidth="1"/>
    <col min="8" max="8" width="12.7109375" bestFit="1" customWidth="1"/>
    <col min="9" max="9" width="10.7109375" customWidth="1"/>
    <col min="10" max="10" width="11" bestFit="1" customWidth="1"/>
    <col min="11" max="11" width="13.5703125" bestFit="1" customWidth="1"/>
    <col min="12" max="12" width="5.28515625" bestFit="1" customWidth="1"/>
    <col min="13" max="13" width="24" bestFit="1" customWidth="1"/>
    <col min="14" max="14" width="14.28515625" customWidth="1"/>
    <col min="15" max="15" width="13.28515625" bestFit="1" customWidth="1"/>
    <col min="16" max="16" width="5.85546875" customWidth="1"/>
    <col min="17" max="195" width="10.7109375" customWidth="1"/>
  </cols>
  <sheetData>
    <row r="3" spans="2:18" ht="27" customHeight="1" x14ac:dyDescent="0.25">
      <c r="D3" s="28" t="s">
        <v>2</v>
      </c>
      <c r="E3" s="28" t="s">
        <v>3</v>
      </c>
    </row>
    <row r="4" spans="2:18" ht="17.25" customHeight="1" thickBot="1" x14ac:dyDescent="0.3">
      <c r="B4" s="33" t="s">
        <v>18</v>
      </c>
      <c r="C4" s="29" t="s">
        <v>15</v>
      </c>
      <c r="D4" s="30" t="s">
        <v>16</v>
      </c>
      <c r="E4" s="30" t="s">
        <v>17</v>
      </c>
      <c r="G4" s="1"/>
      <c r="H4" s="1"/>
      <c r="I4" s="1"/>
      <c r="J4" s="1"/>
      <c r="K4" s="1"/>
      <c r="L4" s="2"/>
    </row>
    <row r="5" spans="2:18" ht="15.75" customHeight="1" x14ac:dyDescent="0.25">
      <c r="B5" s="55" t="s">
        <v>19</v>
      </c>
      <c r="C5" s="21">
        <v>1</v>
      </c>
      <c r="D5" s="31">
        <v>1E-3</v>
      </c>
      <c r="E5" s="31">
        <v>0.06</v>
      </c>
      <c r="F5" s="23">
        <v>1E-3</v>
      </c>
      <c r="G5" s="24">
        <f t="shared" ref="G5:G68" si="0">D5*E5</f>
        <v>6.0000000000000002E-5</v>
      </c>
      <c r="H5" s="24">
        <f t="shared" ref="H5:H36" si="1">E5</f>
        <v>0.06</v>
      </c>
      <c r="I5" s="24">
        <f t="shared" ref="I5:I36" si="2">D5</f>
        <v>1E-3</v>
      </c>
      <c r="J5" s="24">
        <f t="shared" ref="J5:J36" si="3">E5^2</f>
        <v>3.5999999999999999E-3</v>
      </c>
      <c r="K5" s="24">
        <f t="shared" ref="K5:K36" si="4">E5</f>
        <v>0.06</v>
      </c>
    </row>
    <row r="6" spans="2:18" x14ac:dyDescent="0.25">
      <c r="B6" s="56"/>
      <c r="C6" s="21">
        <v>2</v>
      </c>
      <c r="D6" s="31">
        <v>0.1</v>
      </c>
      <c r="E6" s="31">
        <v>0.32</v>
      </c>
      <c r="F6" s="23">
        <v>0.1</v>
      </c>
      <c r="G6" s="24">
        <f t="shared" si="0"/>
        <v>3.2000000000000001E-2</v>
      </c>
      <c r="H6" s="24">
        <f t="shared" si="1"/>
        <v>0.32</v>
      </c>
      <c r="I6" s="24">
        <f t="shared" si="2"/>
        <v>0.1</v>
      </c>
      <c r="J6" s="24">
        <f t="shared" si="3"/>
        <v>0.1024</v>
      </c>
      <c r="K6" s="24">
        <f t="shared" si="4"/>
        <v>0.32</v>
      </c>
    </row>
    <row r="7" spans="2:18" x14ac:dyDescent="0.25">
      <c r="B7" s="56"/>
      <c r="C7" s="21">
        <v>3</v>
      </c>
      <c r="D7" s="31">
        <v>0.33</v>
      </c>
      <c r="E7" s="31">
        <v>1.28</v>
      </c>
      <c r="F7" s="23">
        <v>0.33</v>
      </c>
      <c r="G7" s="24">
        <f t="shared" si="0"/>
        <v>0.42240000000000005</v>
      </c>
      <c r="H7" s="24">
        <f t="shared" si="1"/>
        <v>1.28</v>
      </c>
      <c r="I7" s="24">
        <f t="shared" si="2"/>
        <v>0.33</v>
      </c>
      <c r="J7" s="24">
        <f t="shared" si="3"/>
        <v>1.6384000000000001</v>
      </c>
      <c r="K7" s="24">
        <f t="shared" si="4"/>
        <v>1.28</v>
      </c>
    </row>
    <row r="8" spans="2:18" x14ac:dyDescent="0.25">
      <c r="B8" s="56"/>
      <c r="C8" s="21">
        <v>4</v>
      </c>
      <c r="D8" s="31">
        <v>0.43</v>
      </c>
      <c r="E8" s="31">
        <v>1.88</v>
      </c>
      <c r="F8" s="23">
        <v>0.43</v>
      </c>
      <c r="G8" s="24">
        <f t="shared" si="0"/>
        <v>0.8083999999999999</v>
      </c>
      <c r="H8" s="24">
        <f t="shared" si="1"/>
        <v>1.88</v>
      </c>
      <c r="I8" s="24">
        <f t="shared" si="2"/>
        <v>0.43</v>
      </c>
      <c r="J8" s="24">
        <f t="shared" si="3"/>
        <v>3.5343999999999998</v>
      </c>
      <c r="K8" s="24">
        <f t="shared" si="4"/>
        <v>1.88</v>
      </c>
    </row>
    <row r="9" spans="2:18" x14ac:dyDescent="0.25">
      <c r="B9" s="56"/>
      <c r="C9" s="21">
        <v>5</v>
      </c>
      <c r="D9" s="31">
        <v>0.51</v>
      </c>
      <c r="E9" s="31">
        <v>2.21</v>
      </c>
      <c r="F9" s="23">
        <v>0.51</v>
      </c>
      <c r="G9" s="24">
        <f t="shared" si="0"/>
        <v>1.1271</v>
      </c>
      <c r="H9" s="24">
        <f t="shared" si="1"/>
        <v>2.21</v>
      </c>
      <c r="I9" s="24">
        <f t="shared" si="2"/>
        <v>0.51</v>
      </c>
      <c r="J9" s="24">
        <f t="shared" si="3"/>
        <v>4.8841000000000001</v>
      </c>
      <c r="K9" s="24">
        <f t="shared" si="4"/>
        <v>2.21</v>
      </c>
    </row>
    <row r="10" spans="2:18" x14ac:dyDescent="0.25">
      <c r="B10" s="56"/>
      <c r="C10" s="21">
        <v>6</v>
      </c>
      <c r="D10" s="31">
        <v>0.53</v>
      </c>
      <c r="E10" s="31">
        <v>2.61</v>
      </c>
      <c r="F10" s="23">
        <v>0.53</v>
      </c>
      <c r="G10" s="24">
        <f t="shared" si="0"/>
        <v>1.3833</v>
      </c>
      <c r="H10" s="24">
        <f t="shared" si="1"/>
        <v>2.61</v>
      </c>
      <c r="I10" s="24">
        <f t="shared" si="2"/>
        <v>0.53</v>
      </c>
      <c r="J10" s="24">
        <f t="shared" si="3"/>
        <v>6.8120999999999992</v>
      </c>
      <c r="K10" s="24">
        <f t="shared" si="4"/>
        <v>2.61</v>
      </c>
      <c r="N10" s="2"/>
      <c r="O10" s="6"/>
      <c r="P10" s="7"/>
      <c r="Q10" s="2"/>
      <c r="R10" s="2"/>
    </row>
    <row r="11" spans="2:18" x14ac:dyDescent="0.25">
      <c r="B11" s="56"/>
      <c r="C11" s="21">
        <v>7</v>
      </c>
      <c r="D11" s="31">
        <v>0.62</v>
      </c>
      <c r="E11" s="31">
        <v>2.85</v>
      </c>
      <c r="F11" s="23">
        <v>0.62</v>
      </c>
      <c r="G11" s="24">
        <f t="shared" si="0"/>
        <v>1.7670000000000001</v>
      </c>
      <c r="H11" s="24">
        <f t="shared" si="1"/>
        <v>2.85</v>
      </c>
      <c r="I11" s="24">
        <f t="shared" si="2"/>
        <v>0.62</v>
      </c>
      <c r="J11" s="24">
        <f t="shared" si="3"/>
        <v>8.1225000000000005</v>
      </c>
      <c r="K11" s="24">
        <f t="shared" si="4"/>
        <v>2.85</v>
      </c>
      <c r="N11" s="8" t="s">
        <v>1</v>
      </c>
      <c r="O11" s="9"/>
      <c r="P11" s="10"/>
    </row>
    <row r="12" spans="2:18" x14ac:dyDescent="0.25">
      <c r="B12" s="56"/>
      <c r="C12" s="21">
        <v>8</v>
      </c>
      <c r="D12" s="31">
        <v>0.71</v>
      </c>
      <c r="E12" s="31">
        <v>3.13</v>
      </c>
      <c r="F12" s="23">
        <v>0.71</v>
      </c>
      <c r="G12" s="24">
        <f t="shared" si="0"/>
        <v>2.2222999999999997</v>
      </c>
      <c r="H12" s="24">
        <f t="shared" si="1"/>
        <v>3.13</v>
      </c>
      <c r="I12" s="24">
        <f t="shared" si="2"/>
        <v>0.71</v>
      </c>
      <c r="J12" s="24">
        <f t="shared" si="3"/>
        <v>9.7968999999999991</v>
      </c>
      <c r="K12" s="24">
        <f t="shared" si="4"/>
        <v>3.13</v>
      </c>
      <c r="N12" s="9"/>
      <c r="O12" s="9"/>
      <c r="P12" s="10"/>
    </row>
    <row r="13" spans="2:18" x14ac:dyDescent="0.25">
      <c r="B13" s="56"/>
      <c r="C13" s="21">
        <v>9</v>
      </c>
      <c r="D13" s="31">
        <v>0.73</v>
      </c>
      <c r="E13" s="31">
        <v>3.42</v>
      </c>
      <c r="F13" s="23">
        <v>0.73</v>
      </c>
      <c r="G13" s="24">
        <f t="shared" si="0"/>
        <v>2.4965999999999999</v>
      </c>
      <c r="H13" s="24">
        <f t="shared" si="1"/>
        <v>3.42</v>
      </c>
      <c r="I13" s="24">
        <f t="shared" si="2"/>
        <v>0.73</v>
      </c>
      <c r="J13" s="24">
        <f t="shared" si="3"/>
        <v>11.696399999999999</v>
      </c>
      <c r="K13" s="24">
        <f t="shared" si="4"/>
        <v>3.42</v>
      </c>
      <c r="N13" s="9" t="s">
        <v>2</v>
      </c>
      <c r="O13" s="9" t="s">
        <v>3</v>
      </c>
      <c r="P13" s="9" t="s">
        <v>23</v>
      </c>
    </row>
    <row r="14" spans="2:18" x14ac:dyDescent="0.25">
      <c r="B14" s="56"/>
      <c r="C14" s="21">
        <v>10</v>
      </c>
      <c r="D14" s="31">
        <v>0.81</v>
      </c>
      <c r="E14" s="31">
        <v>3.7</v>
      </c>
      <c r="F14" s="23">
        <v>0.81</v>
      </c>
      <c r="G14" s="24">
        <f t="shared" si="0"/>
        <v>2.9970000000000003</v>
      </c>
      <c r="H14" s="24">
        <f t="shared" si="1"/>
        <v>3.7</v>
      </c>
      <c r="I14" s="24">
        <f t="shared" si="2"/>
        <v>0.81</v>
      </c>
      <c r="J14" s="24">
        <f t="shared" si="3"/>
        <v>13.690000000000001</v>
      </c>
      <c r="K14" s="24">
        <f t="shared" si="4"/>
        <v>3.7</v>
      </c>
      <c r="M14" s="45" t="s">
        <v>0</v>
      </c>
      <c r="N14" s="37">
        <f>SUM(D5:D49)</f>
        <v>75.290999999999997</v>
      </c>
      <c r="O14" s="37">
        <f>SUM(E5:E49)</f>
        <v>340.7999999999999</v>
      </c>
      <c r="P14" s="9">
        <v>45</v>
      </c>
      <c r="Q14" s="38" t="s">
        <v>0</v>
      </c>
    </row>
    <row r="15" spans="2:18" ht="15.75" thickBot="1" x14ac:dyDescent="0.3">
      <c r="B15" s="56"/>
      <c r="C15" s="21">
        <v>11</v>
      </c>
      <c r="D15" s="31">
        <v>0.89</v>
      </c>
      <c r="E15" s="31">
        <v>3.95</v>
      </c>
      <c r="F15" s="23">
        <v>0.89</v>
      </c>
      <c r="G15" s="24">
        <f t="shared" si="0"/>
        <v>3.5155000000000003</v>
      </c>
      <c r="H15" s="24">
        <f t="shared" si="1"/>
        <v>3.95</v>
      </c>
      <c r="I15" s="24">
        <f t="shared" si="2"/>
        <v>0.89</v>
      </c>
      <c r="J15" s="24">
        <f t="shared" si="3"/>
        <v>15.602500000000001</v>
      </c>
      <c r="K15" s="24">
        <f t="shared" si="4"/>
        <v>3.95</v>
      </c>
      <c r="M15" s="45" t="s">
        <v>5</v>
      </c>
      <c r="N15" s="39">
        <f>SUM(D50:D94)</f>
        <v>221.13999999999996</v>
      </c>
      <c r="O15" s="39">
        <f>SUM(E50:E94)</f>
        <v>994.1600000000002</v>
      </c>
      <c r="P15" s="40">
        <v>45</v>
      </c>
      <c r="Q15" s="41" t="s">
        <v>5</v>
      </c>
    </row>
    <row r="16" spans="2:18" x14ac:dyDescent="0.25">
      <c r="B16" s="56"/>
      <c r="C16" s="21">
        <v>12</v>
      </c>
      <c r="D16" s="31">
        <v>0.99</v>
      </c>
      <c r="E16" s="31">
        <v>4.3600000000000003</v>
      </c>
      <c r="F16" s="23">
        <v>0.99</v>
      </c>
      <c r="G16" s="24">
        <f t="shared" si="0"/>
        <v>4.3164000000000007</v>
      </c>
      <c r="H16" s="24">
        <f t="shared" si="1"/>
        <v>4.3600000000000003</v>
      </c>
      <c r="I16" s="24">
        <f t="shared" si="2"/>
        <v>0.99</v>
      </c>
      <c r="J16" s="24">
        <f t="shared" si="3"/>
        <v>19.009600000000002</v>
      </c>
      <c r="K16" s="24">
        <f t="shared" si="4"/>
        <v>4.3600000000000003</v>
      </c>
      <c r="N16" s="37">
        <f>+N14+N15</f>
        <v>296.43099999999993</v>
      </c>
      <c r="O16" s="37">
        <f t="shared" ref="O16:P16" si="5">+O14+O15</f>
        <v>1334.96</v>
      </c>
      <c r="P16" s="37">
        <f t="shared" si="5"/>
        <v>90</v>
      </c>
    </row>
    <row r="17" spans="1:18" x14ac:dyDescent="0.25">
      <c r="A17" s="5" t="s">
        <v>4</v>
      </c>
      <c r="B17" s="56"/>
      <c r="C17" s="21">
        <v>13</v>
      </c>
      <c r="D17" s="31">
        <v>1.08</v>
      </c>
      <c r="E17" s="31">
        <v>4.79</v>
      </c>
      <c r="F17" s="23">
        <v>1.08</v>
      </c>
      <c r="G17" s="24">
        <f t="shared" si="0"/>
        <v>5.1732000000000005</v>
      </c>
      <c r="H17" s="24">
        <f t="shared" si="1"/>
        <v>4.79</v>
      </c>
      <c r="I17" s="24">
        <f t="shared" si="2"/>
        <v>1.08</v>
      </c>
      <c r="J17" s="24">
        <f t="shared" si="3"/>
        <v>22.944099999999999</v>
      </c>
      <c r="K17" s="24">
        <f t="shared" si="4"/>
        <v>4.79</v>
      </c>
      <c r="N17" s="36"/>
      <c r="O17" s="36"/>
      <c r="P17" s="36"/>
      <c r="Q17" s="21"/>
    </row>
    <row r="18" spans="1:18" x14ac:dyDescent="0.25">
      <c r="B18" s="56"/>
      <c r="C18" s="21">
        <v>14</v>
      </c>
      <c r="D18" s="31">
        <v>1.1000000000000001</v>
      </c>
      <c r="E18" s="31">
        <v>5.14</v>
      </c>
      <c r="F18" s="23">
        <v>1.1000000000000001</v>
      </c>
      <c r="G18" s="24">
        <f t="shared" si="0"/>
        <v>5.6539999999999999</v>
      </c>
      <c r="H18" s="24">
        <f t="shared" si="1"/>
        <v>5.14</v>
      </c>
      <c r="I18" s="24">
        <f t="shared" si="2"/>
        <v>1.1000000000000001</v>
      </c>
      <c r="J18" s="24">
        <f t="shared" si="3"/>
        <v>26.419599999999996</v>
      </c>
      <c r="K18" s="24">
        <f t="shared" si="4"/>
        <v>5.14</v>
      </c>
    </row>
    <row r="19" spans="1:18" x14ac:dyDescent="0.25">
      <c r="B19" s="56"/>
      <c r="C19" s="21">
        <v>15</v>
      </c>
      <c r="D19" s="31">
        <v>1.19</v>
      </c>
      <c r="E19" s="31">
        <v>5.43</v>
      </c>
      <c r="F19" s="23">
        <v>1.19</v>
      </c>
      <c r="G19" s="24">
        <f t="shared" si="0"/>
        <v>6.4616999999999996</v>
      </c>
      <c r="H19" s="24">
        <f t="shared" si="1"/>
        <v>5.43</v>
      </c>
      <c r="I19" s="24">
        <f t="shared" si="2"/>
        <v>1.19</v>
      </c>
      <c r="J19" s="24">
        <f t="shared" si="3"/>
        <v>29.484899999999996</v>
      </c>
      <c r="K19" s="24">
        <f t="shared" si="4"/>
        <v>5.43</v>
      </c>
      <c r="M19" s="4" t="s">
        <v>25</v>
      </c>
      <c r="N19" s="9"/>
      <c r="O19" s="9"/>
      <c r="P19" s="9"/>
    </row>
    <row r="20" spans="1:18" x14ac:dyDescent="0.25">
      <c r="B20" s="56"/>
      <c r="C20" s="21">
        <v>16</v>
      </c>
      <c r="D20" s="31">
        <v>1.28</v>
      </c>
      <c r="E20" s="31">
        <v>5.84</v>
      </c>
      <c r="F20" s="23">
        <v>1.28</v>
      </c>
      <c r="G20" s="24">
        <f t="shared" si="0"/>
        <v>7.4752000000000001</v>
      </c>
      <c r="H20" s="24">
        <f t="shared" si="1"/>
        <v>5.84</v>
      </c>
      <c r="I20" s="24">
        <f t="shared" si="2"/>
        <v>1.28</v>
      </c>
      <c r="J20" s="24">
        <f t="shared" si="3"/>
        <v>34.105599999999995</v>
      </c>
      <c r="K20" s="24">
        <f t="shared" si="4"/>
        <v>5.84</v>
      </c>
      <c r="M20" s="4" t="s">
        <v>21</v>
      </c>
      <c r="N20" s="9"/>
      <c r="O20" s="9"/>
      <c r="P20" s="9"/>
    </row>
    <row r="21" spans="1:18" x14ac:dyDescent="0.25">
      <c r="B21" s="56"/>
      <c r="C21" s="21">
        <v>17</v>
      </c>
      <c r="D21" s="31">
        <v>1.3</v>
      </c>
      <c r="E21" s="31">
        <v>5.85</v>
      </c>
      <c r="F21" s="23">
        <v>1.3</v>
      </c>
      <c r="G21" s="24">
        <f t="shared" si="0"/>
        <v>7.6049999999999995</v>
      </c>
      <c r="H21" s="24">
        <f t="shared" si="1"/>
        <v>5.85</v>
      </c>
      <c r="I21" s="24">
        <f t="shared" si="2"/>
        <v>1.3</v>
      </c>
      <c r="J21" s="24">
        <f t="shared" si="3"/>
        <v>34.222499999999997</v>
      </c>
      <c r="K21" s="24">
        <f t="shared" si="4"/>
        <v>5.85</v>
      </c>
      <c r="N21" s="9" t="s">
        <v>2</v>
      </c>
      <c r="O21" s="9" t="s">
        <v>3</v>
      </c>
      <c r="P21" s="9" t="s">
        <v>23</v>
      </c>
    </row>
    <row r="22" spans="1:18" ht="15.75" customHeight="1" x14ac:dyDescent="0.25">
      <c r="B22" s="56"/>
      <c r="C22" s="21">
        <v>18</v>
      </c>
      <c r="D22" s="31">
        <v>1.32</v>
      </c>
      <c r="E22" s="31">
        <v>6.05</v>
      </c>
      <c r="F22" s="23">
        <v>1.32</v>
      </c>
      <c r="G22" s="24">
        <f t="shared" si="0"/>
        <v>7.9859999999999998</v>
      </c>
      <c r="H22" s="24">
        <f t="shared" si="1"/>
        <v>6.05</v>
      </c>
      <c r="I22" s="24">
        <f t="shared" si="2"/>
        <v>1.32</v>
      </c>
      <c r="J22" s="24">
        <f t="shared" si="3"/>
        <v>36.602499999999999</v>
      </c>
      <c r="K22" s="24">
        <f t="shared" si="4"/>
        <v>6.05</v>
      </c>
      <c r="N22" s="37">
        <f>N14</f>
        <v>75.290999999999997</v>
      </c>
      <c r="O22" s="37">
        <f>O14</f>
        <v>340.7999999999999</v>
      </c>
      <c r="P22" s="9">
        <f>P14</f>
        <v>45</v>
      </c>
      <c r="Q22" s="38">
        <v>-1</v>
      </c>
    </row>
    <row r="23" spans="1:18" ht="15.75" customHeight="1" thickBot="1" x14ac:dyDescent="0.3">
      <c r="B23" s="56"/>
      <c r="C23" s="21">
        <v>19</v>
      </c>
      <c r="D23" s="31">
        <v>1.33</v>
      </c>
      <c r="E23" s="31">
        <v>6.05</v>
      </c>
      <c r="F23" s="23">
        <v>1.33</v>
      </c>
      <c r="G23" s="24">
        <f t="shared" si="0"/>
        <v>8.0465</v>
      </c>
      <c r="H23" s="24">
        <f t="shared" si="1"/>
        <v>6.05</v>
      </c>
      <c r="I23" s="24">
        <f t="shared" si="2"/>
        <v>1.33</v>
      </c>
      <c r="J23" s="24">
        <f t="shared" si="3"/>
        <v>36.602499999999999</v>
      </c>
      <c r="K23" s="24">
        <f t="shared" si="4"/>
        <v>6.05</v>
      </c>
      <c r="N23" s="39">
        <f>N15</f>
        <v>221.13999999999996</v>
      </c>
      <c r="O23" s="39">
        <f>O15</f>
        <v>994.1600000000002</v>
      </c>
      <c r="P23" s="40">
        <f>P22</f>
        <v>45</v>
      </c>
      <c r="Q23" s="41">
        <v>1</v>
      </c>
      <c r="R23" s="42"/>
    </row>
    <row r="24" spans="1:18" ht="15.75" customHeight="1" x14ac:dyDescent="0.25">
      <c r="B24" s="56"/>
      <c r="C24" s="21">
        <v>20</v>
      </c>
      <c r="D24" s="31">
        <v>1.35</v>
      </c>
      <c r="E24" s="31">
        <v>6.05</v>
      </c>
      <c r="F24" s="23">
        <v>1.35</v>
      </c>
      <c r="G24" s="24">
        <f t="shared" si="0"/>
        <v>8.1675000000000004</v>
      </c>
      <c r="H24" s="24">
        <f t="shared" si="1"/>
        <v>6.05</v>
      </c>
      <c r="I24" s="24">
        <f t="shared" si="2"/>
        <v>1.35</v>
      </c>
      <c r="J24" s="24">
        <f t="shared" si="3"/>
        <v>36.602499999999999</v>
      </c>
      <c r="K24" s="24">
        <f t="shared" si="4"/>
        <v>6.05</v>
      </c>
      <c r="N24" s="37">
        <f>N22*$Q$22</f>
        <v>-75.290999999999997</v>
      </c>
      <c r="O24" s="37">
        <f>O22*$Q$22</f>
        <v>-340.7999999999999</v>
      </c>
      <c r="P24" s="9">
        <f>P22*$Q$22</f>
        <v>-45</v>
      </c>
    </row>
    <row r="25" spans="1:18" ht="15.75" customHeight="1" thickBot="1" x14ac:dyDescent="0.3">
      <c r="B25" s="56"/>
      <c r="C25" s="21">
        <v>21</v>
      </c>
      <c r="D25" s="31">
        <v>1.36</v>
      </c>
      <c r="E25" s="31">
        <v>6.24</v>
      </c>
      <c r="F25" s="23">
        <v>1.36</v>
      </c>
      <c r="G25" s="24">
        <f t="shared" si="0"/>
        <v>8.4864000000000015</v>
      </c>
      <c r="H25" s="24">
        <f t="shared" si="1"/>
        <v>6.24</v>
      </c>
      <c r="I25" s="24">
        <f t="shared" si="2"/>
        <v>1.36</v>
      </c>
      <c r="J25" s="24">
        <f t="shared" si="3"/>
        <v>38.937600000000003</v>
      </c>
      <c r="K25" s="24">
        <f t="shared" si="4"/>
        <v>6.24</v>
      </c>
      <c r="M25" s="42"/>
      <c r="N25" s="39">
        <f>N23*$Q$23</f>
        <v>221.13999999999996</v>
      </c>
      <c r="O25" s="39">
        <f>O23*$Q$23</f>
        <v>994.1600000000002</v>
      </c>
      <c r="P25" s="40">
        <f>P23*$Q$23</f>
        <v>45</v>
      </c>
      <c r="Q25" s="43"/>
      <c r="R25" s="42"/>
    </row>
    <row r="26" spans="1:18" ht="15.75" customHeight="1" thickBot="1" x14ac:dyDescent="0.3">
      <c r="B26" s="56"/>
      <c r="C26" s="21">
        <v>22</v>
      </c>
      <c r="D26" s="31">
        <v>1.46</v>
      </c>
      <c r="E26" s="31">
        <v>6.67</v>
      </c>
      <c r="F26" s="23">
        <v>1.46</v>
      </c>
      <c r="G26" s="24">
        <f t="shared" si="0"/>
        <v>9.7381999999999991</v>
      </c>
      <c r="H26" s="24">
        <f t="shared" si="1"/>
        <v>6.67</v>
      </c>
      <c r="I26" s="24">
        <f t="shared" si="2"/>
        <v>1.46</v>
      </c>
      <c r="J26" s="24">
        <f t="shared" si="3"/>
        <v>44.488900000000001</v>
      </c>
      <c r="K26" s="24">
        <f t="shared" si="4"/>
        <v>6.67</v>
      </c>
      <c r="M26" t="s">
        <v>26</v>
      </c>
      <c r="N26" s="44">
        <f>+N25+N24</f>
        <v>145.84899999999996</v>
      </c>
      <c r="O26" s="44">
        <f>+O25+O24</f>
        <v>653.36000000000035</v>
      </c>
      <c r="P26" s="46">
        <f>+P25+P24</f>
        <v>0</v>
      </c>
    </row>
    <row r="27" spans="1:18" ht="15.75" customHeight="1" thickBot="1" x14ac:dyDescent="0.3">
      <c r="B27" s="56"/>
      <c r="C27" s="21">
        <v>23</v>
      </c>
      <c r="D27" s="31">
        <v>1.56</v>
      </c>
      <c r="E27" s="31">
        <v>7.14</v>
      </c>
      <c r="F27" s="23">
        <v>1.56</v>
      </c>
      <c r="G27" s="24">
        <f t="shared" si="0"/>
        <v>11.138400000000001</v>
      </c>
      <c r="H27" s="24">
        <f t="shared" si="1"/>
        <v>7.14</v>
      </c>
      <c r="I27" s="24">
        <f t="shared" si="2"/>
        <v>1.56</v>
      </c>
      <c r="J27" s="24">
        <f t="shared" si="3"/>
        <v>50.979599999999998</v>
      </c>
      <c r="K27" s="24">
        <f t="shared" si="4"/>
        <v>7.14</v>
      </c>
      <c r="M27" s="4" t="s">
        <v>22</v>
      </c>
      <c r="N27" s="11" t="s">
        <v>24</v>
      </c>
      <c r="O27" s="12">
        <f>N26/O26</f>
        <v>0.22322915391208503</v>
      </c>
      <c r="P27" s="10" t="s">
        <v>27</v>
      </c>
    </row>
    <row r="28" spans="1:18" ht="15.75" customHeight="1" thickBot="1" x14ac:dyDescent="0.3">
      <c r="B28" s="56"/>
      <c r="C28" s="21">
        <v>24</v>
      </c>
      <c r="D28" s="31">
        <v>1.65</v>
      </c>
      <c r="E28" s="31">
        <v>7.54</v>
      </c>
      <c r="F28" s="23">
        <v>1.65</v>
      </c>
      <c r="G28" s="24">
        <f t="shared" si="0"/>
        <v>12.440999999999999</v>
      </c>
      <c r="H28" s="24">
        <f t="shared" si="1"/>
        <v>7.54</v>
      </c>
      <c r="I28" s="24">
        <f t="shared" si="2"/>
        <v>1.65</v>
      </c>
      <c r="J28" s="24">
        <f t="shared" si="3"/>
        <v>56.851599999999998</v>
      </c>
      <c r="K28" s="24">
        <f t="shared" si="4"/>
        <v>7.54</v>
      </c>
      <c r="M28" s="5" t="s">
        <v>28</v>
      </c>
      <c r="N28" s="13" t="s">
        <v>23</v>
      </c>
      <c r="O28" s="14">
        <f>(N22-(O22*O27))/P22</f>
        <v>-1.7455458960856794E-2</v>
      </c>
      <c r="P28" s="10"/>
    </row>
    <row r="29" spans="1:18" ht="15.75" customHeight="1" thickBot="1" x14ac:dyDescent="0.3">
      <c r="B29" s="56"/>
      <c r="C29" s="21">
        <v>25</v>
      </c>
      <c r="D29" s="31">
        <v>1.68</v>
      </c>
      <c r="E29" s="31">
        <v>7.71</v>
      </c>
      <c r="F29" s="23">
        <v>1.68</v>
      </c>
      <c r="G29" s="24">
        <f t="shared" si="0"/>
        <v>12.9528</v>
      </c>
      <c r="H29" s="24">
        <f t="shared" si="1"/>
        <v>7.71</v>
      </c>
      <c r="I29" s="24">
        <f t="shared" si="2"/>
        <v>1.68</v>
      </c>
      <c r="J29" s="24">
        <f t="shared" si="3"/>
        <v>59.444099999999999</v>
      </c>
      <c r="K29" s="24">
        <f t="shared" si="4"/>
        <v>7.71</v>
      </c>
      <c r="N29" s="15" t="s">
        <v>23</v>
      </c>
      <c r="O29" s="14">
        <f>(N23-(O23*O27)/P23)</f>
        <v>216.20832231881687</v>
      </c>
    </row>
    <row r="30" spans="1:18" ht="15.75" customHeight="1" x14ac:dyDescent="0.25">
      <c r="B30" s="56"/>
      <c r="C30" s="21">
        <v>26</v>
      </c>
      <c r="D30" s="31">
        <v>1.76</v>
      </c>
      <c r="E30" s="31">
        <v>8.01</v>
      </c>
      <c r="F30" s="23">
        <v>1.76</v>
      </c>
      <c r="G30" s="24">
        <f t="shared" si="0"/>
        <v>14.0976</v>
      </c>
      <c r="H30" s="24">
        <f t="shared" si="1"/>
        <v>8.01</v>
      </c>
      <c r="I30" s="24">
        <f t="shared" si="2"/>
        <v>1.76</v>
      </c>
      <c r="J30" s="24">
        <f t="shared" si="3"/>
        <v>64.1601</v>
      </c>
      <c r="K30" s="24">
        <f t="shared" si="4"/>
        <v>8.01</v>
      </c>
    </row>
    <row r="31" spans="1:18" ht="15.75" customHeight="1" x14ac:dyDescent="0.25">
      <c r="B31" s="56"/>
      <c r="C31" s="21">
        <v>27</v>
      </c>
      <c r="D31" s="31">
        <v>1.85</v>
      </c>
      <c r="E31" s="31">
        <v>8.4</v>
      </c>
      <c r="F31" s="23">
        <v>1.85</v>
      </c>
      <c r="G31" s="24">
        <f t="shared" si="0"/>
        <v>15.540000000000001</v>
      </c>
      <c r="H31" s="24">
        <f t="shared" si="1"/>
        <v>8.4</v>
      </c>
      <c r="I31" s="24">
        <f t="shared" si="2"/>
        <v>1.85</v>
      </c>
      <c r="J31" s="24">
        <f t="shared" si="3"/>
        <v>70.56</v>
      </c>
      <c r="K31" s="24">
        <f t="shared" si="4"/>
        <v>8.4</v>
      </c>
      <c r="N31" s="9" t="s">
        <v>6</v>
      </c>
      <c r="O31" s="16" t="s">
        <v>29</v>
      </c>
    </row>
    <row r="32" spans="1:18" ht="15.75" customHeight="1" x14ac:dyDescent="0.25">
      <c r="B32" s="56"/>
      <c r="C32" s="21">
        <v>28</v>
      </c>
      <c r="D32" s="31">
        <v>1.96</v>
      </c>
      <c r="E32" s="31">
        <v>9.26</v>
      </c>
      <c r="F32" s="23">
        <v>1.96</v>
      </c>
      <c r="G32" s="24">
        <f t="shared" si="0"/>
        <v>18.1496</v>
      </c>
      <c r="H32" s="24">
        <f t="shared" si="1"/>
        <v>9.26</v>
      </c>
      <c r="I32" s="24">
        <f t="shared" si="2"/>
        <v>1.96</v>
      </c>
      <c r="J32" s="24">
        <f t="shared" si="3"/>
        <v>85.747599999999991</v>
      </c>
      <c r="K32" s="24">
        <f t="shared" si="4"/>
        <v>9.26</v>
      </c>
      <c r="N32" s="16" t="s">
        <v>7</v>
      </c>
    </row>
    <row r="33" spans="2:11" ht="15.75" customHeight="1" x14ac:dyDescent="0.25">
      <c r="B33" s="56"/>
      <c r="C33" s="21">
        <v>29</v>
      </c>
      <c r="D33" s="31">
        <v>2.0499999999999998</v>
      </c>
      <c r="E33" s="31">
        <v>9.26</v>
      </c>
      <c r="F33" s="23">
        <v>2.0499999999999998</v>
      </c>
      <c r="G33" s="24">
        <f t="shared" si="0"/>
        <v>18.982999999999997</v>
      </c>
      <c r="H33" s="24">
        <f t="shared" si="1"/>
        <v>9.26</v>
      </c>
      <c r="I33" s="24">
        <f t="shared" si="2"/>
        <v>2.0499999999999998</v>
      </c>
      <c r="J33" s="24">
        <f t="shared" si="3"/>
        <v>85.747599999999991</v>
      </c>
      <c r="K33" s="24">
        <f t="shared" si="4"/>
        <v>9.26</v>
      </c>
    </row>
    <row r="34" spans="2:11" ht="15.75" customHeight="1" x14ac:dyDescent="0.25">
      <c r="B34" s="56"/>
      <c r="C34" s="21">
        <v>30</v>
      </c>
      <c r="D34" s="31">
        <v>2.17</v>
      </c>
      <c r="E34" s="31">
        <v>9.65</v>
      </c>
      <c r="F34" s="23">
        <v>2.17</v>
      </c>
      <c r="G34" s="24">
        <f t="shared" si="0"/>
        <v>20.9405</v>
      </c>
      <c r="H34" s="24">
        <f t="shared" si="1"/>
        <v>9.65</v>
      </c>
      <c r="I34" s="24">
        <f t="shared" si="2"/>
        <v>2.17</v>
      </c>
      <c r="J34" s="24">
        <f t="shared" si="3"/>
        <v>93.122500000000002</v>
      </c>
      <c r="K34" s="24">
        <f t="shared" si="4"/>
        <v>9.65</v>
      </c>
    </row>
    <row r="35" spans="2:11" ht="15.75" customHeight="1" x14ac:dyDescent="0.25">
      <c r="B35" s="56"/>
      <c r="C35" s="21">
        <v>31</v>
      </c>
      <c r="D35" s="31">
        <v>2.1800000000000002</v>
      </c>
      <c r="E35" s="31">
        <v>9.9499999999999993</v>
      </c>
      <c r="F35" s="23">
        <v>2.1800000000000002</v>
      </c>
      <c r="G35" s="24">
        <f t="shared" si="0"/>
        <v>21.690999999999999</v>
      </c>
      <c r="H35" s="24">
        <f t="shared" si="1"/>
        <v>9.9499999999999993</v>
      </c>
      <c r="I35" s="24">
        <f t="shared" si="2"/>
        <v>2.1800000000000002</v>
      </c>
      <c r="J35" s="24">
        <f t="shared" si="3"/>
        <v>99.002499999999984</v>
      </c>
      <c r="K35" s="24">
        <f t="shared" si="4"/>
        <v>9.9499999999999993</v>
      </c>
    </row>
    <row r="36" spans="2:11" ht="15.75" customHeight="1" x14ac:dyDescent="0.25">
      <c r="B36" s="56"/>
      <c r="C36" s="21">
        <v>32</v>
      </c>
      <c r="D36" s="31">
        <v>2.27</v>
      </c>
      <c r="E36" s="31">
        <v>10.26</v>
      </c>
      <c r="F36" s="23">
        <v>2.27</v>
      </c>
      <c r="G36" s="24">
        <f t="shared" si="0"/>
        <v>23.290199999999999</v>
      </c>
      <c r="H36" s="24">
        <f t="shared" si="1"/>
        <v>10.26</v>
      </c>
      <c r="I36" s="24">
        <f t="shared" si="2"/>
        <v>2.27</v>
      </c>
      <c r="J36" s="24">
        <f t="shared" si="3"/>
        <v>105.2676</v>
      </c>
      <c r="K36" s="24">
        <f t="shared" si="4"/>
        <v>10.26</v>
      </c>
    </row>
    <row r="37" spans="2:11" ht="15.75" customHeight="1" x14ac:dyDescent="0.25">
      <c r="B37" s="56"/>
      <c r="C37" s="21">
        <v>33</v>
      </c>
      <c r="D37" s="31">
        <v>2.37</v>
      </c>
      <c r="E37" s="31">
        <v>10.77</v>
      </c>
      <c r="F37" s="23">
        <v>2.37</v>
      </c>
      <c r="G37" s="24">
        <f t="shared" si="0"/>
        <v>25.524899999999999</v>
      </c>
      <c r="H37" s="24">
        <f t="shared" ref="H37:H68" si="6">E37</f>
        <v>10.77</v>
      </c>
      <c r="I37" s="24">
        <f t="shared" ref="I37:I68" si="7">D37</f>
        <v>2.37</v>
      </c>
      <c r="J37" s="24">
        <f t="shared" ref="J37:J68" si="8">E37^2</f>
        <v>115.99289999999999</v>
      </c>
      <c r="K37" s="24">
        <f t="shared" ref="K37:K68" si="9">E37</f>
        <v>10.77</v>
      </c>
    </row>
    <row r="38" spans="2:11" ht="15.75" customHeight="1" x14ac:dyDescent="0.25">
      <c r="B38" s="56"/>
      <c r="C38" s="21">
        <v>34</v>
      </c>
      <c r="D38" s="31">
        <v>2.46</v>
      </c>
      <c r="E38" s="31">
        <v>11.12</v>
      </c>
      <c r="F38" s="23">
        <v>2.46</v>
      </c>
      <c r="G38" s="24">
        <f t="shared" si="0"/>
        <v>27.355199999999996</v>
      </c>
      <c r="H38" s="24">
        <f t="shared" si="6"/>
        <v>11.12</v>
      </c>
      <c r="I38" s="24">
        <f t="shared" si="7"/>
        <v>2.46</v>
      </c>
      <c r="J38" s="24">
        <f t="shared" si="8"/>
        <v>123.65439999999998</v>
      </c>
      <c r="K38" s="24">
        <f t="shared" si="9"/>
        <v>11.12</v>
      </c>
    </row>
    <row r="39" spans="2:11" ht="15.75" customHeight="1" x14ac:dyDescent="0.25">
      <c r="B39" s="56"/>
      <c r="C39" s="21">
        <v>35</v>
      </c>
      <c r="D39" s="31">
        <v>2.5499999999999998</v>
      </c>
      <c r="E39" s="31">
        <v>11.53</v>
      </c>
      <c r="F39" s="23">
        <v>2.5499999999999998</v>
      </c>
      <c r="G39" s="24">
        <f t="shared" si="0"/>
        <v>29.401499999999995</v>
      </c>
      <c r="H39" s="24">
        <f t="shared" si="6"/>
        <v>11.53</v>
      </c>
      <c r="I39" s="24">
        <f t="shared" si="7"/>
        <v>2.5499999999999998</v>
      </c>
      <c r="J39" s="24">
        <f t="shared" si="8"/>
        <v>132.9409</v>
      </c>
      <c r="K39" s="24">
        <f t="shared" si="9"/>
        <v>11.53</v>
      </c>
    </row>
    <row r="40" spans="2:11" ht="15.75" customHeight="1" x14ac:dyDescent="0.25">
      <c r="B40" s="56"/>
      <c r="C40" s="21">
        <v>36</v>
      </c>
      <c r="D40" s="31">
        <v>2.62</v>
      </c>
      <c r="E40" s="31">
        <v>11.88</v>
      </c>
      <c r="F40" s="23">
        <v>2.62</v>
      </c>
      <c r="G40" s="24">
        <f t="shared" si="0"/>
        <v>31.125600000000002</v>
      </c>
      <c r="H40" s="24">
        <f t="shared" si="6"/>
        <v>11.88</v>
      </c>
      <c r="I40" s="24">
        <f t="shared" si="7"/>
        <v>2.62</v>
      </c>
      <c r="J40" s="24">
        <f t="shared" si="8"/>
        <v>141.13440000000003</v>
      </c>
      <c r="K40" s="24">
        <f t="shared" si="9"/>
        <v>11.88</v>
      </c>
    </row>
    <row r="41" spans="2:11" ht="15.75" customHeight="1" x14ac:dyDescent="0.25">
      <c r="B41" s="56"/>
      <c r="C41" s="21">
        <v>37</v>
      </c>
      <c r="D41" s="31">
        <v>2.71</v>
      </c>
      <c r="E41" s="31">
        <v>12.26</v>
      </c>
      <c r="F41" s="23">
        <v>2.71</v>
      </c>
      <c r="G41" s="24">
        <f t="shared" si="0"/>
        <v>33.224600000000002</v>
      </c>
      <c r="H41" s="24">
        <f t="shared" si="6"/>
        <v>12.26</v>
      </c>
      <c r="I41" s="24">
        <f t="shared" si="7"/>
        <v>2.71</v>
      </c>
      <c r="J41" s="24">
        <f t="shared" si="8"/>
        <v>150.30760000000001</v>
      </c>
      <c r="K41" s="24">
        <f t="shared" si="9"/>
        <v>12.26</v>
      </c>
    </row>
    <row r="42" spans="2:11" ht="15.75" customHeight="1" x14ac:dyDescent="0.25">
      <c r="B42" s="56"/>
      <c r="C42" s="21">
        <v>38</v>
      </c>
      <c r="D42" s="31">
        <v>2.78</v>
      </c>
      <c r="E42" s="31">
        <v>12.53</v>
      </c>
      <c r="F42" s="23">
        <v>2.78</v>
      </c>
      <c r="G42" s="24">
        <f t="shared" si="0"/>
        <v>34.833399999999997</v>
      </c>
      <c r="H42" s="24">
        <f t="shared" si="6"/>
        <v>12.53</v>
      </c>
      <c r="I42" s="24">
        <f t="shared" si="7"/>
        <v>2.78</v>
      </c>
      <c r="J42" s="24">
        <f t="shared" si="8"/>
        <v>157.00089999999997</v>
      </c>
      <c r="K42" s="24">
        <f t="shared" si="9"/>
        <v>12.53</v>
      </c>
    </row>
    <row r="43" spans="2:11" ht="15.75" customHeight="1" x14ac:dyDescent="0.25">
      <c r="B43" s="56"/>
      <c r="C43" s="21">
        <v>39</v>
      </c>
      <c r="D43" s="31">
        <v>2.87</v>
      </c>
      <c r="E43" s="31">
        <v>12.81</v>
      </c>
      <c r="F43" s="23">
        <v>2.87</v>
      </c>
      <c r="G43" s="24">
        <f t="shared" si="0"/>
        <v>36.764700000000005</v>
      </c>
      <c r="H43" s="24">
        <f t="shared" si="6"/>
        <v>12.81</v>
      </c>
      <c r="I43" s="24">
        <f t="shared" si="7"/>
        <v>2.87</v>
      </c>
      <c r="J43" s="24">
        <f t="shared" si="8"/>
        <v>164.09610000000001</v>
      </c>
      <c r="K43" s="24">
        <f t="shared" si="9"/>
        <v>12.81</v>
      </c>
    </row>
    <row r="44" spans="2:11" ht="15.75" customHeight="1" x14ac:dyDescent="0.25">
      <c r="B44" s="56"/>
      <c r="C44" s="21">
        <v>40</v>
      </c>
      <c r="D44" s="31">
        <v>2.98</v>
      </c>
      <c r="E44" s="31">
        <v>13.59</v>
      </c>
      <c r="F44" s="23">
        <v>2.98</v>
      </c>
      <c r="G44" s="24">
        <f t="shared" si="0"/>
        <v>40.498199999999997</v>
      </c>
      <c r="H44" s="24">
        <f t="shared" si="6"/>
        <v>13.59</v>
      </c>
      <c r="I44" s="24">
        <f t="shared" si="7"/>
        <v>2.98</v>
      </c>
      <c r="J44" s="24">
        <f t="shared" si="8"/>
        <v>184.68809999999999</v>
      </c>
      <c r="K44" s="24">
        <f t="shared" si="9"/>
        <v>13.59</v>
      </c>
    </row>
    <row r="45" spans="2:11" ht="15.75" customHeight="1" x14ac:dyDescent="0.25">
      <c r="B45" s="56"/>
      <c r="C45" s="21">
        <v>41</v>
      </c>
      <c r="D45" s="31">
        <v>2.99</v>
      </c>
      <c r="E45" s="31">
        <v>13.59</v>
      </c>
      <c r="F45" s="23">
        <v>2.99</v>
      </c>
      <c r="G45" s="24">
        <f t="shared" si="0"/>
        <v>40.634100000000004</v>
      </c>
      <c r="H45" s="24">
        <f t="shared" si="6"/>
        <v>13.59</v>
      </c>
      <c r="I45" s="24">
        <f t="shared" si="7"/>
        <v>2.99</v>
      </c>
      <c r="J45" s="24">
        <f t="shared" si="8"/>
        <v>184.68809999999999</v>
      </c>
      <c r="K45" s="24">
        <f t="shared" si="9"/>
        <v>13.59</v>
      </c>
    </row>
    <row r="46" spans="2:11" ht="15.75" customHeight="1" x14ac:dyDescent="0.25">
      <c r="B46" s="56"/>
      <c r="C46" s="21">
        <v>42</v>
      </c>
      <c r="D46" s="31">
        <v>3.09</v>
      </c>
      <c r="E46" s="31">
        <v>13.82</v>
      </c>
      <c r="F46" s="23">
        <v>3.09</v>
      </c>
      <c r="G46" s="24">
        <f t="shared" si="0"/>
        <v>42.703800000000001</v>
      </c>
      <c r="H46" s="24">
        <f t="shared" si="6"/>
        <v>13.82</v>
      </c>
      <c r="I46" s="24">
        <f t="shared" si="7"/>
        <v>3.09</v>
      </c>
      <c r="J46" s="24">
        <f t="shared" si="8"/>
        <v>190.9924</v>
      </c>
      <c r="K46" s="24">
        <f t="shared" si="9"/>
        <v>13.82</v>
      </c>
    </row>
    <row r="47" spans="2:11" ht="15.75" customHeight="1" x14ac:dyDescent="0.25">
      <c r="B47" s="56"/>
      <c r="C47" s="21">
        <v>43</v>
      </c>
      <c r="D47" s="31">
        <v>3.09</v>
      </c>
      <c r="E47" s="31">
        <v>13.83</v>
      </c>
      <c r="F47" s="23">
        <v>3.09</v>
      </c>
      <c r="G47" s="24">
        <f t="shared" si="0"/>
        <v>42.734699999999997</v>
      </c>
      <c r="H47" s="24">
        <f t="shared" si="6"/>
        <v>13.83</v>
      </c>
      <c r="I47" s="24">
        <f t="shared" si="7"/>
        <v>3.09</v>
      </c>
      <c r="J47" s="24">
        <f t="shared" si="8"/>
        <v>191.2689</v>
      </c>
      <c r="K47" s="24">
        <f t="shared" si="9"/>
        <v>13.83</v>
      </c>
    </row>
    <row r="48" spans="2:11" ht="15.75" customHeight="1" x14ac:dyDescent="0.25">
      <c r="B48" s="56"/>
      <c r="C48" s="21">
        <v>44</v>
      </c>
      <c r="D48" s="31">
        <v>3.11</v>
      </c>
      <c r="E48" s="31">
        <v>14</v>
      </c>
      <c r="F48" s="23">
        <v>3.11</v>
      </c>
      <c r="G48" s="24">
        <f t="shared" si="0"/>
        <v>43.54</v>
      </c>
      <c r="H48" s="24">
        <f t="shared" si="6"/>
        <v>14</v>
      </c>
      <c r="I48" s="24">
        <f t="shared" si="7"/>
        <v>3.11</v>
      </c>
      <c r="J48" s="24">
        <f t="shared" si="8"/>
        <v>196</v>
      </c>
      <c r="K48" s="24">
        <f t="shared" si="9"/>
        <v>14</v>
      </c>
    </row>
    <row r="49" spans="1:11" ht="15.75" customHeight="1" thickBot="1" x14ac:dyDescent="0.3">
      <c r="B49" s="56"/>
      <c r="C49" s="21">
        <v>45</v>
      </c>
      <c r="D49" s="31">
        <v>3.12</v>
      </c>
      <c r="E49" s="31">
        <v>14.01</v>
      </c>
      <c r="F49" s="23">
        <v>3.12</v>
      </c>
      <c r="G49" s="24">
        <f t="shared" si="0"/>
        <v>43.711199999999998</v>
      </c>
      <c r="H49" s="24">
        <f t="shared" si="6"/>
        <v>14.01</v>
      </c>
      <c r="I49" s="24">
        <f t="shared" si="7"/>
        <v>3.12</v>
      </c>
      <c r="J49" s="24">
        <f t="shared" si="8"/>
        <v>196.2801</v>
      </c>
      <c r="K49" s="24">
        <f t="shared" si="9"/>
        <v>14.01</v>
      </c>
    </row>
    <row r="50" spans="1:11" ht="15.75" customHeight="1" x14ac:dyDescent="0.25">
      <c r="A50" s="27"/>
      <c r="B50" s="57" t="s">
        <v>20</v>
      </c>
      <c r="C50" s="21">
        <v>46</v>
      </c>
      <c r="D50" s="31">
        <v>3.13</v>
      </c>
      <c r="E50" s="31">
        <v>14.01</v>
      </c>
      <c r="F50" s="23">
        <v>3.13</v>
      </c>
      <c r="G50" s="24">
        <f t="shared" si="0"/>
        <v>43.851299999999995</v>
      </c>
      <c r="H50" s="24">
        <f t="shared" si="6"/>
        <v>14.01</v>
      </c>
      <c r="I50" s="24">
        <f t="shared" si="7"/>
        <v>3.13</v>
      </c>
      <c r="J50" s="24">
        <f t="shared" si="8"/>
        <v>196.2801</v>
      </c>
      <c r="K50" s="24">
        <f t="shared" si="9"/>
        <v>14.01</v>
      </c>
    </row>
    <row r="51" spans="1:11" ht="15.75" customHeight="1" x14ac:dyDescent="0.25">
      <c r="A51" s="27"/>
      <c r="B51" s="58"/>
      <c r="C51" s="21">
        <v>47</v>
      </c>
      <c r="D51" s="31">
        <v>3.14</v>
      </c>
      <c r="E51" s="31">
        <v>14.02</v>
      </c>
      <c r="F51" s="23">
        <v>3.14</v>
      </c>
      <c r="G51" s="24">
        <f t="shared" si="0"/>
        <v>44.022800000000004</v>
      </c>
      <c r="H51" s="24">
        <f t="shared" si="6"/>
        <v>14.02</v>
      </c>
      <c r="I51" s="24">
        <f t="shared" si="7"/>
        <v>3.14</v>
      </c>
      <c r="J51" s="24">
        <f t="shared" si="8"/>
        <v>196.56039999999999</v>
      </c>
      <c r="K51" s="24">
        <f t="shared" si="9"/>
        <v>14.02</v>
      </c>
    </row>
    <row r="52" spans="1:11" ht="15.75" customHeight="1" x14ac:dyDescent="0.25">
      <c r="A52" s="27"/>
      <c r="B52" s="58"/>
      <c r="C52" s="21">
        <v>48</v>
      </c>
      <c r="D52" s="31">
        <v>3.34</v>
      </c>
      <c r="E52" s="31">
        <v>14.89</v>
      </c>
      <c r="F52" s="23">
        <v>3.34</v>
      </c>
      <c r="G52" s="24">
        <f t="shared" si="0"/>
        <v>49.732599999999998</v>
      </c>
      <c r="H52" s="24">
        <f t="shared" si="6"/>
        <v>14.89</v>
      </c>
      <c r="I52" s="24">
        <f t="shared" si="7"/>
        <v>3.34</v>
      </c>
      <c r="J52" s="24">
        <f t="shared" si="8"/>
        <v>221.71210000000002</v>
      </c>
      <c r="K52" s="24">
        <f t="shared" si="9"/>
        <v>14.89</v>
      </c>
    </row>
    <row r="53" spans="1:11" ht="15.75" customHeight="1" x14ac:dyDescent="0.25">
      <c r="A53" s="27"/>
      <c r="B53" s="58"/>
      <c r="C53" s="21">
        <v>49</v>
      </c>
      <c r="D53" s="31">
        <v>3.34</v>
      </c>
      <c r="E53" s="31">
        <v>15.36</v>
      </c>
      <c r="F53" s="23">
        <v>3.34</v>
      </c>
      <c r="G53" s="24">
        <f t="shared" si="0"/>
        <v>51.302399999999999</v>
      </c>
      <c r="H53" s="24">
        <f t="shared" si="6"/>
        <v>15.36</v>
      </c>
      <c r="I53" s="24">
        <f t="shared" si="7"/>
        <v>3.34</v>
      </c>
      <c r="J53" s="24">
        <f t="shared" si="8"/>
        <v>235.92959999999999</v>
      </c>
      <c r="K53" s="24">
        <f t="shared" si="9"/>
        <v>15.36</v>
      </c>
    </row>
    <row r="54" spans="1:11" ht="15.75" customHeight="1" x14ac:dyDescent="0.25">
      <c r="A54" s="27"/>
      <c r="B54" s="58"/>
      <c r="C54" s="21">
        <v>50</v>
      </c>
      <c r="D54" s="31">
        <v>3.44</v>
      </c>
      <c r="E54" s="31">
        <v>15.38</v>
      </c>
      <c r="F54" s="23">
        <v>3.44</v>
      </c>
      <c r="G54" s="24">
        <f t="shared" si="0"/>
        <v>52.907200000000003</v>
      </c>
      <c r="H54" s="24">
        <f t="shared" si="6"/>
        <v>15.38</v>
      </c>
      <c r="I54" s="24">
        <f t="shared" si="7"/>
        <v>3.44</v>
      </c>
      <c r="J54" s="24">
        <f t="shared" si="8"/>
        <v>236.54440000000002</v>
      </c>
      <c r="K54" s="24">
        <f t="shared" si="9"/>
        <v>15.38</v>
      </c>
    </row>
    <row r="55" spans="1:11" ht="15.75" customHeight="1" x14ac:dyDescent="0.25">
      <c r="A55" s="27"/>
      <c r="B55" s="58"/>
      <c r="C55" s="21">
        <v>51</v>
      </c>
      <c r="D55" s="31">
        <v>3.54</v>
      </c>
      <c r="E55" s="31">
        <v>15.81</v>
      </c>
      <c r="F55" s="23">
        <v>3.54</v>
      </c>
      <c r="G55" s="24">
        <f t="shared" si="0"/>
        <v>55.967400000000005</v>
      </c>
      <c r="H55" s="24">
        <f t="shared" si="6"/>
        <v>15.81</v>
      </c>
      <c r="I55" s="24">
        <f t="shared" si="7"/>
        <v>3.54</v>
      </c>
      <c r="J55" s="24">
        <f t="shared" si="8"/>
        <v>249.95610000000002</v>
      </c>
      <c r="K55" s="24">
        <f t="shared" si="9"/>
        <v>15.81</v>
      </c>
    </row>
    <row r="56" spans="1:11" ht="15.75" customHeight="1" x14ac:dyDescent="0.25">
      <c r="A56" s="27"/>
      <c r="B56" s="58"/>
      <c r="C56" s="21">
        <v>52</v>
      </c>
      <c r="D56" s="31">
        <v>3.62</v>
      </c>
      <c r="E56" s="31">
        <v>16.18</v>
      </c>
      <c r="F56" s="23">
        <v>3.62</v>
      </c>
      <c r="G56" s="24">
        <f t="shared" si="0"/>
        <v>58.571600000000004</v>
      </c>
      <c r="H56" s="24">
        <f t="shared" si="6"/>
        <v>16.18</v>
      </c>
      <c r="I56" s="24">
        <f t="shared" si="7"/>
        <v>3.62</v>
      </c>
      <c r="J56" s="24">
        <f t="shared" si="8"/>
        <v>261.79239999999999</v>
      </c>
      <c r="K56" s="24">
        <f t="shared" si="9"/>
        <v>16.18</v>
      </c>
    </row>
    <row r="57" spans="1:11" ht="15.75" customHeight="1" x14ac:dyDescent="0.25">
      <c r="A57" s="27"/>
      <c r="B57" s="58"/>
      <c r="C57" s="21">
        <v>53</v>
      </c>
      <c r="D57" s="31">
        <v>3.64</v>
      </c>
      <c r="E57" s="31">
        <v>16.53</v>
      </c>
      <c r="F57" s="23">
        <v>3.64</v>
      </c>
      <c r="G57" s="24">
        <f t="shared" si="0"/>
        <v>60.169200000000004</v>
      </c>
      <c r="H57" s="24">
        <f t="shared" si="6"/>
        <v>16.53</v>
      </c>
      <c r="I57" s="24">
        <f t="shared" si="7"/>
        <v>3.64</v>
      </c>
      <c r="J57" s="24">
        <f t="shared" si="8"/>
        <v>273.24090000000001</v>
      </c>
      <c r="K57" s="24">
        <f t="shared" si="9"/>
        <v>16.53</v>
      </c>
    </row>
    <row r="58" spans="1:11" ht="15.75" customHeight="1" x14ac:dyDescent="0.25">
      <c r="A58" s="27"/>
      <c r="B58" s="58"/>
      <c r="C58" s="21">
        <v>54</v>
      </c>
      <c r="D58" s="31">
        <v>3.75</v>
      </c>
      <c r="E58" s="31">
        <v>16.89</v>
      </c>
      <c r="F58" s="23">
        <v>3.75</v>
      </c>
      <c r="G58" s="24">
        <f t="shared" si="0"/>
        <v>63.337500000000006</v>
      </c>
      <c r="H58" s="24">
        <f t="shared" si="6"/>
        <v>16.89</v>
      </c>
      <c r="I58" s="24">
        <f t="shared" si="7"/>
        <v>3.75</v>
      </c>
      <c r="J58" s="24">
        <f t="shared" si="8"/>
        <v>285.27210000000002</v>
      </c>
      <c r="K58" s="24">
        <f t="shared" si="9"/>
        <v>16.89</v>
      </c>
    </row>
    <row r="59" spans="1:11" ht="15.75" customHeight="1" x14ac:dyDescent="0.25">
      <c r="A59" s="27"/>
      <c r="B59" s="58"/>
      <c r="C59" s="21">
        <v>55</v>
      </c>
      <c r="D59" s="31">
        <v>3.83</v>
      </c>
      <c r="E59" s="31">
        <v>17.239999999999998</v>
      </c>
      <c r="F59" s="23">
        <v>3.83</v>
      </c>
      <c r="G59" s="24">
        <f t="shared" si="0"/>
        <v>66.029199999999989</v>
      </c>
      <c r="H59" s="24">
        <f t="shared" si="6"/>
        <v>17.239999999999998</v>
      </c>
      <c r="I59" s="24">
        <f t="shared" si="7"/>
        <v>3.83</v>
      </c>
      <c r="J59" s="24">
        <f t="shared" si="8"/>
        <v>297.21759999999995</v>
      </c>
      <c r="K59" s="24">
        <f t="shared" si="9"/>
        <v>17.239999999999998</v>
      </c>
    </row>
    <row r="60" spans="1:11" ht="15.75" customHeight="1" x14ac:dyDescent="0.25">
      <c r="A60" s="27"/>
      <c r="B60" s="58"/>
      <c r="C60" s="21">
        <v>56</v>
      </c>
      <c r="D60" s="31">
        <v>3.92</v>
      </c>
      <c r="E60" s="31">
        <v>17.559999999999999</v>
      </c>
      <c r="F60" s="23">
        <v>3.92</v>
      </c>
      <c r="G60" s="24">
        <f t="shared" si="0"/>
        <v>68.8352</v>
      </c>
      <c r="H60" s="24">
        <f t="shared" si="6"/>
        <v>17.559999999999999</v>
      </c>
      <c r="I60" s="24">
        <f t="shared" si="7"/>
        <v>3.92</v>
      </c>
      <c r="J60" s="24">
        <f t="shared" si="8"/>
        <v>308.35359999999997</v>
      </c>
      <c r="K60" s="24">
        <f t="shared" si="9"/>
        <v>17.559999999999999</v>
      </c>
    </row>
    <row r="61" spans="1:11" ht="15.75" customHeight="1" x14ac:dyDescent="0.25">
      <c r="A61" s="27"/>
      <c r="B61" s="58"/>
      <c r="C61" s="21">
        <v>57</v>
      </c>
      <c r="D61" s="31">
        <v>4.0199999999999996</v>
      </c>
      <c r="E61" s="31">
        <v>17.98</v>
      </c>
      <c r="F61" s="23">
        <v>4.0199999999999996</v>
      </c>
      <c r="G61" s="24">
        <f t="shared" si="0"/>
        <v>72.279599999999988</v>
      </c>
      <c r="H61" s="24">
        <f t="shared" si="6"/>
        <v>17.98</v>
      </c>
      <c r="I61" s="24">
        <f t="shared" si="7"/>
        <v>4.0199999999999996</v>
      </c>
      <c r="J61" s="24">
        <f t="shared" si="8"/>
        <v>323.28040000000004</v>
      </c>
      <c r="K61" s="24">
        <f t="shared" si="9"/>
        <v>17.98</v>
      </c>
    </row>
    <row r="62" spans="1:11" ht="15.75" customHeight="1" x14ac:dyDescent="0.25">
      <c r="A62" s="27"/>
      <c r="B62" s="58"/>
      <c r="C62" s="21">
        <v>58</v>
      </c>
      <c r="D62" s="31">
        <v>4.1100000000000003</v>
      </c>
      <c r="E62" s="31">
        <v>18.350000000000001</v>
      </c>
      <c r="F62" s="23">
        <v>4.1100000000000003</v>
      </c>
      <c r="G62" s="24">
        <f t="shared" si="0"/>
        <v>75.418500000000009</v>
      </c>
      <c r="H62" s="24">
        <f t="shared" si="6"/>
        <v>18.350000000000001</v>
      </c>
      <c r="I62" s="24">
        <f t="shared" si="7"/>
        <v>4.1100000000000003</v>
      </c>
      <c r="J62" s="24">
        <f t="shared" si="8"/>
        <v>336.72250000000003</v>
      </c>
      <c r="K62" s="24">
        <f t="shared" si="9"/>
        <v>18.350000000000001</v>
      </c>
    </row>
    <row r="63" spans="1:11" ht="15.75" customHeight="1" x14ac:dyDescent="0.25">
      <c r="A63" s="27"/>
      <c r="B63" s="58"/>
      <c r="C63" s="21">
        <v>59</v>
      </c>
      <c r="D63" s="31">
        <v>4.1900000000000004</v>
      </c>
      <c r="E63" s="31">
        <v>18.760000000000002</v>
      </c>
      <c r="F63" s="23">
        <v>4.1900000000000004</v>
      </c>
      <c r="G63" s="24">
        <f t="shared" si="0"/>
        <v>78.604400000000012</v>
      </c>
      <c r="H63" s="24">
        <f t="shared" si="6"/>
        <v>18.760000000000002</v>
      </c>
      <c r="I63" s="24">
        <f t="shared" si="7"/>
        <v>4.1900000000000004</v>
      </c>
      <c r="J63" s="24">
        <f t="shared" si="8"/>
        <v>351.93760000000003</v>
      </c>
      <c r="K63" s="24">
        <f t="shared" si="9"/>
        <v>18.760000000000002</v>
      </c>
    </row>
    <row r="64" spans="1:11" ht="15.75" customHeight="1" x14ac:dyDescent="0.25">
      <c r="A64" s="27"/>
      <c r="B64" s="58"/>
      <c r="C64" s="21">
        <v>60</v>
      </c>
      <c r="D64" s="31">
        <v>4.33</v>
      </c>
      <c r="E64" s="31">
        <v>19.29</v>
      </c>
      <c r="F64" s="23">
        <v>4.33</v>
      </c>
      <c r="G64" s="24">
        <f t="shared" si="0"/>
        <v>83.525700000000001</v>
      </c>
      <c r="H64" s="24">
        <f t="shared" si="6"/>
        <v>19.29</v>
      </c>
      <c r="I64" s="24">
        <f t="shared" si="7"/>
        <v>4.33</v>
      </c>
      <c r="J64" s="24">
        <f t="shared" si="8"/>
        <v>372.10409999999996</v>
      </c>
      <c r="K64" s="24">
        <f t="shared" si="9"/>
        <v>19.29</v>
      </c>
    </row>
    <row r="65" spans="1:11" ht="15.75" customHeight="1" x14ac:dyDescent="0.25">
      <c r="A65" s="27"/>
      <c r="B65" s="58"/>
      <c r="C65" s="21">
        <v>61</v>
      </c>
      <c r="D65" s="31">
        <v>4.47</v>
      </c>
      <c r="E65" s="31">
        <v>19.93</v>
      </c>
      <c r="F65" s="23">
        <v>4.47</v>
      </c>
      <c r="G65" s="24">
        <f t="shared" si="0"/>
        <v>89.087099999999992</v>
      </c>
      <c r="H65" s="24">
        <f t="shared" si="6"/>
        <v>19.93</v>
      </c>
      <c r="I65" s="24">
        <f t="shared" si="7"/>
        <v>4.47</v>
      </c>
      <c r="J65" s="24">
        <f t="shared" si="8"/>
        <v>397.20490000000001</v>
      </c>
      <c r="K65" s="24">
        <f t="shared" si="9"/>
        <v>19.93</v>
      </c>
    </row>
    <row r="66" spans="1:11" ht="15.75" customHeight="1" x14ac:dyDescent="0.25">
      <c r="A66" s="27"/>
      <c r="B66" s="58"/>
      <c r="C66" s="21">
        <v>62</v>
      </c>
      <c r="D66" s="31">
        <v>4.58</v>
      </c>
      <c r="E66" s="31">
        <v>20.51</v>
      </c>
      <c r="F66" s="23">
        <v>4.58</v>
      </c>
      <c r="G66" s="24">
        <f t="shared" si="0"/>
        <v>93.935800000000015</v>
      </c>
      <c r="H66" s="24">
        <f t="shared" si="6"/>
        <v>20.51</v>
      </c>
      <c r="I66" s="24">
        <f t="shared" si="7"/>
        <v>4.58</v>
      </c>
      <c r="J66" s="24">
        <f t="shared" si="8"/>
        <v>420.66010000000006</v>
      </c>
      <c r="K66" s="24">
        <f t="shared" si="9"/>
        <v>20.51</v>
      </c>
    </row>
    <row r="67" spans="1:11" ht="15.75" customHeight="1" x14ac:dyDescent="0.25">
      <c r="A67" s="27"/>
      <c r="B67" s="58"/>
      <c r="C67" s="21">
        <v>63</v>
      </c>
      <c r="D67" s="31">
        <v>4.67</v>
      </c>
      <c r="E67" s="31">
        <v>20.88</v>
      </c>
      <c r="F67" s="23">
        <v>4.67</v>
      </c>
      <c r="G67" s="24">
        <f t="shared" si="0"/>
        <v>97.509599999999992</v>
      </c>
      <c r="H67" s="24">
        <f t="shared" si="6"/>
        <v>20.88</v>
      </c>
      <c r="I67" s="24">
        <f t="shared" si="7"/>
        <v>4.67</v>
      </c>
      <c r="J67" s="24">
        <f t="shared" si="8"/>
        <v>435.97439999999995</v>
      </c>
      <c r="K67" s="24">
        <f t="shared" si="9"/>
        <v>20.88</v>
      </c>
    </row>
    <row r="68" spans="1:11" ht="15.75" customHeight="1" x14ac:dyDescent="0.25">
      <c r="A68" s="27"/>
      <c r="B68" s="58"/>
      <c r="C68" s="21">
        <v>64</v>
      </c>
      <c r="D68" s="31">
        <v>4.75</v>
      </c>
      <c r="E68" s="31">
        <v>21.3</v>
      </c>
      <c r="F68" s="23">
        <v>4.75</v>
      </c>
      <c r="G68" s="24">
        <f t="shared" si="0"/>
        <v>101.175</v>
      </c>
      <c r="H68" s="24">
        <f t="shared" si="6"/>
        <v>21.3</v>
      </c>
      <c r="I68" s="24">
        <f t="shared" si="7"/>
        <v>4.75</v>
      </c>
      <c r="J68" s="24">
        <f t="shared" si="8"/>
        <v>453.69000000000005</v>
      </c>
      <c r="K68" s="24">
        <f t="shared" si="9"/>
        <v>21.3</v>
      </c>
    </row>
    <row r="69" spans="1:11" ht="15.75" customHeight="1" x14ac:dyDescent="0.25">
      <c r="A69" s="27"/>
      <c r="B69" s="58"/>
      <c r="C69" s="21">
        <v>65</v>
      </c>
      <c r="D69" s="31">
        <v>4.7699999999999996</v>
      </c>
      <c r="E69" s="31">
        <v>21.61</v>
      </c>
      <c r="F69" s="23">
        <v>4.7699999999999996</v>
      </c>
      <c r="G69" s="24">
        <f t="shared" ref="G69:G94" si="10">D69*E69</f>
        <v>103.07969999999999</v>
      </c>
      <c r="H69" s="24">
        <f t="shared" ref="H69:H94" si="11">E69</f>
        <v>21.61</v>
      </c>
      <c r="I69" s="24">
        <f t="shared" ref="I69:I94" si="12">D69</f>
        <v>4.7699999999999996</v>
      </c>
      <c r="J69" s="24">
        <f t="shared" ref="J69:J94" si="13">E69^2</f>
        <v>466.99209999999999</v>
      </c>
      <c r="K69" s="24">
        <f t="shared" ref="K69:K94" si="14">E69</f>
        <v>21.61</v>
      </c>
    </row>
    <row r="70" spans="1:11" ht="15.75" customHeight="1" x14ac:dyDescent="0.25">
      <c r="A70" s="27"/>
      <c r="B70" s="58"/>
      <c r="C70" s="21">
        <v>66</v>
      </c>
      <c r="D70" s="31">
        <v>4.8499999999999996</v>
      </c>
      <c r="E70" s="31">
        <v>21.84</v>
      </c>
      <c r="F70" s="23">
        <v>4.8499999999999996</v>
      </c>
      <c r="G70" s="24">
        <f t="shared" si="10"/>
        <v>105.92399999999999</v>
      </c>
      <c r="H70" s="24">
        <f t="shared" si="11"/>
        <v>21.84</v>
      </c>
      <c r="I70" s="24">
        <f t="shared" si="12"/>
        <v>4.8499999999999996</v>
      </c>
      <c r="J70" s="24">
        <f t="shared" si="13"/>
        <v>476.98559999999998</v>
      </c>
      <c r="K70" s="24">
        <f t="shared" si="14"/>
        <v>21.84</v>
      </c>
    </row>
    <row r="71" spans="1:11" ht="15.75" customHeight="1" x14ac:dyDescent="0.25">
      <c r="A71" s="27"/>
      <c r="B71" s="58"/>
      <c r="C71" s="21">
        <v>67</v>
      </c>
      <c r="D71" s="31">
        <v>4.8499999999999996</v>
      </c>
      <c r="E71" s="31">
        <v>22.15</v>
      </c>
      <c r="F71" s="23">
        <v>4.8499999999999996</v>
      </c>
      <c r="G71" s="24">
        <f t="shared" si="10"/>
        <v>107.42749999999998</v>
      </c>
      <c r="H71" s="24">
        <f t="shared" si="11"/>
        <v>22.15</v>
      </c>
      <c r="I71" s="24">
        <f t="shared" si="12"/>
        <v>4.8499999999999996</v>
      </c>
      <c r="J71" s="24">
        <f t="shared" si="13"/>
        <v>490.62249999999995</v>
      </c>
      <c r="K71" s="24">
        <f t="shared" si="14"/>
        <v>22.15</v>
      </c>
    </row>
    <row r="72" spans="1:11" ht="15.75" customHeight="1" x14ac:dyDescent="0.25">
      <c r="A72" s="27"/>
      <c r="B72" s="58"/>
      <c r="C72" s="21">
        <v>68</v>
      </c>
      <c r="D72" s="31">
        <v>4.95</v>
      </c>
      <c r="E72" s="31">
        <v>22.15</v>
      </c>
      <c r="F72" s="23">
        <v>4.95</v>
      </c>
      <c r="G72" s="24">
        <f t="shared" si="10"/>
        <v>109.6425</v>
      </c>
      <c r="H72" s="24">
        <f t="shared" si="11"/>
        <v>22.15</v>
      </c>
      <c r="I72" s="24">
        <f t="shared" si="12"/>
        <v>4.95</v>
      </c>
      <c r="J72" s="24">
        <f t="shared" si="13"/>
        <v>490.62249999999995</v>
      </c>
      <c r="K72" s="24">
        <f t="shared" si="14"/>
        <v>22.15</v>
      </c>
    </row>
    <row r="73" spans="1:11" ht="15.75" customHeight="1" x14ac:dyDescent="0.25">
      <c r="A73" s="27"/>
      <c r="B73" s="58"/>
      <c r="C73" s="21">
        <v>69</v>
      </c>
      <c r="D73" s="31">
        <v>4.95</v>
      </c>
      <c r="E73" s="31">
        <v>22.44</v>
      </c>
      <c r="F73" s="23">
        <v>4.95</v>
      </c>
      <c r="G73" s="24">
        <f t="shared" si="10"/>
        <v>111.07800000000002</v>
      </c>
      <c r="H73" s="24">
        <f t="shared" si="11"/>
        <v>22.44</v>
      </c>
      <c r="I73" s="24">
        <f t="shared" si="12"/>
        <v>4.95</v>
      </c>
      <c r="J73" s="24">
        <f t="shared" si="13"/>
        <v>503.55360000000007</v>
      </c>
      <c r="K73" s="24">
        <f t="shared" si="14"/>
        <v>22.44</v>
      </c>
    </row>
    <row r="74" spans="1:11" ht="15.75" customHeight="1" x14ac:dyDescent="0.25">
      <c r="A74" s="27"/>
      <c r="B74" s="58"/>
      <c r="C74" s="21">
        <v>70</v>
      </c>
      <c r="D74" s="31">
        <v>5.0599999999999996</v>
      </c>
      <c r="E74" s="31">
        <v>22.63</v>
      </c>
      <c r="F74" s="23">
        <v>5.0599999999999996</v>
      </c>
      <c r="G74" s="24">
        <f t="shared" si="10"/>
        <v>114.50779999999999</v>
      </c>
      <c r="H74" s="24">
        <f t="shared" si="11"/>
        <v>22.63</v>
      </c>
      <c r="I74" s="24">
        <f t="shared" si="12"/>
        <v>5.0599999999999996</v>
      </c>
      <c r="J74" s="24">
        <f t="shared" si="13"/>
        <v>512.11689999999999</v>
      </c>
      <c r="K74" s="24">
        <f t="shared" si="14"/>
        <v>22.63</v>
      </c>
    </row>
    <row r="75" spans="1:11" ht="15.75" customHeight="1" x14ac:dyDescent="0.25">
      <c r="A75" s="27"/>
      <c r="B75" s="58"/>
      <c r="C75" s="21">
        <v>71</v>
      </c>
      <c r="D75" s="31">
        <v>5.15</v>
      </c>
      <c r="E75" s="31">
        <v>23.09</v>
      </c>
      <c r="F75" s="23">
        <v>5.15</v>
      </c>
      <c r="G75" s="24">
        <f t="shared" si="10"/>
        <v>118.91350000000001</v>
      </c>
      <c r="H75" s="24">
        <f t="shared" si="11"/>
        <v>23.09</v>
      </c>
      <c r="I75" s="24">
        <f t="shared" si="12"/>
        <v>5.15</v>
      </c>
      <c r="J75" s="24">
        <f t="shared" si="13"/>
        <v>533.1481</v>
      </c>
      <c r="K75" s="24">
        <f t="shared" si="14"/>
        <v>23.09</v>
      </c>
    </row>
    <row r="76" spans="1:11" ht="15.75" customHeight="1" x14ac:dyDescent="0.25">
      <c r="A76" s="27"/>
      <c r="B76" s="58"/>
      <c r="C76" s="21">
        <v>72</v>
      </c>
      <c r="D76" s="31">
        <v>5.17</v>
      </c>
      <c r="E76" s="31">
        <v>23.35</v>
      </c>
      <c r="F76" s="23">
        <v>5.17</v>
      </c>
      <c r="G76" s="24">
        <f t="shared" si="10"/>
        <v>120.71950000000001</v>
      </c>
      <c r="H76" s="24">
        <f t="shared" si="11"/>
        <v>23.35</v>
      </c>
      <c r="I76" s="24">
        <f t="shared" si="12"/>
        <v>5.17</v>
      </c>
      <c r="J76" s="24">
        <f t="shared" si="13"/>
        <v>545.22250000000008</v>
      </c>
      <c r="K76" s="24">
        <f t="shared" si="14"/>
        <v>23.35</v>
      </c>
    </row>
    <row r="77" spans="1:11" ht="15.75" customHeight="1" x14ac:dyDescent="0.25">
      <c r="A77" s="27"/>
      <c r="B77" s="58"/>
      <c r="C77" s="21">
        <v>73</v>
      </c>
      <c r="D77" s="31">
        <v>5.28</v>
      </c>
      <c r="E77" s="31">
        <v>23.61</v>
      </c>
      <c r="F77" s="23">
        <v>5.28</v>
      </c>
      <c r="G77" s="24">
        <f t="shared" si="10"/>
        <v>124.66080000000001</v>
      </c>
      <c r="H77" s="24">
        <f t="shared" si="11"/>
        <v>23.61</v>
      </c>
      <c r="I77" s="24">
        <f t="shared" si="12"/>
        <v>5.28</v>
      </c>
      <c r="J77" s="24">
        <f t="shared" si="13"/>
        <v>557.43209999999999</v>
      </c>
      <c r="K77" s="24">
        <f t="shared" si="14"/>
        <v>23.61</v>
      </c>
    </row>
    <row r="78" spans="1:11" ht="15.75" customHeight="1" x14ac:dyDescent="0.25">
      <c r="A78" s="27"/>
      <c r="B78" s="58"/>
      <c r="C78" s="21">
        <v>74</v>
      </c>
      <c r="D78" s="31">
        <v>5.29</v>
      </c>
      <c r="E78" s="31">
        <v>23.83</v>
      </c>
      <c r="F78" s="23">
        <v>5.29</v>
      </c>
      <c r="G78" s="24">
        <f t="shared" si="10"/>
        <v>126.0607</v>
      </c>
      <c r="H78" s="24">
        <f t="shared" si="11"/>
        <v>23.83</v>
      </c>
      <c r="I78" s="24">
        <f t="shared" si="12"/>
        <v>5.29</v>
      </c>
      <c r="J78" s="24">
        <f t="shared" si="13"/>
        <v>567.86889999999994</v>
      </c>
      <c r="K78" s="24">
        <f t="shared" si="14"/>
        <v>23.83</v>
      </c>
    </row>
    <row r="79" spans="1:11" ht="15.75" customHeight="1" x14ac:dyDescent="0.25">
      <c r="A79" s="27"/>
      <c r="B79" s="58"/>
      <c r="C79" s="21">
        <v>75</v>
      </c>
      <c r="D79" s="31">
        <v>5.37</v>
      </c>
      <c r="E79" s="31">
        <v>24.2</v>
      </c>
      <c r="F79" s="23">
        <v>5.37</v>
      </c>
      <c r="G79" s="24">
        <f t="shared" si="10"/>
        <v>129.95400000000001</v>
      </c>
      <c r="H79" s="24">
        <f t="shared" si="11"/>
        <v>24.2</v>
      </c>
      <c r="I79" s="24">
        <f t="shared" si="12"/>
        <v>5.37</v>
      </c>
      <c r="J79" s="24">
        <f t="shared" si="13"/>
        <v>585.64</v>
      </c>
      <c r="K79" s="24">
        <f t="shared" si="14"/>
        <v>24.2</v>
      </c>
    </row>
    <row r="80" spans="1:11" ht="15.75" customHeight="1" x14ac:dyDescent="0.25">
      <c r="A80" s="27"/>
      <c r="B80" s="58"/>
      <c r="C80" s="21">
        <v>76</v>
      </c>
      <c r="D80" s="31">
        <v>5.38</v>
      </c>
      <c r="E80" s="31">
        <v>24.21</v>
      </c>
      <c r="F80" s="23">
        <v>5.38</v>
      </c>
      <c r="G80" s="24">
        <f t="shared" si="10"/>
        <v>130.24979999999999</v>
      </c>
      <c r="H80" s="24">
        <f t="shared" si="11"/>
        <v>24.21</v>
      </c>
      <c r="I80" s="24">
        <f t="shared" si="12"/>
        <v>5.38</v>
      </c>
      <c r="J80" s="24">
        <f t="shared" si="13"/>
        <v>586.1241</v>
      </c>
      <c r="K80" s="24">
        <f t="shared" si="14"/>
        <v>24.21</v>
      </c>
    </row>
    <row r="81" spans="1:14" ht="15.75" customHeight="1" x14ac:dyDescent="0.25">
      <c r="A81" s="27"/>
      <c r="B81" s="58"/>
      <c r="C81" s="21">
        <v>77</v>
      </c>
      <c r="D81" s="31">
        <v>5.48</v>
      </c>
      <c r="E81" s="31">
        <v>24.73</v>
      </c>
      <c r="F81" s="23">
        <v>5.48</v>
      </c>
      <c r="G81" s="24">
        <f t="shared" si="10"/>
        <v>135.52040000000002</v>
      </c>
      <c r="H81" s="24">
        <f t="shared" si="11"/>
        <v>24.73</v>
      </c>
      <c r="I81" s="24">
        <f t="shared" si="12"/>
        <v>5.48</v>
      </c>
      <c r="J81" s="24">
        <f t="shared" si="13"/>
        <v>611.5729</v>
      </c>
      <c r="K81" s="24">
        <f t="shared" si="14"/>
        <v>24.73</v>
      </c>
    </row>
    <row r="82" spans="1:14" ht="15.75" customHeight="1" x14ac:dyDescent="0.25">
      <c r="A82" s="27"/>
      <c r="B82" s="58"/>
      <c r="C82" s="21">
        <v>78</v>
      </c>
      <c r="D82" s="31">
        <v>5.59</v>
      </c>
      <c r="E82" s="31">
        <v>25.22</v>
      </c>
      <c r="F82" s="23">
        <v>5.59</v>
      </c>
      <c r="G82" s="24">
        <f t="shared" si="10"/>
        <v>140.97979999999998</v>
      </c>
      <c r="H82" s="24">
        <f t="shared" si="11"/>
        <v>25.22</v>
      </c>
      <c r="I82" s="24">
        <f t="shared" si="12"/>
        <v>5.59</v>
      </c>
      <c r="J82" s="24">
        <f t="shared" si="13"/>
        <v>636.0483999999999</v>
      </c>
      <c r="K82" s="24">
        <f t="shared" si="14"/>
        <v>25.22</v>
      </c>
    </row>
    <row r="83" spans="1:14" ht="15.75" customHeight="1" x14ac:dyDescent="0.25">
      <c r="A83" s="27"/>
      <c r="B83" s="58"/>
      <c r="C83" s="21">
        <v>79</v>
      </c>
      <c r="D83" s="31">
        <v>5.69</v>
      </c>
      <c r="E83" s="31">
        <v>25.37</v>
      </c>
      <c r="F83" s="23">
        <v>5.69</v>
      </c>
      <c r="G83" s="24">
        <f t="shared" si="10"/>
        <v>144.35530000000003</v>
      </c>
      <c r="H83" s="24">
        <f t="shared" si="11"/>
        <v>25.37</v>
      </c>
      <c r="I83" s="24">
        <f t="shared" si="12"/>
        <v>5.69</v>
      </c>
      <c r="J83" s="24">
        <f t="shared" si="13"/>
        <v>643.63690000000008</v>
      </c>
      <c r="K83" s="24">
        <f t="shared" si="14"/>
        <v>25.37</v>
      </c>
    </row>
    <row r="84" spans="1:14" ht="15.75" customHeight="1" x14ac:dyDescent="0.25">
      <c r="A84" s="27"/>
      <c r="B84" s="58"/>
      <c r="C84" s="21">
        <v>80</v>
      </c>
      <c r="D84" s="31">
        <v>5.81</v>
      </c>
      <c r="E84" s="31">
        <v>25.97</v>
      </c>
      <c r="F84" s="23">
        <v>5.81</v>
      </c>
      <c r="G84" s="24">
        <f t="shared" si="10"/>
        <v>150.88569999999999</v>
      </c>
      <c r="H84" s="24">
        <f t="shared" si="11"/>
        <v>25.97</v>
      </c>
      <c r="I84" s="24">
        <f t="shared" si="12"/>
        <v>5.81</v>
      </c>
      <c r="J84" s="24">
        <f t="shared" si="13"/>
        <v>674.44089999999994</v>
      </c>
      <c r="K84" s="24">
        <f t="shared" si="14"/>
        <v>25.97</v>
      </c>
    </row>
    <row r="85" spans="1:14" ht="15.75" customHeight="1" x14ac:dyDescent="0.25">
      <c r="A85" s="27"/>
      <c r="B85" s="58"/>
      <c r="C85" s="21">
        <v>81</v>
      </c>
      <c r="D85" s="31">
        <v>5.94</v>
      </c>
      <c r="E85" s="31">
        <v>26.54</v>
      </c>
      <c r="F85" s="23">
        <v>5.94</v>
      </c>
      <c r="G85" s="24">
        <f t="shared" si="10"/>
        <v>157.64760000000001</v>
      </c>
      <c r="H85" s="24">
        <f t="shared" si="11"/>
        <v>26.54</v>
      </c>
      <c r="I85" s="24">
        <f t="shared" si="12"/>
        <v>5.94</v>
      </c>
      <c r="J85" s="24">
        <f t="shared" si="13"/>
        <v>704.37159999999994</v>
      </c>
      <c r="K85" s="24">
        <f t="shared" si="14"/>
        <v>26.54</v>
      </c>
    </row>
    <row r="86" spans="1:14" ht="15.75" customHeight="1" x14ac:dyDescent="0.25">
      <c r="A86" s="27"/>
      <c r="B86" s="58"/>
      <c r="C86" s="21">
        <v>82</v>
      </c>
      <c r="D86" s="31">
        <v>5.95</v>
      </c>
      <c r="E86" s="31">
        <v>26.9</v>
      </c>
      <c r="F86" s="23">
        <v>5.95</v>
      </c>
      <c r="G86" s="24">
        <f t="shared" si="10"/>
        <v>160.05500000000001</v>
      </c>
      <c r="H86" s="24">
        <f t="shared" si="11"/>
        <v>26.9</v>
      </c>
      <c r="I86" s="24">
        <f t="shared" si="12"/>
        <v>5.95</v>
      </c>
      <c r="J86" s="24">
        <f t="shared" si="13"/>
        <v>723.6099999999999</v>
      </c>
      <c r="K86" s="24">
        <f t="shared" si="14"/>
        <v>26.9</v>
      </c>
    </row>
    <row r="87" spans="1:14" ht="15.75" customHeight="1" x14ac:dyDescent="0.25">
      <c r="A87" s="27"/>
      <c r="B87" s="58"/>
      <c r="C87" s="21">
        <v>83</v>
      </c>
      <c r="D87" s="31">
        <v>6.09</v>
      </c>
      <c r="E87" s="31">
        <v>27.45</v>
      </c>
      <c r="F87" s="23">
        <v>6.09</v>
      </c>
      <c r="G87" s="24">
        <f t="shared" si="10"/>
        <v>167.1705</v>
      </c>
      <c r="H87" s="24">
        <f t="shared" si="11"/>
        <v>27.45</v>
      </c>
      <c r="I87" s="24">
        <f t="shared" si="12"/>
        <v>6.09</v>
      </c>
      <c r="J87" s="24">
        <f t="shared" si="13"/>
        <v>753.50249999999994</v>
      </c>
      <c r="K87" s="24">
        <f t="shared" si="14"/>
        <v>27.45</v>
      </c>
    </row>
    <row r="88" spans="1:14" ht="15.75" customHeight="1" x14ac:dyDescent="0.25">
      <c r="A88" s="27"/>
      <c r="B88" s="58"/>
      <c r="C88" s="21">
        <v>84</v>
      </c>
      <c r="D88" s="31">
        <v>6.21</v>
      </c>
      <c r="E88" s="31">
        <v>27.94</v>
      </c>
      <c r="F88" s="23">
        <v>6.21</v>
      </c>
      <c r="G88" s="24">
        <f t="shared" si="10"/>
        <v>173.50740000000002</v>
      </c>
      <c r="H88" s="24">
        <f t="shared" si="11"/>
        <v>27.94</v>
      </c>
      <c r="I88" s="24">
        <f t="shared" si="12"/>
        <v>6.21</v>
      </c>
      <c r="J88" s="24">
        <f t="shared" si="13"/>
        <v>780.64360000000011</v>
      </c>
      <c r="K88" s="24">
        <f t="shared" si="14"/>
        <v>27.94</v>
      </c>
    </row>
    <row r="89" spans="1:14" ht="15.75" customHeight="1" x14ac:dyDescent="0.25">
      <c r="A89" s="27"/>
      <c r="B89" s="58"/>
      <c r="C89" s="21">
        <v>85</v>
      </c>
      <c r="D89" s="31">
        <v>6.29</v>
      </c>
      <c r="E89" s="31">
        <v>28.33</v>
      </c>
      <c r="F89" s="23">
        <v>6.29</v>
      </c>
      <c r="G89" s="24">
        <f t="shared" si="10"/>
        <v>178.19569999999999</v>
      </c>
      <c r="H89" s="24">
        <f t="shared" si="11"/>
        <v>28.33</v>
      </c>
      <c r="I89" s="24">
        <f t="shared" si="12"/>
        <v>6.29</v>
      </c>
      <c r="J89" s="24">
        <f t="shared" si="13"/>
        <v>802.58889999999985</v>
      </c>
      <c r="K89" s="24">
        <f t="shared" si="14"/>
        <v>28.33</v>
      </c>
      <c r="M89" s="47">
        <f>AVERAGE(E5:E94)</f>
        <v>14.83288888888889</v>
      </c>
      <c r="N89" s="38" t="s">
        <v>30</v>
      </c>
    </row>
    <row r="90" spans="1:14" ht="15.75" customHeight="1" x14ac:dyDescent="0.25">
      <c r="A90" s="27"/>
      <c r="B90" s="58"/>
      <c r="C90" s="21">
        <v>86</v>
      </c>
      <c r="D90" s="31">
        <v>6.39</v>
      </c>
      <c r="E90" s="31">
        <v>28.85</v>
      </c>
      <c r="F90" s="23">
        <v>6.39</v>
      </c>
      <c r="G90" s="24">
        <f t="shared" si="10"/>
        <v>184.35149999999999</v>
      </c>
      <c r="H90" s="24">
        <f t="shared" si="11"/>
        <v>28.85</v>
      </c>
      <c r="I90" s="24">
        <f t="shared" si="12"/>
        <v>6.39</v>
      </c>
      <c r="J90" s="24">
        <f t="shared" si="13"/>
        <v>832.3225000000001</v>
      </c>
      <c r="K90" s="24">
        <f t="shared" si="14"/>
        <v>28.85</v>
      </c>
    </row>
    <row r="91" spans="1:14" ht="15.75" customHeight="1" x14ac:dyDescent="0.25">
      <c r="A91" s="27"/>
      <c r="B91" s="58"/>
      <c r="C91" s="21">
        <v>87</v>
      </c>
      <c r="D91" s="31">
        <v>6.53</v>
      </c>
      <c r="E91" s="31">
        <v>29.42</v>
      </c>
      <c r="F91" s="23">
        <v>6.53</v>
      </c>
      <c r="G91" s="24">
        <f t="shared" si="10"/>
        <v>192.11260000000001</v>
      </c>
      <c r="H91" s="24">
        <f t="shared" si="11"/>
        <v>29.42</v>
      </c>
      <c r="I91" s="24">
        <f t="shared" si="12"/>
        <v>6.53</v>
      </c>
      <c r="J91" s="24">
        <f t="shared" si="13"/>
        <v>865.53640000000007</v>
      </c>
      <c r="K91" s="24">
        <f t="shared" si="14"/>
        <v>29.42</v>
      </c>
    </row>
    <row r="92" spans="1:14" ht="15.75" customHeight="1" x14ac:dyDescent="0.25">
      <c r="A92" s="27"/>
      <c r="B92" s="58"/>
      <c r="C92" s="21">
        <v>88</v>
      </c>
      <c r="D92" s="31">
        <v>6.66</v>
      </c>
      <c r="E92" s="31">
        <v>30.03</v>
      </c>
      <c r="F92" s="23">
        <v>6.66</v>
      </c>
      <c r="G92" s="24">
        <f t="shared" si="10"/>
        <v>199.99980000000002</v>
      </c>
      <c r="H92" s="24">
        <f t="shared" si="11"/>
        <v>30.03</v>
      </c>
      <c r="I92" s="24">
        <f t="shared" si="12"/>
        <v>6.66</v>
      </c>
      <c r="J92" s="24">
        <f t="shared" si="13"/>
        <v>901.80090000000007</v>
      </c>
      <c r="K92" s="24">
        <f t="shared" si="14"/>
        <v>30.03</v>
      </c>
    </row>
    <row r="93" spans="1:14" ht="15.75" customHeight="1" x14ac:dyDescent="0.25">
      <c r="A93" s="27"/>
      <c r="B93" s="58"/>
      <c r="C93" s="21">
        <v>89</v>
      </c>
      <c r="D93" s="31">
        <v>6.76</v>
      </c>
      <c r="E93" s="31">
        <v>30.46</v>
      </c>
      <c r="F93" s="23">
        <v>6.76</v>
      </c>
      <c r="G93" s="24">
        <f t="shared" si="10"/>
        <v>205.90960000000001</v>
      </c>
      <c r="H93" s="24">
        <f t="shared" si="11"/>
        <v>30.46</v>
      </c>
      <c r="I93" s="24">
        <f t="shared" si="12"/>
        <v>6.76</v>
      </c>
      <c r="J93" s="24">
        <f t="shared" si="13"/>
        <v>927.8116</v>
      </c>
      <c r="K93" s="24">
        <f t="shared" si="14"/>
        <v>30.46</v>
      </c>
    </row>
    <row r="94" spans="1:14" ht="15.75" customHeight="1" thickBot="1" x14ac:dyDescent="0.3">
      <c r="A94" s="27"/>
      <c r="B94" s="59"/>
      <c r="C94" s="21">
        <v>90</v>
      </c>
      <c r="D94" s="31">
        <v>6.87</v>
      </c>
      <c r="E94" s="31">
        <v>30.97</v>
      </c>
      <c r="F94" s="23">
        <v>6.87</v>
      </c>
      <c r="G94" s="24">
        <f t="shared" si="10"/>
        <v>212.76390000000001</v>
      </c>
      <c r="H94" s="24">
        <f t="shared" si="11"/>
        <v>30.97</v>
      </c>
      <c r="I94" s="24">
        <f t="shared" si="12"/>
        <v>6.87</v>
      </c>
      <c r="J94" s="24">
        <f t="shared" si="13"/>
        <v>959.14089999999987</v>
      </c>
      <c r="K94" s="24">
        <f t="shared" si="14"/>
        <v>30.97</v>
      </c>
    </row>
    <row r="95" spans="1:14" ht="15.75" customHeight="1" x14ac:dyDescent="0.25">
      <c r="B95" s="34"/>
      <c r="C95" s="21"/>
      <c r="D95" s="22"/>
      <c r="G95" s="3"/>
      <c r="H95" s="3"/>
      <c r="I95" s="3"/>
      <c r="J95" s="3"/>
      <c r="K95" s="3"/>
    </row>
    <row r="96" spans="1:14" ht="15.75" customHeight="1" thickBot="1" x14ac:dyDescent="0.3">
      <c r="G96" s="25">
        <f>SUM(G5:G94)</f>
        <v>5849.0924600000008</v>
      </c>
      <c r="H96" s="25">
        <f>SUM(H5:H94)</f>
        <v>1334.96</v>
      </c>
      <c r="I96" s="25">
        <f>SUM(I5:I94)</f>
        <v>296.43099999999993</v>
      </c>
      <c r="J96" s="25">
        <f>SUM(J5:J94)</f>
        <v>26323.021799999991</v>
      </c>
      <c r="K96" s="25">
        <f>SUM(K5:K94)^2</f>
        <v>1782118.2016</v>
      </c>
      <c r="L96" s="2"/>
    </row>
    <row r="97" spans="4:17" ht="15.75" customHeight="1" thickTop="1" x14ac:dyDescent="0.25">
      <c r="H97" s="21">
        <f>H96*H96</f>
        <v>1782118.2016</v>
      </c>
    </row>
    <row r="98" spans="4:17" ht="51" customHeight="1" x14ac:dyDescent="0.25">
      <c r="D98" s="49"/>
      <c r="E98" s="50"/>
      <c r="F98" s="50"/>
      <c r="G98" s="51"/>
      <c r="H98" s="35">
        <f>90*G96-H96*I96</f>
        <v>130694.79364000011</v>
      </c>
      <c r="J98" s="18" t="s">
        <v>8</v>
      </c>
      <c r="K98" s="19">
        <f>H100</f>
        <v>0.22266625151346464</v>
      </c>
      <c r="L98" s="3" t="s">
        <v>9</v>
      </c>
      <c r="N98" s="9"/>
      <c r="O98" s="9"/>
      <c r="P98" s="10"/>
    </row>
    <row r="99" spans="4:17" ht="55.5" customHeight="1" x14ac:dyDescent="0.25">
      <c r="D99" s="60"/>
      <c r="E99" s="61"/>
      <c r="F99" s="61"/>
      <c r="G99" s="62"/>
      <c r="H99" s="35">
        <f>90*J96-K96</f>
        <v>586953.76039999933</v>
      </c>
      <c r="J99" s="52" t="s">
        <v>10</v>
      </c>
      <c r="K99" s="53">
        <f>H104</f>
        <v>-9.1059902268333034E-3</v>
      </c>
      <c r="L99" s="54" t="s">
        <v>10</v>
      </c>
      <c r="N99" s="9"/>
      <c r="O99" s="9"/>
      <c r="P99" s="10"/>
    </row>
    <row r="100" spans="4:17" ht="15.75" customHeight="1" thickBot="1" x14ac:dyDescent="0.3">
      <c r="D100" s="63" t="s">
        <v>12</v>
      </c>
      <c r="E100" s="64"/>
      <c r="F100" s="64"/>
      <c r="G100" s="64"/>
      <c r="H100" s="20">
        <f>H98/H99</f>
        <v>0.22266625151346464</v>
      </c>
      <c r="J100" s="50"/>
      <c r="K100" s="50"/>
      <c r="L100" s="50"/>
      <c r="N100" s="9"/>
      <c r="O100" s="9"/>
      <c r="P100" s="10"/>
    </row>
    <row r="101" spans="4:17" ht="15.75" customHeight="1" thickTop="1" x14ac:dyDescent="0.25">
      <c r="N101" s="9"/>
      <c r="O101" s="9"/>
      <c r="P101" s="10"/>
      <c r="Q101" s="3" t="s">
        <v>11</v>
      </c>
    </row>
    <row r="102" spans="4:17" ht="57.75" customHeight="1" x14ac:dyDescent="0.25">
      <c r="D102" s="49"/>
      <c r="E102" s="50"/>
      <c r="F102" s="50"/>
      <c r="G102" s="51"/>
      <c r="H102" s="3">
        <f>J96*I96-H96*G96</f>
        <v>-5344.7952058054507</v>
      </c>
      <c r="N102" s="9"/>
      <c r="O102" s="9"/>
      <c r="P102" s="10"/>
      <c r="Q102" s="3" t="s">
        <v>13</v>
      </c>
    </row>
    <row r="103" spans="4:17" ht="50.25" customHeight="1" x14ac:dyDescent="0.25">
      <c r="D103" s="60"/>
      <c r="E103" s="61"/>
      <c r="F103" s="61"/>
      <c r="G103" s="62"/>
      <c r="H103" s="26">
        <f>90*J96-K96</f>
        <v>586953.76039999933</v>
      </c>
      <c r="N103" s="9"/>
      <c r="O103" s="9"/>
      <c r="P103" s="10"/>
    </row>
    <row r="104" spans="4:17" ht="15.75" customHeight="1" thickBot="1" x14ac:dyDescent="0.3">
      <c r="D104" s="65" t="s">
        <v>14</v>
      </c>
      <c r="E104" s="64"/>
      <c r="F104" s="64"/>
      <c r="G104" s="64"/>
      <c r="H104" s="17">
        <f>H102/H103</f>
        <v>-9.1059902268333034E-3</v>
      </c>
      <c r="N104" s="9"/>
      <c r="O104" s="9"/>
      <c r="P104" s="10"/>
    </row>
    <row r="105" spans="4:17" ht="15.75" customHeight="1" thickTop="1" x14ac:dyDescent="0.25">
      <c r="N105" s="9"/>
      <c r="O105" s="9"/>
      <c r="P105" s="10"/>
    </row>
    <row r="106" spans="4:17" ht="15.75" customHeight="1" x14ac:dyDescent="0.25"/>
    <row r="107" spans="4:17" ht="15.75" customHeight="1" x14ac:dyDescent="0.25"/>
    <row r="108" spans="4:17" ht="15.75" customHeight="1" x14ac:dyDescent="0.25"/>
    <row r="109" spans="4:17" ht="15.75" customHeight="1" x14ac:dyDescent="0.25"/>
    <row r="110" spans="4:17" ht="15.75" customHeight="1" x14ac:dyDescent="0.25"/>
    <row r="111" spans="4:17" ht="15.75" customHeight="1" x14ac:dyDescent="0.25"/>
    <row r="112" spans="4:1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mergeCells count="11">
    <mergeCell ref="B5:B49"/>
    <mergeCell ref="B50:B94"/>
    <mergeCell ref="D98:G98"/>
    <mergeCell ref="D99:G99"/>
    <mergeCell ref="J99:J100"/>
    <mergeCell ref="L99:L100"/>
    <mergeCell ref="D100:G100"/>
    <mergeCell ref="D102:G102"/>
    <mergeCell ref="D103:G103"/>
    <mergeCell ref="D104:G104"/>
    <mergeCell ref="K99:K100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FB6A-4A6E-4234-85D9-B5A74B249690}">
  <dimension ref="A1:M53"/>
  <sheetViews>
    <sheetView zoomScale="118" workbookViewId="0">
      <selection activeCell="B2" sqref="B2:I2"/>
    </sheetView>
  </sheetViews>
  <sheetFormatPr baseColWidth="10" defaultRowHeight="15" x14ac:dyDescent="0.25"/>
  <cols>
    <col min="1" max="1" width="11.42578125" style="66"/>
    <col min="2" max="2" width="3.5703125" style="48" bestFit="1" customWidth="1"/>
    <col min="3" max="3" width="3.28515625" style="48" bestFit="1" customWidth="1"/>
    <col min="4" max="4" width="5.85546875" style="48" bestFit="1" customWidth="1"/>
    <col min="5" max="5" width="6.42578125" style="48" bestFit="1" customWidth="1"/>
    <col min="6" max="6" width="3.5703125" style="48" bestFit="1" customWidth="1"/>
    <col min="7" max="7" width="3.28515625" style="48" bestFit="1" customWidth="1"/>
    <col min="8" max="8" width="4.7109375" style="48" bestFit="1" customWidth="1"/>
    <col min="9" max="9" width="7" style="48" customWidth="1"/>
    <col min="10" max="11" width="11.42578125" style="66"/>
    <col min="12" max="16384" width="11.42578125" style="48"/>
  </cols>
  <sheetData>
    <row r="1" spans="2:13" s="66" customFormat="1" x14ac:dyDescent="0.25">
      <c r="B1" s="68"/>
      <c r="C1" s="68"/>
      <c r="D1" s="68"/>
      <c r="E1" s="68"/>
      <c r="F1" s="68"/>
      <c r="G1" s="68"/>
      <c r="H1" s="68"/>
      <c r="I1" s="68"/>
      <c r="M1" s="67" t="s">
        <v>2</v>
      </c>
    </row>
    <row r="2" spans="2:13" ht="29.25" customHeight="1" thickBot="1" x14ac:dyDescent="0.3">
      <c r="B2" s="69" t="s">
        <v>32</v>
      </c>
      <c r="C2" s="69"/>
      <c r="D2" s="69"/>
      <c r="E2" s="69"/>
      <c r="F2" s="69"/>
      <c r="G2" s="69"/>
      <c r="H2" s="69"/>
      <c r="I2" s="69"/>
    </row>
    <row r="3" spans="2:13" ht="15.75" thickBot="1" x14ac:dyDescent="0.3">
      <c r="B3" s="70" t="s">
        <v>18</v>
      </c>
      <c r="C3" s="70" t="s">
        <v>15</v>
      </c>
      <c r="D3" s="71" t="s">
        <v>31</v>
      </c>
      <c r="E3" s="72" t="s">
        <v>10</v>
      </c>
      <c r="F3" s="73" t="s">
        <v>18</v>
      </c>
      <c r="G3" s="74" t="s">
        <v>15</v>
      </c>
      <c r="H3" s="71" t="s">
        <v>31</v>
      </c>
      <c r="I3" s="72" t="s">
        <v>10</v>
      </c>
    </row>
    <row r="4" spans="2:13" ht="15" customHeight="1" x14ac:dyDescent="0.25">
      <c r="B4" s="83" t="s">
        <v>19</v>
      </c>
      <c r="C4" s="76">
        <v>1</v>
      </c>
      <c r="D4" s="77">
        <v>0.06</v>
      </c>
      <c r="E4" s="78">
        <v>1E-3</v>
      </c>
      <c r="F4" s="87" t="s">
        <v>20</v>
      </c>
      <c r="G4" s="76">
        <v>46</v>
      </c>
      <c r="H4" s="77">
        <v>3.13</v>
      </c>
      <c r="I4" s="77">
        <v>14.01</v>
      </c>
    </row>
    <row r="5" spans="2:13" x14ac:dyDescent="0.25">
      <c r="B5" s="83"/>
      <c r="C5" s="79">
        <v>2</v>
      </c>
      <c r="D5" s="80">
        <v>0.32</v>
      </c>
      <c r="E5" s="81">
        <v>0.1</v>
      </c>
      <c r="F5" s="85"/>
      <c r="G5" s="79">
        <v>47</v>
      </c>
      <c r="H5" s="80">
        <v>3.14</v>
      </c>
      <c r="I5" s="80">
        <v>14.02</v>
      </c>
    </row>
    <row r="6" spans="2:13" x14ac:dyDescent="0.25">
      <c r="B6" s="83"/>
      <c r="C6" s="79">
        <v>3</v>
      </c>
      <c r="D6" s="80">
        <v>1.28</v>
      </c>
      <c r="E6" s="81">
        <v>0.33</v>
      </c>
      <c r="F6" s="85"/>
      <c r="G6" s="79">
        <v>48</v>
      </c>
      <c r="H6" s="80">
        <v>3.34</v>
      </c>
      <c r="I6" s="80">
        <v>14.89</v>
      </c>
    </row>
    <row r="7" spans="2:13" x14ac:dyDescent="0.25">
      <c r="B7" s="83"/>
      <c r="C7" s="79">
        <v>4</v>
      </c>
      <c r="D7" s="80">
        <v>1.88</v>
      </c>
      <c r="E7" s="81">
        <v>0.43</v>
      </c>
      <c r="F7" s="85"/>
      <c r="G7" s="79">
        <v>49</v>
      </c>
      <c r="H7" s="80">
        <v>3.34</v>
      </c>
      <c r="I7" s="80">
        <v>15.36</v>
      </c>
    </row>
    <row r="8" spans="2:13" x14ac:dyDescent="0.25">
      <c r="B8" s="83"/>
      <c r="C8" s="79">
        <v>5</v>
      </c>
      <c r="D8" s="80">
        <v>2.21</v>
      </c>
      <c r="E8" s="81">
        <v>0.51</v>
      </c>
      <c r="F8" s="85"/>
      <c r="G8" s="79">
        <v>50</v>
      </c>
      <c r="H8" s="80">
        <v>3.44</v>
      </c>
      <c r="I8" s="80">
        <v>15.38</v>
      </c>
    </row>
    <row r="9" spans="2:13" x14ac:dyDescent="0.25">
      <c r="B9" s="83"/>
      <c r="C9" s="79">
        <v>6</v>
      </c>
      <c r="D9" s="80">
        <v>2.61</v>
      </c>
      <c r="E9" s="81">
        <v>0.53</v>
      </c>
      <c r="F9" s="85"/>
      <c r="G9" s="79">
        <v>51</v>
      </c>
      <c r="H9" s="80">
        <v>3.54</v>
      </c>
      <c r="I9" s="80">
        <v>15.81</v>
      </c>
    </row>
    <row r="10" spans="2:13" x14ac:dyDescent="0.25">
      <c r="B10" s="83"/>
      <c r="C10" s="79">
        <v>7</v>
      </c>
      <c r="D10" s="80">
        <v>2.85</v>
      </c>
      <c r="E10" s="81">
        <v>0.62</v>
      </c>
      <c r="F10" s="85"/>
      <c r="G10" s="79">
        <v>52</v>
      </c>
      <c r="H10" s="80">
        <v>3.62</v>
      </c>
      <c r="I10" s="80">
        <v>16.18</v>
      </c>
    </row>
    <row r="11" spans="2:13" x14ac:dyDescent="0.25">
      <c r="B11" s="83"/>
      <c r="C11" s="79">
        <v>8</v>
      </c>
      <c r="D11" s="80">
        <v>3.13</v>
      </c>
      <c r="E11" s="81">
        <v>0.71</v>
      </c>
      <c r="F11" s="85"/>
      <c r="G11" s="79">
        <v>53</v>
      </c>
      <c r="H11" s="80">
        <v>3.64</v>
      </c>
      <c r="I11" s="80">
        <v>16.53</v>
      </c>
    </row>
    <row r="12" spans="2:13" x14ac:dyDescent="0.25">
      <c r="B12" s="83"/>
      <c r="C12" s="79">
        <v>9</v>
      </c>
      <c r="D12" s="80">
        <v>3.42</v>
      </c>
      <c r="E12" s="81">
        <v>0.73</v>
      </c>
      <c r="F12" s="85"/>
      <c r="G12" s="79">
        <v>54</v>
      </c>
      <c r="H12" s="80">
        <v>3.75</v>
      </c>
      <c r="I12" s="80">
        <v>16.89</v>
      </c>
    </row>
    <row r="13" spans="2:13" x14ac:dyDescent="0.25">
      <c r="B13" s="83"/>
      <c r="C13" s="79">
        <v>10</v>
      </c>
      <c r="D13" s="80">
        <v>3.7</v>
      </c>
      <c r="E13" s="81">
        <v>0.81</v>
      </c>
      <c r="F13" s="85"/>
      <c r="G13" s="79">
        <v>55</v>
      </c>
      <c r="H13" s="80">
        <v>3.83</v>
      </c>
      <c r="I13" s="80">
        <v>17.239999999999998</v>
      </c>
    </row>
    <row r="14" spans="2:13" x14ac:dyDescent="0.25">
      <c r="B14" s="83"/>
      <c r="C14" s="79">
        <v>11</v>
      </c>
      <c r="D14" s="80">
        <v>3.95</v>
      </c>
      <c r="E14" s="81">
        <v>0.89</v>
      </c>
      <c r="F14" s="85"/>
      <c r="G14" s="79">
        <v>56</v>
      </c>
      <c r="H14" s="80">
        <v>3.92</v>
      </c>
      <c r="I14" s="80">
        <v>17.559999999999999</v>
      </c>
    </row>
    <row r="15" spans="2:13" x14ac:dyDescent="0.25">
      <c r="B15" s="83"/>
      <c r="C15" s="79">
        <v>12</v>
      </c>
      <c r="D15" s="80">
        <v>4.3600000000000003</v>
      </c>
      <c r="E15" s="81">
        <v>0.99</v>
      </c>
      <c r="F15" s="85"/>
      <c r="G15" s="79">
        <v>57</v>
      </c>
      <c r="H15" s="80">
        <v>4.0199999999999996</v>
      </c>
      <c r="I15" s="80">
        <v>17.98</v>
      </c>
    </row>
    <row r="16" spans="2:13" x14ac:dyDescent="0.25">
      <c r="B16" s="83"/>
      <c r="C16" s="79">
        <v>13</v>
      </c>
      <c r="D16" s="80">
        <v>4.79</v>
      </c>
      <c r="E16" s="81">
        <v>1.08</v>
      </c>
      <c r="F16" s="85"/>
      <c r="G16" s="79">
        <v>58</v>
      </c>
      <c r="H16" s="80">
        <v>4.1100000000000003</v>
      </c>
      <c r="I16" s="80">
        <v>18.350000000000001</v>
      </c>
    </row>
    <row r="17" spans="2:9" x14ac:dyDescent="0.25">
      <c r="B17" s="83"/>
      <c r="C17" s="79">
        <v>14</v>
      </c>
      <c r="D17" s="80">
        <v>5.14</v>
      </c>
      <c r="E17" s="81">
        <v>1.1000000000000001</v>
      </c>
      <c r="F17" s="85"/>
      <c r="G17" s="79">
        <v>59</v>
      </c>
      <c r="H17" s="80">
        <v>4.1900000000000004</v>
      </c>
      <c r="I17" s="80">
        <v>18.760000000000002</v>
      </c>
    </row>
    <row r="18" spans="2:9" x14ac:dyDescent="0.25">
      <c r="B18" s="83"/>
      <c r="C18" s="79">
        <v>15</v>
      </c>
      <c r="D18" s="80">
        <v>5.43</v>
      </c>
      <c r="E18" s="81">
        <v>1.19</v>
      </c>
      <c r="F18" s="85"/>
      <c r="G18" s="79">
        <v>60</v>
      </c>
      <c r="H18" s="80">
        <v>4.33</v>
      </c>
      <c r="I18" s="80">
        <v>19.29</v>
      </c>
    </row>
    <row r="19" spans="2:9" x14ac:dyDescent="0.25">
      <c r="B19" s="83"/>
      <c r="C19" s="79">
        <v>16</v>
      </c>
      <c r="D19" s="80">
        <v>5.84</v>
      </c>
      <c r="E19" s="81">
        <v>1.28</v>
      </c>
      <c r="F19" s="85"/>
      <c r="G19" s="79">
        <v>61</v>
      </c>
      <c r="H19" s="80">
        <v>4.47</v>
      </c>
      <c r="I19" s="80">
        <v>19.93</v>
      </c>
    </row>
    <row r="20" spans="2:9" x14ac:dyDescent="0.25">
      <c r="B20" s="83"/>
      <c r="C20" s="79">
        <v>17</v>
      </c>
      <c r="D20" s="80">
        <v>5.85</v>
      </c>
      <c r="E20" s="81">
        <v>1.3</v>
      </c>
      <c r="F20" s="85"/>
      <c r="G20" s="79">
        <v>62</v>
      </c>
      <c r="H20" s="80">
        <v>4.58</v>
      </c>
      <c r="I20" s="80">
        <v>20.51</v>
      </c>
    </row>
    <row r="21" spans="2:9" x14ac:dyDescent="0.25">
      <c r="B21" s="83"/>
      <c r="C21" s="79">
        <v>18</v>
      </c>
      <c r="D21" s="80">
        <v>6.05</v>
      </c>
      <c r="E21" s="81">
        <v>1.32</v>
      </c>
      <c r="F21" s="85"/>
      <c r="G21" s="79">
        <v>63</v>
      </c>
      <c r="H21" s="80">
        <v>4.67</v>
      </c>
      <c r="I21" s="80">
        <v>20.88</v>
      </c>
    </row>
    <row r="22" spans="2:9" x14ac:dyDescent="0.25">
      <c r="B22" s="83"/>
      <c r="C22" s="79">
        <v>19</v>
      </c>
      <c r="D22" s="80">
        <v>6.05</v>
      </c>
      <c r="E22" s="81">
        <v>1.33</v>
      </c>
      <c r="F22" s="85"/>
      <c r="G22" s="79">
        <v>64</v>
      </c>
      <c r="H22" s="80">
        <v>4.75</v>
      </c>
      <c r="I22" s="80">
        <v>21.3</v>
      </c>
    </row>
    <row r="23" spans="2:9" x14ac:dyDescent="0.25">
      <c r="B23" s="83"/>
      <c r="C23" s="79">
        <v>20</v>
      </c>
      <c r="D23" s="80">
        <v>6.05</v>
      </c>
      <c r="E23" s="81">
        <v>1.35</v>
      </c>
      <c r="F23" s="85"/>
      <c r="G23" s="79">
        <v>65</v>
      </c>
      <c r="H23" s="80">
        <v>4.7699999999999996</v>
      </c>
      <c r="I23" s="80">
        <v>21.61</v>
      </c>
    </row>
    <row r="24" spans="2:9" x14ac:dyDescent="0.25">
      <c r="B24" s="83"/>
      <c r="C24" s="79">
        <v>21</v>
      </c>
      <c r="D24" s="80">
        <v>6.24</v>
      </c>
      <c r="E24" s="81">
        <v>1.36</v>
      </c>
      <c r="F24" s="85"/>
      <c r="G24" s="79">
        <v>66</v>
      </c>
      <c r="H24" s="80">
        <v>4.8499999999999996</v>
      </c>
      <c r="I24" s="80">
        <v>21.84</v>
      </c>
    </row>
    <row r="25" spans="2:9" x14ac:dyDescent="0.25">
      <c r="B25" s="83"/>
      <c r="C25" s="79">
        <v>22</v>
      </c>
      <c r="D25" s="80">
        <v>6.67</v>
      </c>
      <c r="E25" s="81">
        <v>1.46</v>
      </c>
      <c r="F25" s="85"/>
      <c r="G25" s="79">
        <v>67</v>
      </c>
      <c r="H25" s="80">
        <v>4.8499999999999996</v>
      </c>
      <c r="I25" s="80">
        <v>22.15</v>
      </c>
    </row>
    <row r="26" spans="2:9" x14ac:dyDescent="0.25">
      <c r="B26" s="83"/>
      <c r="C26" s="79">
        <v>23</v>
      </c>
      <c r="D26" s="80">
        <v>7.14</v>
      </c>
      <c r="E26" s="81">
        <v>1.56</v>
      </c>
      <c r="F26" s="85"/>
      <c r="G26" s="79">
        <v>68</v>
      </c>
      <c r="H26" s="80">
        <v>4.95</v>
      </c>
      <c r="I26" s="80">
        <v>22.15</v>
      </c>
    </row>
    <row r="27" spans="2:9" x14ac:dyDescent="0.25">
      <c r="B27" s="83"/>
      <c r="C27" s="79">
        <v>24</v>
      </c>
      <c r="D27" s="80">
        <v>7.54</v>
      </c>
      <c r="E27" s="81">
        <v>1.65</v>
      </c>
      <c r="F27" s="85"/>
      <c r="G27" s="79">
        <v>69</v>
      </c>
      <c r="H27" s="80">
        <v>4.95</v>
      </c>
      <c r="I27" s="80">
        <v>22.44</v>
      </c>
    </row>
    <row r="28" spans="2:9" x14ac:dyDescent="0.25">
      <c r="B28" s="83"/>
      <c r="C28" s="79">
        <v>25</v>
      </c>
      <c r="D28" s="80">
        <v>7.71</v>
      </c>
      <c r="E28" s="81">
        <v>1.68</v>
      </c>
      <c r="F28" s="85"/>
      <c r="G28" s="79">
        <v>70</v>
      </c>
      <c r="H28" s="80">
        <v>5.0599999999999996</v>
      </c>
      <c r="I28" s="80">
        <v>22.63</v>
      </c>
    </row>
    <row r="29" spans="2:9" x14ac:dyDescent="0.25">
      <c r="B29" s="83"/>
      <c r="C29" s="79">
        <v>26</v>
      </c>
      <c r="D29" s="80">
        <v>8.01</v>
      </c>
      <c r="E29" s="81">
        <v>1.76</v>
      </c>
      <c r="F29" s="85"/>
      <c r="G29" s="79">
        <v>71</v>
      </c>
      <c r="H29" s="80">
        <v>5.15</v>
      </c>
      <c r="I29" s="80">
        <v>23.09</v>
      </c>
    </row>
    <row r="30" spans="2:9" x14ac:dyDescent="0.25">
      <c r="B30" s="83"/>
      <c r="C30" s="79">
        <v>27</v>
      </c>
      <c r="D30" s="80">
        <v>8.4</v>
      </c>
      <c r="E30" s="81">
        <v>1.85</v>
      </c>
      <c r="F30" s="85"/>
      <c r="G30" s="79">
        <v>72</v>
      </c>
      <c r="H30" s="80">
        <v>5.17</v>
      </c>
      <c r="I30" s="80">
        <v>23.35</v>
      </c>
    </row>
    <row r="31" spans="2:9" x14ac:dyDescent="0.25">
      <c r="B31" s="83"/>
      <c r="C31" s="79">
        <v>28</v>
      </c>
      <c r="D31" s="80">
        <v>9.26</v>
      </c>
      <c r="E31" s="81">
        <v>1.96</v>
      </c>
      <c r="F31" s="85"/>
      <c r="G31" s="79">
        <v>73</v>
      </c>
      <c r="H31" s="80">
        <v>5.28</v>
      </c>
      <c r="I31" s="80">
        <v>23.61</v>
      </c>
    </row>
    <row r="32" spans="2:9" x14ac:dyDescent="0.25">
      <c r="B32" s="83"/>
      <c r="C32" s="79">
        <v>29</v>
      </c>
      <c r="D32" s="80">
        <v>9.26</v>
      </c>
      <c r="E32" s="81">
        <v>2.0499999999999998</v>
      </c>
      <c r="F32" s="85"/>
      <c r="G32" s="79">
        <v>74</v>
      </c>
      <c r="H32" s="80">
        <v>5.29</v>
      </c>
      <c r="I32" s="80">
        <v>23.83</v>
      </c>
    </row>
    <row r="33" spans="2:9" x14ac:dyDescent="0.25">
      <c r="B33" s="83"/>
      <c r="C33" s="79">
        <v>30</v>
      </c>
      <c r="D33" s="80">
        <v>9.65</v>
      </c>
      <c r="E33" s="81">
        <v>2.17</v>
      </c>
      <c r="F33" s="85"/>
      <c r="G33" s="79">
        <v>75</v>
      </c>
      <c r="H33" s="80">
        <v>5.37</v>
      </c>
      <c r="I33" s="80">
        <v>24.2</v>
      </c>
    </row>
    <row r="34" spans="2:9" x14ac:dyDescent="0.25">
      <c r="B34" s="83"/>
      <c r="C34" s="79">
        <v>31</v>
      </c>
      <c r="D34" s="80">
        <v>9.9499999999999993</v>
      </c>
      <c r="E34" s="81">
        <v>2.1800000000000002</v>
      </c>
      <c r="F34" s="85"/>
      <c r="G34" s="79">
        <v>76</v>
      </c>
      <c r="H34" s="80">
        <v>5.38</v>
      </c>
      <c r="I34" s="80">
        <v>24.21</v>
      </c>
    </row>
    <row r="35" spans="2:9" x14ac:dyDescent="0.25">
      <c r="B35" s="83"/>
      <c r="C35" s="79">
        <v>32</v>
      </c>
      <c r="D35" s="80">
        <v>10.26</v>
      </c>
      <c r="E35" s="81">
        <v>2.27</v>
      </c>
      <c r="F35" s="85"/>
      <c r="G35" s="79">
        <v>77</v>
      </c>
      <c r="H35" s="80">
        <v>5.48</v>
      </c>
      <c r="I35" s="80">
        <v>24.73</v>
      </c>
    </row>
    <row r="36" spans="2:9" x14ac:dyDescent="0.25">
      <c r="B36" s="83"/>
      <c r="C36" s="79">
        <v>33</v>
      </c>
      <c r="D36" s="80">
        <v>10.77</v>
      </c>
      <c r="E36" s="81">
        <v>2.37</v>
      </c>
      <c r="F36" s="85"/>
      <c r="G36" s="79">
        <v>78</v>
      </c>
      <c r="H36" s="80">
        <v>5.59</v>
      </c>
      <c r="I36" s="80">
        <v>25.22</v>
      </c>
    </row>
    <row r="37" spans="2:9" x14ac:dyDescent="0.25">
      <c r="B37" s="83"/>
      <c r="C37" s="79">
        <v>34</v>
      </c>
      <c r="D37" s="80">
        <v>11.12</v>
      </c>
      <c r="E37" s="81">
        <v>2.46</v>
      </c>
      <c r="F37" s="85"/>
      <c r="G37" s="79">
        <v>79</v>
      </c>
      <c r="H37" s="80">
        <v>5.69</v>
      </c>
      <c r="I37" s="80">
        <v>25.37</v>
      </c>
    </row>
    <row r="38" spans="2:9" x14ac:dyDescent="0.25">
      <c r="B38" s="83"/>
      <c r="C38" s="79">
        <v>35</v>
      </c>
      <c r="D38" s="80">
        <v>11.53</v>
      </c>
      <c r="E38" s="81">
        <v>2.5499999999999998</v>
      </c>
      <c r="F38" s="85"/>
      <c r="G38" s="79">
        <v>80</v>
      </c>
      <c r="H38" s="80">
        <v>5.81</v>
      </c>
      <c r="I38" s="80">
        <v>25.97</v>
      </c>
    </row>
    <row r="39" spans="2:9" x14ac:dyDescent="0.25">
      <c r="B39" s="83"/>
      <c r="C39" s="79">
        <v>36</v>
      </c>
      <c r="D39" s="80">
        <v>11.88</v>
      </c>
      <c r="E39" s="81">
        <v>2.62</v>
      </c>
      <c r="F39" s="85"/>
      <c r="G39" s="79">
        <v>81</v>
      </c>
      <c r="H39" s="80">
        <v>5.94</v>
      </c>
      <c r="I39" s="80">
        <v>26.54</v>
      </c>
    </row>
    <row r="40" spans="2:9" x14ac:dyDescent="0.25">
      <c r="B40" s="83"/>
      <c r="C40" s="79">
        <v>37</v>
      </c>
      <c r="D40" s="80">
        <v>12.26</v>
      </c>
      <c r="E40" s="81">
        <v>2.71</v>
      </c>
      <c r="F40" s="85"/>
      <c r="G40" s="79">
        <v>82</v>
      </c>
      <c r="H40" s="80">
        <v>5.95</v>
      </c>
      <c r="I40" s="80">
        <v>26.9</v>
      </c>
    </row>
    <row r="41" spans="2:9" x14ac:dyDescent="0.25">
      <c r="B41" s="83"/>
      <c r="C41" s="79">
        <v>38</v>
      </c>
      <c r="D41" s="80">
        <v>12.53</v>
      </c>
      <c r="E41" s="81">
        <v>2.78</v>
      </c>
      <c r="F41" s="85"/>
      <c r="G41" s="79">
        <v>83</v>
      </c>
      <c r="H41" s="80">
        <v>6.09</v>
      </c>
      <c r="I41" s="80">
        <v>27.45</v>
      </c>
    </row>
    <row r="42" spans="2:9" x14ac:dyDescent="0.25">
      <c r="B42" s="83"/>
      <c r="C42" s="79">
        <v>39</v>
      </c>
      <c r="D42" s="80">
        <v>12.81</v>
      </c>
      <c r="E42" s="81">
        <v>2.87</v>
      </c>
      <c r="F42" s="85"/>
      <c r="G42" s="79">
        <v>84</v>
      </c>
      <c r="H42" s="80">
        <v>6.21</v>
      </c>
      <c r="I42" s="80">
        <v>27.94</v>
      </c>
    </row>
    <row r="43" spans="2:9" x14ac:dyDescent="0.25">
      <c r="B43" s="83"/>
      <c r="C43" s="79">
        <v>40</v>
      </c>
      <c r="D43" s="80">
        <v>13.59</v>
      </c>
      <c r="E43" s="81">
        <v>2.98</v>
      </c>
      <c r="F43" s="85"/>
      <c r="G43" s="79">
        <v>85</v>
      </c>
      <c r="H43" s="80">
        <v>6.29</v>
      </c>
      <c r="I43" s="80">
        <v>28.33</v>
      </c>
    </row>
    <row r="44" spans="2:9" x14ac:dyDescent="0.25">
      <c r="B44" s="83"/>
      <c r="C44" s="79">
        <v>41</v>
      </c>
      <c r="D44" s="80">
        <v>13.59</v>
      </c>
      <c r="E44" s="81">
        <v>2.99</v>
      </c>
      <c r="F44" s="85"/>
      <c r="G44" s="79">
        <v>86</v>
      </c>
      <c r="H44" s="80">
        <v>6.39</v>
      </c>
      <c r="I44" s="80">
        <v>28.85</v>
      </c>
    </row>
    <row r="45" spans="2:9" x14ac:dyDescent="0.25">
      <c r="B45" s="83"/>
      <c r="C45" s="79">
        <v>42</v>
      </c>
      <c r="D45" s="80">
        <v>13.82</v>
      </c>
      <c r="E45" s="81">
        <v>3.09</v>
      </c>
      <c r="F45" s="85"/>
      <c r="G45" s="79">
        <v>87</v>
      </c>
      <c r="H45" s="80">
        <v>6.53</v>
      </c>
      <c r="I45" s="80">
        <v>29.42</v>
      </c>
    </row>
    <row r="46" spans="2:9" x14ac:dyDescent="0.25">
      <c r="B46" s="83"/>
      <c r="C46" s="79">
        <v>43</v>
      </c>
      <c r="D46" s="80">
        <v>13.83</v>
      </c>
      <c r="E46" s="81">
        <v>3.09</v>
      </c>
      <c r="F46" s="85"/>
      <c r="G46" s="79">
        <v>88</v>
      </c>
      <c r="H46" s="80">
        <v>6.66</v>
      </c>
      <c r="I46" s="80">
        <v>30.03</v>
      </c>
    </row>
    <row r="47" spans="2:9" x14ac:dyDescent="0.25">
      <c r="B47" s="83"/>
      <c r="C47" s="79">
        <v>44</v>
      </c>
      <c r="D47" s="80">
        <v>14</v>
      </c>
      <c r="E47" s="81">
        <v>3.11</v>
      </c>
      <c r="F47" s="85"/>
      <c r="G47" s="79">
        <v>89</v>
      </c>
      <c r="H47" s="80">
        <v>6.76</v>
      </c>
      <c r="I47" s="80">
        <v>30.46</v>
      </c>
    </row>
    <row r="48" spans="2:9" ht="15.75" thickBot="1" x14ac:dyDescent="0.3">
      <c r="B48" s="84"/>
      <c r="C48" s="79">
        <v>45</v>
      </c>
      <c r="D48" s="80">
        <v>14.01</v>
      </c>
      <c r="E48" s="81">
        <v>3.12</v>
      </c>
      <c r="F48" s="86"/>
      <c r="G48" s="79">
        <v>90</v>
      </c>
      <c r="H48" s="80">
        <v>6.87</v>
      </c>
      <c r="I48" s="80">
        <v>30.97</v>
      </c>
    </row>
    <row r="49" s="66" customFormat="1" x14ac:dyDescent="0.25"/>
    <row r="50" s="66" customFormat="1" x14ac:dyDescent="0.25"/>
    <row r="51" s="66" customFormat="1" x14ac:dyDescent="0.25"/>
    <row r="52" s="66" customFormat="1" x14ac:dyDescent="0.25"/>
    <row r="53" s="66" customFormat="1" x14ac:dyDescent="0.25"/>
  </sheetData>
  <mergeCells count="1">
    <mergeCell ref="B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Hoja1 (2)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buccioni</dc:creator>
  <cp:lastModifiedBy>Guillermo Vidal Astudillo</cp:lastModifiedBy>
  <dcterms:created xsi:type="dcterms:W3CDTF">2024-04-06T13:56:33Z</dcterms:created>
  <dcterms:modified xsi:type="dcterms:W3CDTF">2024-04-20T03:56:26Z</dcterms:modified>
</cp:coreProperties>
</file>