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OneDrive\Escritorio\ING INFORMATICA\FISICA\rectificacion\"/>
    </mc:Choice>
  </mc:AlternateContent>
  <xr:revisionPtr revIDLastSave="0" documentId="13_ncr:1_{59B730AE-6994-45E2-B0A7-BFA50EC116BB}" xr6:coauthVersionLast="47" xr6:coauthVersionMax="47" xr10:uidLastSave="{00000000-0000-0000-0000-000000000000}"/>
  <bookViews>
    <workbookView xWindow="-120" yWindow="-120" windowWidth="29040" windowHeight="15720" xr2:uid="{81CC2926-9615-4EC0-949A-04DB09C66852}"/>
  </bookViews>
  <sheets>
    <sheet name="Hoja1" sheetId="1" r:id="rId1"/>
    <sheet name="ej 2" sheetId="2" r:id="rId2"/>
    <sheet name="ej 3" sheetId="3" r:id="rId3"/>
    <sheet name="ej 4" sheetId="4" r:id="rId4"/>
    <sheet name="ej6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E18" i="2"/>
  <c r="E19" i="2"/>
  <c r="E20" i="2"/>
  <c r="E21" i="2"/>
  <c r="E22" i="2"/>
  <c r="E23" i="2"/>
  <c r="E24" i="2"/>
  <c r="E25" i="2"/>
  <c r="E26" i="2"/>
  <c r="E17" i="2"/>
  <c r="E11" i="5"/>
  <c r="E12" i="5"/>
  <c r="E13" i="5"/>
  <c r="E14" i="5"/>
  <c r="E15" i="5"/>
  <c r="E10" i="5"/>
  <c r="E3" i="5"/>
  <c r="E4" i="5"/>
  <c r="E5" i="5"/>
  <c r="E6" i="5"/>
  <c r="E7" i="5"/>
  <c r="F3" i="5"/>
  <c r="F4" i="5"/>
  <c r="F5" i="5"/>
  <c r="F6" i="5"/>
  <c r="F7" i="5"/>
  <c r="E2" i="5"/>
  <c r="F2" i="5"/>
  <c r="C11" i="5"/>
  <c r="C12" i="5"/>
  <c r="C13" i="5"/>
  <c r="C14" i="5"/>
  <c r="C15" i="5"/>
  <c r="C10" i="5"/>
  <c r="B18" i="4"/>
  <c r="B19" i="4"/>
  <c r="B20" i="4"/>
  <c r="B21" i="4"/>
  <c r="B17" i="4"/>
  <c r="C10" i="4"/>
  <c r="C11" i="4"/>
  <c r="C12" i="4"/>
  <c r="C13" i="4"/>
  <c r="C9" i="4"/>
  <c r="C18" i="3"/>
  <c r="C19" i="3"/>
  <c r="C20" i="3"/>
  <c r="C21" i="3"/>
  <c r="C22" i="3"/>
  <c r="C23" i="3"/>
  <c r="C24" i="3"/>
  <c r="C25" i="3"/>
  <c r="C26" i="3"/>
  <c r="C27" i="3"/>
  <c r="C17" i="3"/>
  <c r="S2" i="2"/>
  <c r="O5" i="2" s="1"/>
  <c r="P2" i="2"/>
  <c r="M5" i="2" s="1"/>
  <c r="L2" i="2"/>
  <c r="J2" i="2"/>
  <c r="G12" i="2"/>
  <c r="H12" i="2"/>
  <c r="I12" i="2"/>
  <c r="F12" i="2"/>
  <c r="I3" i="2"/>
  <c r="I4" i="2"/>
  <c r="I5" i="2"/>
  <c r="I6" i="2"/>
  <c r="I7" i="2"/>
  <c r="I8" i="2"/>
  <c r="I9" i="2"/>
  <c r="I10" i="2"/>
  <c r="I11" i="2"/>
  <c r="H3" i="2"/>
  <c r="H4" i="2"/>
  <c r="H5" i="2"/>
  <c r="H6" i="2"/>
  <c r="H7" i="2"/>
  <c r="H8" i="2"/>
  <c r="H9" i="2"/>
  <c r="H10" i="2"/>
  <c r="H11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I2" i="2"/>
  <c r="H2" i="2"/>
  <c r="G2" i="2"/>
  <c r="F2" i="2"/>
  <c r="C3" i="2" l="1"/>
  <c r="C4" i="2"/>
  <c r="C5" i="2"/>
  <c r="C6" i="2"/>
  <c r="C7" i="2"/>
  <c r="C8" i="2"/>
  <c r="C9" i="2"/>
  <c r="C10" i="2"/>
  <c r="C11" i="2"/>
  <c r="C2" i="2"/>
  <c r="D3" i="1"/>
  <c r="D4" i="1"/>
  <c r="D5" i="1"/>
  <c r="D6" i="1"/>
  <c r="D7" i="1"/>
  <c r="D8" i="1"/>
  <c r="D9" i="1"/>
  <c r="D10" i="1"/>
  <c r="D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<sst xmlns="http://schemas.openxmlformats.org/spreadsheetml/2006/main" count="32" uniqueCount="18">
  <si>
    <t>V</t>
  </si>
  <si>
    <t>t</t>
  </si>
  <si>
    <t>1/t</t>
  </si>
  <si>
    <t>ln(V)</t>
  </si>
  <si>
    <t>f Hz</t>
  </si>
  <si>
    <t>N</t>
  </si>
  <si>
    <t>∑</t>
  </si>
  <si>
    <t>m</t>
  </si>
  <si>
    <t>coeficiente de los cuadrados medios</t>
  </si>
  <si>
    <t>n</t>
  </si>
  <si>
    <t>T</t>
  </si>
  <si>
    <t>ln(T)</t>
  </si>
  <si>
    <t>X</t>
  </si>
  <si>
    <t>Y</t>
  </si>
  <si>
    <t>t¨2</t>
  </si>
  <si>
    <t xml:space="preserve"> </t>
  </si>
  <si>
    <t>ln(f)</t>
  </si>
  <si>
    <t>ln(Xc)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</si>
</sst>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Descarga de un condensador V vs 1/t</a:t>
            </a:r>
          </a:p>
        </c:rich>
      </c:tx>
      <c:layout>
        <c:manualLayout>
          <c:xMode val="edge"/>
          <c:yMode val="edge"/>
          <c:x val="0.1935345581802274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133989501312334"/>
                  <c:y val="6.43981481481481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Hoja1!$E$3:$E$10</c:f>
              <c:numCache>
                <c:formatCode>0.000</c:formatCode>
                <c:ptCount val="8"/>
                <c:pt idx="0">
                  <c:v>1.6666666666666666E-2</c:v>
                </c:pt>
                <c:pt idx="1">
                  <c:v>1.1111111111111112E-2</c:v>
                </c:pt>
                <c:pt idx="2">
                  <c:v>0.01</c:v>
                </c:pt>
                <c:pt idx="3">
                  <c:v>8.3333333333333332E-3</c:v>
                </c:pt>
                <c:pt idx="4">
                  <c:v>6.2500000000000003E-3</c:v>
                </c:pt>
                <c:pt idx="5">
                  <c:v>4.5454545454545452E-3</c:v>
                </c:pt>
                <c:pt idx="6">
                  <c:v>4.0000000000000001E-3</c:v>
                </c:pt>
                <c:pt idx="7">
                  <c:v>2.8571428571428571E-3</c:v>
                </c:pt>
              </c:numCache>
            </c:numRef>
          </c:xVal>
          <c:yVal>
            <c:numRef>
              <c:f>Hoja1!$F$3:$F$10</c:f>
              <c:numCache>
                <c:formatCode>General</c:formatCode>
                <c:ptCount val="8"/>
                <c:pt idx="0">
                  <c:v>7.6</c:v>
                </c:pt>
                <c:pt idx="1">
                  <c:v>6.1</c:v>
                </c:pt>
                <c:pt idx="2">
                  <c:v>5.6</c:v>
                </c:pt>
                <c:pt idx="3">
                  <c:v>4.8</c:v>
                </c:pt>
                <c:pt idx="4">
                  <c:v>3.6</c:v>
                </c:pt>
                <c:pt idx="5">
                  <c:v>2.2999999999999998</c:v>
                </c:pt>
                <c:pt idx="6">
                  <c:v>1.8</c:v>
                </c:pt>
                <c:pt idx="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8-4D92-ACCE-5CFC1B74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65504"/>
        <c:axId val="273561984"/>
      </c:scatterChart>
      <c:valAx>
        <c:axId val="27356550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3561984"/>
        <c:crosses val="autoZero"/>
        <c:crossBetween val="midCat"/>
      </c:valAx>
      <c:valAx>
        <c:axId val="2735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35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X</a:t>
            </a:r>
            <a:r>
              <a:rPr lang="es-CL" baseline="0"/>
              <a:t> vs 1/Y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0080927384076989E-2"/>
          <c:y val="0.15782407407407409"/>
          <c:w val="0.87114129483814529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83989501312337E-4"/>
                  <c:y val="-0.49033209390492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 4'!$B$9:$B$13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'ej 4'!$C$9:$C$13</c:f>
              <c:numCache>
                <c:formatCode>General</c:formatCode>
                <c:ptCount val="5"/>
                <c:pt idx="0">
                  <c:v>0.25</c:v>
                </c:pt>
                <c:pt idx="1">
                  <c:v>0.1111111111111111</c:v>
                </c:pt>
                <c:pt idx="2">
                  <c:v>0.04</c:v>
                </c:pt>
                <c:pt idx="3">
                  <c:v>2.0408163265306121E-2</c:v>
                </c:pt>
                <c:pt idx="4">
                  <c:v>1.2345679012345678E-2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8-476F-8C78-7EF795F8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88032"/>
        <c:axId val="642096480"/>
      </c:scatterChart>
      <c:valAx>
        <c:axId val="6420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96480"/>
        <c:crosses val="autoZero"/>
        <c:crossBetween val="midCat"/>
      </c:valAx>
      <c:valAx>
        <c:axId val="6420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</a:rPr>
              <a:t>𝑋^2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17738407699037"/>
                  <c:y val="3.51155584718576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 4'!$B$17:$B$21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25</c:v>
                </c:pt>
                <c:pt idx="3">
                  <c:v>49</c:v>
                </c:pt>
                <c:pt idx="4">
                  <c:v>81</c:v>
                </c:pt>
              </c:numCache>
            </c:numRef>
          </c:xVal>
          <c:yVal>
            <c:numRef>
              <c:f>'ej 4'!$C$17:$C$21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25</c:v>
                </c:pt>
                <c:pt idx="3">
                  <c:v>49</c:v>
                </c:pt>
                <c:pt idx="4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0-4E3E-A294-A4BDE1D25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97888"/>
        <c:axId val="642100704"/>
      </c:scatterChart>
      <c:valAx>
        <c:axId val="6420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100704"/>
        <c:crosses val="autoZero"/>
        <c:crossBetween val="midCat"/>
      </c:valAx>
      <c:valAx>
        <c:axId val="6421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x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00524934383202"/>
                  <c:y val="-4.1645523476232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'ej6 '!$B$2:$B$7</c:f>
              <c:numCache>
                <c:formatCode>General</c:formatCode>
                <c:ptCount val="6"/>
                <c:pt idx="0">
                  <c:v>0.35</c:v>
                </c:pt>
                <c:pt idx="1">
                  <c:v>0.6</c:v>
                </c:pt>
                <c:pt idx="2">
                  <c:v>0.85</c:v>
                </c:pt>
                <c:pt idx="3">
                  <c:v>1</c:v>
                </c:pt>
                <c:pt idx="4">
                  <c:v>1.03</c:v>
                </c:pt>
                <c:pt idx="5">
                  <c:v>1.08</c:v>
                </c:pt>
              </c:numCache>
            </c:numRef>
          </c:xVal>
          <c:yVal>
            <c:numRef>
              <c:f>'ej6 '!$C$2:$C$7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3-4F1D-AE23-4514221E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91104"/>
        <c:axId val="580689696"/>
      </c:scatterChart>
      <c:valAx>
        <c:axId val="5806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689696"/>
        <c:crosses val="autoZero"/>
        <c:crossBetween val="midCat"/>
      </c:valAx>
      <c:valAx>
        <c:axId val="5806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6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ln(t)</a:t>
            </a:r>
            <a:r>
              <a:rPr lang="es-CL" baseline="0"/>
              <a:t> vs ln(x)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27252843394578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'ej6 '!$E$2:$E$7</c:f>
              <c:numCache>
                <c:formatCode>General</c:formatCode>
                <c:ptCount val="6"/>
                <c:pt idx="0">
                  <c:v>-1.0498221244986778</c:v>
                </c:pt>
                <c:pt idx="1">
                  <c:v>-0.51082562376599072</c:v>
                </c:pt>
                <c:pt idx="2">
                  <c:v>-0.16251892949777494</c:v>
                </c:pt>
                <c:pt idx="3">
                  <c:v>0</c:v>
                </c:pt>
                <c:pt idx="4">
                  <c:v>2.9558802241544429E-2</c:v>
                </c:pt>
                <c:pt idx="5">
                  <c:v>7.6961041136128394E-2</c:v>
                </c:pt>
              </c:numCache>
            </c:numRef>
          </c:xVal>
          <c:yVal>
            <c:numRef>
              <c:f>'ej6 '!$F$2:$F$7</c:f>
              <c:numCache>
                <c:formatCode>General</c:formatCode>
                <c:ptCount val="6"/>
                <c:pt idx="0">
                  <c:v>2.3025850929940459</c:v>
                </c:pt>
                <c:pt idx="1">
                  <c:v>3.4011973816621555</c:v>
                </c:pt>
                <c:pt idx="2">
                  <c:v>4.0943445622221004</c:v>
                </c:pt>
                <c:pt idx="3">
                  <c:v>4.3820266346738812</c:v>
                </c:pt>
                <c:pt idx="4">
                  <c:v>4.499809670330265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9F4-902B-FAE8BC3AC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13280"/>
        <c:axId val="580713632"/>
      </c:scatterChart>
      <c:valAx>
        <c:axId val="5807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13632"/>
        <c:crosses val="autoZero"/>
        <c:crossBetween val="midCat"/>
      </c:valAx>
      <c:valAx>
        <c:axId val="5807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</a:t>
            </a:r>
            <a:r>
              <a:rPr lang="es-CL" baseline="0"/>
              <a:t> vs </a:t>
            </a:r>
            <a:r>
              <a:rPr lang="es-CL" sz="1400" i="0">
                <a:latin typeface="Cambria Math" panose="02040503050406030204" pitchFamily="18" charset="0"/>
              </a:rPr>
              <a:t>√</a:t>
            </a:r>
            <a:r>
              <a:rPr lang="es-CL" sz="1400" b="0" i="0">
                <a:latin typeface="Cambria Math" panose="02040503050406030204" pitchFamily="18" charset="0"/>
              </a:rPr>
              <a:t>𝑥</a:t>
            </a:r>
            <a:r>
              <a:rPr lang="es-CL" baseline="0"/>
              <a:t> 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738626421697283E-2"/>
                  <c:y val="-1.14720034995625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'ej6 '!$B$10:$B$15</c:f>
              <c:numCache>
                <c:formatCode>General</c:formatCode>
                <c:ptCount val="6"/>
                <c:pt idx="0">
                  <c:v>0.35</c:v>
                </c:pt>
                <c:pt idx="1">
                  <c:v>0.6</c:v>
                </c:pt>
                <c:pt idx="2">
                  <c:v>0.85</c:v>
                </c:pt>
                <c:pt idx="3">
                  <c:v>1</c:v>
                </c:pt>
                <c:pt idx="4">
                  <c:v>1.03</c:v>
                </c:pt>
                <c:pt idx="5">
                  <c:v>1.08</c:v>
                </c:pt>
              </c:numCache>
            </c:numRef>
          </c:xVal>
          <c:yVal>
            <c:numRef>
              <c:f>'ej6 '!$C$10:$C$15</c:f>
              <c:numCache>
                <c:formatCode>General</c:formatCode>
                <c:ptCount val="6"/>
                <c:pt idx="0">
                  <c:v>3.1622776601683795</c:v>
                </c:pt>
                <c:pt idx="1">
                  <c:v>5.4772255750516612</c:v>
                </c:pt>
                <c:pt idx="2">
                  <c:v>7.745966692414834</c:v>
                </c:pt>
                <c:pt idx="3">
                  <c:v>8.9442719099991592</c:v>
                </c:pt>
                <c:pt idx="4">
                  <c:v>9.4868329805051381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F-47CC-85A0-973B34EA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12224"/>
        <c:axId val="580710112"/>
      </c:scatterChart>
      <c:valAx>
        <c:axId val="5807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10112"/>
        <c:crosses val="autoZero"/>
        <c:crossBetween val="midCat"/>
      </c:valAx>
      <c:valAx>
        <c:axId val="580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t2</a:t>
            </a:r>
            <a:r>
              <a:rPr lang="es-CL" baseline="0"/>
              <a:t> vs x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45931758530187E-2"/>
                  <c:y val="-4.37627588218139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'ej6 '!$E$10:$E$15</c:f>
              <c:numCache>
                <c:formatCode>General</c:formatCode>
                <c:ptCount val="6"/>
                <c:pt idx="0">
                  <c:v>0.12249999999999998</c:v>
                </c:pt>
                <c:pt idx="1">
                  <c:v>0.36</c:v>
                </c:pt>
                <c:pt idx="2">
                  <c:v>0.72249999999999992</c:v>
                </c:pt>
                <c:pt idx="3">
                  <c:v>1</c:v>
                </c:pt>
                <c:pt idx="4">
                  <c:v>1.0609</c:v>
                </c:pt>
                <c:pt idx="5">
                  <c:v>1.1664000000000001</c:v>
                </c:pt>
              </c:numCache>
            </c:numRef>
          </c:xVal>
          <c:yVal>
            <c:numRef>
              <c:f>'ej6 '!$F$10:$F$15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0-4F84-9A5A-2CF0C4C2E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15744"/>
        <c:axId val="580716096"/>
      </c:scatterChart>
      <c:valAx>
        <c:axId val="5807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16096"/>
        <c:crosses val="autoZero"/>
        <c:crossBetween val="midCat"/>
      </c:valAx>
      <c:valAx>
        <c:axId val="5807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Descarga de un condensador ln(V)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9400481189851269E-2"/>
          <c:y val="0.15782407407407409"/>
          <c:w val="0.8571550743657042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894356955380578E-2"/>
                  <c:y val="-0.4945355788859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Hoja1!$C$2:$C$10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160</c:v>
                </c:pt>
                <c:pt idx="6">
                  <c:v>220</c:v>
                </c:pt>
                <c:pt idx="7">
                  <c:v>250</c:v>
                </c:pt>
                <c:pt idx="8">
                  <c:v>350</c:v>
                </c:pt>
              </c:numCache>
            </c:numRef>
          </c:xVal>
          <c:yVal>
            <c:numRef>
              <c:f>Hoja1!$D$2:$D$10</c:f>
              <c:numCache>
                <c:formatCode>0.00</c:formatCode>
                <c:ptCount val="9"/>
                <c:pt idx="0">
                  <c:v>2.4849066497880004</c:v>
                </c:pt>
                <c:pt idx="1">
                  <c:v>2.0281482472922852</c:v>
                </c:pt>
                <c:pt idx="2">
                  <c:v>1.8082887711792655</c:v>
                </c:pt>
                <c:pt idx="3">
                  <c:v>1.7227665977411035</c:v>
                </c:pt>
                <c:pt idx="4">
                  <c:v>1.5686159179138452</c:v>
                </c:pt>
                <c:pt idx="5">
                  <c:v>1.2809338454620642</c:v>
                </c:pt>
                <c:pt idx="6">
                  <c:v>0.83290912293510388</c:v>
                </c:pt>
                <c:pt idx="7">
                  <c:v>0.58778666490211906</c:v>
                </c:pt>
                <c:pt idx="8">
                  <c:v>-0.22314355131420971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2-47E4-A06A-7F0B97C7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68320"/>
        <c:axId val="273566912"/>
      </c:scatterChart>
      <c:valAx>
        <c:axId val="2735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3566912"/>
        <c:crosses val="autoZero"/>
        <c:crossBetween val="midCat"/>
      </c:valAx>
      <c:valAx>
        <c:axId val="2735669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35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2295056867891513E-2"/>
                  <c:y val="-0.4857024642752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Hoja1!$C$32:$C$40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160</c:v>
                </c:pt>
                <c:pt idx="6">
                  <c:v>220</c:v>
                </c:pt>
                <c:pt idx="7">
                  <c:v>250</c:v>
                </c:pt>
                <c:pt idx="8">
                  <c:v>350</c:v>
                </c:pt>
              </c:numCache>
            </c:numRef>
          </c:xVal>
          <c:yVal>
            <c:numRef>
              <c:f>Hoja1!$D$32:$D$40</c:f>
              <c:numCache>
                <c:formatCode>General</c:formatCode>
                <c:ptCount val="9"/>
                <c:pt idx="0">
                  <c:v>12</c:v>
                </c:pt>
                <c:pt idx="1">
                  <c:v>7.6</c:v>
                </c:pt>
                <c:pt idx="2">
                  <c:v>6.1</c:v>
                </c:pt>
                <c:pt idx="3">
                  <c:v>5.6</c:v>
                </c:pt>
                <c:pt idx="4">
                  <c:v>4.8</c:v>
                </c:pt>
                <c:pt idx="5">
                  <c:v>3.6</c:v>
                </c:pt>
                <c:pt idx="6">
                  <c:v>2.2999999999999998</c:v>
                </c:pt>
                <c:pt idx="7">
                  <c:v>1.8</c:v>
                </c:pt>
                <c:pt idx="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4-4E99-92E5-4CEF3F89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53760"/>
        <c:axId val="580753056"/>
      </c:scatterChart>
      <c:valAx>
        <c:axId val="5807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53056"/>
        <c:crosses val="autoZero"/>
        <c:crossBetween val="midCat"/>
      </c:valAx>
      <c:valAx>
        <c:axId val="5807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5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variacion</a:t>
            </a:r>
            <a:r>
              <a:rPr lang="es-CL" baseline="0"/>
              <a:t> de la reactancia capacitiva en función a los cambios de frecuencia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830928619798232"/>
          <c:y val="0.20150624664503283"/>
          <c:w val="0.80056704776309739"/>
          <c:h val="0.6150505181548200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70663977737245"/>
                  <c:y val="4.0241742131769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 2'!$C$2:$C$11</c:f>
              <c:numCache>
                <c:formatCode>General</c:formatCode>
                <c:ptCount val="10"/>
                <c:pt idx="0">
                  <c:v>0.01</c:v>
                </c:pt>
                <c:pt idx="1">
                  <c:v>5.0000000000000001E-3</c:v>
                </c:pt>
                <c:pt idx="2">
                  <c:v>3.3333333333333335E-3</c:v>
                </c:pt>
                <c:pt idx="3">
                  <c:v>2.5000000000000001E-3</c:v>
                </c:pt>
                <c:pt idx="4">
                  <c:v>2E-3</c:v>
                </c:pt>
                <c:pt idx="5">
                  <c:v>1.6666666666666668E-3</c:v>
                </c:pt>
                <c:pt idx="6">
                  <c:v>1.4285714285714286E-3</c:v>
                </c:pt>
                <c:pt idx="7">
                  <c:v>1.25E-3</c:v>
                </c:pt>
                <c:pt idx="8">
                  <c:v>1.1111111111111111E-3</c:v>
                </c:pt>
                <c:pt idx="9">
                  <c:v>1E-3</c:v>
                </c:pt>
              </c:numCache>
            </c:numRef>
          </c:xVal>
          <c:yVal>
            <c:numRef>
              <c:f>'ej 2'!$D$2:$D$11</c:f>
              <c:numCache>
                <c:formatCode>General</c:formatCode>
                <c:ptCount val="10"/>
                <c:pt idx="0">
                  <c:v>18.11</c:v>
                </c:pt>
                <c:pt idx="1">
                  <c:v>7.97</c:v>
                </c:pt>
                <c:pt idx="2">
                  <c:v>5.1420000000000003</c:v>
                </c:pt>
                <c:pt idx="3">
                  <c:v>3.754</c:v>
                </c:pt>
                <c:pt idx="4">
                  <c:v>2.8780000000000001</c:v>
                </c:pt>
                <c:pt idx="5">
                  <c:v>2.3479999999999999</c:v>
                </c:pt>
                <c:pt idx="6">
                  <c:v>2</c:v>
                </c:pt>
                <c:pt idx="7">
                  <c:v>1.78</c:v>
                </c:pt>
                <c:pt idx="8">
                  <c:v>1.6</c:v>
                </c:pt>
                <c:pt idx="9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B-49A6-ABFF-C2E1325C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63744"/>
        <c:axId val="273564096"/>
      </c:scatterChart>
      <c:valAx>
        <c:axId val="27356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1/f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3564096"/>
        <c:crosses val="autoZero"/>
        <c:crossBetween val="midCat"/>
      </c:valAx>
      <c:valAx>
        <c:axId val="27356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Reactancia capacitiva Xc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356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 vs Xc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801399825021872E-2"/>
                  <c:y val="-0.43648111694371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 2'!$B$17:$B$26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'ej 2'!$C$17:$C$26</c:f>
              <c:numCache>
                <c:formatCode>General</c:formatCode>
                <c:ptCount val="10"/>
                <c:pt idx="0">
                  <c:v>18.11</c:v>
                </c:pt>
                <c:pt idx="1">
                  <c:v>7.97</c:v>
                </c:pt>
                <c:pt idx="2">
                  <c:v>5.1420000000000003</c:v>
                </c:pt>
                <c:pt idx="3">
                  <c:v>3.754</c:v>
                </c:pt>
                <c:pt idx="4">
                  <c:v>2.8780000000000001</c:v>
                </c:pt>
                <c:pt idx="5">
                  <c:v>2.3479999999999999</c:v>
                </c:pt>
                <c:pt idx="6">
                  <c:v>2</c:v>
                </c:pt>
                <c:pt idx="7">
                  <c:v>1.78</c:v>
                </c:pt>
                <c:pt idx="8">
                  <c:v>1.6</c:v>
                </c:pt>
                <c:pt idx="9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8-43D6-958E-C11FD37C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27008"/>
        <c:axId val="580726656"/>
      </c:scatterChart>
      <c:valAx>
        <c:axId val="5807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26656"/>
        <c:crosses val="autoZero"/>
        <c:crossBetween val="midCat"/>
      </c:valAx>
      <c:valAx>
        <c:axId val="5807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ln(f) vs ln(Xc)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4636482939632561E-2"/>
          <c:y val="0.16245370370370371"/>
          <c:w val="0.89014129483814519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49628171478565"/>
                  <c:y val="-0.24753317293671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 2'!$E$17:$E$26</c:f>
              <c:numCache>
                <c:formatCode>General</c:formatCode>
                <c:ptCount val="10"/>
                <c:pt idx="0">
                  <c:v>4.6051701859880918</c:v>
                </c:pt>
                <c:pt idx="1">
                  <c:v>5.2983173665480363</c:v>
                </c:pt>
                <c:pt idx="2">
                  <c:v>5.7037824746562009</c:v>
                </c:pt>
                <c:pt idx="3">
                  <c:v>5.9914645471079817</c:v>
                </c:pt>
                <c:pt idx="4">
                  <c:v>6.2146080984221914</c:v>
                </c:pt>
                <c:pt idx="5">
                  <c:v>6.3969296552161463</c:v>
                </c:pt>
                <c:pt idx="6">
                  <c:v>6.5510803350434044</c:v>
                </c:pt>
                <c:pt idx="7">
                  <c:v>6.6846117276679271</c:v>
                </c:pt>
                <c:pt idx="8">
                  <c:v>6.8023947633243109</c:v>
                </c:pt>
                <c:pt idx="9">
                  <c:v>6.9077552789821368</c:v>
                </c:pt>
              </c:numCache>
            </c:numRef>
          </c:xVal>
          <c:yVal>
            <c:numRef>
              <c:f>'ej 2'!$F$17:$F$26</c:f>
              <c:numCache>
                <c:formatCode>General</c:formatCode>
                <c:ptCount val="10"/>
                <c:pt idx="0">
                  <c:v>2.8964642718953222</c:v>
                </c:pt>
                <c:pt idx="1">
                  <c:v>2.0756844928021239</c:v>
                </c:pt>
                <c:pt idx="2">
                  <c:v>1.6374421088436979</c:v>
                </c:pt>
                <c:pt idx="3">
                  <c:v>1.3228219381643171</c:v>
                </c:pt>
                <c:pt idx="4">
                  <c:v>1.0570956084651761</c:v>
                </c:pt>
                <c:pt idx="5">
                  <c:v>0.85356390196584997</c:v>
                </c:pt>
                <c:pt idx="6">
                  <c:v>0.69314718055994529</c:v>
                </c:pt>
                <c:pt idx="7">
                  <c:v>0.57661336430399379</c:v>
                </c:pt>
                <c:pt idx="8">
                  <c:v>0.47000362924573563</c:v>
                </c:pt>
                <c:pt idx="9">
                  <c:v>0.32208349916911322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A-45DA-A2B6-B40F9028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43200"/>
        <c:axId val="580743552"/>
      </c:scatterChart>
      <c:valAx>
        <c:axId val="5807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43552"/>
        <c:crosses val="autoZero"/>
        <c:crossBetween val="midCat"/>
      </c:valAx>
      <c:valAx>
        <c:axId val="5807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74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15310586176727"/>
                  <c:y val="0.11286891221930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 3'!$B$2:$B$12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xVal>
          <c:yVal>
            <c:numRef>
              <c:f>'ej 3'!$C$2:$C$12</c:f>
              <c:numCache>
                <c:formatCode>General</c:formatCode>
                <c:ptCount val="11"/>
                <c:pt idx="0">
                  <c:v>71.3</c:v>
                </c:pt>
                <c:pt idx="1">
                  <c:v>63.9</c:v>
                </c:pt>
                <c:pt idx="2">
                  <c:v>58.9</c:v>
                </c:pt>
                <c:pt idx="3">
                  <c:v>53.3</c:v>
                </c:pt>
                <c:pt idx="4">
                  <c:v>49.3</c:v>
                </c:pt>
                <c:pt idx="5">
                  <c:v>46.1</c:v>
                </c:pt>
                <c:pt idx="6">
                  <c:v>43</c:v>
                </c:pt>
                <c:pt idx="7">
                  <c:v>40.6</c:v>
                </c:pt>
                <c:pt idx="8">
                  <c:v>38.299999999999997</c:v>
                </c:pt>
                <c:pt idx="9">
                  <c:v>36.299999999999997</c:v>
                </c:pt>
                <c:pt idx="1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D-4CE1-B016-CCD44EF8F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94008"/>
        <c:axId val="560699288"/>
      </c:scatterChart>
      <c:valAx>
        <c:axId val="56069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0699288"/>
        <c:crosses val="autoZero"/>
        <c:crossBetween val="midCat"/>
      </c:valAx>
      <c:valAx>
        <c:axId val="560699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069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ln(T)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86089238845145"/>
                  <c:y val="0.27307086614173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 3'!$B$17:$B$27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xVal>
          <c:yVal>
            <c:numRef>
              <c:f>'ej 3'!$C$17:$C$27</c:f>
              <c:numCache>
                <c:formatCode>0.000</c:formatCode>
                <c:ptCount val="11"/>
                <c:pt idx="0">
                  <c:v>4.26689632742025</c:v>
                </c:pt>
                <c:pt idx="1">
                  <c:v>4.1573193613834887</c:v>
                </c:pt>
                <c:pt idx="2">
                  <c:v>4.0758410906575406</c:v>
                </c:pt>
                <c:pt idx="3">
                  <c:v>3.9759363311717988</c:v>
                </c:pt>
                <c:pt idx="4">
                  <c:v>3.8979240810486444</c:v>
                </c:pt>
                <c:pt idx="5">
                  <c:v>3.8308129500026027</c:v>
                </c:pt>
                <c:pt idx="6">
                  <c:v>3.7612001156935624</c:v>
                </c:pt>
                <c:pt idx="7">
                  <c:v>3.7037680666076871</c:v>
                </c:pt>
                <c:pt idx="8">
                  <c:v>3.6454498961866002</c:v>
                </c:pt>
                <c:pt idx="9">
                  <c:v>3.591817741270805</c:v>
                </c:pt>
                <c:pt idx="10">
                  <c:v>3.5553480614894135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D-46FB-9D1F-952E97A3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73248"/>
        <c:axId val="642069728"/>
      </c:scatterChart>
      <c:valAx>
        <c:axId val="6420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69728"/>
        <c:crosses val="autoZero"/>
        <c:crossBetween val="midCat"/>
      </c:valAx>
      <c:valAx>
        <c:axId val="6420697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X</a:t>
            </a:r>
            <a:r>
              <a:rPr lang="es-CL" baseline="0"/>
              <a:t> vs Y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'ej 4'!$B$2:$B$6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'ej 4'!$C$2:$C$6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25</c:v>
                </c:pt>
                <c:pt idx="3">
                  <c:v>49</c:v>
                </c:pt>
                <c:pt idx="4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4-4E7E-B2C4-E0E456BC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89440"/>
        <c:axId val="642086272"/>
      </c:scatterChart>
      <c:valAx>
        <c:axId val="6420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86272"/>
        <c:crosses val="autoZero"/>
        <c:crossBetween val="midCat"/>
      </c:valAx>
      <c:valAx>
        <c:axId val="6420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8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109537</xdr:rowOff>
    </xdr:from>
    <xdr:to>
      <xdr:col>14</xdr:col>
      <xdr:colOff>95250</xdr:colOff>
      <xdr:row>17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60105E-F465-B9C9-DD72-9D7AEB984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14</xdr:row>
      <xdr:rowOff>157162</xdr:rowOff>
    </xdr:from>
    <xdr:to>
      <xdr:col>7</xdr:col>
      <xdr:colOff>47625</xdr:colOff>
      <xdr:row>29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DD4059-A8FA-52E7-E6DF-A8B86BE01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185737</xdr:colOff>
      <xdr:row>23</xdr:row>
      <xdr:rowOff>71437</xdr:rowOff>
    </xdr:from>
    <xdr:to>
      <xdr:col>14</xdr:col>
      <xdr:colOff>185737</xdr:colOff>
      <xdr:row>37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5FC534-E26E-8E2E-C180-F1004949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133349</xdr:colOff>
      <xdr:row>7</xdr:row>
      <xdr:rowOff>128586</xdr:rowOff>
    </xdr:from>
    <xdr:to>
      <xdr:col>20</xdr:col>
      <xdr:colOff>619124</xdr:colOff>
      <xdr:row>25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EBA3F8-F806-1BF3-2271-A3F5A7D28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0</xdr:row>
      <xdr:rowOff>0</xdr:rowOff>
    </xdr:from>
    <xdr:ext cx="923926" cy="581025"/>
    <xdr:pic>
      <xdr:nvPicPr>
        <xdr:cNvPr id="4" name="image1.png">
          <a:extLst>
            <a:ext uri="{FF2B5EF4-FFF2-40B4-BE49-F238E27FC236}">
              <a16:creationId xmlns:a16="http://schemas.microsoft.com/office/drawing/2014/main" id="{BA8B0B87-4A91-40C8-B65C-2FB6E7F2057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30569" t="10433" r="45853" b="68957"/>
        <a:stretch/>
      </xdr:blipFill>
      <xdr:spPr>
        <a:xfrm>
          <a:off x="3810000" y="0"/>
          <a:ext cx="92392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0</xdr:row>
      <xdr:rowOff>47625</xdr:rowOff>
    </xdr:from>
    <xdr:ext cx="638176" cy="581025"/>
    <xdr:pic>
      <xdr:nvPicPr>
        <xdr:cNvPr id="5" name="image1.png">
          <a:extLst>
            <a:ext uri="{FF2B5EF4-FFF2-40B4-BE49-F238E27FC236}">
              <a16:creationId xmlns:a16="http://schemas.microsoft.com/office/drawing/2014/main" id="{8323AAB0-C287-4861-ADC3-D1DFF18FCCA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57550" t="10771" r="26164" b="68619"/>
        <a:stretch/>
      </xdr:blipFill>
      <xdr:spPr>
        <a:xfrm>
          <a:off x="4972050" y="4762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0</xdr:row>
      <xdr:rowOff>47625</xdr:rowOff>
    </xdr:from>
    <xdr:ext cx="638176" cy="581025"/>
    <xdr:pic>
      <xdr:nvPicPr>
        <xdr:cNvPr id="6" name="image1.png">
          <a:extLst>
            <a:ext uri="{FF2B5EF4-FFF2-40B4-BE49-F238E27FC236}">
              <a16:creationId xmlns:a16="http://schemas.microsoft.com/office/drawing/2014/main" id="{2652F0E3-F407-470C-B3AD-34286A056F9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75294" t="10771" r="8420" b="68619"/>
        <a:stretch/>
      </xdr:blipFill>
      <xdr:spPr>
        <a:xfrm>
          <a:off x="5762625" y="4762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0</xdr:row>
      <xdr:rowOff>85725</xdr:rowOff>
    </xdr:from>
    <xdr:ext cx="638176" cy="581025"/>
    <xdr:pic>
      <xdr:nvPicPr>
        <xdr:cNvPr id="7" name="image1.png">
          <a:extLst>
            <a:ext uri="{FF2B5EF4-FFF2-40B4-BE49-F238E27FC236}">
              <a16:creationId xmlns:a16="http://schemas.microsoft.com/office/drawing/2014/main" id="{77687D71-AA57-43C1-BC4A-594904094F7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42479" t="33746" r="41235" b="45644"/>
        <a:stretch/>
      </xdr:blipFill>
      <xdr:spPr>
        <a:xfrm>
          <a:off x="6591300" y="8572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0</xdr:row>
      <xdr:rowOff>114300</xdr:rowOff>
    </xdr:from>
    <xdr:ext cx="561975" cy="428625"/>
    <xdr:pic>
      <xdr:nvPicPr>
        <xdr:cNvPr id="8" name="image1.png">
          <a:extLst>
            <a:ext uri="{FF2B5EF4-FFF2-40B4-BE49-F238E27FC236}">
              <a16:creationId xmlns:a16="http://schemas.microsoft.com/office/drawing/2014/main" id="{9AC2B2B5-7744-4F4F-8D02-796D16E2A3C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61925" t="32732" r="21789" b="46658"/>
        <a:stretch/>
      </xdr:blipFill>
      <xdr:spPr>
        <a:xfrm>
          <a:off x="6972300" y="114300"/>
          <a:ext cx="5619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282099</xdr:colOff>
      <xdr:row>0</xdr:row>
      <xdr:rowOff>174180</xdr:rowOff>
    </xdr:from>
    <xdr:ext cx="313227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DD75E4-3EC5-9B40-7992-E193B4BF884A}"/>
                </a:ext>
              </a:extLst>
            </xdr:cNvPr>
            <xdr:cNvSpPr txBox="1"/>
          </xdr:nvSpPr>
          <xdr:spPr>
            <a:xfrm>
              <a:off x="2568099" y="174180"/>
              <a:ext cx="313227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CL" sz="20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s-CL" sz="20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DD75E4-3EC5-9B40-7992-E193B4BF884A}"/>
                </a:ext>
              </a:extLst>
            </xdr:cNvPr>
            <xdr:cNvSpPr txBox="1"/>
          </xdr:nvSpPr>
          <xdr:spPr>
            <a:xfrm>
              <a:off x="2568099" y="174180"/>
              <a:ext cx="313227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b="0" i="0">
                  <a:latin typeface="Cambria Math" panose="02040503050406030204" pitchFamily="18" charset="0"/>
                </a:rPr>
                <a:t>𝑋_𝑐</a:t>
              </a:r>
              <a:endParaRPr lang="es-CL" sz="2000"/>
            </a:p>
          </xdr:txBody>
        </xdr:sp>
      </mc:Fallback>
    </mc:AlternateContent>
    <xdr:clientData/>
  </xdr:oneCellAnchor>
  <xdr:oneCellAnchor>
    <xdr:from>
      <xdr:col>2</xdr:col>
      <xdr:colOff>339249</xdr:colOff>
      <xdr:row>0</xdr:row>
      <xdr:rowOff>69406</xdr:rowOff>
    </xdr:from>
    <xdr:ext cx="156051" cy="6321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29922D0-E679-4CB0-B5B1-08814BCA7FFE}"/>
                </a:ext>
              </a:extLst>
            </xdr:cNvPr>
            <xdr:cNvSpPr txBox="1"/>
          </xdr:nvSpPr>
          <xdr:spPr>
            <a:xfrm>
              <a:off x="1863249" y="69406"/>
              <a:ext cx="156051" cy="6321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L" sz="2000" b="0" i="1">
                            <a:latin typeface="Cambria Math" panose="02040503050406030204" pitchFamily="18" charset="0"/>
                          </a:rPr>
                          <m:t>𝑓</m:t>
                        </m:r>
                      </m:den>
                    </m:f>
                  </m:oMath>
                </m:oMathPara>
              </a14:m>
              <a:endParaRPr lang="es-CL" sz="20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29922D0-E679-4CB0-B5B1-08814BCA7FFE}"/>
                </a:ext>
              </a:extLst>
            </xdr:cNvPr>
            <xdr:cNvSpPr txBox="1"/>
          </xdr:nvSpPr>
          <xdr:spPr>
            <a:xfrm>
              <a:off x="1863249" y="69406"/>
              <a:ext cx="156051" cy="6321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 i="0">
                  <a:latin typeface="Cambria Math" panose="02040503050406030204" pitchFamily="18" charset="0"/>
                </a:rPr>
                <a:t>1/𝑓</a:t>
              </a:r>
              <a:endParaRPr lang="es-CL" sz="2000"/>
            </a:p>
          </xdr:txBody>
        </xdr:sp>
      </mc:Fallback>
    </mc:AlternateContent>
    <xdr:clientData/>
  </xdr:oneCellAnchor>
  <xdr:oneCellAnchor>
    <xdr:from>
      <xdr:col>11</xdr:col>
      <xdr:colOff>123825</xdr:colOff>
      <xdr:row>0</xdr:row>
      <xdr:rowOff>47625</xdr:rowOff>
    </xdr:from>
    <xdr:ext cx="2705100" cy="581025"/>
    <xdr:pic>
      <xdr:nvPicPr>
        <xdr:cNvPr id="11" name="image1.png">
          <a:extLst>
            <a:ext uri="{FF2B5EF4-FFF2-40B4-BE49-F238E27FC236}">
              <a16:creationId xmlns:a16="http://schemas.microsoft.com/office/drawing/2014/main" id="{05185D4B-C3E7-4477-98AC-14A8BBEECEB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22791" t="10433" r="8177" b="68957"/>
        <a:stretch/>
      </xdr:blipFill>
      <xdr:spPr>
        <a:xfrm>
          <a:off x="8915400" y="47625"/>
          <a:ext cx="2705100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323850</xdr:colOff>
      <xdr:row>0</xdr:row>
      <xdr:rowOff>66675</xdr:rowOff>
    </xdr:from>
    <xdr:ext cx="1790700" cy="581025"/>
    <xdr:pic>
      <xdr:nvPicPr>
        <xdr:cNvPr id="12" name="image1.png">
          <a:extLst>
            <a:ext uri="{FF2B5EF4-FFF2-40B4-BE49-F238E27FC236}">
              <a16:creationId xmlns:a16="http://schemas.microsoft.com/office/drawing/2014/main" id="{D3A22A09-582F-46F8-AAE5-6E252554C29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34946" t="32057" r="19357" b="47333"/>
        <a:stretch/>
      </xdr:blipFill>
      <xdr:spPr>
        <a:xfrm>
          <a:off x="12163425" y="66675"/>
          <a:ext cx="1790700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28575</xdr:colOff>
      <xdr:row>0</xdr:row>
      <xdr:rowOff>57150</xdr:rowOff>
    </xdr:from>
    <xdr:ext cx="3057525" cy="581025"/>
    <xdr:pic>
      <xdr:nvPicPr>
        <xdr:cNvPr id="13" name="image1.png">
          <a:extLst>
            <a:ext uri="{FF2B5EF4-FFF2-40B4-BE49-F238E27FC236}">
              <a16:creationId xmlns:a16="http://schemas.microsoft.com/office/drawing/2014/main" id="{6647E3EF-BC57-414B-9800-7C01BF42670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12340" t="56384" r="9635" b="23006"/>
        <a:stretch/>
      </xdr:blipFill>
      <xdr:spPr>
        <a:xfrm>
          <a:off x="14154150" y="57150"/>
          <a:ext cx="3057525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272574</xdr:colOff>
      <xdr:row>14</xdr:row>
      <xdr:rowOff>145605</xdr:rowOff>
    </xdr:from>
    <xdr:ext cx="313227" cy="315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8A624062-DDE1-48B3-973F-5517C77D3C39}"/>
                </a:ext>
              </a:extLst>
            </xdr:cNvPr>
            <xdr:cNvSpPr txBox="1"/>
          </xdr:nvSpPr>
          <xdr:spPr>
            <a:xfrm>
              <a:off x="1796574" y="3326955"/>
              <a:ext cx="313227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CL" sz="20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s-CL" sz="20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8A624062-DDE1-48B3-973F-5517C77D3C39}"/>
                </a:ext>
              </a:extLst>
            </xdr:cNvPr>
            <xdr:cNvSpPr txBox="1"/>
          </xdr:nvSpPr>
          <xdr:spPr>
            <a:xfrm>
              <a:off x="1796574" y="3326955"/>
              <a:ext cx="313227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2000" b="0" i="0">
                  <a:latin typeface="Cambria Math" panose="02040503050406030204" pitchFamily="18" charset="0"/>
                </a:rPr>
                <a:t>𝑋_𝑐</a:t>
              </a:r>
              <a:endParaRPr lang="es-CL" sz="2000"/>
            </a:p>
          </xdr:txBody>
        </xdr:sp>
      </mc:Fallback>
    </mc:AlternateContent>
    <xdr:clientData/>
  </xdr:oneCellAnchor>
  <xdr:twoCellAnchor>
    <xdr:from>
      <xdr:col>8</xdr:col>
      <xdr:colOff>490537</xdr:colOff>
      <xdr:row>9</xdr:row>
      <xdr:rowOff>61912</xdr:rowOff>
    </xdr:from>
    <xdr:to>
      <xdr:col>14</xdr:col>
      <xdr:colOff>490537</xdr:colOff>
      <xdr:row>23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4A7170D-7B1B-0849-1AC9-9CA731ECD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576262</xdr:colOff>
      <xdr:row>14</xdr:row>
      <xdr:rowOff>90487</xdr:rowOff>
    </xdr:from>
    <xdr:to>
      <xdr:col>12</xdr:col>
      <xdr:colOff>414337</xdr:colOff>
      <xdr:row>28</xdr:row>
      <xdr:rowOff>109537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5BEFA5F-4F8E-E426-A6FD-8C49D1F5B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442547</xdr:colOff>
      <xdr:row>11</xdr:row>
      <xdr:rowOff>158628</xdr:rowOff>
    </xdr:from>
    <xdr:to>
      <xdr:col>7</xdr:col>
      <xdr:colOff>256442</xdr:colOff>
      <xdr:row>20</xdr:row>
      <xdr:rowOff>58615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F418DB-AEFF-C0B6-08DE-06F93E5D0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350750</xdr:colOff>
      <xdr:row>2</xdr:row>
      <xdr:rowOff>9053</xdr:rowOff>
    </xdr:from>
    <xdr:to>
      <xdr:col>7</xdr:col>
      <xdr:colOff>249116</xdr:colOff>
      <xdr:row>10</xdr:row>
      <xdr:rowOff>153865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3A1905-0BD8-B090-CA0F-C0E798A40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52387</xdr:rowOff>
    </xdr:from>
    <xdr:to>
      <xdr:col>11</xdr:col>
      <xdr:colOff>400050</xdr:colOff>
      <xdr:row>16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26B006-0D09-CF87-DEFF-E8719E20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18</xdr:row>
      <xdr:rowOff>176212</xdr:rowOff>
    </xdr:from>
    <xdr:to>
      <xdr:col>11</xdr:col>
      <xdr:colOff>495300</xdr:colOff>
      <xdr:row>33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06C209-2A0C-B01E-4122-446C4CC4E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342900</xdr:colOff>
      <xdr:row>15</xdr:row>
      <xdr:rowOff>14287</xdr:rowOff>
    </xdr:from>
    <xdr:ext cx="189539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9899BD0-ECE5-8AB6-65AC-606D81A75F28}"/>
                </a:ext>
              </a:extLst>
            </xdr:cNvPr>
            <xdr:cNvSpPr txBox="1"/>
          </xdr:nvSpPr>
          <xdr:spPr>
            <a:xfrm>
              <a:off x="1104900" y="2871787"/>
              <a:ext cx="18953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9899BD0-ECE5-8AB6-65AC-606D81A75F28}"/>
                </a:ext>
              </a:extLst>
            </xdr:cNvPr>
            <xdr:cNvSpPr txBox="1"/>
          </xdr:nvSpPr>
          <xdr:spPr>
            <a:xfrm>
              <a:off x="1104900" y="2871787"/>
              <a:ext cx="18953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𝑋^2</a:t>
              </a:r>
              <a:endParaRPr lang="es-CL" sz="1100"/>
            </a:p>
          </xdr:txBody>
        </xdr:sp>
      </mc:Fallback>
    </mc:AlternateContent>
    <xdr:clientData/>
  </xdr:oneCellAnchor>
  <xdr:twoCellAnchor>
    <xdr:from>
      <xdr:col>12</xdr:col>
      <xdr:colOff>514350</xdr:colOff>
      <xdr:row>3</xdr:row>
      <xdr:rowOff>138112</xdr:rowOff>
    </xdr:from>
    <xdr:to>
      <xdr:col>18</xdr:col>
      <xdr:colOff>514350</xdr:colOff>
      <xdr:row>18</xdr:row>
      <xdr:rowOff>23812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AEAD432-A60C-2CB4-2B01-E3D342D24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291624</xdr:colOff>
      <xdr:row>8</xdr:row>
      <xdr:rowOff>2730</xdr:rowOff>
    </xdr:from>
    <xdr:ext cx="198388" cy="1795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DDEAF5-127F-F005-06C1-279115822248}"/>
                </a:ext>
              </a:extLst>
            </xdr:cNvPr>
            <xdr:cNvSpPr txBox="1"/>
          </xdr:nvSpPr>
          <xdr:spPr>
            <a:xfrm>
              <a:off x="1053624" y="1526730"/>
              <a:ext cx="198388" cy="17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DDEAF5-127F-F005-06C1-279115822248}"/>
                </a:ext>
              </a:extLst>
            </xdr:cNvPr>
            <xdr:cNvSpPr txBox="1"/>
          </xdr:nvSpPr>
          <xdr:spPr>
            <a:xfrm>
              <a:off x="1053624" y="1526730"/>
              <a:ext cx="198388" cy="17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1100" i="0">
                  <a:latin typeface="Cambria Math" panose="02040503050406030204" pitchFamily="18" charset="0"/>
                </a:rPr>
                <a:t>√</a:t>
              </a:r>
              <a:r>
                <a:rPr lang="es-CL" sz="1100" b="0" i="0">
                  <a:latin typeface="Cambria Math" panose="02040503050406030204" pitchFamily="18" charset="0"/>
                </a:rPr>
                <a:t>𝑥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5</xdr:col>
      <xdr:colOff>196374</xdr:colOff>
      <xdr:row>0</xdr:row>
      <xdr:rowOff>31305</xdr:rowOff>
    </xdr:from>
    <xdr:ext cx="33983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6226818-08F7-7044-DE88-2E42A1879484}"/>
                </a:ext>
              </a:extLst>
            </xdr:cNvPr>
            <xdr:cNvSpPr txBox="1"/>
          </xdr:nvSpPr>
          <xdr:spPr>
            <a:xfrm>
              <a:off x="3244374" y="31305"/>
              <a:ext cx="33983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L" sz="1100" b="0" i="0">
                        <a:latin typeface="Cambria Math" panose="02040503050406030204" pitchFamily="18" charset="0"/>
                      </a:rPr>
                      <m:t>ln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6226818-08F7-7044-DE88-2E42A1879484}"/>
                </a:ext>
              </a:extLst>
            </xdr:cNvPr>
            <xdr:cNvSpPr txBox="1"/>
          </xdr:nvSpPr>
          <xdr:spPr>
            <a:xfrm>
              <a:off x="3244374" y="31305"/>
              <a:ext cx="33983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1100" b="0" i="0">
                  <a:latin typeface="Cambria Math" panose="02040503050406030204" pitchFamily="18" charset="0"/>
                </a:rPr>
                <a:t>ln⁡(𝑥)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4</xdr:col>
      <xdr:colOff>196374</xdr:colOff>
      <xdr:row>0</xdr:row>
      <xdr:rowOff>0</xdr:rowOff>
    </xdr:from>
    <xdr:ext cx="31957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78BB7DD-F8CF-48E1-849E-A55F00A3B445}"/>
                </a:ext>
              </a:extLst>
            </xdr:cNvPr>
            <xdr:cNvSpPr txBox="1"/>
          </xdr:nvSpPr>
          <xdr:spPr>
            <a:xfrm>
              <a:off x="4006374" y="0"/>
              <a:ext cx="31957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L" sz="1100" b="0" i="0">
                        <a:latin typeface="Cambria Math" panose="02040503050406030204" pitchFamily="18" charset="0"/>
                      </a:rPr>
                      <m:t>ln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78BB7DD-F8CF-48E1-849E-A55F00A3B445}"/>
                </a:ext>
              </a:extLst>
            </xdr:cNvPr>
            <xdr:cNvSpPr txBox="1"/>
          </xdr:nvSpPr>
          <xdr:spPr>
            <a:xfrm>
              <a:off x="4006374" y="0"/>
              <a:ext cx="31957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1100" b="0" i="0">
                  <a:latin typeface="Cambria Math" panose="02040503050406030204" pitchFamily="18" charset="0"/>
                </a:rPr>
                <a:t>ln⁡(𝑡)</a:t>
              </a:r>
              <a:endParaRPr lang="es-CL" sz="1100"/>
            </a:p>
          </xdr:txBody>
        </xdr:sp>
      </mc:Fallback>
    </mc:AlternateContent>
    <xdr:clientData/>
  </xdr:oneCellAnchor>
  <xdr:twoCellAnchor>
    <xdr:from>
      <xdr:col>6</xdr:col>
      <xdr:colOff>695325</xdr:colOff>
      <xdr:row>2</xdr:row>
      <xdr:rowOff>90487</xdr:rowOff>
    </xdr:from>
    <xdr:to>
      <xdr:col>12</xdr:col>
      <xdr:colOff>695325</xdr:colOff>
      <xdr:row>16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4E4508-C192-AC5C-CB6B-1AA09317E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33337</xdr:rowOff>
    </xdr:from>
    <xdr:to>
      <xdr:col>19</xdr:col>
      <xdr:colOff>0</xdr:colOff>
      <xdr:row>16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0C8A2B-39AD-56A9-6B2E-446DA8E93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16</xdr:row>
      <xdr:rowOff>157162</xdr:rowOff>
    </xdr:from>
    <xdr:to>
      <xdr:col>12</xdr:col>
      <xdr:colOff>685800</xdr:colOff>
      <xdr:row>31</xdr:row>
      <xdr:rowOff>42862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4AE236F-DC02-F021-7FC7-578931A87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257175</xdr:colOff>
      <xdr:row>17</xdr:row>
      <xdr:rowOff>176212</xdr:rowOff>
    </xdr:from>
    <xdr:to>
      <xdr:col>19</xdr:col>
      <xdr:colOff>257175</xdr:colOff>
      <xdr:row>32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845C87-92CB-1501-04AE-7DBA9742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B99A-B5B7-4165-A1F0-236C1CCD76C2}">
  <dimension ref="C1:F40"/>
  <sheetViews>
    <sheetView tabSelected="1" topLeftCell="A19" zoomScale="175" zoomScaleNormal="175" workbookViewId="0">
      <selection activeCell="G36" sqref="G36"/>
    </sheetView>
  </sheetViews>
  <sheetFormatPr baseColWidth="10" defaultRowHeight="15" x14ac:dyDescent="0.25"/>
  <cols>
    <col min="5" max="5" width="11.7109375" bestFit="1" customWidth="1"/>
  </cols>
  <sheetData>
    <row r="1" spans="3:6" x14ac:dyDescent="0.25">
      <c r="C1" s="2" t="s">
        <v>1</v>
      </c>
      <c r="D1" t="s">
        <v>3</v>
      </c>
      <c r="E1" t="s">
        <v>2</v>
      </c>
      <c r="F1" s="2" t="s">
        <v>0</v>
      </c>
    </row>
    <row r="2" spans="3:6" x14ac:dyDescent="0.25">
      <c r="C2">
        <v>0</v>
      </c>
      <c r="D2" s="4">
        <f>LN(F2)</f>
        <v>2.4849066497880004</v>
      </c>
      <c r="E2">
        <v>0</v>
      </c>
      <c r="F2">
        <v>12</v>
      </c>
    </row>
    <row r="3" spans="3:6" x14ac:dyDescent="0.25">
      <c r="C3">
        <v>60</v>
      </c>
      <c r="D3" s="4">
        <f t="shared" ref="D3:D10" si="0">LN(F3)</f>
        <v>2.0281482472922852</v>
      </c>
      <c r="E3" s="3">
        <f t="shared" ref="E3:E10" si="1">1/C3</f>
        <v>1.6666666666666666E-2</v>
      </c>
      <c r="F3">
        <v>7.6</v>
      </c>
    </row>
    <row r="4" spans="3:6" x14ac:dyDescent="0.25">
      <c r="C4">
        <v>90</v>
      </c>
      <c r="D4" s="4">
        <f t="shared" si="0"/>
        <v>1.8082887711792655</v>
      </c>
      <c r="E4" s="3">
        <f t="shared" si="1"/>
        <v>1.1111111111111112E-2</v>
      </c>
      <c r="F4">
        <v>6.1</v>
      </c>
    </row>
    <row r="5" spans="3:6" x14ac:dyDescent="0.25">
      <c r="C5">
        <v>100</v>
      </c>
      <c r="D5" s="4">
        <f t="shared" si="0"/>
        <v>1.7227665977411035</v>
      </c>
      <c r="E5" s="3">
        <f t="shared" si="1"/>
        <v>0.01</v>
      </c>
      <c r="F5">
        <v>5.6</v>
      </c>
    </row>
    <row r="6" spans="3:6" x14ac:dyDescent="0.25">
      <c r="C6">
        <v>120</v>
      </c>
      <c r="D6" s="4">
        <f t="shared" si="0"/>
        <v>1.5686159179138452</v>
      </c>
      <c r="E6" s="3">
        <f t="shared" si="1"/>
        <v>8.3333333333333332E-3</v>
      </c>
      <c r="F6">
        <v>4.8</v>
      </c>
    </row>
    <row r="7" spans="3:6" x14ac:dyDescent="0.25">
      <c r="C7">
        <v>160</v>
      </c>
      <c r="D7" s="4">
        <f t="shared" si="0"/>
        <v>1.2809338454620642</v>
      </c>
      <c r="E7" s="3">
        <f t="shared" si="1"/>
        <v>6.2500000000000003E-3</v>
      </c>
      <c r="F7">
        <v>3.6</v>
      </c>
    </row>
    <row r="8" spans="3:6" x14ac:dyDescent="0.25">
      <c r="C8">
        <v>220</v>
      </c>
      <c r="D8" s="4">
        <f t="shared" si="0"/>
        <v>0.83290912293510388</v>
      </c>
      <c r="E8" s="3">
        <f t="shared" si="1"/>
        <v>4.5454545454545452E-3</v>
      </c>
      <c r="F8">
        <v>2.2999999999999998</v>
      </c>
    </row>
    <row r="9" spans="3:6" x14ac:dyDescent="0.25">
      <c r="C9">
        <v>250</v>
      </c>
      <c r="D9" s="4">
        <f t="shared" si="0"/>
        <v>0.58778666490211906</v>
      </c>
      <c r="E9" s="3">
        <f t="shared" si="1"/>
        <v>4.0000000000000001E-3</v>
      </c>
      <c r="F9">
        <v>1.8</v>
      </c>
    </row>
    <row r="10" spans="3:6" x14ac:dyDescent="0.25">
      <c r="C10">
        <v>350</v>
      </c>
      <c r="D10" s="4">
        <f t="shared" si="0"/>
        <v>-0.22314355131420971</v>
      </c>
      <c r="E10" s="3">
        <f t="shared" si="1"/>
        <v>2.8571428571428571E-3</v>
      </c>
      <c r="F10">
        <v>0.8</v>
      </c>
    </row>
    <row r="31" spans="3:4" x14ac:dyDescent="0.25">
      <c r="C31" s="2" t="s">
        <v>1</v>
      </c>
      <c r="D31" s="2" t="s">
        <v>0</v>
      </c>
    </row>
    <row r="32" spans="3:4" x14ac:dyDescent="0.25">
      <c r="C32">
        <v>0</v>
      </c>
      <c r="D32">
        <v>12</v>
      </c>
    </row>
    <row r="33" spans="3:4" x14ac:dyDescent="0.25">
      <c r="C33">
        <v>60</v>
      </c>
      <c r="D33">
        <v>7.6</v>
      </c>
    </row>
    <row r="34" spans="3:4" x14ac:dyDescent="0.25">
      <c r="C34">
        <v>90</v>
      </c>
      <c r="D34">
        <v>6.1</v>
      </c>
    </row>
    <row r="35" spans="3:4" x14ac:dyDescent="0.25">
      <c r="C35">
        <v>100</v>
      </c>
      <c r="D35">
        <v>5.6</v>
      </c>
    </row>
    <row r="36" spans="3:4" x14ac:dyDescent="0.25">
      <c r="C36">
        <v>120</v>
      </c>
      <c r="D36">
        <v>4.8</v>
      </c>
    </row>
    <row r="37" spans="3:4" x14ac:dyDescent="0.25">
      <c r="C37">
        <v>160</v>
      </c>
      <c r="D37">
        <v>3.6</v>
      </c>
    </row>
    <row r="38" spans="3:4" x14ac:dyDescent="0.25">
      <c r="C38">
        <v>220</v>
      </c>
      <c r="D38">
        <v>2.2999999999999998</v>
      </c>
    </row>
    <row r="39" spans="3:4" x14ac:dyDescent="0.25">
      <c r="C39">
        <v>250</v>
      </c>
      <c r="D39">
        <v>1.8</v>
      </c>
    </row>
    <row r="40" spans="3:4" x14ac:dyDescent="0.25">
      <c r="C40">
        <v>350</v>
      </c>
      <c r="D40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1A96-9FD6-4740-965C-F97C16033915}">
  <dimension ref="A1:V26"/>
  <sheetViews>
    <sheetView workbookViewId="0">
      <selection activeCell="E17" sqref="E17:F26"/>
    </sheetView>
  </sheetViews>
  <sheetFormatPr baseColWidth="10" defaultRowHeight="15" x14ac:dyDescent="0.25"/>
  <cols>
    <col min="6" max="6" width="15.140625" customWidth="1"/>
    <col min="7" max="7" width="13.85546875" customWidth="1"/>
    <col min="22" max="22" width="12.28515625" customWidth="1"/>
  </cols>
  <sheetData>
    <row r="1" spans="1:22" ht="54.75" customHeight="1" x14ac:dyDescent="0.25">
      <c r="A1" s="6" t="s">
        <v>5</v>
      </c>
      <c r="B1" s="6" t="s">
        <v>4</v>
      </c>
      <c r="C1" s="5"/>
      <c r="D1" s="5"/>
      <c r="L1" s="10"/>
      <c r="M1" s="11"/>
      <c r="N1" s="11"/>
      <c r="O1" s="12"/>
      <c r="P1" s="10"/>
      <c r="Q1" s="11"/>
      <c r="R1" s="12"/>
      <c r="S1" s="10"/>
      <c r="T1" s="11"/>
      <c r="U1" s="11"/>
      <c r="V1" s="12"/>
    </row>
    <row r="2" spans="1:22" ht="15.75" thickBot="1" x14ac:dyDescent="0.3">
      <c r="A2">
        <v>1</v>
      </c>
      <c r="B2">
        <v>100</v>
      </c>
      <c r="C2">
        <f>1/B2</f>
        <v>0.01</v>
      </c>
      <c r="D2">
        <v>18.11</v>
      </c>
      <c r="F2">
        <f>D2*C2</f>
        <v>0.18110000000000001</v>
      </c>
      <c r="G2">
        <f>C2</f>
        <v>0.01</v>
      </c>
      <c r="H2">
        <f>D2</f>
        <v>18.11</v>
      </c>
      <c r="I2">
        <f>C2*C2</f>
        <v>1E-4</v>
      </c>
      <c r="J2">
        <f>G12*G12</f>
        <v>8.5788550327538422E-4</v>
      </c>
      <c r="L2" s="13">
        <f>G14*F12-(G12*H12)</f>
        <v>1.2783404682539681</v>
      </c>
      <c r="M2" s="14"/>
      <c r="N2" s="14"/>
      <c r="O2" s="15"/>
      <c r="P2" s="13">
        <f>(G14*I12)-J2</f>
        <v>6.9188222789115658E-4</v>
      </c>
      <c r="Q2" s="14"/>
      <c r="R2" s="15"/>
      <c r="S2" s="13">
        <f>(I12*H12)-(G12*F12)</f>
        <v>-4.9500133065633403E-4</v>
      </c>
      <c r="T2" s="14"/>
      <c r="U2" s="14"/>
      <c r="V2" s="15"/>
    </row>
    <row r="3" spans="1:22" x14ac:dyDescent="0.25">
      <c r="A3">
        <v>2</v>
      </c>
      <c r="B3">
        <v>200</v>
      </c>
      <c r="C3">
        <f t="shared" ref="C3:C11" si="0">1/B3</f>
        <v>5.0000000000000001E-3</v>
      </c>
      <c r="D3">
        <v>7.97</v>
      </c>
      <c r="F3">
        <f t="shared" ref="F3:F11" si="1">D3*C3</f>
        <v>3.9849999999999997E-2</v>
      </c>
      <c r="G3">
        <f t="shared" ref="G3:G11" si="2">C3</f>
        <v>5.0000000000000001E-3</v>
      </c>
      <c r="H3">
        <f t="shared" ref="H3:H11" si="3">D3</f>
        <v>7.97</v>
      </c>
      <c r="I3">
        <f t="shared" ref="I3:I11" si="4">C3*C3</f>
        <v>2.5000000000000001E-5</v>
      </c>
    </row>
    <row r="4" spans="1:22" x14ac:dyDescent="0.25">
      <c r="A4">
        <v>3</v>
      </c>
      <c r="B4">
        <v>300</v>
      </c>
      <c r="C4">
        <f t="shared" si="0"/>
        <v>3.3333333333333335E-3</v>
      </c>
      <c r="D4">
        <v>5.1420000000000003</v>
      </c>
      <c r="F4">
        <f t="shared" si="1"/>
        <v>1.7140000000000002E-2</v>
      </c>
      <c r="G4">
        <f t="shared" si="2"/>
        <v>3.3333333333333335E-3</v>
      </c>
      <c r="H4">
        <f t="shared" si="3"/>
        <v>5.1420000000000003</v>
      </c>
      <c r="I4">
        <f t="shared" si="4"/>
        <v>1.1111111111111113E-5</v>
      </c>
      <c r="L4" s="16" t="s">
        <v>8</v>
      </c>
      <c r="M4" s="16"/>
      <c r="N4" s="16"/>
      <c r="O4" s="16"/>
    </row>
    <row r="5" spans="1:22" x14ac:dyDescent="0.25">
      <c r="A5">
        <v>4</v>
      </c>
      <c r="B5">
        <v>400</v>
      </c>
      <c r="C5">
        <f t="shared" si="0"/>
        <v>2.5000000000000001E-3</v>
      </c>
      <c r="D5">
        <v>3.754</v>
      </c>
      <c r="F5">
        <f t="shared" si="1"/>
        <v>9.385000000000001E-3</v>
      </c>
      <c r="G5">
        <f t="shared" si="2"/>
        <v>2.5000000000000001E-3</v>
      </c>
      <c r="H5">
        <f t="shared" si="3"/>
        <v>3.754</v>
      </c>
      <c r="I5">
        <f t="shared" si="4"/>
        <v>6.2500000000000003E-6</v>
      </c>
      <c r="L5" s="8" t="s">
        <v>7</v>
      </c>
      <c r="M5">
        <f>L2/P2</f>
        <v>1847.6272647590974</v>
      </c>
      <c r="N5" s="8" t="s">
        <v>9</v>
      </c>
      <c r="O5">
        <f>S2/P2</f>
        <v>-0.71544160364559206</v>
      </c>
    </row>
    <row r="6" spans="1:22" x14ac:dyDescent="0.25">
      <c r="A6">
        <v>5</v>
      </c>
      <c r="B6">
        <v>500</v>
      </c>
      <c r="C6">
        <f t="shared" si="0"/>
        <v>2E-3</v>
      </c>
      <c r="D6">
        <v>2.8780000000000001</v>
      </c>
      <c r="F6">
        <f t="shared" si="1"/>
        <v>5.7560000000000007E-3</v>
      </c>
      <c r="G6">
        <f t="shared" si="2"/>
        <v>2E-3</v>
      </c>
      <c r="H6">
        <f t="shared" si="3"/>
        <v>2.8780000000000001</v>
      </c>
      <c r="I6">
        <f t="shared" si="4"/>
        <v>3.9999999999999998E-6</v>
      </c>
    </row>
    <row r="7" spans="1:22" x14ac:dyDescent="0.25">
      <c r="A7">
        <v>6</v>
      </c>
      <c r="B7">
        <v>600</v>
      </c>
      <c r="C7">
        <f t="shared" si="0"/>
        <v>1.6666666666666668E-3</v>
      </c>
      <c r="D7">
        <v>2.3479999999999999</v>
      </c>
      <c r="F7">
        <f t="shared" si="1"/>
        <v>3.9133333333333338E-3</v>
      </c>
      <c r="G7">
        <f t="shared" si="2"/>
        <v>1.6666666666666668E-3</v>
      </c>
      <c r="H7">
        <f t="shared" si="3"/>
        <v>2.3479999999999999</v>
      </c>
      <c r="I7">
        <f t="shared" si="4"/>
        <v>2.7777777777777783E-6</v>
      </c>
    </row>
    <row r="8" spans="1:22" x14ac:dyDescent="0.25">
      <c r="A8">
        <v>7</v>
      </c>
      <c r="B8">
        <v>700</v>
      </c>
      <c r="C8">
        <f t="shared" si="0"/>
        <v>1.4285714285714286E-3</v>
      </c>
      <c r="D8">
        <v>2</v>
      </c>
      <c r="F8">
        <f t="shared" si="1"/>
        <v>2.8571428571428571E-3</v>
      </c>
      <c r="G8">
        <f t="shared" si="2"/>
        <v>1.4285714285714286E-3</v>
      </c>
      <c r="H8">
        <f t="shared" si="3"/>
        <v>2</v>
      </c>
      <c r="I8">
        <f t="shared" si="4"/>
        <v>2.0408163265306121E-6</v>
      </c>
    </row>
    <row r="9" spans="1:22" x14ac:dyDescent="0.25">
      <c r="A9">
        <v>8</v>
      </c>
      <c r="B9">
        <v>800</v>
      </c>
      <c r="C9">
        <f t="shared" si="0"/>
        <v>1.25E-3</v>
      </c>
      <c r="D9">
        <v>1.78</v>
      </c>
      <c r="F9">
        <f t="shared" si="1"/>
        <v>2.225E-3</v>
      </c>
      <c r="G9">
        <f t="shared" si="2"/>
        <v>1.25E-3</v>
      </c>
      <c r="H9">
        <f t="shared" si="3"/>
        <v>1.78</v>
      </c>
      <c r="I9">
        <f t="shared" si="4"/>
        <v>1.5625000000000001E-6</v>
      </c>
    </row>
    <row r="10" spans="1:22" x14ac:dyDescent="0.25">
      <c r="A10">
        <v>9</v>
      </c>
      <c r="B10">
        <v>900</v>
      </c>
      <c r="C10">
        <f t="shared" si="0"/>
        <v>1.1111111111111111E-3</v>
      </c>
      <c r="D10">
        <v>1.6</v>
      </c>
      <c r="F10">
        <f t="shared" si="1"/>
        <v>1.7777777777777779E-3</v>
      </c>
      <c r="G10">
        <f t="shared" si="2"/>
        <v>1.1111111111111111E-3</v>
      </c>
      <c r="H10">
        <f t="shared" si="3"/>
        <v>1.6</v>
      </c>
      <c r="I10">
        <f t="shared" si="4"/>
        <v>1.2345679012345679E-6</v>
      </c>
    </row>
    <row r="11" spans="1:22" x14ac:dyDescent="0.25">
      <c r="A11">
        <v>10</v>
      </c>
      <c r="B11">
        <v>1000</v>
      </c>
      <c r="C11">
        <f t="shared" si="0"/>
        <v>1E-3</v>
      </c>
      <c r="D11">
        <v>1.38</v>
      </c>
      <c r="F11">
        <f t="shared" si="1"/>
        <v>1.3799999999999999E-3</v>
      </c>
      <c r="G11">
        <f t="shared" si="2"/>
        <v>1E-3</v>
      </c>
      <c r="H11">
        <f t="shared" si="3"/>
        <v>1.38</v>
      </c>
      <c r="I11">
        <f t="shared" si="4"/>
        <v>9.9999999999999995E-7</v>
      </c>
    </row>
    <row r="12" spans="1:22" x14ac:dyDescent="0.25">
      <c r="E12" s="7" t="s">
        <v>6</v>
      </c>
      <c r="F12">
        <f>SUM(F2:F11)</f>
        <v>0.26538425396825394</v>
      </c>
      <c r="G12">
        <f t="shared" ref="G12:I12" si="5">SUM(G2:G11)</f>
        <v>2.9289682539682539E-2</v>
      </c>
      <c r="H12">
        <f t="shared" si="5"/>
        <v>46.962000000000003</v>
      </c>
      <c r="I12">
        <f t="shared" si="5"/>
        <v>1.5497677311665409E-4</v>
      </c>
    </row>
    <row r="14" spans="1:22" x14ac:dyDescent="0.25">
      <c r="F14" t="s">
        <v>5</v>
      </c>
      <c r="G14">
        <v>10</v>
      </c>
    </row>
    <row r="16" spans="1:22" ht="19.5" x14ac:dyDescent="0.25">
      <c r="A16" s="6" t="s">
        <v>5</v>
      </c>
      <c r="B16" s="6" t="s">
        <v>4</v>
      </c>
      <c r="C16" s="5"/>
      <c r="E16" t="s">
        <v>16</v>
      </c>
      <c r="F16" t="s">
        <v>17</v>
      </c>
    </row>
    <row r="17" spans="1:6" x14ac:dyDescent="0.25">
      <c r="A17">
        <v>1</v>
      </c>
      <c r="B17">
        <v>100</v>
      </c>
      <c r="C17">
        <v>18.11</v>
      </c>
      <c r="E17">
        <f>LN(B17)</f>
        <v>4.6051701859880918</v>
      </c>
      <c r="F17">
        <f>LN(C17)</f>
        <v>2.8964642718953222</v>
      </c>
    </row>
    <row r="18" spans="1:6" x14ac:dyDescent="0.25">
      <c r="A18">
        <v>2</v>
      </c>
      <c r="B18">
        <v>200</v>
      </c>
      <c r="C18">
        <v>7.97</v>
      </c>
      <c r="E18">
        <f t="shared" ref="E18:F26" si="6">LN(B18)</f>
        <v>5.2983173665480363</v>
      </c>
      <c r="F18">
        <f t="shared" si="6"/>
        <v>2.0756844928021239</v>
      </c>
    </row>
    <row r="19" spans="1:6" x14ac:dyDescent="0.25">
      <c r="A19">
        <v>3</v>
      </c>
      <c r="B19">
        <v>300</v>
      </c>
      <c r="C19">
        <v>5.1420000000000003</v>
      </c>
      <c r="E19">
        <f t="shared" si="6"/>
        <v>5.7037824746562009</v>
      </c>
      <c r="F19">
        <f t="shared" si="6"/>
        <v>1.6374421088436979</v>
      </c>
    </row>
    <row r="20" spans="1:6" x14ac:dyDescent="0.25">
      <c r="A20">
        <v>4</v>
      </c>
      <c r="B20">
        <v>400</v>
      </c>
      <c r="C20">
        <v>3.754</v>
      </c>
      <c r="E20">
        <f t="shared" si="6"/>
        <v>5.9914645471079817</v>
      </c>
      <c r="F20">
        <f t="shared" si="6"/>
        <v>1.3228219381643171</v>
      </c>
    </row>
    <row r="21" spans="1:6" x14ac:dyDescent="0.25">
      <c r="A21">
        <v>5</v>
      </c>
      <c r="B21">
        <v>500</v>
      </c>
      <c r="C21">
        <v>2.8780000000000001</v>
      </c>
      <c r="E21">
        <f t="shared" si="6"/>
        <v>6.2146080984221914</v>
      </c>
      <c r="F21">
        <f t="shared" si="6"/>
        <v>1.0570956084651761</v>
      </c>
    </row>
    <row r="22" spans="1:6" x14ac:dyDescent="0.25">
      <c r="A22">
        <v>6</v>
      </c>
      <c r="B22">
        <v>600</v>
      </c>
      <c r="C22">
        <v>2.3479999999999999</v>
      </c>
      <c r="E22">
        <f t="shared" si="6"/>
        <v>6.3969296552161463</v>
      </c>
      <c r="F22">
        <f t="shared" si="6"/>
        <v>0.85356390196584997</v>
      </c>
    </row>
    <row r="23" spans="1:6" x14ac:dyDescent="0.25">
      <c r="A23">
        <v>7</v>
      </c>
      <c r="B23">
        <v>700</v>
      </c>
      <c r="C23">
        <v>2</v>
      </c>
      <c r="E23">
        <f t="shared" si="6"/>
        <v>6.5510803350434044</v>
      </c>
      <c r="F23">
        <f t="shared" si="6"/>
        <v>0.69314718055994529</v>
      </c>
    </row>
    <row r="24" spans="1:6" x14ac:dyDescent="0.25">
      <c r="A24">
        <v>8</v>
      </c>
      <c r="B24">
        <v>800</v>
      </c>
      <c r="C24">
        <v>1.78</v>
      </c>
      <c r="E24">
        <f t="shared" si="6"/>
        <v>6.6846117276679271</v>
      </c>
      <c r="F24">
        <f t="shared" si="6"/>
        <v>0.57661336430399379</v>
      </c>
    </row>
    <row r="25" spans="1:6" x14ac:dyDescent="0.25">
      <c r="A25">
        <v>9</v>
      </c>
      <c r="B25">
        <v>900</v>
      </c>
      <c r="C25">
        <v>1.6</v>
      </c>
      <c r="E25">
        <f t="shared" si="6"/>
        <v>6.8023947633243109</v>
      </c>
      <c r="F25">
        <f t="shared" si="6"/>
        <v>0.47000362924573563</v>
      </c>
    </row>
    <row r="26" spans="1:6" x14ac:dyDescent="0.25">
      <c r="A26">
        <v>10</v>
      </c>
      <c r="B26">
        <v>1000</v>
      </c>
      <c r="C26">
        <v>1.38</v>
      </c>
      <c r="E26">
        <f t="shared" si="6"/>
        <v>6.9077552789821368</v>
      </c>
      <c r="F26">
        <f t="shared" si="6"/>
        <v>0.32208349916911322</v>
      </c>
    </row>
  </sheetData>
  <mergeCells count="7">
    <mergeCell ref="L4:O4"/>
    <mergeCell ref="S1:V1"/>
    <mergeCell ref="S2:V2"/>
    <mergeCell ref="L1:O1"/>
    <mergeCell ref="P1:R1"/>
    <mergeCell ref="L2:O2"/>
    <mergeCell ref="P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60E0-99E3-4C64-9A3F-E3D74D0149BE}">
  <dimension ref="B1:K27"/>
  <sheetViews>
    <sheetView zoomScale="130" zoomScaleNormal="130" workbookViewId="0">
      <selection activeCell="K17" sqref="K17"/>
    </sheetView>
  </sheetViews>
  <sheetFormatPr baseColWidth="10" defaultRowHeight="15" x14ac:dyDescent="0.25"/>
  <sheetData>
    <row r="1" spans="2:3" x14ac:dyDescent="0.25">
      <c r="B1" t="s">
        <v>1</v>
      </c>
      <c r="C1" t="s">
        <v>10</v>
      </c>
    </row>
    <row r="2" spans="2:3" x14ac:dyDescent="0.25">
      <c r="B2">
        <v>3</v>
      </c>
      <c r="C2">
        <v>71.3</v>
      </c>
    </row>
    <row r="3" spans="2:3" x14ac:dyDescent="0.25">
      <c r="B3">
        <v>6</v>
      </c>
      <c r="C3">
        <v>63.9</v>
      </c>
    </row>
    <row r="4" spans="2:3" x14ac:dyDescent="0.25">
      <c r="B4">
        <v>9</v>
      </c>
      <c r="C4">
        <v>58.9</v>
      </c>
    </row>
    <row r="5" spans="2:3" x14ac:dyDescent="0.25">
      <c r="B5">
        <v>12</v>
      </c>
      <c r="C5">
        <v>53.3</v>
      </c>
    </row>
    <row r="6" spans="2:3" x14ac:dyDescent="0.25">
      <c r="B6">
        <v>15</v>
      </c>
      <c r="C6">
        <v>49.3</v>
      </c>
    </row>
    <row r="7" spans="2:3" x14ac:dyDescent="0.25">
      <c r="B7">
        <v>18</v>
      </c>
      <c r="C7">
        <v>46.1</v>
      </c>
    </row>
    <row r="8" spans="2:3" x14ac:dyDescent="0.25">
      <c r="B8">
        <v>21</v>
      </c>
      <c r="C8">
        <v>43</v>
      </c>
    </row>
    <row r="9" spans="2:3" x14ac:dyDescent="0.25">
      <c r="B9">
        <v>24</v>
      </c>
      <c r="C9">
        <v>40.6</v>
      </c>
    </row>
    <row r="10" spans="2:3" x14ac:dyDescent="0.25">
      <c r="B10">
        <v>27</v>
      </c>
      <c r="C10">
        <v>38.299999999999997</v>
      </c>
    </row>
    <row r="11" spans="2:3" x14ac:dyDescent="0.25">
      <c r="B11">
        <v>30</v>
      </c>
      <c r="C11">
        <v>36.299999999999997</v>
      </c>
    </row>
    <row r="12" spans="2:3" x14ac:dyDescent="0.25">
      <c r="B12">
        <v>33</v>
      </c>
      <c r="C12">
        <v>35</v>
      </c>
    </row>
    <row r="16" spans="2:3" x14ac:dyDescent="0.25">
      <c r="B16" s="1" t="s">
        <v>1</v>
      </c>
      <c r="C16" s="1" t="s">
        <v>11</v>
      </c>
    </row>
    <row r="17" spans="2:11" x14ac:dyDescent="0.25">
      <c r="B17">
        <v>3</v>
      </c>
      <c r="C17" s="3">
        <f t="shared" ref="C17:C27" si="0">LN(C2)</f>
        <v>4.26689632742025</v>
      </c>
      <c r="K17" t="s">
        <v>15</v>
      </c>
    </row>
    <row r="18" spans="2:11" x14ac:dyDescent="0.25">
      <c r="B18">
        <v>6</v>
      </c>
      <c r="C18" s="3">
        <f t="shared" si="0"/>
        <v>4.1573193613834887</v>
      </c>
    </row>
    <row r="19" spans="2:11" x14ac:dyDescent="0.25">
      <c r="B19">
        <v>9</v>
      </c>
      <c r="C19" s="3">
        <f t="shared" si="0"/>
        <v>4.0758410906575406</v>
      </c>
    </row>
    <row r="20" spans="2:11" x14ac:dyDescent="0.25">
      <c r="B20">
        <v>12</v>
      </c>
      <c r="C20" s="3">
        <f t="shared" si="0"/>
        <v>3.9759363311717988</v>
      </c>
    </row>
    <row r="21" spans="2:11" x14ac:dyDescent="0.25">
      <c r="B21">
        <v>15</v>
      </c>
      <c r="C21" s="3">
        <f t="shared" si="0"/>
        <v>3.8979240810486444</v>
      </c>
    </row>
    <row r="22" spans="2:11" x14ac:dyDescent="0.25">
      <c r="B22">
        <v>18</v>
      </c>
      <c r="C22" s="3">
        <f t="shared" si="0"/>
        <v>3.8308129500026027</v>
      </c>
    </row>
    <row r="23" spans="2:11" x14ac:dyDescent="0.25">
      <c r="B23">
        <v>21</v>
      </c>
      <c r="C23" s="3">
        <f t="shared" si="0"/>
        <v>3.7612001156935624</v>
      </c>
    </row>
    <row r="24" spans="2:11" x14ac:dyDescent="0.25">
      <c r="B24">
        <v>24</v>
      </c>
      <c r="C24" s="3">
        <f t="shared" si="0"/>
        <v>3.7037680666076871</v>
      </c>
    </row>
    <row r="25" spans="2:11" x14ac:dyDescent="0.25">
      <c r="B25">
        <v>27</v>
      </c>
      <c r="C25" s="3">
        <f t="shared" si="0"/>
        <v>3.6454498961866002</v>
      </c>
    </row>
    <row r="26" spans="2:11" x14ac:dyDescent="0.25">
      <c r="B26">
        <v>30</v>
      </c>
      <c r="C26" s="3">
        <f t="shared" si="0"/>
        <v>3.591817741270805</v>
      </c>
    </row>
    <row r="27" spans="2:11" x14ac:dyDescent="0.25">
      <c r="B27">
        <v>33</v>
      </c>
      <c r="C27" s="3">
        <f t="shared" si="0"/>
        <v>3.5553480614894135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7E8C-3874-4A5B-9074-BBEC95C98672}">
  <dimension ref="B1:C21"/>
  <sheetViews>
    <sheetView topLeftCell="G22" zoomScale="175" zoomScaleNormal="175" workbookViewId="0">
      <selection activeCell="Q23" sqref="Q23"/>
    </sheetView>
  </sheetViews>
  <sheetFormatPr baseColWidth="10" defaultRowHeight="15" x14ac:dyDescent="0.25"/>
  <sheetData>
    <row r="1" spans="2:3" x14ac:dyDescent="0.25">
      <c r="B1" s="9" t="s">
        <v>12</v>
      </c>
      <c r="C1" s="9" t="s">
        <v>13</v>
      </c>
    </row>
    <row r="2" spans="2:3" x14ac:dyDescent="0.25">
      <c r="B2">
        <v>2</v>
      </c>
      <c r="C2">
        <v>4</v>
      </c>
    </row>
    <row r="3" spans="2:3" x14ac:dyDescent="0.25">
      <c r="B3">
        <v>3</v>
      </c>
      <c r="C3">
        <v>9</v>
      </c>
    </row>
    <row r="4" spans="2:3" x14ac:dyDescent="0.25">
      <c r="B4">
        <v>5</v>
      </c>
      <c r="C4">
        <v>25</v>
      </c>
    </row>
    <row r="5" spans="2:3" x14ac:dyDescent="0.25">
      <c r="B5">
        <v>7</v>
      </c>
      <c r="C5">
        <v>49</v>
      </c>
    </row>
    <row r="6" spans="2:3" x14ac:dyDescent="0.25">
      <c r="B6">
        <v>9</v>
      </c>
      <c r="C6">
        <v>81</v>
      </c>
    </row>
    <row r="8" spans="2:3" x14ac:dyDescent="0.25">
      <c r="B8" s="5" t="s">
        <v>12</v>
      </c>
      <c r="C8" s="5" t="s">
        <v>13</v>
      </c>
    </row>
    <row r="9" spans="2:3" x14ac:dyDescent="0.25">
      <c r="B9">
        <v>2</v>
      </c>
      <c r="C9">
        <f>1/C2</f>
        <v>0.25</v>
      </c>
    </row>
    <row r="10" spans="2:3" x14ac:dyDescent="0.25">
      <c r="B10">
        <v>3</v>
      </c>
      <c r="C10">
        <f t="shared" ref="C10:C13" si="0">1/C3</f>
        <v>0.1111111111111111</v>
      </c>
    </row>
    <row r="11" spans="2:3" x14ac:dyDescent="0.25">
      <c r="B11">
        <v>5</v>
      </c>
      <c r="C11">
        <f t="shared" si="0"/>
        <v>0.04</v>
      </c>
    </row>
    <row r="12" spans="2:3" x14ac:dyDescent="0.25">
      <c r="B12">
        <v>7</v>
      </c>
      <c r="C12">
        <f t="shared" si="0"/>
        <v>2.0408163265306121E-2</v>
      </c>
    </row>
    <row r="13" spans="2:3" x14ac:dyDescent="0.25">
      <c r="B13">
        <v>9</v>
      </c>
      <c r="C13">
        <f t="shared" si="0"/>
        <v>1.2345679012345678E-2</v>
      </c>
    </row>
    <row r="16" spans="2:3" x14ac:dyDescent="0.25">
      <c r="B16" s="5"/>
      <c r="C16" s="5" t="s">
        <v>13</v>
      </c>
    </row>
    <row r="17" spans="2:3" x14ac:dyDescent="0.25">
      <c r="B17">
        <f>B2*B2</f>
        <v>4</v>
      </c>
      <c r="C17">
        <v>4</v>
      </c>
    </row>
    <row r="18" spans="2:3" x14ac:dyDescent="0.25">
      <c r="B18">
        <f t="shared" ref="B18:B21" si="1">B3*B3</f>
        <v>9</v>
      </c>
      <c r="C18">
        <v>9</v>
      </c>
    </row>
    <row r="19" spans="2:3" x14ac:dyDescent="0.25">
      <c r="B19">
        <f t="shared" si="1"/>
        <v>25</v>
      </c>
      <c r="C19">
        <v>25</v>
      </c>
    </row>
    <row r="20" spans="2:3" x14ac:dyDescent="0.25">
      <c r="B20">
        <f t="shared" si="1"/>
        <v>49</v>
      </c>
      <c r="C20">
        <v>49</v>
      </c>
    </row>
    <row r="21" spans="2:3" x14ac:dyDescent="0.25">
      <c r="B21">
        <f t="shared" si="1"/>
        <v>81</v>
      </c>
      <c r="C21">
        <v>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9B3B-5989-4200-A81C-5A2CEA3B48F5}">
  <dimension ref="B1:F15"/>
  <sheetViews>
    <sheetView topLeftCell="H13" zoomScale="175" zoomScaleNormal="175" workbookViewId="0">
      <selection activeCell="E15" sqref="E15"/>
    </sheetView>
  </sheetViews>
  <sheetFormatPr baseColWidth="10" defaultRowHeight="15" x14ac:dyDescent="0.25"/>
  <sheetData>
    <row r="1" spans="2:6" x14ac:dyDescent="0.25">
      <c r="B1" s="2" t="s">
        <v>1</v>
      </c>
      <c r="C1" s="2" t="s">
        <v>12</v>
      </c>
    </row>
    <row r="2" spans="2:6" x14ac:dyDescent="0.25">
      <c r="B2">
        <v>0.35</v>
      </c>
      <c r="C2">
        <v>10</v>
      </c>
      <c r="E2">
        <f>LN(B2)</f>
        <v>-1.0498221244986778</v>
      </c>
      <c r="F2">
        <f>LN(C2)</f>
        <v>2.3025850929940459</v>
      </c>
    </row>
    <row r="3" spans="2:6" x14ac:dyDescent="0.25">
      <c r="B3">
        <v>0.6</v>
      </c>
      <c r="C3">
        <v>30</v>
      </c>
      <c r="E3">
        <f>LN(B3)</f>
        <v>-0.51082562376599072</v>
      </c>
      <c r="F3">
        <f>LN(C3)</f>
        <v>3.4011973816621555</v>
      </c>
    </row>
    <row r="4" spans="2:6" x14ac:dyDescent="0.25">
      <c r="B4">
        <v>0.85</v>
      </c>
      <c r="C4">
        <v>60</v>
      </c>
      <c r="E4">
        <f>LN(B4)</f>
        <v>-0.16251892949777494</v>
      </c>
      <c r="F4">
        <f>LN(C4)</f>
        <v>4.0943445622221004</v>
      </c>
    </row>
    <row r="5" spans="2:6" x14ac:dyDescent="0.25">
      <c r="B5">
        <v>1</v>
      </c>
      <c r="C5">
        <v>80</v>
      </c>
      <c r="E5">
        <f>LN(B5)</f>
        <v>0</v>
      </c>
      <c r="F5">
        <f>LN(C5)</f>
        <v>4.3820266346738812</v>
      </c>
    </row>
    <row r="6" spans="2:6" x14ac:dyDescent="0.25">
      <c r="B6">
        <v>1.03</v>
      </c>
      <c r="C6">
        <v>90</v>
      </c>
      <c r="E6">
        <f>LN(B6)</f>
        <v>2.9558802241544429E-2</v>
      </c>
      <c r="F6">
        <f>LN(C6)</f>
        <v>4.499809670330265</v>
      </c>
    </row>
    <row r="7" spans="2:6" x14ac:dyDescent="0.25">
      <c r="B7">
        <v>1.08</v>
      </c>
      <c r="C7">
        <v>100</v>
      </c>
      <c r="E7">
        <f>LN(B7)</f>
        <v>7.6961041136128394E-2</v>
      </c>
      <c r="F7">
        <f>LN(C7)</f>
        <v>4.6051701859880918</v>
      </c>
    </row>
    <row r="9" spans="2:6" x14ac:dyDescent="0.25">
      <c r="B9" s="1" t="s">
        <v>1</v>
      </c>
      <c r="C9" s="1"/>
      <c r="E9" s="1" t="s">
        <v>14</v>
      </c>
      <c r="F9" s="1" t="s">
        <v>12</v>
      </c>
    </row>
    <row r="10" spans="2:6" x14ac:dyDescent="0.25">
      <c r="B10">
        <v>0.35</v>
      </c>
      <c r="C10">
        <f>SQRT(C2)</f>
        <v>3.1622776601683795</v>
      </c>
      <c r="E10">
        <f>B2*B2</f>
        <v>0.12249999999999998</v>
      </c>
      <c r="F10">
        <v>10</v>
      </c>
    </row>
    <row r="11" spans="2:6" x14ac:dyDescent="0.25">
      <c r="B11">
        <v>0.6</v>
      </c>
      <c r="C11">
        <f>SQRT(C3)</f>
        <v>5.4772255750516612</v>
      </c>
      <c r="E11">
        <f t="shared" ref="E11:E15" si="0">B3*B3</f>
        <v>0.36</v>
      </c>
      <c r="F11">
        <v>30</v>
      </c>
    </row>
    <row r="12" spans="2:6" x14ac:dyDescent="0.25">
      <c r="B12">
        <v>0.85</v>
      </c>
      <c r="C12">
        <f>SQRT(C4)</f>
        <v>7.745966692414834</v>
      </c>
      <c r="E12">
        <f t="shared" si="0"/>
        <v>0.72249999999999992</v>
      </c>
      <c r="F12">
        <v>60</v>
      </c>
    </row>
    <row r="13" spans="2:6" x14ac:dyDescent="0.25">
      <c r="B13">
        <v>1</v>
      </c>
      <c r="C13">
        <f>SQRT(C5)</f>
        <v>8.9442719099991592</v>
      </c>
      <c r="E13">
        <f t="shared" si="0"/>
        <v>1</v>
      </c>
      <c r="F13">
        <v>80</v>
      </c>
    </row>
    <row r="14" spans="2:6" x14ac:dyDescent="0.25">
      <c r="B14">
        <v>1.03</v>
      </c>
      <c r="C14">
        <f>SQRT(C6)</f>
        <v>9.4868329805051381</v>
      </c>
      <c r="E14">
        <f t="shared" si="0"/>
        <v>1.0609</v>
      </c>
      <c r="F14">
        <v>90</v>
      </c>
    </row>
    <row r="15" spans="2:6" x14ac:dyDescent="0.25">
      <c r="B15">
        <v>1.08</v>
      </c>
      <c r="C15">
        <f>SQRT(C7)</f>
        <v>10</v>
      </c>
      <c r="E15">
        <f t="shared" si="0"/>
        <v>1.1664000000000001</v>
      </c>
      <c r="F1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ej 2</vt:lpstr>
      <vt:lpstr>ej 3</vt:lpstr>
      <vt:lpstr>ej 4</vt:lpstr>
      <vt:lpstr>ej6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Vidal Astudillo</dc:creator>
  <cp:lastModifiedBy>Guillermo Vidal Astudillo</cp:lastModifiedBy>
  <dcterms:created xsi:type="dcterms:W3CDTF">2024-04-29T18:37:46Z</dcterms:created>
  <dcterms:modified xsi:type="dcterms:W3CDTF">2024-04-30T03:51:13Z</dcterms:modified>
</cp:coreProperties>
</file>