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PICC\my prj\XYZ magnitometer\Версия 2.1_5.019\"/>
    </mc:Choice>
  </mc:AlternateContent>
  <bookViews>
    <workbookView minimized="1" xWindow="0" yWindow="0" windowWidth="14370" windowHeight="76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1" l="1"/>
  <c r="W25" i="1"/>
  <c r="W23" i="1"/>
  <c r="W20" i="1"/>
  <c r="W21" i="1"/>
  <c r="W19" i="1"/>
  <c r="Z19" i="1"/>
  <c r="V11" i="1"/>
  <c r="W11" i="1"/>
  <c r="W10" i="1"/>
  <c r="W9" i="1"/>
  <c r="V10" i="1"/>
  <c r="V9" i="1"/>
  <c r="W7" i="1" l="1"/>
  <c r="W6" i="1"/>
  <c r="W5" i="1"/>
  <c r="V7" i="1"/>
  <c r="V6" i="1"/>
  <c r="V5" i="1"/>
  <c r="Y7" i="1"/>
  <c r="Y6" i="1"/>
  <c r="Y5" i="1"/>
  <c r="X7" i="1"/>
  <c r="X6" i="1"/>
  <c r="X5" i="1"/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</calcChain>
</file>

<file path=xl/sharedStrings.xml><?xml version="1.0" encoding="utf-8"?>
<sst xmlns="http://schemas.openxmlformats.org/spreadsheetml/2006/main" count="32" uniqueCount="24">
  <si>
    <t>Байты данных в ПЗУ AT24C128</t>
  </si>
  <si>
    <t>тип датчика</t>
  </si>
  <si>
    <t>№ датчика</t>
  </si>
  <si>
    <t>K_x</t>
  </si>
  <si>
    <t>K_y</t>
  </si>
  <si>
    <t>K_z</t>
  </si>
  <si>
    <t>CRC_16</t>
  </si>
  <si>
    <t>Значение -&gt;</t>
  </si>
  <si>
    <t>№ байта  -&gt;</t>
  </si>
  <si>
    <t>Поправочные коэффициенты</t>
  </si>
  <si>
    <t>Ток, А</t>
  </si>
  <si>
    <t>Поле, Гс</t>
  </si>
  <si>
    <t>Моделирование</t>
  </si>
  <si>
    <t>Lakeshore</t>
  </si>
  <si>
    <t>КАЛИБРОВКА</t>
  </si>
  <si>
    <t>Калибровка 21.04.15 с учетом старых коэф.</t>
  </si>
  <si>
    <t>By</t>
  </si>
  <si>
    <t>Bx</t>
  </si>
  <si>
    <t>Bz</t>
  </si>
  <si>
    <t>датчик 2</t>
  </si>
  <si>
    <t>ток</t>
  </si>
  <si>
    <t>датчик 1</t>
  </si>
  <si>
    <t>калибровка вечером 21.04 k1,k2,k3 = 1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</si>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</sst>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zoomScaleNormal="100" workbookViewId="0">
      <selection activeCell="X34" sqref="X34"/>
    </sheetView>
  </sheetViews>
  <sheetFormatPr defaultRowHeight="15" x14ac:dyDescent="0.25"/>
  <cols>
    <col min="1" max="1" width="14.85546875" style="11" bestFit="1" customWidth="1"/>
    <col min="2" max="2" width="15.28515625" style="11" bestFit="1" customWidth="1"/>
    <col min="3" max="3" width="14.140625" style="11" bestFit="1" customWidth="1"/>
    <col min="4" max="11" width="2.7109375" style="11" bestFit="1" customWidth="1"/>
    <col min="12" max="16" width="4.140625" style="11" bestFit="1" customWidth="1"/>
    <col min="17" max="17" width="5.7109375" style="11" customWidth="1"/>
    <col min="18" max="18" width="9.140625" style="11"/>
    <col min="19" max="19" width="19.5703125" style="11" customWidth="1"/>
    <col min="20" max="20" width="15" style="11" bestFit="1" customWidth="1"/>
    <col min="21" max="21" width="14.140625" style="11" bestFit="1" customWidth="1"/>
    <col min="22" max="24" width="17.140625" style="11" bestFit="1" customWidth="1"/>
    <col min="25" max="25" width="16.28515625" style="11" bestFit="1" customWidth="1"/>
    <col min="26" max="26" width="8.28515625" style="11" customWidth="1"/>
    <col min="27" max="27" width="21.28515625" style="11" bestFit="1" customWidth="1"/>
    <col min="28" max="28" width="8.28515625" style="11" bestFit="1" customWidth="1"/>
    <col min="29" max="29" width="10.85546875" style="11" bestFit="1" customWidth="1"/>
    <col min="30" max="16384" width="9.140625" style="11"/>
  </cols>
  <sheetData>
    <row r="1" spans="1:29" ht="18.75" x14ac:dyDescent="0.3">
      <c r="A1" s="32" t="s">
        <v>0</v>
      </c>
      <c r="B1" s="33"/>
      <c r="C1" s="33"/>
      <c r="D1" s="33"/>
      <c r="E1" s="33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  <c r="U1" s="32" t="s">
        <v>9</v>
      </c>
      <c r="V1" s="33"/>
      <c r="W1" s="33"/>
      <c r="X1" s="33"/>
      <c r="Y1" s="33"/>
      <c r="Z1" s="12"/>
      <c r="AA1" s="12"/>
      <c r="AB1" s="12"/>
      <c r="AC1" s="13"/>
    </row>
    <row r="2" spans="1:29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  <c r="U2" s="14"/>
      <c r="V2" s="15"/>
      <c r="W2" s="15"/>
      <c r="X2" s="15"/>
      <c r="Y2" s="15"/>
      <c r="Z2" s="15"/>
      <c r="AA2" s="15"/>
      <c r="AB2" s="15"/>
      <c r="AC2" s="16"/>
    </row>
    <row r="3" spans="1:29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  <c r="U3" s="14"/>
      <c r="V3" s="15"/>
      <c r="W3" s="15"/>
      <c r="X3" s="15"/>
      <c r="Y3" s="15"/>
      <c r="Z3" s="15"/>
      <c r="AA3" s="15"/>
      <c r="AB3" s="15"/>
      <c r="AC3" s="16"/>
    </row>
    <row r="4" spans="1:29" ht="18.75" x14ac:dyDescent="0.3">
      <c r="A4" s="17" t="s">
        <v>7</v>
      </c>
      <c r="B4" s="1" t="s">
        <v>1</v>
      </c>
      <c r="C4" s="2" t="s">
        <v>2</v>
      </c>
      <c r="D4" s="34" t="s">
        <v>3</v>
      </c>
      <c r="E4" s="34"/>
      <c r="F4" s="34"/>
      <c r="G4" s="34"/>
      <c r="H4" s="35" t="s">
        <v>4</v>
      </c>
      <c r="I4" s="35"/>
      <c r="J4" s="35"/>
      <c r="K4" s="35"/>
      <c r="L4" s="36" t="s">
        <v>5</v>
      </c>
      <c r="M4" s="36"/>
      <c r="N4" s="36"/>
      <c r="O4" s="36"/>
      <c r="P4" s="37" t="s">
        <v>6</v>
      </c>
      <c r="Q4" s="38"/>
      <c r="U4" s="25" t="s">
        <v>2</v>
      </c>
      <c r="V4" s="26">
        <v>1</v>
      </c>
      <c r="W4" s="26">
        <v>2</v>
      </c>
      <c r="X4" s="26">
        <v>3</v>
      </c>
      <c r="Y4" s="26">
        <v>4</v>
      </c>
      <c r="Z4" s="15"/>
      <c r="AA4" s="39" t="s">
        <v>14</v>
      </c>
      <c r="AB4" s="39"/>
      <c r="AC4" s="39"/>
    </row>
    <row r="5" spans="1:29" ht="18.75" x14ac:dyDescent="0.3">
      <c r="A5" s="17" t="s">
        <v>8</v>
      </c>
      <c r="B5" s="3">
        <v>0</v>
      </c>
      <c r="C5" s="4">
        <f>B5+1</f>
        <v>1</v>
      </c>
      <c r="D5" s="5">
        <f t="shared" ref="D5:Q5" si="0">C5+1</f>
        <v>2</v>
      </c>
      <c r="E5" s="5">
        <f t="shared" si="0"/>
        <v>3</v>
      </c>
      <c r="F5" s="5">
        <f t="shared" si="0"/>
        <v>4</v>
      </c>
      <c r="G5" s="5">
        <f t="shared" si="0"/>
        <v>5</v>
      </c>
      <c r="H5" s="6">
        <f t="shared" si="0"/>
        <v>6</v>
      </c>
      <c r="I5" s="6">
        <f t="shared" si="0"/>
        <v>7</v>
      </c>
      <c r="J5" s="6">
        <f t="shared" si="0"/>
        <v>8</v>
      </c>
      <c r="K5" s="6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8">
        <f t="shared" si="0"/>
        <v>14</v>
      </c>
      <c r="Q5" s="18">
        <f t="shared" si="0"/>
        <v>15</v>
      </c>
      <c r="U5" s="30" t="s">
        <v>3</v>
      </c>
      <c r="V5" s="23">
        <f>$AC$7/5.35</f>
        <v>1.0411214953271029</v>
      </c>
      <c r="W5" s="29">
        <f>$AC$7/5.26</f>
        <v>1.05893536121673</v>
      </c>
      <c r="X5" s="27">
        <f>$AC$7/4.86</f>
        <v>1.1460905349794239</v>
      </c>
      <c r="Y5" s="7">
        <f>$AC$7/5.16</f>
        <v>1.0794573643410852</v>
      </c>
      <c r="Z5" s="15"/>
      <c r="AA5" s="10"/>
      <c r="AB5" s="9" t="s">
        <v>10</v>
      </c>
      <c r="AC5" s="9" t="s">
        <v>11</v>
      </c>
    </row>
    <row r="6" spans="1:29" ht="18.75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  <c r="U6" s="30" t="s">
        <v>4</v>
      </c>
      <c r="V6" s="23">
        <f>$AC$7/4.88</f>
        <v>1.1413934426229508</v>
      </c>
      <c r="W6" s="29">
        <f>$AC$7/4.61</f>
        <v>1.2082429501084599</v>
      </c>
      <c r="X6" s="27">
        <f>$AC$7/4.93</f>
        <v>1.1298174442190672</v>
      </c>
      <c r="Y6" s="7">
        <f>$AC$7/5.14</f>
        <v>1.0836575875486383</v>
      </c>
      <c r="Z6" s="15"/>
      <c r="AA6" s="28" t="s">
        <v>12</v>
      </c>
      <c r="AB6" s="29">
        <v>0.2</v>
      </c>
      <c r="AC6" s="29">
        <v>5.46</v>
      </c>
    </row>
    <row r="7" spans="1:29" ht="18.75" x14ac:dyDescent="0.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6"/>
      <c r="U7" s="30" t="s">
        <v>5</v>
      </c>
      <c r="V7" s="23">
        <f>$AC$7/5.44</f>
        <v>1.0238970588235294</v>
      </c>
      <c r="W7" s="29">
        <f>$AC$7/5.4</f>
        <v>1.0314814814814814</v>
      </c>
      <c r="X7" s="27">
        <f>$AC$7/5.15</f>
        <v>1.0815533980582523</v>
      </c>
      <c r="Y7" s="7">
        <f>$AC$7/5.31</f>
        <v>1.0489642184557439</v>
      </c>
      <c r="Z7" s="15"/>
      <c r="AA7" s="24" t="s">
        <v>13</v>
      </c>
      <c r="AB7" s="23">
        <v>0.2</v>
      </c>
      <c r="AC7" s="23">
        <v>5.57</v>
      </c>
    </row>
    <row r="8" spans="1:29" ht="18.75" x14ac:dyDescent="0.3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6"/>
      <c r="U8" s="31"/>
      <c r="V8" s="15"/>
      <c r="W8" s="15"/>
      <c r="X8" s="15"/>
      <c r="Y8" s="15"/>
      <c r="Z8" s="22"/>
      <c r="AA8" s="40"/>
      <c r="AB8" s="40"/>
      <c r="AC8" s="41"/>
    </row>
    <row r="9" spans="1:29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  <c r="U9" s="14"/>
      <c r="V9" s="15">
        <f>V5*($AC$10/5.29)</f>
        <v>1.0922919279896826</v>
      </c>
      <c r="W9" s="15">
        <f>W5*($AC$10/5.28)</f>
        <v>1.1130854649153128</v>
      </c>
      <c r="X9" s="15"/>
      <c r="Y9" s="15"/>
      <c r="Z9" s="15"/>
      <c r="AA9" s="41"/>
      <c r="AB9" s="41"/>
      <c r="AC9" s="41"/>
    </row>
    <row r="10" spans="1:29" ht="15.75" x14ac:dyDescent="0.2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6"/>
      <c r="U10" s="14"/>
      <c r="V10" s="15">
        <f>V6*($AC$10/5.41)</f>
        <v>1.1709304263507165</v>
      </c>
      <c r="W10" s="15">
        <f>W6*($AC$10/5.58)</f>
        <v>1.2017470202691671</v>
      </c>
      <c r="X10" s="15"/>
      <c r="Y10" s="15"/>
      <c r="Z10" s="15"/>
      <c r="AA10" s="42" t="s">
        <v>15</v>
      </c>
      <c r="AB10" s="42"/>
      <c r="AC10" s="43">
        <v>5.55</v>
      </c>
    </row>
    <row r="11" spans="1:29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6"/>
      <c r="U11" s="14"/>
      <c r="V11" s="15">
        <f>V7*($AC$10/5.45)</f>
        <v>1.0426841608202913</v>
      </c>
      <c r="W11" s="15">
        <f>W7*($AC$10/5.49)</f>
        <v>1.0427545031370167</v>
      </c>
      <c r="X11" s="15"/>
      <c r="Y11" s="15"/>
      <c r="Z11" s="15"/>
      <c r="AA11" s="15"/>
      <c r="AB11" s="15"/>
      <c r="AC11" s="16"/>
    </row>
    <row r="12" spans="1:29" x14ac:dyDescent="0.25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  <c r="U12" s="14"/>
      <c r="V12" s="15"/>
      <c r="W12" s="15"/>
      <c r="X12" s="15"/>
      <c r="Y12" s="15"/>
      <c r="Z12" s="15"/>
      <c r="AA12" s="15"/>
      <c r="AB12" s="15"/>
      <c r="AC12" s="16"/>
    </row>
    <row r="13" spans="1:29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/>
      <c r="U13" s="14"/>
      <c r="V13" s="15"/>
      <c r="W13" s="15"/>
      <c r="X13" s="15"/>
      <c r="Y13" s="15"/>
      <c r="Z13" s="15"/>
      <c r="AA13" s="15"/>
      <c r="AB13" s="15"/>
      <c r="AC13" s="16"/>
    </row>
    <row r="14" spans="1:29" x14ac:dyDescent="0.2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6"/>
      <c r="U14" s="14"/>
      <c r="V14" s="15"/>
      <c r="W14" s="15"/>
      <c r="X14" s="15"/>
      <c r="Y14" s="15"/>
      <c r="Z14" s="15"/>
      <c r="AA14" s="15"/>
      <c r="AB14" s="15"/>
      <c r="AC14" s="16"/>
    </row>
    <row r="15" spans="1:29" ht="15.75" thickBo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  <c r="U15" s="19"/>
      <c r="V15" s="20"/>
      <c r="W15" s="20"/>
      <c r="X15" s="20"/>
      <c r="Y15" s="20"/>
      <c r="Z15" s="20"/>
      <c r="AA15" s="20"/>
      <c r="AB15" s="20"/>
      <c r="AC15" s="21"/>
    </row>
    <row r="18" spans="19:26" x14ac:dyDescent="0.25">
      <c r="W18" s="11" t="s">
        <v>23</v>
      </c>
      <c r="Y18" s="11" t="s">
        <v>20</v>
      </c>
    </row>
    <row r="19" spans="19:26" ht="15" customHeight="1" x14ac:dyDescent="0.3">
      <c r="S19" s="45" t="s">
        <v>22</v>
      </c>
      <c r="T19" s="44" t="s">
        <v>19</v>
      </c>
      <c r="U19" s="11" t="s">
        <v>17</v>
      </c>
      <c r="V19" s="11">
        <v>5.149</v>
      </c>
      <c r="W19" s="11">
        <f>$AC$10/V19</f>
        <v>1.07787919984463</v>
      </c>
      <c r="X19" s="24" t="s">
        <v>13</v>
      </c>
      <c r="Y19" s="23">
        <v>0.2</v>
      </c>
      <c r="Z19" s="23">
        <f>5.55</f>
        <v>5.55</v>
      </c>
    </row>
    <row r="20" spans="19:26" x14ac:dyDescent="0.25">
      <c r="S20" s="45"/>
      <c r="T20" s="44"/>
      <c r="U20" s="11" t="s">
        <v>16</v>
      </c>
      <c r="V20" s="11">
        <v>4.6550000000000002</v>
      </c>
      <c r="W20" s="11">
        <f t="shared" ref="W20:W21" si="1">$AC$10/V20</f>
        <v>1.1922663802363049</v>
      </c>
    </row>
    <row r="21" spans="19:26" x14ac:dyDescent="0.25">
      <c r="S21" s="45"/>
      <c r="T21" s="44"/>
      <c r="U21" s="11" t="s">
        <v>18</v>
      </c>
      <c r="V21" s="11">
        <v>5.1959999999999997</v>
      </c>
      <c r="W21" s="11">
        <f t="shared" si="1"/>
        <v>1.0681293302540416</v>
      </c>
    </row>
    <row r="22" spans="19:26" x14ac:dyDescent="0.25">
      <c r="S22" s="45"/>
    </row>
    <row r="23" spans="19:26" ht="15" customHeight="1" x14ac:dyDescent="0.25">
      <c r="S23" s="45"/>
      <c r="T23" s="44" t="s">
        <v>21</v>
      </c>
      <c r="U23" s="11" t="s">
        <v>17</v>
      </c>
      <c r="V23" s="11">
        <v>5.1609999999999996</v>
      </c>
      <c r="W23" s="11">
        <f>$AC$10/V23</f>
        <v>1.0753729897306723</v>
      </c>
    </row>
    <row r="24" spans="19:26" x14ac:dyDescent="0.25">
      <c r="S24" s="45"/>
      <c r="T24" s="44"/>
      <c r="U24" s="11" t="s">
        <v>16</v>
      </c>
      <c r="V24" s="11">
        <v>4.7300000000000004</v>
      </c>
      <c r="W24" s="11">
        <f t="shared" ref="W24:W25" si="2">$AC$10/V24</f>
        <v>1.1733615221987315</v>
      </c>
    </row>
    <row r="25" spans="19:26" x14ac:dyDescent="0.25">
      <c r="S25" s="45"/>
      <c r="T25" s="44"/>
      <c r="U25" s="11" t="s">
        <v>18</v>
      </c>
      <c r="V25" s="11">
        <v>5.2279999999999998</v>
      </c>
      <c r="W25" s="11">
        <f t="shared" si="2"/>
        <v>1.0615914307574599</v>
      </c>
    </row>
  </sheetData>
  <mergeCells count="11">
    <mergeCell ref="AA10:AB10"/>
    <mergeCell ref="T19:T21"/>
    <mergeCell ref="T23:T25"/>
    <mergeCell ref="S19:S25"/>
    <mergeCell ref="U1:Y1"/>
    <mergeCell ref="AA4:AC4"/>
    <mergeCell ref="A1:E1"/>
    <mergeCell ref="D4:G4"/>
    <mergeCell ref="H4:K4"/>
    <mergeCell ref="L4:O4"/>
    <mergeCell ref="P4:Q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2015-04-04T08:33:44Z</dcterms:created>
  <dcterms:modified xsi:type="dcterms:W3CDTF">2015-04-22T14:47:39Z</dcterms:modified>
</cp:coreProperties>
</file>