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csuf-my.sharepoint.com/personal/tbettens_fullerton_edu/Documents/Documents/Class Instruction Notes/CSUF/Projects/CPSC 131 - Data Structures/Books-Based_Projects/Homework 6 - Final Project/Final Exam Project - Solution/"/>
    </mc:Choice>
  </mc:AlternateContent>
  <xr:revisionPtr revIDLastSave="137" documentId="13_ncr:1_{FE48E341-9E0D-4360-84B9-F787B996FAE7}" xr6:coauthVersionLast="47" xr6:coauthVersionMax="47" xr10:uidLastSave="{AAA3CAC7-869B-4C6C-AC01-7CC764901868}"/>
  <workbookProtection lockStructure="1"/>
  <bookViews>
    <workbookView xWindow="2610" yWindow="2295" windowWidth="27180" windowHeight="16695" xr2:uid="{80008759-B75D-428F-B844-A0D4FD47B7D7}"/>
  </bookViews>
  <sheets>
    <sheet name="131 Final Project 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7" i="1"/>
  <c r="G33" i="1"/>
  <c r="G14" i="1"/>
  <c r="G15" i="1"/>
  <c r="G16" i="1"/>
  <c r="G2" i="1"/>
  <c r="G3" i="1"/>
  <c r="G4" i="1" s="1"/>
  <c r="G8" i="1"/>
  <c r="G9" i="1"/>
  <c r="G10" i="1"/>
  <c r="G11" i="1"/>
  <c r="G12" i="1"/>
  <c r="G13" i="1"/>
  <c r="G6" i="1" l="1"/>
  <c r="G7" i="1"/>
  <c r="D39" i="1" s="1"/>
  <c r="D41" i="1" s="1"/>
  <c r="G5" i="1"/>
  <c r="D38" i="1"/>
  <c r="E38" i="1" l="1"/>
  <c r="E39" i="1"/>
</calcChain>
</file>

<file path=xl/sharedStrings.xml><?xml version="1.0" encoding="utf-8"?>
<sst xmlns="http://schemas.openxmlformats.org/spreadsheetml/2006/main" count="97" uniqueCount="49">
  <si>
    <t>Pts</t>
  </si>
  <si>
    <t>Satisfactory</t>
  </si>
  <si>
    <t>Total: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</si>
  <si>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</si>
  <si>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</si>
  <si>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</si>
  <si>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</si>
  <si>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</si>
  <si>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</si>
  <si>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</si>
  <si>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</si>
  <si>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</si>
  <si>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</si>
  <si>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F</t>
  </si>
  <si>
    <t>Comments</t>
  </si>
  <si>
    <t>Developing</t>
  </si>
  <si>
    <t>Unsatisfactory</t>
  </si>
  <si>
    <t>Missing</t>
  </si>
  <si>
    <t>Grade</t>
  </si>
  <si>
    <t>Canvas Points earned / Canvas Points Possible</t>
  </si>
  <si>
    <t>Description</t>
  </si>
  <si>
    <t>1)</t>
  </si>
  <si>
    <t>a)</t>
  </si>
  <si>
    <t>b)</t>
  </si>
  <si>
    <t>c)</t>
  </si>
  <si>
    <t>Clean</t>
  </si>
  <si>
    <t>Builds with no errors and no warnings</t>
  </si>
  <si>
    <t>Executes without crashing or infinite loops</t>
  </si>
  <si>
    <t>Programing Portion</t>
  </si>
  <si>
    <t>2)</t>
  </si>
  <si>
    <t>d)</t>
  </si>
  <si>
    <t>e)</t>
  </si>
  <si>
    <t>f)</t>
  </si>
  <si>
    <t>Essay Portion</t>
  </si>
  <si>
    <t xml:space="preserve">Searching a Vector, DLL, SLL, BST, and a Hash Table. (compare all the combinations) </t>
  </si>
  <si>
    <t>You select #1 – You pick which operations and structures to analyze and summarize.</t>
  </si>
  <si>
    <t>You select #2 – You pick which operations and structures to analyze and summarize.</t>
  </si>
  <si>
    <r>
      <t xml:space="preserve">     No logic errors (</t>
    </r>
    <r>
      <rPr>
        <i/>
        <sz val="10"/>
        <color theme="1"/>
        <rFont val="Calibri"/>
        <family val="2"/>
      </rPr>
      <t>just because it works, doesn't mean it's right</t>
    </r>
    <r>
      <rPr>
        <sz val="12"/>
        <color theme="1"/>
        <rFont val="Calibri"/>
        <family val="2"/>
      </rPr>
      <t>)</t>
    </r>
  </si>
  <si>
    <t xml:space="preserve">     Generates correct output</t>
  </si>
  <si>
    <t>Has Warnings</t>
  </si>
  <si>
    <t>Has Errors</t>
  </si>
  <si>
    <t>Solution contains well written, efficient code</t>
  </si>
  <si>
    <t xml:space="preserve">     Verification tests pass</t>
  </si>
  <si>
    <t>Removing from a SLL at the back versus a Vector at the front.</t>
  </si>
  <si>
    <t>Inserting into a Vector at the back versus a Hash Table.</t>
  </si>
  <si>
    <t xml:space="preserve">     Analysis and Summation</t>
  </si>
  <si>
    <t xml:space="preserve">     Data Analysis Graphs</t>
  </si>
  <si>
    <t xml:space="preserve">     Concrete, Real-world Example</t>
  </si>
  <si>
    <t xml:space="preserve">     Data Structure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</si>
</sst>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1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i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9" fontId="0" fillId="0" borderId="0" xfId="1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9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 applyProtection="1">
      <alignment horizontal="center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7" fillId="0" borderId="0" xfId="0" applyFont="1" applyBorder="1" applyAlignment="1" applyProtection="1">
      <alignment horizontal="left" vertical="top"/>
      <protection locked="0"/>
    </xf>
    <xf numFmtId="9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3" xfId="0" applyNumberFormat="1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5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9" fontId="0" fillId="0" borderId="2" xfId="1" applyFont="1" applyBorder="1" applyAlignment="1">
      <alignment vertical="top"/>
    </xf>
    <xf numFmtId="0" fontId="0" fillId="0" borderId="3" xfId="0" applyBorder="1" applyAlignment="1">
      <alignment vertical="top"/>
    </xf>
    <xf numFmtId="9" fontId="0" fillId="0" borderId="4" xfId="1" applyFont="1" applyBorder="1" applyAlignment="1">
      <alignment vertical="top"/>
    </xf>
    <xf numFmtId="0" fontId="0" fillId="0" borderId="5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7" xfId="1" applyFont="1" applyBorder="1" applyAlignment="1">
      <alignment vertical="top"/>
    </xf>
    <xf numFmtId="9" fontId="0" fillId="0" borderId="8" xfId="1" applyFont="1" applyBorder="1" applyAlignment="1">
      <alignment vertical="top"/>
    </xf>
    <xf numFmtId="9" fontId="0" fillId="0" borderId="9" xfId="1" applyFont="1" applyBorder="1" applyAlignment="1">
      <alignment vertical="top"/>
    </xf>
    <xf numFmtId="0" fontId="6" fillId="0" borderId="0" xfId="0" applyFont="1" applyBorder="1" applyAlignment="1">
      <alignment horizontal="right" vertical="center"/>
    </xf>
    <xf numFmtId="2" fontId="0" fillId="0" borderId="0" xfId="1" applyNumberFormat="1" applyFont="1" applyBorder="1" applyAlignment="1">
      <alignment horizontal="center" vertical="top"/>
    </xf>
    <xf numFmtId="0" fontId="9" fillId="0" borderId="0" xfId="0" applyFont="1" applyBorder="1" applyAlignment="1">
      <alignment horizontal="left" vertical="top"/>
    </xf>
    <xf numFmtId="0" fontId="8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 applyProtection="1">
      <alignment horizontal="center" vertical="center"/>
    </xf>
    <xf numFmtId="9" fontId="0" fillId="0" borderId="0" xfId="0" applyNumberFormat="1" applyBorder="1" applyAlignment="1">
      <alignment vertical="top"/>
    </xf>
  </cellXfs>
  <cellStyles count="2">
    <cellStyle name="Normal" xfId="0" builtinId="0"/>
    <cellStyle name="Percent" xfId="1" builtinId="5"/>
  </cellStyles>
  <dxfs count="1">
    <dxf>
      <font>
        <b val="0"/>
        <i val="0"/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FC6F-092C-4676-9D1C-F78638C1E911}">
  <dimension ref="A1:N41"/>
  <sheetViews>
    <sheetView tabSelected="1" zoomScaleNormal="100" workbookViewId="0">
      <selection activeCell="E3" sqref="E3"/>
    </sheetView>
  </sheetViews>
  <sheetFormatPr defaultRowHeight="15" x14ac:dyDescent="0.25"/>
  <cols>
    <col min="1" max="1" width="4.42578125" style="1" customWidth="1"/>
    <col min="2" max="2" width="3.85546875" style="1" customWidth="1"/>
    <col min="3" max="3" width="92.42578125" style="1" customWidth="1"/>
    <col min="4" max="4" width="8.140625" style="1" bestFit="1" customWidth="1"/>
    <col min="5" max="5" width="14.85546875" style="1" customWidth="1"/>
    <col min="6" max="6" width="37.5703125" style="1" customWidth="1"/>
    <col min="7" max="7" width="9.140625" style="7" hidden="1" customWidth="1"/>
    <col min="8" max="12" width="9.140625" style="1" hidden="1" customWidth="1"/>
    <col min="13" max="13" width="13.7109375" style="1" hidden="1" customWidth="1"/>
    <col min="14" max="14" width="9.140625" style="1" hidden="1" customWidth="1"/>
    <col min="15" max="15" width="9.140625" style="1" customWidth="1"/>
    <col min="16" max="16384" width="9.140625" style="1"/>
  </cols>
  <sheetData>
    <row r="1" spans="1:14" ht="21.75" thickBot="1" x14ac:dyDescent="0.3">
      <c r="A1" s="31" t="s">
        <v>20</v>
      </c>
      <c r="B1" s="2"/>
      <c r="C1" s="2"/>
      <c r="D1" s="4" t="s">
        <v>0</v>
      </c>
      <c r="E1" s="4"/>
      <c r="F1" s="4" t="s">
        <v>14</v>
      </c>
      <c r="G1" s="4"/>
      <c r="H1" s="4"/>
      <c r="I1" s="4"/>
      <c r="J1" s="4"/>
      <c r="K1" s="4"/>
    </row>
    <row r="2" spans="1:14" ht="15.75" x14ac:dyDescent="0.25">
      <c r="A2" s="32" t="s">
        <v>21</v>
      </c>
      <c r="B2" s="32" t="s">
        <v>28</v>
      </c>
      <c r="C2" s="32"/>
      <c r="D2" s="5"/>
      <c r="E2" s="11"/>
      <c r="F2" s="12"/>
      <c r="G2" s="26">
        <f>_xlfn.IFNA( VLOOKUP($E2,$M$2:$N$5,2,FALSE), 0)</f>
        <v>0</v>
      </c>
      <c r="J2" s="14">
        <v>0</v>
      </c>
      <c r="K2" s="15" t="s">
        <v>13</v>
      </c>
      <c r="M2" s="20" t="s">
        <v>1</v>
      </c>
      <c r="N2" s="21">
        <v>1</v>
      </c>
    </row>
    <row r="3" spans="1:14" ht="15.75" x14ac:dyDescent="0.25">
      <c r="B3" s="1" t="s">
        <v>22</v>
      </c>
      <c r="C3" s="3" t="s">
        <v>26</v>
      </c>
      <c r="D3" s="5">
        <v>10</v>
      </c>
      <c r="E3" s="11" t="s">
        <v>25</v>
      </c>
      <c r="F3" s="12"/>
      <c r="G3" s="27">
        <f>_xlfn.IFNA( VLOOKUP($E3, $M$9:$N$11, 2, FALSE), 0)</f>
        <v>1</v>
      </c>
      <c r="J3" s="16">
        <v>0.6</v>
      </c>
      <c r="K3" s="17" t="s">
        <v>12</v>
      </c>
      <c r="M3" s="22" t="s">
        <v>15</v>
      </c>
      <c r="N3" s="23">
        <v>0.75</v>
      </c>
    </row>
    <row r="4" spans="1:14" ht="15.75" x14ac:dyDescent="0.25">
      <c r="B4" s="1" t="s">
        <v>23</v>
      </c>
      <c r="C4" s="3" t="s">
        <v>27</v>
      </c>
      <c r="D4" s="5">
        <v>5</v>
      </c>
      <c r="E4" s="11" t="s">
        <v>1</v>
      </c>
      <c r="F4" s="12"/>
      <c r="G4" s="27">
        <f>IF(G$3&lt;=0, 0,  _xlfn.IFNA( VLOOKUP($E4,$M$2:$N$5,2,FALSE), 0))</f>
        <v>1</v>
      </c>
      <c r="J4" s="16">
        <v>0.67</v>
      </c>
      <c r="K4" s="17" t="s">
        <v>11</v>
      </c>
      <c r="M4" s="22" t="s">
        <v>16</v>
      </c>
      <c r="N4" s="23">
        <v>0.15</v>
      </c>
    </row>
    <row r="5" spans="1:14" ht="16.5" thickBot="1" x14ac:dyDescent="0.3">
      <c r="A5" s="3"/>
      <c r="B5" s="1" t="s">
        <v>24</v>
      </c>
      <c r="C5" s="3" t="s">
        <v>42</v>
      </c>
      <c r="D5" s="5">
        <v>3</v>
      </c>
      <c r="E5" s="11" t="s">
        <v>1</v>
      </c>
      <c r="F5" s="12"/>
      <c r="G5" s="27">
        <f t="shared" ref="G5:G7" si="0">IF(G$3&lt;=0, 0,  _xlfn.IFNA( VLOOKUP($E5,$M$2:$N$5,2,FALSE), 0))</f>
        <v>1</v>
      </c>
      <c r="J5" s="16">
        <v>0.7</v>
      </c>
      <c r="K5" s="17" t="s">
        <v>10</v>
      </c>
      <c r="M5" s="24" t="s">
        <v>17</v>
      </c>
      <c r="N5" s="25">
        <v>0</v>
      </c>
    </row>
    <row r="6" spans="1:14" ht="15.75" x14ac:dyDescent="0.25">
      <c r="B6" s="3" t="s">
        <v>30</v>
      </c>
      <c r="C6" s="3" t="s">
        <v>37</v>
      </c>
      <c r="D6" s="5">
        <v>2</v>
      </c>
      <c r="E6" s="11" t="s">
        <v>1</v>
      </c>
      <c r="F6" s="12"/>
      <c r="G6" s="27">
        <f t="shared" si="0"/>
        <v>1</v>
      </c>
      <c r="J6" s="16">
        <v>0.73</v>
      </c>
      <c r="K6" s="17" t="s">
        <v>9</v>
      </c>
    </row>
    <row r="7" spans="1:14" ht="15.75" x14ac:dyDescent="0.25">
      <c r="B7" s="3" t="s">
        <v>31</v>
      </c>
      <c r="C7" s="3" t="s">
        <v>38</v>
      </c>
      <c r="D7" s="5">
        <v>2</v>
      </c>
      <c r="E7" s="11" t="s">
        <v>1</v>
      </c>
      <c r="F7" s="12"/>
      <c r="G7" s="27">
        <f t="shared" si="0"/>
        <v>1</v>
      </c>
      <c r="J7" s="16">
        <v>0.77</v>
      </c>
      <c r="K7" s="17" t="s">
        <v>8</v>
      </c>
    </row>
    <row r="8" spans="1:14" ht="16.5" thickBot="1" x14ac:dyDescent="0.3">
      <c r="B8" s="3" t="s">
        <v>32</v>
      </c>
      <c r="C8" s="6" t="s">
        <v>41</v>
      </c>
      <c r="D8" s="5">
        <v>3</v>
      </c>
      <c r="E8" s="11" t="s">
        <v>1</v>
      </c>
      <c r="F8" s="12"/>
      <c r="G8" s="27">
        <f>_xlfn.IFNA( VLOOKUP($E8,$M$2:$N$5,2,FALSE), 0)</f>
        <v>1</v>
      </c>
      <c r="J8" s="16">
        <v>0.8</v>
      </c>
      <c r="K8" s="17" t="s">
        <v>7</v>
      </c>
    </row>
    <row r="9" spans="1:14" ht="15.75" x14ac:dyDescent="0.25">
      <c r="B9" s="3"/>
      <c r="D9" s="5"/>
      <c r="E9" s="11"/>
      <c r="F9" s="12"/>
      <c r="G9" s="27">
        <f>_xlfn.IFNA( VLOOKUP($E9,$M$2:$N$5,2,FALSE), 0)</f>
        <v>0</v>
      </c>
      <c r="J9" s="16">
        <v>0.83</v>
      </c>
      <c r="K9" s="17" t="s">
        <v>6</v>
      </c>
      <c r="M9" s="20" t="s">
        <v>25</v>
      </c>
      <c r="N9" s="21">
        <v>1</v>
      </c>
    </row>
    <row r="10" spans="1:14" ht="15.75" x14ac:dyDescent="0.25">
      <c r="B10" s="3"/>
      <c r="C10" s="6"/>
      <c r="D10" s="5"/>
      <c r="E10" s="11"/>
      <c r="F10" s="12"/>
      <c r="G10" s="27">
        <f>_xlfn.IFNA( VLOOKUP($E10,$M$2:$N$5,2,FALSE), 0)</f>
        <v>0</v>
      </c>
      <c r="J10" s="16">
        <v>0.87</v>
      </c>
      <c r="K10" s="17" t="s">
        <v>5</v>
      </c>
      <c r="M10" s="22" t="s">
        <v>39</v>
      </c>
      <c r="N10" s="23">
        <v>0.25</v>
      </c>
    </row>
    <row r="11" spans="1:14" ht="16.5" thickBot="1" x14ac:dyDescent="0.3">
      <c r="A11" s="32" t="s">
        <v>29</v>
      </c>
      <c r="B11" s="33" t="s">
        <v>33</v>
      </c>
      <c r="C11" s="33"/>
      <c r="D11" s="5"/>
      <c r="E11" s="11"/>
      <c r="F11" s="12"/>
      <c r="G11" s="27">
        <f>_xlfn.IFNA( VLOOKUP($E11,$M$2:$N$5,2,FALSE), 0)</f>
        <v>0</v>
      </c>
      <c r="J11" s="16">
        <v>0.9</v>
      </c>
      <c r="K11" s="17" t="s">
        <v>4</v>
      </c>
      <c r="M11" s="24" t="s">
        <v>40</v>
      </c>
      <c r="N11" s="25">
        <v>0</v>
      </c>
    </row>
    <row r="12" spans="1:14" ht="15.75" x14ac:dyDescent="0.25">
      <c r="B12" s="3" t="s">
        <v>22</v>
      </c>
      <c r="C12" s="3" t="s">
        <v>44</v>
      </c>
      <c r="D12" s="5"/>
      <c r="E12" s="11"/>
      <c r="F12" s="12"/>
      <c r="G12" s="27">
        <f>_xlfn.IFNA( VLOOKUP($E12,$M$2:$N$5,2,FALSE), 0)</f>
        <v>0</v>
      </c>
      <c r="J12" s="16">
        <v>0.93</v>
      </c>
      <c r="K12" s="17" t="s">
        <v>3</v>
      </c>
    </row>
    <row r="13" spans="1:14" ht="16.5" thickBot="1" x14ac:dyDescent="0.3">
      <c r="C13" s="1" t="s">
        <v>46</v>
      </c>
      <c r="D13" s="5">
        <v>4</v>
      </c>
      <c r="E13" s="11" t="s">
        <v>1</v>
      </c>
      <c r="F13" s="12"/>
      <c r="G13" s="27">
        <f>_xlfn.IFNA( VLOOKUP($E13,$M$2:$N$5,2,FALSE), 0)</f>
        <v>1</v>
      </c>
      <c r="J13" s="18">
        <v>1</v>
      </c>
      <c r="K13" s="19" t="s">
        <v>3</v>
      </c>
    </row>
    <row r="14" spans="1:14" ht="15.75" x14ac:dyDescent="0.25">
      <c r="C14" s="1" t="s">
        <v>45</v>
      </c>
      <c r="D14" s="5">
        <v>8</v>
      </c>
      <c r="E14" s="11" t="s">
        <v>1</v>
      </c>
      <c r="F14" s="12"/>
      <c r="G14" s="27">
        <f>_xlfn.IFNA( VLOOKUP($E14,$M$2:$N$5,2,FALSE), 0)</f>
        <v>1</v>
      </c>
    </row>
    <row r="15" spans="1:14" ht="15.75" x14ac:dyDescent="0.25">
      <c r="C15" s="1" t="s">
        <v>47</v>
      </c>
      <c r="D15" s="5">
        <v>2</v>
      </c>
      <c r="E15" s="11" t="s">
        <v>1</v>
      </c>
      <c r="F15" s="12"/>
      <c r="G15" s="27">
        <f>_xlfn.IFNA( VLOOKUP($E15,$M$2:$N$5,2,FALSE), 0)</f>
        <v>1</v>
      </c>
      <c r="J15" s="35"/>
    </row>
    <row r="16" spans="1:14" ht="15.75" x14ac:dyDescent="0.25">
      <c r="C16" s="1" t="s">
        <v>48</v>
      </c>
      <c r="D16" s="5">
        <v>1</v>
      </c>
      <c r="E16" s="11" t="s">
        <v>1</v>
      </c>
      <c r="F16" s="12"/>
      <c r="G16" s="27">
        <f>_xlfn.IFNA( VLOOKUP($E16,$M$2:$N$5,2,FALSE), 0)</f>
        <v>1</v>
      </c>
      <c r="J16" s="35"/>
    </row>
    <row r="17" spans="2:7" ht="15.75" x14ac:dyDescent="0.25">
      <c r="B17" s="3" t="s">
        <v>23</v>
      </c>
      <c r="C17" s="3" t="s">
        <v>43</v>
      </c>
      <c r="D17" s="5"/>
      <c r="E17" s="11"/>
      <c r="F17" s="12"/>
      <c r="G17" s="27">
        <f>_xlfn.IFNA( VLOOKUP($E17,$M$2:$N$5,2,FALSE), 0)</f>
        <v>0</v>
      </c>
    </row>
    <row r="18" spans="2:7" ht="15.75" x14ac:dyDescent="0.25">
      <c r="C18" s="1" t="s">
        <v>46</v>
      </c>
      <c r="D18" s="5">
        <v>4</v>
      </c>
      <c r="E18" s="11" t="s">
        <v>1</v>
      </c>
      <c r="F18" s="12"/>
      <c r="G18" s="27">
        <f>_xlfn.IFNA( VLOOKUP($E18,$M$2:$N$5,2,FALSE), 0)</f>
        <v>1</v>
      </c>
    </row>
    <row r="19" spans="2:7" ht="15.75" x14ac:dyDescent="0.25">
      <c r="C19" s="1" t="s">
        <v>45</v>
      </c>
      <c r="D19" s="5">
        <v>8</v>
      </c>
      <c r="E19" s="11" t="s">
        <v>1</v>
      </c>
      <c r="F19" s="12"/>
      <c r="G19" s="27">
        <f>_xlfn.IFNA( VLOOKUP($E19,$M$2:$N$5,2,FALSE), 0)</f>
        <v>1</v>
      </c>
    </row>
    <row r="20" spans="2:7" ht="15.75" x14ac:dyDescent="0.25">
      <c r="C20" s="1" t="s">
        <v>47</v>
      </c>
      <c r="D20" s="5">
        <v>2</v>
      </c>
      <c r="E20" s="11" t="s">
        <v>1</v>
      </c>
      <c r="F20" s="12"/>
      <c r="G20" s="27">
        <f>_xlfn.IFNA( VLOOKUP($E20,$M$2:$N$5,2,FALSE), 0)</f>
        <v>1</v>
      </c>
    </row>
    <row r="21" spans="2:7" ht="15.75" x14ac:dyDescent="0.25">
      <c r="C21" s="1" t="s">
        <v>48</v>
      </c>
      <c r="D21" s="5">
        <v>1</v>
      </c>
      <c r="E21" s="11" t="s">
        <v>1</v>
      </c>
      <c r="F21" s="12"/>
      <c r="G21" s="27">
        <f>_xlfn.IFNA( VLOOKUP($E21,$M$2:$N$5,2,FALSE), 0)</f>
        <v>1</v>
      </c>
    </row>
    <row r="22" spans="2:7" ht="15.75" x14ac:dyDescent="0.25">
      <c r="B22" s="3" t="s">
        <v>24</v>
      </c>
      <c r="C22" s="3" t="s">
        <v>34</v>
      </c>
      <c r="D22" s="5"/>
      <c r="E22" s="11"/>
      <c r="F22" s="12"/>
      <c r="G22" s="27">
        <f>_xlfn.IFNA( VLOOKUP($E22,$M$2:$N$5,2,FALSE), 0)</f>
        <v>0</v>
      </c>
    </row>
    <row r="23" spans="2:7" ht="15.75" x14ac:dyDescent="0.25">
      <c r="C23" s="1" t="s">
        <v>46</v>
      </c>
      <c r="D23" s="5">
        <v>4</v>
      </c>
      <c r="E23" s="11" t="s">
        <v>1</v>
      </c>
      <c r="F23" s="12"/>
      <c r="G23" s="27">
        <f>_xlfn.IFNA( VLOOKUP($E23,$M$2:$N$5,2,FALSE), 0)</f>
        <v>1</v>
      </c>
    </row>
    <row r="24" spans="2:7" ht="15.75" x14ac:dyDescent="0.25">
      <c r="C24" s="1" t="s">
        <v>45</v>
      </c>
      <c r="D24" s="5">
        <v>8</v>
      </c>
      <c r="E24" s="11" t="s">
        <v>1</v>
      </c>
      <c r="F24" s="12"/>
      <c r="G24" s="27">
        <f>_xlfn.IFNA( VLOOKUP($E24,$M$2:$N$5,2,FALSE), 0)</f>
        <v>1</v>
      </c>
    </row>
    <row r="25" spans="2:7" ht="15.75" x14ac:dyDescent="0.25">
      <c r="C25" s="1" t="s">
        <v>47</v>
      </c>
      <c r="D25" s="5">
        <v>2</v>
      </c>
      <c r="E25" s="11" t="s">
        <v>1</v>
      </c>
      <c r="F25" s="12"/>
      <c r="G25" s="27">
        <f>_xlfn.IFNA( VLOOKUP($E25,$M$2:$N$5,2,FALSE), 0)</f>
        <v>1</v>
      </c>
    </row>
    <row r="26" spans="2:7" ht="15.75" x14ac:dyDescent="0.25">
      <c r="C26" s="1" t="s">
        <v>48</v>
      </c>
      <c r="D26" s="5">
        <v>1</v>
      </c>
      <c r="E26" s="11" t="s">
        <v>1</v>
      </c>
      <c r="F26" s="12"/>
      <c r="G26" s="27">
        <f>_xlfn.IFNA( VLOOKUP($E26,$M$2:$N$5,2,FALSE), 0)</f>
        <v>1</v>
      </c>
    </row>
    <row r="27" spans="2:7" ht="15.75" x14ac:dyDescent="0.25">
      <c r="B27" s="3" t="s">
        <v>30</v>
      </c>
      <c r="C27" s="3" t="s">
        <v>35</v>
      </c>
      <c r="D27" s="5"/>
      <c r="E27" s="11"/>
      <c r="F27" s="12"/>
      <c r="G27" s="27">
        <f>_xlfn.IFNA( VLOOKUP($E27,$M$2:$N$5,2,FALSE), 0)</f>
        <v>0</v>
      </c>
    </row>
    <row r="28" spans="2:7" ht="15.75" x14ac:dyDescent="0.25">
      <c r="B28" s="3"/>
      <c r="C28" s="1" t="s">
        <v>46</v>
      </c>
      <c r="D28" s="5">
        <v>4</v>
      </c>
      <c r="E28" s="11" t="s">
        <v>1</v>
      </c>
      <c r="F28" s="12"/>
      <c r="G28" s="27">
        <f>_xlfn.IFNA( VLOOKUP($E28,$M$2:$N$5,2,FALSE), 0)</f>
        <v>1</v>
      </c>
    </row>
    <row r="29" spans="2:7" ht="15.75" x14ac:dyDescent="0.25">
      <c r="C29" s="1" t="s">
        <v>45</v>
      </c>
      <c r="D29" s="5">
        <v>8</v>
      </c>
      <c r="E29" s="11" t="s">
        <v>1</v>
      </c>
      <c r="F29" s="12"/>
      <c r="G29" s="27">
        <f>_xlfn.IFNA( VLOOKUP($E29,$M$2:$N$5,2,FALSE), 0)</f>
        <v>1</v>
      </c>
    </row>
    <row r="30" spans="2:7" ht="15.75" x14ac:dyDescent="0.25">
      <c r="C30" s="1" t="s">
        <v>47</v>
      </c>
      <c r="D30" s="5">
        <v>2</v>
      </c>
      <c r="E30" s="11" t="s">
        <v>1</v>
      </c>
      <c r="F30" s="12"/>
      <c r="G30" s="27">
        <f>_xlfn.IFNA( VLOOKUP($E30,$M$2:$N$5,2,FALSE), 0)</f>
        <v>1</v>
      </c>
    </row>
    <row r="31" spans="2:7" ht="15.75" x14ac:dyDescent="0.25">
      <c r="C31" s="1" t="s">
        <v>48</v>
      </c>
      <c r="D31" s="5">
        <v>1</v>
      </c>
      <c r="E31" s="11" t="s">
        <v>1</v>
      </c>
      <c r="F31" s="12"/>
      <c r="G31" s="27">
        <f>_xlfn.IFNA( VLOOKUP($E31,$M$2:$N$5,2,FALSE), 0)</f>
        <v>1</v>
      </c>
    </row>
    <row r="32" spans="2:7" ht="15.75" x14ac:dyDescent="0.25">
      <c r="B32" s="3" t="s">
        <v>31</v>
      </c>
      <c r="C32" s="3" t="s">
        <v>36</v>
      </c>
      <c r="D32" s="5"/>
      <c r="E32" s="11"/>
      <c r="F32" s="12"/>
      <c r="G32" s="27">
        <f>_xlfn.IFNA( VLOOKUP($E32,$M$2:$N$5,2,FALSE), 0)</f>
        <v>0</v>
      </c>
    </row>
    <row r="33" spans="3:7" ht="15.75" x14ac:dyDescent="0.25">
      <c r="C33" s="1" t="s">
        <v>46</v>
      </c>
      <c r="D33" s="5">
        <v>4</v>
      </c>
      <c r="E33" s="11" t="s">
        <v>1</v>
      </c>
      <c r="F33" s="12"/>
      <c r="G33" s="27">
        <f>_xlfn.IFNA( VLOOKUP($E33,$M$2:$N$5,2,FALSE), 0)</f>
        <v>1</v>
      </c>
    </row>
    <row r="34" spans="3:7" ht="15.75" x14ac:dyDescent="0.25">
      <c r="C34" s="1" t="s">
        <v>45</v>
      </c>
      <c r="D34" s="5">
        <v>8</v>
      </c>
      <c r="E34" s="11" t="s">
        <v>1</v>
      </c>
      <c r="F34" s="12"/>
      <c r="G34" s="27">
        <f>_xlfn.IFNA( VLOOKUP($E34,$M$2:$N$5,2,FALSE), 0)</f>
        <v>1</v>
      </c>
    </row>
    <row r="35" spans="3:7" ht="15.75" x14ac:dyDescent="0.25">
      <c r="C35" s="1" t="s">
        <v>47</v>
      </c>
      <c r="D35" s="5">
        <v>2</v>
      </c>
      <c r="E35" s="11" t="s">
        <v>1</v>
      </c>
      <c r="F35" s="12"/>
      <c r="G35" s="27">
        <f>_xlfn.IFNA( VLOOKUP($E35,$M$2:$N$5,2,FALSE), 0)</f>
        <v>1</v>
      </c>
    </row>
    <row r="36" spans="3:7" ht="16.5" thickBot="1" x14ac:dyDescent="0.3">
      <c r="C36" s="1" t="s">
        <v>48</v>
      </c>
      <c r="D36" s="5">
        <v>1</v>
      </c>
      <c r="E36" s="11" t="s">
        <v>1</v>
      </c>
      <c r="F36" s="12"/>
      <c r="G36" s="28">
        <f>_xlfn.IFNA( VLOOKUP($E36,$M$2:$N$5,2,FALSE), 0)</f>
        <v>1</v>
      </c>
    </row>
    <row r="37" spans="3:7" x14ac:dyDescent="0.25">
      <c r="E37" s="8"/>
      <c r="F37" s="12"/>
    </row>
    <row r="38" spans="3:7" x14ac:dyDescent="0.25">
      <c r="C38" s="29" t="s">
        <v>2</v>
      </c>
      <c r="D38" s="8">
        <f>SUM($D$2:$D$36)</f>
        <v>100</v>
      </c>
      <c r="E38" s="8" t="str">
        <f>SUMPRODUCT(D2:D36, G2:G36) &amp; " out of  " &amp; D38</f>
        <v>100 out of  100</v>
      </c>
      <c r="F38" s="12"/>
    </row>
    <row r="39" spans="3:7" ht="26.25" x14ac:dyDescent="0.25">
      <c r="C39" s="29" t="s">
        <v>18</v>
      </c>
      <c r="D39" s="10">
        <f>SUMPRODUCT($D$2:$D$36,$G$2:$G$36)/$D$38</f>
        <v>1</v>
      </c>
      <c r="E39" s="9" t="str">
        <f>VLOOKUP(ROUND($D$39,2),$J$2:$K$13,2,TRUE)</f>
        <v>A</v>
      </c>
      <c r="F39" s="13"/>
    </row>
    <row r="41" spans="3:7" x14ac:dyDescent="0.25">
      <c r="C41" s="29" t="s">
        <v>19</v>
      </c>
      <c r="D41" s="30">
        <f>E41*D39</f>
        <v>100</v>
      </c>
      <c r="E41" s="34">
        <v>100</v>
      </c>
    </row>
  </sheetData>
  <sheetProtection sheet="1" selectLockedCells="1"/>
  <sortState xmlns:xlrd2="http://schemas.microsoft.com/office/spreadsheetml/2017/richdata2" ref="J2:K14">
    <sortCondition ref="J2"/>
  </sortState>
  <conditionalFormatting sqref="E4:E7">
    <cfRule type="expression" dxfId="0" priority="1">
      <formula>$G$3&lt;=0</formula>
    </cfRule>
  </conditionalFormatting>
  <dataValidations count="2">
    <dataValidation type="list" allowBlank="1" showInputMessage="1" showErrorMessage="1" sqref="E2 E4:E36" xr:uid="{62F54236-3D42-492B-83E1-C6A34E7B7C45}">
      <formula1>$M$2:$M$5</formula1>
    </dataValidation>
    <dataValidation type="list" allowBlank="1" showInputMessage="1" showErrorMessage="1" sqref="E3" xr:uid="{02860941-99B8-4E67-8269-7E1C34957A11}">
      <formula1>$M$9:$M$11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 Final Project 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Bettens</cp:lastModifiedBy>
  <dcterms:created xsi:type="dcterms:W3CDTF">2020-10-18T19:47:01Z</dcterms:created>
  <dcterms:modified xsi:type="dcterms:W3CDTF">2022-05-09T19:20:28Z</dcterms:modified>
</cp:coreProperties>
</file>