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7715" windowHeight="9270"/>
  </bookViews>
  <sheets>
    <sheet name="greenDAO fast cursor" sheetId="6" r:id="rId1"/>
    <sheet name="greenDAO Preview3" sheetId="5" r:id="rId2"/>
    <sheet name="Comparison" sheetId="2" r:id="rId3"/>
    <sheet name="greenDAO" sheetId="4" r:id="rId4"/>
    <sheet name="ORMLite" sheetId="1" r:id="rId5"/>
  </sheets>
  <calcPr calcId="145621"/>
</workbook>
</file>

<file path=xl/calcChain.xml><?xml version="1.0" encoding="utf-8"?>
<calcChain xmlns="http://schemas.openxmlformats.org/spreadsheetml/2006/main">
  <c r="K29" i="6" l="1"/>
  <c r="J29" i="6"/>
  <c r="K28" i="6"/>
  <c r="J28" i="6"/>
  <c r="B8" i="6"/>
  <c r="C8" i="6"/>
  <c r="D8" i="6"/>
  <c r="E8" i="6"/>
  <c r="F8" i="6"/>
  <c r="G8" i="6"/>
  <c r="G23" i="6" s="1"/>
  <c r="H8" i="6"/>
  <c r="H23" i="6" s="1"/>
  <c r="I8" i="6"/>
  <c r="J8" i="6"/>
  <c r="K8" i="6"/>
  <c r="B17" i="6"/>
  <c r="C17" i="6"/>
  <c r="D17" i="6"/>
  <c r="E17" i="6"/>
  <c r="F17" i="6"/>
  <c r="G17" i="6"/>
  <c r="G24" i="6" s="1"/>
  <c r="H17" i="6"/>
  <c r="H24" i="6" s="1"/>
  <c r="I17" i="6"/>
  <c r="J17" i="6"/>
  <c r="J24" i="6" s="1"/>
  <c r="K17" i="6"/>
  <c r="K24" i="6"/>
  <c r="I24" i="6"/>
  <c r="F24" i="6"/>
  <c r="E24" i="6"/>
  <c r="D24" i="6"/>
  <c r="C24" i="6"/>
  <c r="B24" i="6"/>
  <c r="K23" i="6"/>
  <c r="J23" i="6"/>
  <c r="I23" i="6"/>
  <c r="F23" i="6"/>
  <c r="E23" i="6"/>
  <c r="D23" i="6"/>
  <c r="C23" i="6"/>
  <c r="B23" i="6"/>
  <c r="C25" i="5"/>
  <c r="D25" i="5"/>
  <c r="E25" i="5"/>
  <c r="F25" i="5"/>
  <c r="G25" i="5"/>
  <c r="H25" i="5"/>
  <c r="I25" i="5"/>
  <c r="J25" i="5"/>
  <c r="K25" i="5"/>
  <c r="B25" i="5"/>
  <c r="F24" i="5"/>
  <c r="E24" i="5"/>
  <c r="D24" i="5"/>
  <c r="K24" i="5"/>
  <c r="J24" i="5"/>
  <c r="I24" i="5"/>
  <c r="H24" i="5"/>
  <c r="G24" i="5"/>
  <c r="C24" i="5"/>
  <c r="B24" i="5"/>
  <c r="K23" i="5"/>
  <c r="J23" i="5"/>
  <c r="I23" i="5"/>
  <c r="H23" i="5"/>
  <c r="G23" i="5"/>
  <c r="F23" i="5"/>
  <c r="E23" i="5"/>
  <c r="D23" i="5"/>
  <c r="C23" i="5"/>
  <c r="B23" i="5"/>
  <c r="K17" i="5"/>
  <c r="J17" i="5"/>
  <c r="I17" i="5"/>
  <c r="H17" i="5"/>
  <c r="G17" i="5"/>
  <c r="F17" i="5"/>
  <c r="E17" i="5"/>
  <c r="D17" i="5"/>
  <c r="C17" i="5"/>
  <c r="B17" i="5"/>
  <c r="K8" i="5"/>
  <c r="J8" i="5"/>
  <c r="I8" i="5"/>
  <c r="H8" i="5"/>
  <c r="G8" i="5"/>
  <c r="F8" i="5"/>
  <c r="E8" i="5"/>
  <c r="D8" i="5"/>
  <c r="C8" i="5"/>
  <c r="B8" i="5"/>
  <c r="B25" i="6" l="1"/>
  <c r="D25" i="6"/>
  <c r="F25" i="6"/>
  <c r="H25" i="6"/>
  <c r="J25" i="6"/>
  <c r="C25" i="6"/>
  <c r="E25" i="6"/>
  <c r="G25" i="6"/>
  <c r="I25" i="6"/>
  <c r="K25" i="6"/>
  <c r="B10" i="4"/>
  <c r="H7" i="4"/>
  <c r="B9" i="4" l="1"/>
  <c r="E15" i="2"/>
  <c r="E8" i="2"/>
  <c r="G2" i="2"/>
  <c r="F2" i="2"/>
  <c r="G7" i="4"/>
  <c r="D15" i="2" l="1"/>
  <c r="C15" i="2"/>
  <c r="B15" i="2"/>
  <c r="C9" i="2"/>
  <c r="D9" i="2"/>
  <c r="D8" i="2"/>
  <c r="C8" i="2"/>
  <c r="B9" i="2"/>
  <c r="B8" i="2"/>
  <c r="F3" i="2"/>
  <c r="E3" i="2"/>
  <c r="D3" i="2"/>
  <c r="C3" i="2"/>
  <c r="B3" i="2"/>
  <c r="F7" i="4"/>
  <c r="E7" i="4"/>
  <c r="E2" i="2" s="1"/>
  <c r="D7" i="4"/>
  <c r="D2" i="2" s="1"/>
  <c r="C7" i="4"/>
  <c r="C2" i="2" s="1"/>
  <c r="B7" i="4"/>
  <c r="B2" i="2" s="1"/>
  <c r="F7" i="1"/>
  <c r="E7" i="1"/>
  <c r="D7" i="1"/>
  <c r="C7" i="1"/>
  <c r="B7" i="1"/>
</calcChain>
</file>

<file path=xl/sharedStrings.xml><?xml version="1.0" encoding="utf-8"?>
<sst xmlns="http://schemas.openxmlformats.org/spreadsheetml/2006/main" count="121" uniqueCount="44">
  <si>
    <t>100x Insert (one-by-one)</t>
  </si>
  <si>
    <t>100x Update (one-by-one)</t>
  </si>
  <si>
    <t>1000 Insertions (batch)</t>
  </si>
  <si>
    <t>1000 Updates (batch)</t>
  </si>
  <si>
    <t>Load all 1000</t>
  </si>
  <si>
    <t>ORMLite</t>
  </si>
  <si>
    <t>greenDAO</t>
  </si>
  <si>
    <t>Insert/s</t>
  </si>
  <si>
    <t>Update/s</t>
  </si>
  <si>
    <t>Load/s</t>
  </si>
  <si>
    <t>Insert Factor</t>
  </si>
  <si>
    <t>Update Factor</t>
  </si>
  <si>
    <t>Load Factor</t>
  </si>
  <si>
    <t>Load all 1000 (setters)</t>
  </si>
  <si>
    <t>Load all 1000 (constructor)</t>
  </si>
  <si>
    <t>Load/s (setters)</t>
  </si>
  <si>
    <t>Load Factor (setters)</t>
  </si>
  <si>
    <t>greenDAO vs. ORMLite</t>
  </si>
  <si>
    <t>Load constructor vs. setters:</t>
  </si>
  <si>
    <t>Untracked vs. tracked</t>
  </si>
  <si>
    <t>Load all 1000 (constructor, track, no check)</t>
  </si>
  <si>
    <t>One-by-one</t>
  </si>
  <si>
    <t>1000x Load</t>
  </si>
  <si>
    <t>1000x Load (2nd time)</t>
  </si>
  <si>
    <t>10x Insert</t>
  </si>
  <si>
    <t>10x Update</t>
  </si>
  <si>
    <t>10x Delete</t>
  </si>
  <si>
    <t>1000x Insert</t>
  </si>
  <si>
    <t>1000x Update</t>
  </si>
  <si>
    <t>Batch</t>
  </si>
  <si>
    <t>Loads/s</t>
  </si>
  <si>
    <t>Loads/s (2nd time)</t>
  </si>
  <si>
    <t>Inserts/s</t>
  </si>
  <si>
    <t>Updates/s</t>
  </si>
  <si>
    <t>Deletes/s</t>
  </si>
  <si>
    <t>Without Identity Scope</t>
  </si>
  <si>
    <t>With Identity Scope</t>
  </si>
  <si>
    <t>Delete all (1000)</t>
  </si>
  <si>
    <t>Delete (all)/s</t>
  </si>
  <si>
    <t>Invalid data, too few iterations</t>
  </si>
  <si>
    <t>Speed up NoId</t>
  </si>
  <si>
    <t>1st</t>
  </si>
  <si>
    <t>2nd</t>
  </si>
  <si>
    <t>Speed 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</si>
</sst>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vertical="center" textRotation="90"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9" fontId="0" fillId="0" borderId="0" xfId="1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9" fontId="6" fillId="0" borderId="0" xfId="1" applyFont="1" applyAlignment="1">
      <alignment wrapText="1"/>
    </xf>
    <xf numFmtId="0" fontId="0" fillId="5" borderId="0" xfId="0" applyFill="1" applyAlignment="1">
      <alignment horizont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23840769903762"/>
          <c:y val="5.1400554097404488E-2"/>
          <c:w val="0.84955314960629913"/>
          <c:h val="0.771750145815106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'greenDAO fast cursor'!$A$23</c:f>
              <c:strCache>
                <c:ptCount val="1"/>
                <c:pt idx="0">
                  <c:v>Without Identity Scope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2700000" scaled="1"/>
              <a:tileRect/>
            </a:gradFill>
          </c:spPr>
          <c:invertIfNegative val="0"/>
          <c:cat>
            <c:strRef>
              <c:f>'greenDAO fast cursor'!$G$22:$K$22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'greenDAO fast cursor'!$G$23:$K$23</c:f>
              <c:numCache>
                <c:formatCode>General</c:formatCode>
                <c:ptCount val="5"/>
                <c:pt idx="0">
                  <c:v>10683.760683760685</c:v>
                </c:pt>
                <c:pt idx="1">
                  <c:v>15527.950310559005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'greenDAO fast cursor'!$A$24</c:f>
              <c:strCache>
                <c:ptCount val="1"/>
                <c:pt idx="0">
                  <c:v>With Identity Scope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75000"/>
                    <a:shade val="30000"/>
                    <a:satMod val="115000"/>
                  </a:schemeClr>
                </a:gs>
                <a:gs pos="50000">
                  <a:schemeClr val="accent3">
                    <a:lumMod val="75000"/>
                    <a:shade val="67500"/>
                    <a:satMod val="115000"/>
                  </a:schemeClr>
                </a:gs>
                <a:gs pos="100000">
                  <a:schemeClr val="accent3">
                    <a:lumMod val="75000"/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</c:spPr>
          <c:invertIfNegative val="0"/>
          <c:cat>
            <c:strRef>
              <c:f>'greenDAO fast cursor'!$G$22:$K$22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'greenDAO fast cursor'!$G$24:$K$24</c:f>
              <c:numCache>
                <c:formatCode>General</c:formatCode>
                <c:ptCount val="5"/>
                <c:pt idx="0">
                  <c:v>7418.3976261127591</c:v>
                </c:pt>
                <c:pt idx="1">
                  <c:v>24509.803921568629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107648"/>
        <c:axId val="98376448"/>
        <c:axId val="0"/>
      </c:bar3DChart>
      <c:catAx>
        <c:axId val="18210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376448"/>
        <c:crosses val="autoZero"/>
        <c:auto val="1"/>
        <c:lblAlgn val="ctr"/>
        <c:lblOffset val="100"/>
        <c:noMultiLvlLbl val="0"/>
      </c:catAx>
      <c:valAx>
        <c:axId val="98376448"/>
        <c:scaling>
          <c:orientation val="minMax"/>
          <c:max val="21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107648"/>
        <c:crosses val="autoZero"/>
        <c:crossBetween val="between"/>
        <c:majorUnit val="4000"/>
      </c:valAx>
    </c:plotArea>
    <c:legend>
      <c:legendPos val="r"/>
      <c:layout>
        <c:manualLayout>
          <c:xMode val="edge"/>
          <c:yMode val="edge"/>
          <c:x val="0.72678109480919206"/>
          <c:y val="9.8900522773982119E-2"/>
          <c:w val="0.21301686210087048"/>
          <c:h val="0.12100651445459654"/>
        </c:manualLayout>
      </c:layout>
      <c:overlay val="0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23840769903762"/>
          <c:y val="5.1400554097404488E-2"/>
          <c:w val="0.84955314960629913"/>
          <c:h val="0.771750145815106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'greenDAO Preview3'!$A$23</c:f>
              <c:strCache>
                <c:ptCount val="1"/>
                <c:pt idx="0">
                  <c:v>Without Identity Scope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2700000" scaled="1"/>
              <a:tileRect/>
            </a:gradFill>
          </c:spPr>
          <c:invertIfNegative val="0"/>
          <c:cat>
            <c:strRef>
              <c:f>'greenDAO Preview3'!$G$22:$K$22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'greenDAO Preview3'!$G$23:$K$23</c:f>
              <c:numCache>
                <c:formatCode>General</c:formatCode>
                <c:ptCount val="5"/>
                <c:pt idx="0">
                  <c:v>8103.7277147487839</c:v>
                </c:pt>
                <c:pt idx="1">
                  <c:v>11520.737327188941</c:v>
                </c:pt>
                <c:pt idx="2">
                  <c:v>5567.9287305122498</c:v>
                </c:pt>
                <c:pt idx="3">
                  <c:v>5422.9934924078088</c:v>
                </c:pt>
                <c:pt idx="4">
                  <c:v>15384.615384615385</c:v>
                </c:pt>
              </c:numCache>
            </c:numRef>
          </c:val>
        </c:ser>
        <c:ser>
          <c:idx val="1"/>
          <c:order val="1"/>
          <c:tx>
            <c:strRef>
              <c:f>'greenDAO Preview3'!$A$24</c:f>
              <c:strCache>
                <c:ptCount val="1"/>
                <c:pt idx="0">
                  <c:v>With Identity Scope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75000"/>
                    <a:shade val="30000"/>
                    <a:satMod val="115000"/>
                  </a:schemeClr>
                </a:gs>
                <a:gs pos="50000">
                  <a:schemeClr val="accent3">
                    <a:lumMod val="75000"/>
                    <a:shade val="67500"/>
                    <a:satMod val="115000"/>
                  </a:schemeClr>
                </a:gs>
                <a:gs pos="100000">
                  <a:schemeClr val="accent3">
                    <a:lumMod val="75000"/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</c:spPr>
          <c:invertIfNegative val="0"/>
          <c:cat>
            <c:strRef>
              <c:f>'greenDAO Preview3'!$G$22:$K$22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'greenDAO Preview3'!$G$24:$K$24</c:f>
              <c:numCache>
                <c:formatCode>General</c:formatCode>
                <c:ptCount val="5"/>
                <c:pt idx="0">
                  <c:v>5144.032921810699</c:v>
                </c:pt>
                <c:pt idx="1">
                  <c:v>21008.403361344539</c:v>
                </c:pt>
                <c:pt idx="2">
                  <c:v>4314.0638481449523</c:v>
                </c:pt>
                <c:pt idx="3">
                  <c:v>4990.0199600798396</c:v>
                </c:pt>
                <c:pt idx="4">
                  <c:v>13774.104683195594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084864"/>
        <c:axId val="173099840"/>
        <c:axId val="0"/>
      </c:bar3DChart>
      <c:catAx>
        <c:axId val="9008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099840"/>
        <c:crosses val="autoZero"/>
        <c:auto val="1"/>
        <c:lblAlgn val="ctr"/>
        <c:lblOffset val="100"/>
        <c:noMultiLvlLbl val="0"/>
      </c:catAx>
      <c:valAx>
        <c:axId val="173099840"/>
        <c:scaling>
          <c:orientation val="minMax"/>
          <c:max val="21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084864"/>
        <c:crosses val="autoZero"/>
        <c:crossBetween val="between"/>
        <c:majorUnit val="4000"/>
      </c:valAx>
    </c:plotArea>
    <c:legend>
      <c:legendPos val="r"/>
      <c:layout>
        <c:manualLayout>
          <c:xMode val="edge"/>
          <c:yMode val="edge"/>
          <c:x val="0.72678109480919206"/>
          <c:y val="9.8900522773982119E-2"/>
          <c:w val="0.21301686210087048"/>
          <c:h val="0.12100651445459654"/>
        </c:manualLayout>
      </c:layout>
      <c:overlay val="0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Comparison!$A$8</c:f>
              <c:strCache>
                <c:ptCount val="1"/>
                <c:pt idx="0">
                  <c:v>greenDAO</c:v>
                </c:pt>
              </c:strCache>
            </c:strRef>
          </c:tx>
          <c:spPr>
            <a:gradFill>
              <a:gsLst>
                <a:gs pos="0">
                  <a:srgbClr val="92D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Comparison!$B$7:$D$7</c:f>
              <c:strCache>
                <c:ptCount val="3"/>
                <c:pt idx="0">
                  <c:v>Insert/s</c:v>
                </c:pt>
                <c:pt idx="1">
                  <c:v>Update/s</c:v>
                </c:pt>
                <c:pt idx="2">
                  <c:v>Load/s</c:v>
                </c:pt>
              </c:strCache>
            </c:strRef>
          </c:cat>
          <c:val>
            <c:numRef>
              <c:f>Comparison!$B$8:$D$8</c:f>
              <c:numCache>
                <c:formatCode>General</c:formatCode>
                <c:ptCount val="3"/>
                <c:pt idx="0">
                  <c:v>4826.2548262548262</c:v>
                </c:pt>
                <c:pt idx="1">
                  <c:v>5376.3440860215051</c:v>
                </c:pt>
                <c:pt idx="2">
                  <c:v>8635.5785837651129</c:v>
                </c:pt>
              </c:numCache>
            </c:numRef>
          </c:val>
        </c:ser>
        <c:ser>
          <c:idx val="1"/>
          <c:order val="1"/>
          <c:tx>
            <c:strRef>
              <c:f>Comparison!$A$9</c:f>
              <c:strCache>
                <c:ptCount val="1"/>
                <c:pt idx="0">
                  <c:v>ORMLite</c:v>
                </c:pt>
              </c:strCache>
            </c:strRef>
          </c:tx>
          <c:invertIfNegative val="0"/>
          <c:cat>
            <c:strRef>
              <c:f>Comparison!$B$7:$D$7</c:f>
              <c:strCache>
                <c:ptCount val="3"/>
                <c:pt idx="0">
                  <c:v>Insert/s</c:v>
                </c:pt>
                <c:pt idx="1">
                  <c:v>Update/s</c:v>
                </c:pt>
                <c:pt idx="2">
                  <c:v>Load/s</c:v>
                </c:pt>
              </c:strCache>
            </c:strRef>
          </c:cat>
          <c:val>
            <c:numRef>
              <c:f>Comparison!$B$9:$D$9</c:f>
              <c:numCache>
                <c:formatCode>General</c:formatCode>
                <c:ptCount val="3"/>
                <c:pt idx="0">
                  <c:v>2223.2103156958647</c:v>
                </c:pt>
                <c:pt idx="1">
                  <c:v>2190.1007446342533</c:v>
                </c:pt>
                <c:pt idx="2">
                  <c:v>2790.1785714285716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98208"/>
        <c:axId val="129238720"/>
        <c:axId val="0"/>
      </c:bar3DChart>
      <c:catAx>
        <c:axId val="130398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9238720"/>
        <c:crosses val="autoZero"/>
        <c:auto val="1"/>
        <c:lblAlgn val="ctr"/>
        <c:lblOffset val="100"/>
        <c:noMultiLvlLbl val="0"/>
      </c:catAx>
      <c:valAx>
        <c:axId val="1292387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30398208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2640702099737533"/>
          <c:y val="0.12260536398467432"/>
          <c:w val="0.14524883049299578"/>
          <c:h val="0.12590366152011678"/>
        </c:manualLayout>
      </c:layout>
      <c:overlay val="1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26</xdr:row>
      <xdr:rowOff>4761</xdr:rowOff>
    </xdr:from>
    <xdr:to>
      <xdr:col>7</xdr:col>
      <xdr:colOff>457199</xdr:colOff>
      <xdr:row>45</xdr:row>
      <xdr:rowOff>180974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26</xdr:row>
      <xdr:rowOff>4761</xdr:rowOff>
    </xdr:from>
    <xdr:to>
      <xdr:col>7</xdr:col>
      <xdr:colOff>457199</xdr:colOff>
      <xdr:row>45</xdr:row>
      <xdr:rowOff>180974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3</xdr:row>
      <xdr:rowOff>28575</xdr:rowOff>
    </xdr:from>
    <xdr:to>
      <xdr:col>14</xdr:col>
      <xdr:colOff>466725</xdr:colOff>
      <xdr:row>19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33" sqref="J33"/>
    </sheetView>
  </sheetViews>
  <sheetFormatPr baseColWidth="10" defaultRowHeight="15" x14ac:dyDescent="0.25"/>
  <cols>
    <col min="1" max="1" width="12.85546875" style="1" customWidth="1"/>
    <col min="2" max="2" width="13.42578125" style="1" customWidth="1"/>
    <col min="3" max="3" width="20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0.5703125" style="1" customWidth="1"/>
    <col min="9" max="9" width="14.7109375" style="1" customWidth="1"/>
    <col min="10" max="10" width="14" style="1" customWidth="1"/>
    <col min="11" max="11" width="15.42578125" style="1" customWidth="1"/>
    <col min="12" max="16384" width="11.42578125" style="1"/>
  </cols>
  <sheetData>
    <row r="1" spans="1:11" x14ac:dyDescent="0.25">
      <c r="A1" s="8" t="s">
        <v>35</v>
      </c>
      <c r="B1" s="6" t="s">
        <v>21</v>
      </c>
      <c r="C1" s="6"/>
      <c r="D1" s="6"/>
      <c r="E1" s="6"/>
      <c r="F1" s="6"/>
      <c r="G1" s="7" t="s">
        <v>29</v>
      </c>
      <c r="H1" s="7"/>
      <c r="I1" s="7"/>
      <c r="J1" s="7"/>
      <c r="K1" s="7"/>
    </row>
    <row r="2" spans="1:11" s="9" customFormat="1" x14ac:dyDescent="0.25">
      <c r="A2" s="8"/>
      <c r="B2" s="3" t="s">
        <v>22</v>
      </c>
      <c r="C2" s="3" t="s">
        <v>23</v>
      </c>
      <c r="D2" s="13" t="s">
        <v>24</v>
      </c>
      <c r="E2" s="13" t="s">
        <v>25</v>
      </c>
      <c r="F2" s="13" t="s">
        <v>26</v>
      </c>
      <c r="G2" s="3" t="s">
        <v>22</v>
      </c>
      <c r="H2" s="3" t="s">
        <v>23</v>
      </c>
      <c r="I2" s="3" t="s">
        <v>27</v>
      </c>
      <c r="J2" s="3" t="s">
        <v>28</v>
      </c>
      <c r="K2" s="3" t="s">
        <v>37</v>
      </c>
    </row>
    <row r="3" spans="1:11" x14ac:dyDescent="0.25">
      <c r="A3" s="8"/>
      <c r="D3" s="14"/>
      <c r="E3" s="14"/>
      <c r="F3" s="14"/>
      <c r="G3" s="1">
        <v>85</v>
      </c>
      <c r="H3" s="1">
        <v>64</v>
      </c>
    </row>
    <row r="4" spans="1:11" x14ac:dyDescent="0.25">
      <c r="A4" s="8"/>
      <c r="D4" s="14"/>
      <c r="E4" s="14"/>
      <c r="F4" s="14"/>
      <c r="G4" s="1">
        <v>93</v>
      </c>
      <c r="H4" s="1">
        <v>64</v>
      </c>
    </row>
    <row r="5" spans="1:11" x14ac:dyDescent="0.25">
      <c r="A5" s="8"/>
      <c r="D5" s="14"/>
      <c r="E5" s="14"/>
      <c r="F5" s="14"/>
      <c r="G5" s="1">
        <v>101</v>
      </c>
      <c r="H5" s="1">
        <v>65</v>
      </c>
    </row>
    <row r="6" spans="1:11" x14ac:dyDescent="0.25">
      <c r="A6" s="8"/>
      <c r="D6" s="14"/>
      <c r="E6" s="14"/>
      <c r="F6" s="14"/>
      <c r="G6" s="1">
        <v>95</v>
      </c>
      <c r="H6" s="1">
        <v>64</v>
      </c>
    </row>
    <row r="7" spans="1:11" x14ac:dyDescent="0.25">
      <c r="A7" s="8"/>
      <c r="D7" s="14"/>
      <c r="E7" s="14"/>
      <c r="F7" s="14"/>
      <c r="G7" s="1">
        <v>94</v>
      </c>
      <c r="H7" s="1">
        <v>65</v>
      </c>
    </row>
    <row r="8" spans="1:11" s="2" customFormat="1" x14ac:dyDescent="0.25">
      <c r="A8" s="8"/>
      <c r="B8" s="2" t="e">
        <f t="shared" ref="B8:K8" si="0">AVERAGE(B3:B7)</f>
        <v>#DIV/0!</v>
      </c>
      <c r="C8" s="2" t="e">
        <f t="shared" si="0"/>
        <v>#DIV/0!</v>
      </c>
      <c r="D8" s="15" t="e">
        <f t="shared" si="0"/>
        <v>#DIV/0!</v>
      </c>
      <c r="E8" s="15" t="e">
        <f t="shared" si="0"/>
        <v>#DIV/0!</v>
      </c>
      <c r="F8" s="15" t="e">
        <f t="shared" si="0"/>
        <v>#DIV/0!</v>
      </c>
      <c r="G8" s="2">
        <f t="shared" si="0"/>
        <v>93.6</v>
      </c>
      <c r="H8" s="2">
        <f t="shared" si="0"/>
        <v>64.400000000000006</v>
      </c>
      <c r="I8" s="2" t="e">
        <f t="shared" si="0"/>
        <v>#DIV/0!</v>
      </c>
      <c r="J8" s="2" t="e">
        <f t="shared" si="0"/>
        <v>#DIV/0!</v>
      </c>
      <c r="K8" s="2" t="e">
        <f t="shared" si="0"/>
        <v>#DIV/0!</v>
      </c>
    </row>
    <row r="9" spans="1:11" x14ac:dyDescent="0.25">
      <c r="D9" s="17" t="s">
        <v>39</v>
      </c>
      <c r="E9" s="17"/>
      <c r="F9" s="17"/>
    </row>
    <row r="10" spans="1:11" x14ac:dyDescent="0.25">
      <c r="A10" s="8" t="s">
        <v>36</v>
      </c>
      <c r="B10" s="6" t="s">
        <v>21</v>
      </c>
      <c r="C10" s="6"/>
      <c r="D10" s="6"/>
      <c r="E10" s="6"/>
      <c r="F10" s="6"/>
      <c r="G10" s="7" t="s">
        <v>29</v>
      </c>
      <c r="H10" s="7"/>
      <c r="I10" s="7"/>
      <c r="J10" s="7"/>
      <c r="K10" s="7"/>
    </row>
    <row r="11" spans="1:11" s="9" customFormat="1" x14ac:dyDescent="0.25">
      <c r="A11" s="8"/>
      <c r="B11" s="3" t="s">
        <v>22</v>
      </c>
      <c r="C11" s="3" t="s">
        <v>23</v>
      </c>
      <c r="D11" s="13" t="s">
        <v>24</v>
      </c>
      <c r="E11" s="13" t="s">
        <v>25</v>
      </c>
      <c r="F11" s="13" t="s">
        <v>26</v>
      </c>
      <c r="G11" s="3" t="s">
        <v>22</v>
      </c>
      <c r="H11" s="3" t="s">
        <v>23</v>
      </c>
      <c r="I11" s="3" t="s">
        <v>27</v>
      </c>
      <c r="J11" s="3" t="s">
        <v>28</v>
      </c>
      <c r="K11" s="3" t="s">
        <v>37</v>
      </c>
    </row>
    <row r="12" spans="1:11" x14ac:dyDescent="0.25">
      <c r="A12" s="8"/>
      <c r="D12" s="14"/>
      <c r="E12" s="14"/>
      <c r="F12" s="14"/>
      <c r="G12" s="1">
        <v>146</v>
      </c>
      <c r="H12" s="1">
        <v>48</v>
      </c>
    </row>
    <row r="13" spans="1:11" x14ac:dyDescent="0.25">
      <c r="A13" s="8"/>
      <c r="D13" s="14"/>
      <c r="E13" s="14"/>
      <c r="F13" s="14"/>
      <c r="G13" s="1">
        <v>123</v>
      </c>
      <c r="H13" s="1">
        <v>38</v>
      </c>
    </row>
    <row r="14" spans="1:11" x14ac:dyDescent="0.25">
      <c r="A14" s="8"/>
      <c r="D14" s="14"/>
      <c r="E14" s="14"/>
      <c r="F14" s="14"/>
      <c r="G14" s="1">
        <v>124</v>
      </c>
      <c r="H14" s="1">
        <v>38</v>
      </c>
    </row>
    <row r="15" spans="1:11" x14ac:dyDescent="0.25">
      <c r="A15" s="8"/>
      <c r="D15" s="14"/>
      <c r="E15" s="14"/>
      <c r="F15" s="14"/>
      <c r="G15" s="1">
        <v>138</v>
      </c>
      <c r="H15" s="1">
        <v>42</v>
      </c>
    </row>
    <row r="16" spans="1:11" x14ac:dyDescent="0.25">
      <c r="A16" s="8"/>
      <c r="D16" s="14"/>
      <c r="E16" s="14"/>
      <c r="F16" s="14"/>
      <c r="G16" s="1">
        <v>143</v>
      </c>
      <c r="H16" s="1">
        <v>38</v>
      </c>
    </row>
    <row r="17" spans="1:11" x14ac:dyDescent="0.25">
      <c r="A17" s="8"/>
      <c r="B17" s="2" t="e">
        <f t="shared" ref="B17:K17" si="1">AVERAGE(B12:B16)</f>
        <v>#DIV/0!</v>
      </c>
      <c r="C17" s="2" t="e">
        <f t="shared" si="1"/>
        <v>#DIV/0!</v>
      </c>
      <c r="D17" s="15" t="e">
        <f t="shared" si="1"/>
        <v>#DIV/0!</v>
      </c>
      <c r="E17" s="15" t="e">
        <f t="shared" si="1"/>
        <v>#DIV/0!</v>
      </c>
      <c r="F17" s="15" t="e">
        <f t="shared" si="1"/>
        <v>#DIV/0!</v>
      </c>
      <c r="G17" s="2">
        <f t="shared" si="1"/>
        <v>134.80000000000001</v>
      </c>
      <c r="H17" s="2">
        <f t="shared" si="1"/>
        <v>40.799999999999997</v>
      </c>
      <c r="I17" s="2" t="e">
        <f t="shared" si="1"/>
        <v>#DIV/0!</v>
      </c>
      <c r="J17" s="2" t="e">
        <f t="shared" si="1"/>
        <v>#DIV/0!</v>
      </c>
      <c r="K17" s="2" t="e">
        <f t="shared" si="1"/>
        <v>#DIV/0!</v>
      </c>
    </row>
    <row r="18" spans="1:11" x14ac:dyDescent="0.25">
      <c r="A18" s="2"/>
      <c r="B18" s="2"/>
      <c r="C18" s="2"/>
      <c r="D18" s="17" t="s">
        <v>39</v>
      </c>
      <c r="E18" s="17"/>
      <c r="F18" s="17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0"/>
      <c r="B21" s="6" t="s">
        <v>21</v>
      </c>
      <c r="C21" s="6"/>
      <c r="D21" s="6"/>
      <c r="E21" s="6"/>
      <c r="F21" s="6"/>
      <c r="G21" s="7" t="s">
        <v>29</v>
      </c>
      <c r="H21" s="7"/>
      <c r="I21" s="7"/>
      <c r="J21" s="7"/>
      <c r="K21" s="7"/>
    </row>
    <row r="22" spans="1:11" s="3" customFormat="1" x14ac:dyDescent="0.25">
      <c r="A22" s="10"/>
      <c r="B22" s="3" t="s">
        <v>30</v>
      </c>
      <c r="C22" s="3" t="s">
        <v>31</v>
      </c>
      <c r="D22" s="13" t="s">
        <v>32</v>
      </c>
      <c r="E22" s="13" t="s">
        <v>33</v>
      </c>
      <c r="F22" s="13" t="s">
        <v>34</v>
      </c>
      <c r="G22" s="3" t="s">
        <v>30</v>
      </c>
      <c r="H22" s="3" t="s">
        <v>31</v>
      </c>
      <c r="I22" s="3" t="s">
        <v>32</v>
      </c>
      <c r="J22" s="3" t="s">
        <v>33</v>
      </c>
      <c r="K22" s="3" t="s">
        <v>38</v>
      </c>
    </row>
    <row r="23" spans="1:11" ht="45" x14ac:dyDescent="0.25">
      <c r="A23" s="11" t="s">
        <v>35</v>
      </c>
      <c r="B23" s="1" t="e">
        <f>1000/B8*1000</f>
        <v>#DIV/0!</v>
      </c>
      <c r="C23" s="1" t="e">
        <f>1000/C8*1000</f>
        <v>#DIV/0!</v>
      </c>
      <c r="D23" s="14" t="e">
        <f>1000/D8*10</f>
        <v>#DIV/0!</v>
      </c>
      <c r="E23" s="14" t="e">
        <f>1000/E8*10</f>
        <v>#DIV/0!</v>
      </c>
      <c r="F23" s="14" t="e">
        <f>1000/F8*10</f>
        <v>#DIV/0!</v>
      </c>
      <c r="G23" s="1">
        <f>1000/G8*1000</f>
        <v>10683.760683760685</v>
      </c>
      <c r="H23" s="1">
        <f>1000/H8*1000</f>
        <v>15527.950310559005</v>
      </c>
      <c r="I23" s="1" t="e">
        <f>1000/I8*1000</f>
        <v>#DIV/0!</v>
      </c>
      <c r="J23" s="1" t="e">
        <f>1000/J8*1000</f>
        <v>#DIV/0!</v>
      </c>
      <c r="K23" s="1" t="e">
        <f>1000/K8*1000</f>
        <v>#DIV/0!</v>
      </c>
    </row>
    <row r="24" spans="1:11" ht="30" x14ac:dyDescent="0.25">
      <c r="A24" s="11" t="s">
        <v>36</v>
      </c>
      <c r="B24" s="1" t="e">
        <f>1000/B17*1000</f>
        <v>#DIV/0!</v>
      </c>
      <c r="C24" s="1" t="e">
        <f>1000/C17*1000</f>
        <v>#DIV/0!</v>
      </c>
      <c r="D24" s="14" t="e">
        <f>1000/D17*10</f>
        <v>#DIV/0!</v>
      </c>
      <c r="E24" s="14" t="e">
        <f>1000/E17*10</f>
        <v>#DIV/0!</v>
      </c>
      <c r="F24" s="14" t="e">
        <f>1000/F17*10</f>
        <v>#DIV/0!</v>
      </c>
      <c r="G24" s="1">
        <f>1000/G17*1000</f>
        <v>7418.3976261127591</v>
      </c>
      <c r="H24" s="1">
        <f>1000/H17*1000</f>
        <v>24509.803921568629</v>
      </c>
      <c r="I24" s="1" t="e">
        <f>1000/I17*1000</f>
        <v>#DIV/0!</v>
      </c>
      <c r="J24" s="1" t="e">
        <f>1000/J17*1000</f>
        <v>#DIV/0!</v>
      </c>
      <c r="K24" s="1" t="e">
        <f>1000/K17*1000</f>
        <v>#DIV/0!</v>
      </c>
    </row>
    <row r="25" spans="1:11" x14ac:dyDescent="0.25">
      <c r="B25" s="12" t="e">
        <f>B24/B23</f>
        <v>#DIV/0!</v>
      </c>
      <c r="C25" s="12" t="e">
        <f t="shared" ref="C25:K25" si="2">C24/C23</f>
        <v>#DIV/0!</v>
      </c>
      <c r="D25" s="16" t="e">
        <f t="shared" si="2"/>
        <v>#DIV/0!</v>
      </c>
      <c r="E25" s="16" t="e">
        <f t="shared" si="2"/>
        <v>#DIV/0!</v>
      </c>
      <c r="F25" s="16" t="e">
        <f t="shared" si="2"/>
        <v>#DIV/0!</v>
      </c>
      <c r="G25" s="12">
        <f t="shared" si="2"/>
        <v>0.69436201780415419</v>
      </c>
      <c r="H25" s="12">
        <f t="shared" si="2"/>
        <v>1.57843137254902</v>
      </c>
      <c r="I25" s="12" t="e">
        <f t="shared" si="2"/>
        <v>#DIV/0!</v>
      </c>
      <c r="J25" s="12" t="e">
        <f t="shared" si="2"/>
        <v>#DIV/0!</v>
      </c>
      <c r="K25" s="12" t="e">
        <f t="shared" si="2"/>
        <v>#DIV/0!</v>
      </c>
    </row>
    <row r="27" spans="1:11" x14ac:dyDescent="0.25">
      <c r="J27" s="1" t="s">
        <v>41</v>
      </c>
      <c r="K27" s="1" t="s">
        <v>42</v>
      </c>
    </row>
    <row r="28" spans="1:11" x14ac:dyDescent="0.25">
      <c r="I28" s="1" t="s">
        <v>40</v>
      </c>
      <c r="J28" s="1">
        <f>'greenDAO Preview3'!G8/'greenDAO fast cursor'!G8</f>
        <v>1.3183760683760686</v>
      </c>
      <c r="K28" s="1">
        <f>'greenDAO Preview3'!H8/'greenDAO fast cursor'!H8</f>
        <v>1.3478260869565215</v>
      </c>
    </row>
    <row r="29" spans="1:11" x14ac:dyDescent="0.25">
      <c r="I29" s="1" t="s">
        <v>43</v>
      </c>
      <c r="J29" s="1">
        <f>'greenDAO Preview3'!G17/'greenDAO fast cursor'!G17</f>
        <v>1.4421364985163203</v>
      </c>
      <c r="K29" s="1">
        <f>'greenDAO Preview3'!H17/'greenDAO fast cursor'!H17</f>
        <v>1.1666666666666667</v>
      </c>
    </row>
  </sheetData>
  <mergeCells count="10">
    <mergeCell ref="D18:F18"/>
    <mergeCell ref="B21:F21"/>
    <mergeCell ref="G21:K21"/>
    <mergeCell ref="A1:A8"/>
    <mergeCell ref="B1:F1"/>
    <mergeCell ref="G1:K1"/>
    <mergeCell ref="D9:F9"/>
    <mergeCell ref="A10:A17"/>
    <mergeCell ref="B10:F10"/>
    <mergeCell ref="G10:K10"/>
  </mergeCells>
  <pageMargins left="0.7" right="0.7" top="0.78740157499999996" bottom="0.78740157499999996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8" sqref="G8"/>
    </sheetView>
  </sheetViews>
  <sheetFormatPr baseColWidth="10" defaultRowHeight="15" x14ac:dyDescent="0.25"/>
  <cols>
    <col min="1" max="1" width="12.85546875" style="1" customWidth="1"/>
    <col min="2" max="2" width="13.42578125" style="1" customWidth="1"/>
    <col min="3" max="3" width="20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0.5703125" style="1" customWidth="1"/>
    <col min="9" max="9" width="14.7109375" style="1" customWidth="1"/>
    <col min="10" max="10" width="14" style="1" customWidth="1"/>
    <col min="11" max="11" width="15.42578125" style="1" customWidth="1"/>
    <col min="12" max="16384" width="11.42578125" style="1"/>
  </cols>
  <sheetData>
    <row r="1" spans="1:11" x14ac:dyDescent="0.25">
      <c r="A1" s="8" t="s">
        <v>35</v>
      </c>
      <c r="B1" s="6" t="s">
        <v>21</v>
      </c>
      <c r="C1" s="6"/>
      <c r="D1" s="6"/>
      <c r="E1" s="6"/>
      <c r="F1" s="6"/>
      <c r="G1" s="7" t="s">
        <v>29</v>
      </c>
      <c r="H1" s="7"/>
      <c r="I1" s="7"/>
      <c r="J1" s="7"/>
      <c r="K1" s="7"/>
    </row>
    <row r="2" spans="1:11" s="9" customFormat="1" x14ac:dyDescent="0.25">
      <c r="A2" s="8"/>
      <c r="B2" s="3" t="s">
        <v>22</v>
      </c>
      <c r="C2" s="3" t="s">
        <v>23</v>
      </c>
      <c r="D2" s="13" t="s">
        <v>24</v>
      </c>
      <c r="E2" s="13" t="s">
        <v>25</v>
      </c>
      <c r="F2" s="13" t="s">
        <v>26</v>
      </c>
      <c r="G2" s="3" t="s">
        <v>22</v>
      </c>
      <c r="H2" s="3" t="s">
        <v>23</v>
      </c>
      <c r="I2" s="3" t="s">
        <v>27</v>
      </c>
      <c r="J2" s="3" t="s">
        <v>28</v>
      </c>
      <c r="K2" s="3" t="s">
        <v>37</v>
      </c>
    </row>
    <row r="3" spans="1:11" x14ac:dyDescent="0.25">
      <c r="A3" s="8"/>
      <c r="B3" s="1">
        <v>602</v>
      </c>
      <c r="C3" s="1">
        <v>647</v>
      </c>
      <c r="D3" s="14">
        <v>1730</v>
      </c>
      <c r="E3" s="14">
        <v>506</v>
      </c>
      <c r="F3" s="14">
        <v>454</v>
      </c>
      <c r="G3" s="1">
        <v>136</v>
      </c>
      <c r="H3" s="1">
        <v>85</v>
      </c>
      <c r="I3" s="1">
        <v>186</v>
      </c>
      <c r="J3" s="1">
        <v>179</v>
      </c>
      <c r="K3" s="1">
        <v>60</v>
      </c>
    </row>
    <row r="4" spans="1:11" x14ac:dyDescent="0.25">
      <c r="A4" s="8"/>
      <c r="B4" s="1">
        <v>599</v>
      </c>
      <c r="C4" s="1">
        <v>658</v>
      </c>
      <c r="D4" s="14">
        <v>689</v>
      </c>
      <c r="E4" s="14">
        <v>733</v>
      </c>
      <c r="F4" s="14">
        <v>488</v>
      </c>
      <c r="G4" s="1">
        <v>145</v>
      </c>
      <c r="H4" s="1">
        <v>87</v>
      </c>
      <c r="I4" s="1">
        <v>190</v>
      </c>
      <c r="J4" s="1">
        <v>176</v>
      </c>
      <c r="K4" s="1">
        <v>52</v>
      </c>
    </row>
    <row r="5" spans="1:11" x14ac:dyDescent="0.25">
      <c r="A5" s="8"/>
      <c r="B5" s="1">
        <v>738</v>
      </c>
      <c r="C5" s="1">
        <v>707</v>
      </c>
      <c r="D5" s="14">
        <v>526</v>
      </c>
      <c r="E5" s="14">
        <v>1296</v>
      </c>
      <c r="F5" s="14">
        <v>490</v>
      </c>
      <c r="G5" s="1">
        <v>104</v>
      </c>
      <c r="H5" s="1">
        <v>86</v>
      </c>
      <c r="I5" s="1">
        <v>148</v>
      </c>
      <c r="J5" s="1">
        <v>180</v>
      </c>
      <c r="K5" s="1">
        <v>60</v>
      </c>
    </row>
    <row r="6" spans="1:11" x14ac:dyDescent="0.25">
      <c r="A6" s="8"/>
      <c r="B6" s="1">
        <v>729</v>
      </c>
      <c r="C6" s="1">
        <v>826</v>
      </c>
      <c r="D6" s="14">
        <v>555</v>
      </c>
      <c r="E6" s="14">
        <v>2348</v>
      </c>
      <c r="F6" s="14">
        <v>1151</v>
      </c>
      <c r="G6" s="1">
        <v>106</v>
      </c>
      <c r="H6" s="1">
        <v>87</v>
      </c>
      <c r="I6" s="1">
        <v>183</v>
      </c>
      <c r="J6" s="1">
        <v>205</v>
      </c>
      <c r="K6" s="1">
        <v>97</v>
      </c>
    </row>
    <row r="7" spans="1:11" x14ac:dyDescent="0.25">
      <c r="A7" s="8"/>
      <c r="B7" s="1">
        <v>757</v>
      </c>
      <c r="C7" s="1">
        <v>797</v>
      </c>
      <c r="D7" s="14">
        <v>718</v>
      </c>
      <c r="E7" s="14">
        <v>781</v>
      </c>
      <c r="F7" s="14">
        <v>470</v>
      </c>
      <c r="G7" s="1">
        <v>126</v>
      </c>
      <c r="H7" s="1">
        <v>89</v>
      </c>
      <c r="I7" s="1">
        <v>191</v>
      </c>
      <c r="J7" s="1">
        <v>182</v>
      </c>
      <c r="K7" s="1">
        <v>56</v>
      </c>
    </row>
    <row r="8" spans="1:11" s="2" customFormat="1" x14ac:dyDescent="0.25">
      <c r="A8" s="8"/>
      <c r="B8" s="2">
        <f t="shared" ref="B8:K8" si="0">AVERAGE(B3:B7)</f>
        <v>685</v>
      </c>
      <c r="C8" s="2">
        <f t="shared" si="0"/>
        <v>727</v>
      </c>
      <c r="D8" s="15">
        <f t="shared" si="0"/>
        <v>843.6</v>
      </c>
      <c r="E8" s="15">
        <f t="shared" si="0"/>
        <v>1132.8</v>
      </c>
      <c r="F8" s="15">
        <f t="shared" si="0"/>
        <v>610.6</v>
      </c>
      <c r="G8" s="2">
        <f t="shared" si="0"/>
        <v>123.4</v>
      </c>
      <c r="H8" s="2">
        <f t="shared" si="0"/>
        <v>86.8</v>
      </c>
      <c r="I8" s="2">
        <f t="shared" si="0"/>
        <v>179.6</v>
      </c>
      <c r="J8" s="2">
        <f t="shared" si="0"/>
        <v>184.4</v>
      </c>
      <c r="K8" s="2">
        <f t="shared" si="0"/>
        <v>65</v>
      </c>
    </row>
    <row r="9" spans="1:11" x14ac:dyDescent="0.25">
      <c r="D9" s="17" t="s">
        <v>39</v>
      </c>
      <c r="E9" s="17"/>
      <c r="F9" s="17"/>
    </row>
    <row r="10" spans="1:11" x14ac:dyDescent="0.25">
      <c r="A10" s="8" t="s">
        <v>36</v>
      </c>
      <c r="B10" s="6" t="s">
        <v>21</v>
      </c>
      <c r="C10" s="6"/>
      <c r="D10" s="6"/>
      <c r="E10" s="6"/>
      <c r="F10" s="6"/>
      <c r="G10" s="7" t="s">
        <v>29</v>
      </c>
      <c r="H10" s="7"/>
      <c r="I10" s="7"/>
      <c r="J10" s="7"/>
      <c r="K10" s="7"/>
    </row>
    <row r="11" spans="1:11" s="9" customFormat="1" x14ac:dyDescent="0.25">
      <c r="A11" s="8"/>
      <c r="B11" s="3" t="s">
        <v>22</v>
      </c>
      <c r="C11" s="3" t="s">
        <v>23</v>
      </c>
      <c r="D11" s="13" t="s">
        <v>24</v>
      </c>
      <c r="E11" s="13" t="s">
        <v>25</v>
      </c>
      <c r="F11" s="13" t="s">
        <v>26</v>
      </c>
      <c r="G11" s="3" t="s">
        <v>22</v>
      </c>
      <c r="H11" s="3" t="s">
        <v>23</v>
      </c>
      <c r="I11" s="3" t="s">
        <v>27</v>
      </c>
      <c r="J11" s="3" t="s">
        <v>28</v>
      </c>
      <c r="K11" s="3" t="s">
        <v>37</v>
      </c>
    </row>
    <row r="12" spans="1:11" x14ac:dyDescent="0.25">
      <c r="A12" s="8"/>
      <c r="B12" s="1">
        <v>790</v>
      </c>
      <c r="C12" s="1">
        <v>10</v>
      </c>
      <c r="D12" s="14">
        <v>696</v>
      </c>
      <c r="E12" s="14">
        <v>755</v>
      </c>
      <c r="F12" s="14">
        <v>92</v>
      </c>
      <c r="G12" s="1">
        <v>150</v>
      </c>
      <c r="H12" s="1">
        <v>49</v>
      </c>
      <c r="I12" s="1">
        <v>176</v>
      </c>
      <c r="J12" s="1">
        <v>207</v>
      </c>
      <c r="K12" s="1">
        <v>92</v>
      </c>
    </row>
    <row r="13" spans="1:11" x14ac:dyDescent="0.25">
      <c r="A13" s="8"/>
      <c r="B13" s="1">
        <v>649</v>
      </c>
      <c r="C13" s="1">
        <v>7</v>
      </c>
      <c r="D13" s="14">
        <v>443</v>
      </c>
      <c r="E13" s="14">
        <v>683</v>
      </c>
      <c r="F13" s="14">
        <v>891</v>
      </c>
      <c r="G13" s="1">
        <v>174</v>
      </c>
      <c r="H13" s="1">
        <v>48</v>
      </c>
      <c r="I13" s="1">
        <v>255</v>
      </c>
      <c r="J13" s="1">
        <v>208</v>
      </c>
      <c r="K13" s="1">
        <v>85</v>
      </c>
    </row>
    <row r="14" spans="1:11" x14ac:dyDescent="0.25">
      <c r="A14" s="8"/>
      <c r="B14" s="1">
        <v>634</v>
      </c>
      <c r="C14" s="1">
        <v>8</v>
      </c>
      <c r="D14" s="14">
        <v>538</v>
      </c>
      <c r="E14" s="14">
        <v>508</v>
      </c>
      <c r="F14" s="14">
        <v>473</v>
      </c>
      <c r="G14" s="1">
        <v>170</v>
      </c>
      <c r="H14" s="1">
        <v>46</v>
      </c>
      <c r="I14" s="1">
        <v>231</v>
      </c>
      <c r="J14" s="1">
        <v>194</v>
      </c>
      <c r="K14" s="1">
        <v>51</v>
      </c>
    </row>
    <row r="15" spans="1:11" x14ac:dyDescent="0.25">
      <c r="A15" s="8"/>
      <c r="B15" s="1">
        <v>635</v>
      </c>
      <c r="C15" s="1">
        <v>8</v>
      </c>
      <c r="D15" s="14">
        <v>736</v>
      </c>
      <c r="E15" s="14">
        <v>1029</v>
      </c>
      <c r="F15" s="14">
        <v>673</v>
      </c>
      <c r="G15" s="1">
        <v>307</v>
      </c>
      <c r="H15" s="1">
        <v>46</v>
      </c>
      <c r="I15" s="1">
        <v>254</v>
      </c>
      <c r="J15" s="1">
        <v>206</v>
      </c>
      <c r="K15" s="1">
        <v>74</v>
      </c>
    </row>
    <row r="16" spans="1:11" x14ac:dyDescent="0.25">
      <c r="A16" s="8"/>
      <c r="B16" s="1">
        <v>628</v>
      </c>
      <c r="C16" s="1">
        <v>8</v>
      </c>
      <c r="D16" s="14">
        <v>715</v>
      </c>
      <c r="E16" s="14">
        <v>611</v>
      </c>
      <c r="F16" s="14">
        <v>504</v>
      </c>
      <c r="G16" s="1">
        <v>171</v>
      </c>
      <c r="H16" s="1">
        <v>49</v>
      </c>
      <c r="I16" s="1">
        <v>243</v>
      </c>
      <c r="J16" s="1">
        <v>187</v>
      </c>
      <c r="K16" s="1">
        <v>61</v>
      </c>
    </row>
    <row r="17" spans="1:11" x14ac:dyDescent="0.25">
      <c r="A17" s="8"/>
      <c r="B17" s="2">
        <f t="shared" ref="B17:K17" si="1">AVERAGE(B12:B16)</f>
        <v>667.2</v>
      </c>
      <c r="C17" s="2">
        <f t="shared" si="1"/>
        <v>8.1999999999999993</v>
      </c>
      <c r="D17" s="15">
        <f t="shared" si="1"/>
        <v>625.6</v>
      </c>
      <c r="E17" s="15">
        <f t="shared" si="1"/>
        <v>717.2</v>
      </c>
      <c r="F17" s="15">
        <f t="shared" si="1"/>
        <v>526.6</v>
      </c>
      <c r="G17" s="2">
        <f t="shared" si="1"/>
        <v>194.4</v>
      </c>
      <c r="H17" s="2">
        <f t="shared" si="1"/>
        <v>47.6</v>
      </c>
      <c r="I17" s="2">
        <f t="shared" si="1"/>
        <v>231.8</v>
      </c>
      <c r="J17" s="2">
        <f t="shared" si="1"/>
        <v>200.4</v>
      </c>
      <c r="K17" s="2">
        <f t="shared" si="1"/>
        <v>72.599999999999994</v>
      </c>
    </row>
    <row r="18" spans="1:11" x14ac:dyDescent="0.25">
      <c r="A18" s="2"/>
      <c r="B18" s="2"/>
      <c r="C18" s="2"/>
      <c r="D18" s="17" t="s">
        <v>39</v>
      </c>
      <c r="E18" s="17"/>
      <c r="F18" s="17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0"/>
      <c r="B21" s="6" t="s">
        <v>21</v>
      </c>
      <c r="C21" s="6"/>
      <c r="D21" s="6"/>
      <c r="E21" s="6"/>
      <c r="F21" s="6"/>
      <c r="G21" s="7" t="s">
        <v>29</v>
      </c>
      <c r="H21" s="7"/>
      <c r="I21" s="7"/>
      <c r="J21" s="7"/>
      <c r="K21" s="7"/>
    </row>
    <row r="22" spans="1:11" s="3" customFormat="1" x14ac:dyDescent="0.25">
      <c r="A22" s="10"/>
      <c r="B22" s="3" t="s">
        <v>30</v>
      </c>
      <c r="C22" s="3" t="s">
        <v>31</v>
      </c>
      <c r="D22" s="13" t="s">
        <v>32</v>
      </c>
      <c r="E22" s="13" t="s">
        <v>33</v>
      </c>
      <c r="F22" s="13" t="s">
        <v>34</v>
      </c>
      <c r="G22" s="3" t="s">
        <v>30</v>
      </c>
      <c r="H22" s="3" t="s">
        <v>31</v>
      </c>
      <c r="I22" s="3" t="s">
        <v>32</v>
      </c>
      <c r="J22" s="3" t="s">
        <v>33</v>
      </c>
      <c r="K22" s="3" t="s">
        <v>38</v>
      </c>
    </row>
    <row r="23" spans="1:11" ht="45" x14ac:dyDescent="0.25">
      <c r="A23" s="11" t="s">
        <v>35</v>
      </c>
      <c r="B23" s="1">
        <f>1000/B8*1000</f>
        <v>1459.8540145985401</v>
      </c>
      <c r="C23" s="1">
        <f>1000/C8*1000</f>
        <v>1375.5158184319121</v>
      </c>
      <c r="D23" s="14">
        <f>1000/D8*10</f>
        <v>11.853959222380276</v>
      </c>
      <c r="E23" s="14">
        <f>1000/E8*10</f>
        <v>8.8276836158192094</v>
      </c>
      <c r="F23" s="14">
        <f>1000/F8*10</f>
        <v>16.377333770062233</v>
      </c>
      <c r="G23" s="1">
        <f>1000/G8*1000</f>
        <v>8103.7277147487839</v>
      </c>
      <c r="H23" s="1">
        <f>1000/H8*1000</f>
        <v>11520.737327188941</v>
      </c>
      <c r="I23" s="1">
        <f>1000/I8*1000</f>
        <v>5567.9287305122498</v>
      </c>
      <c r="J23" s="1">
        <f>1000/J8*1000</f>
        <v>5422.9934924078088</v>
      </c>
      <c r="K23" s="1">
        <f>1000/K8*1000</f>
        <v>15384.615384615385</v>
      </c>
    </row>
    <row r="24" spans="1:11" ht="30" x14ac:dyDescent="0.25">
      <c r="A24" s="11" t="s">
        <v>36</v>
      </c>
      <c r="B24" s="1">
        <f>1000/B17*1000</f>
        <v>1498.8009592326139</v>
      </c>
      <c r="C24" s="1">
        <f>1000/C17*1000</f>
        <v>121951.21951219514</v>
      </c>
      <c r="D24" s="14">
        <f>1000/D17*10</f>
        <v>15.984654731457798</v>
      </c>
      <c r="E24" s="14">
        <f>1000/E17*10</f>
        <v>13.943112102621305</v>
      </c>
      <c r="F24" s="14">
        <f>1000/F17*10</f>
        <v>18.989745537409799</v>
      </c>
      <c r="G24" s="1">
        <f>1000/G17*1000</f>
        <v>5144.032921810699</v>
      </c>
      <c r="H24" s="1">
        <f>1000/H17*1000</f>
        <v>21008.403361344539</v>
      </c>
      <c r="I24" s="1">
        <f>1000/I17*1000</f>
        <v>4314.0638481449523</v>
      </c>
      <c r="J24" s="1">
        <f>1000/J17*1000</f>
        <v>4990.0199600798396</v>
      </c>
      <c r="K24" s="1">
        <f>1000/K17*1000</f>
        <v>13774.104683195594</v>
      </c>
    </row>
    <row r="25" spans="1:11" x14ac:dyDescent="0.25">
      <c r="B25" s="12">
        <f>B24/B23</f>
        <v>1.0266786570743405</v>
      </c>
      <c r="C25" s="12">
        <f t="shared" ref="C25:K25" si="2">C24/C23</f>
        <v>88.658536585365852</v>
      </c>
      <c r="D25" s="16">
        <f t="shared" si="2"/>
        <v>1.3484654731457797</v>
      </c>
      <c r="E25" s="16">
        <f t="shared" si="2"/>
        <v>1.5794757389849414</v>
      </c>
      <c r="F25" s="16">
        <f t="shared" si="2"/>
        <v>1.1595138625142425</v>
      </c>
      <c r="G25" s="12">
        <f t="shared" si="2"/>
        <v>0.6347736625514403</v>
      </c>
      <c r="H25" s="12">
        <f t="shared" si="2"/>
        <v>1.8235294117647058</v>
      </c>
      <c r="I25" s="12">
        <f t="shared" si="2"/>
        <v>0.77480586712683341</v>
      </c>
      <c r="J25" s="12">
        <f t="shared" si="2"/>
        <v>0.92015968063872244</v>
      </c>
      <c r="K25" s="12">
        <f t="shared" si="2"/>
        <v>0.89531680440771355</v>
      </c>
    </row>
  </sheetData>
  <mergeCells count="10">
    <mergeCell ref="B21:F21"/>
    <mergeCell ref="G21:K21"/>
    <mergeCell ref="D9:F9"/>
    <mergeCell ref="D18:F18"/>
    <mergeCell ref="B1:F1"/>
    <mergeCell ref="G1:K1"/>
    <mergeCell ref="A1:A8"/>
    <mergeCell ref="A10:A17"/>
    <mergeCell ref="B10:F10"/>
    <mergeCell ref="G10:K10"/>
  </mergeCells>
  <pageMargins left="0.7" right="0.7" top="0.78740157499999996" bottom="0.78740157499999996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S9" sqref="S9"/>
    </sheetView>
  </sheetViews>
  <sheetFormatPr baseColWidth="10" defaultRowHeight="15" x14ac:dyDescent="0.25"/>
  <cols>
    <col min="1" max="1" width="11.42578125" style="1"/>
    <col min="2" max="2" width="12.85546875" style="1" customWidth="1"/>
    <col min="3" max="3" width="14" style="1" customWidth="1"/>
    <col min="4" max="4" width="15.28515625" style="1" customWidth="1"/>
    <col min="5" max="5" width="12.85546875" style="1" customWidth="1"/>
    <col min="6" max="6" width="8.7109375" style="1" customWidth="1"/>
    <col min="7" max="7" width="13" style="1" customWidth="1"/>
    <col min="8" max="16384" width="11.42578125" style="1"/>
  </cols>
  <sheetData>
    <row r="1" spans="1:7" s="3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13</v>
      </c>
    </row>
    <row r="2" spans="1:7" x14ac:dyDescent="0.25">
      <c r="A2" s="1" t="s">
        <v>6</v>
      </c>
      <c r="B2" s="1">
        <f>greenDAO!B7</f>
        <v>7912.6</v>
      </c>
      <c r="C2" s="1">
        <f>greenDAO!C7</f>
        <v>817.6</v>
      </c>
      <c r="D2" s="1">
        <f>greenDAO!D7</f>
        <v>207.2</v>
      </c>
      <c r="E2" s="1">
        <f>greenDAO!E7</f>
        <v>186</v>
      </c>
      <c r="F2" s="1">
        <f>greenDAO!G7</f>
        <v>115.8</v>
      </c>
      <c r="G2" s="5">
        <f>greenDAO!F7</f>
        <v>153.80000000000001</v>
      </c>
    </row>
    <row r="3" spans="1:7" x14ac:dyDescent="0.25">
      <c r="A3" s="1" t="s">
        <v>5</v>
      </c>
      <c r="B3" s="1">
        <f>ORMLite!B7</f>
        <v>8422.7999999999993</v>
      </c>
      <c r="C3" s="1">
        <f>ORMLite!C7</f>
        <v>8430.6</v>
      </c>
      <c r="D3" s="1">
        <f>ORMLite!D7</f>
        <v>449.8</v>
      </c>
      <c r="E3" s="1">
        <f>ORMLite!E7</f>
        <v>456.6</v>
      </c>
      <c r="F3" s="1">
        <f>ORMLite!F7</f>
        <v>358.4</v>
      </c>
    </row>
    <row r="7" spans="1:7" s="3" customFormat="1" ht="30" x14ac:dyDescent="0.25">
      <c r="B7" s="3" t="s">
        <v>7</v>
      </c>
      <c r="C7" s="3" t="s">
        <v>8</v>
      </c>
      <c r="D7" s="3" t="s">
        <v>9</v>
      </c>
      <c r="E7" s="4" t="s">
        <v>15</v>
      </c>
    </row>
    <row r="8" spans="1:7" x14ac:dyDescent="0.25">
      <c r="A8" s="1" t="s">
        <v>6</v>
      </c>
      <c r="B8" s="1">
        <f t="shared" ref="B8:E9" si="0">1000*1000/D2</f>
        <v>4826.2548262548262</v>
      </c>
      <c r="C8" s="1">
        <f t="shared" si="0"/>
        <v>5376.3440860215051</v>
      </c>
      <c r="D8" s="1">
        <f t="shared" si="0"/>
        <v>8635.5785837651129</v>
      </c>
      <c r="E8" s="5">
        <f t="shared" si="0"/>
        <v>6501.9505851755521</v>
      </c>
    </row>
    <row r="9" spans="1:7" x14ac:dyDescent="0.25">
      <c r="A9" s="1" t="s">
        <v>5</v>
      </c>
      <c r="B9" s="1">
        <f t="shared" si="0"/>
        <v>2223.2103156958647</v>
      </c>
      <c r="C9" s="1">
        <f t="shared" si="0"/>
        <v>2190.1007446342533</v>
      </c>
      <c r="D9" s="1">
        <f t="shared" si="0"/>
        <v>2790.1785714285716</v>
      </c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ht="30" x14ac:dyDescent="0.25">
      <c r="B14" s="3" t="s">
        <v>10</v>
      </c>
      <c r="C14" s="3" t="s">
        <v>11</v>
      </c>
      <c r="D14" s="3" t="s">
        <v>12</v>
      </c>
      <c r="E14" s="4" t="s">
        <v>16</v>
      </c>
    </row>
    <row r="15" spans="1:7" ht="30" x14ac:dyDescent="0.25">
      <c r="A15" s="1" t="s">
        <v>17</v>
      </c>
      <c r="B15" s="1">
        <f>D3/D2</f>
        <v>2.1708494208494211</v>
      </c>
      <c r="C15" s="1">
        <f>E3/E2</f>
        <v>2.4548387096774196</v>
      </c>
      <c r="D15" s="1">
        <f>F3/F2</f>
        <v>3.094991364421416</v>
      </c>
      <c r="E15" s="5">
        <f>F3/G2</f>
        <v>2.3302990897269176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6" sqref="D16"/>
    </sheetView>
  </sheetViews>
  <sheetFormatPr baseColWidth="10" defaultRowHeight="15" x14ac:dyDescent="0.25"/>
  <cols>
    <col min="1" max="1" width="11.42578125" style="1"/>
    <col min="2" max="2" width="13.42578125" style="1" customWidth="1"/>
    <col min="3" max="3" width="13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4.5703125" style="1" customWidth="1"/>
    <col min="9" max="16384" width="11.42578125" style="1"/>
  </cols>
  <sheetData>
    <row r="1" spans="1:8" ht="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20</v>
      </c>
    </row>
    <row r="2" spans="1:8" x14ac:dyDescent="0.25">
      <c r="B2" s="1">
        <v>7844</v>
      </c>
      <c r="C2" s="1">
        <v>663</v>
      </c>
      <c r="D2" s="1">
        <v>226</v>
      </c>
      <c r="E2" s="1">
        <v>199</v>
      </c>
      <c r="F2" s="1">
        <v>163</v>
      </c>
      <c r="G2" s="1">
        <v>139</v>
      </c>
      <c r="H2" s="1">
        <v>122</v>
      </c>
    </row>
    <row r="3" spans="1:8" x14ac:dyDescent="0.25">
      <c r="B3" s="1">
        <v>8326</v>
      </c>
      <c r="C3" s="1">
        <v>664</v>
      </c>
      <c r="D3" s="1">
        <v>218</v>
      </c>
      <c r="E3" s="1">
        <v>194</v>
      </c>
      <c r="F3" s="1">
        <v>150</v>
      </c>
      <c r="G3" s="1">
        <v>129</v>
      </c>
      <c r="H3" s="1">
        <v>134</v>
      </c>
    </row>
    <row r="4" spans="1:8" x14ac:dyDescent="0.25">
      <c r="B4" s="1">
        <v>8607</v>
      </c>
      <c r="C4" s="1">
        <v>490</v>
      </c>
      <c r="D4" s="1">
        <v>212</v>
      </c>
      <c r="E4" s="1">
        <v>169</v>
      </c>
      <c r="F4" s="1">
        <v>156</v>
      </c>
      <c r="G4" s="1">
        <v>104</v>
      </c>
      <c r="H4" s="1">
        <v>136</v>
      </c>
    </row>
    <row r="5" spans="1:8" x14ac:dyDescent="0.25">
      <c r="B5" s="1">
        <v>6275</v>
      </c>
      <c r="C5" s="1">
        <v>1806</v>
      </c>
      <c r="D5" s="1">
        <v>187</v>
      </c>
      <c r="E5" s="1">
        <v>182</v>
      </c>
      <c r="F5" s="1">
        <v>143</v>
      </c>
      <c r="G5" s="1">
        <v>104</v>
      </c>
      <c r="H5" s="1">
        <v>129</v>
      </c>
    </row>
    <row r="6" spans="1:8" x14ac:dyDescent="0.25">
      <c r="B6" s="1">
        <v>8511</v>
      </c>
      <c r="C6" s="1">
        <v>465</v>
      </c>
      <c r="D6" s="1">
        <v>193</v>
      </c>
      <c r="E6" s="1">
        <v>186</v>
      </c>
      <c r="F6" s="1">
        <v>157</v>
      </c>
      <c r="G6" s="1">
        <v>103</v>
      </c>
      <c r="H6" s="1">
        <v>156</v>
      </c>
    </row>
    <row r="7" spans="1:8" s="2" customFormat="1" x14ac:dyDescent="0.25">
      <c r="B7" s="2">
        <f t="shared" ref="B7:H7" si="0">AVERAGE(B2:B6)</f>
        <v>7912.6</v>
      </c>
      <c r="C7" s="2">
        <f t="shared" si="0"/>
        <v>817.6</v>
      </c>
      <c r="D7" s="2">
        <f t="shared" si="0"/>
        <v>207.2</v>
      </c>
      <c r="E7" s="2">
        <f t="shared" si="0"/>
        <v>186</v>
      </c>
      <c r="F7" s="2">
        <f t="shared" si="0"/>
        <v>153.80000000000001</v>
      </c>
      <c r="G7" s="2">
        <f t="shared" si="0"/>
        <v>115.8</v>
      </c>
      <c r="H7" s="2">
        <f t="shared" si="0"/>
        <v>135.4</v>
      </c>
    </row>
    <row r="9" spans="1:8" ht="45" x14ac:dyDescent="0.25">
      <c r="A9" s="1" t="s">
        <v>18</v>
      </c>
      <c r="B9" s="1">
        <f>F7/G7</f>
        <v>1.3281519861830744</v>
      </c>
    </row>
    <row r="10" spans="1:8" ht="30" x14ac:dyDescent="0.25">
      <c r="A10" s="1" t="s">
        <v>19</v>
      </c>
      <c r="B10" s="1">
        <f>H7/G7</f>
        <v>1.1692573402417963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13.42578125" style="1" customWidth="1"/>
    <col min="3" max="3" width="13.5703125" style="1" customWidth="1"/>
    <col min="4" max="16384" width="11.42578125" style="1"/>
  </cols>
  <sheetData>
    <row r="1" spans="2:6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1">
        <v>8540</v>
      </c>
      <c r="C2" s="1">
        <v>8895</v>
      </c>
      <c r="D2" s="1">
        <v>426</v>
      </c>
      <c r="E2" s="1">
        <v>414</v>
      </c>
      <c r="F2" s="1">
        <v>347</v>
      </c>
    </row>
    <row r="3" spans="2:6" x14ac:dyDescent="0.25">
      <c r="B3" s="1">
        <v>8575</v>
      </c>
      <c r="C3" s="1">
        <v>8117</v>
      </c>
      <c r="D3" s="1">
        <v>506</v>
      </c>
      <c r="E3" s="1">
        <v>489</v>
      </c>
      <c r="F3" s="1">
        <v>384</v>
      </c>
    </row>
    <row r="4" spans="2:6" x14ac:dyDescent="0.25">
      <c r="B4" s="1">
        <v>7593</v>
      </c>
      <c r="C4" s="1">
        <v>8881</v>
      </c>
      <c r="D4" s="1">
        <v>428</v>
      </c>
      <c r="E4" s="1">
        <v>446</v>
      </c>
      <c r="F4" s="1">
        <v>315</v>
      </c>
    </row>
    <row r="5" spans="2:6" x14ac:dyDescent="0.25">
      <c r="B5" s="1">
        <v>9451</v>
      </c>
      <c r="C5" s="1">
        <v>7448</v>
      </c>
      <c r="D5" s="1">
        <v>436</v>
      </c>
      <c r="E5" s="1">
        <v>498</v>
      </c>
      <c r="F5" s="1">
        <v>352</v>
      </c>
    </row>
    <row r="6" spans="2:6" x14ac:dyDescent="0.25">
      <c r="B6" s="1">
        <v>7955</v>
      </c>
      <c r="C6" s="1">
        <v>8812</v>
      </c>
      <c r="D6" s="1">
        <v>453</v>
      </c>
      <c r="E6" s="1">
        <v>436</v>
      </c>
      <c r="F6" s="1">
        <v>394</v>
      </c>
    </row>
    <row r="7" spans="2:6" s="2" customFormat="1" x14ac:dyDescent="0.25">
      <c r="B7" s="2">
        <f>AVERAGE(B2:B6)</f>
        <v>8422.7999999999993</v>
      </c>
      <c r="C7" s="2">
        <f>AVERAGE(C2:C6)</f>
        <v>8430.6</v>
      </c>
      <c r="D7" s="2">
        <f>AVERAGE(D2:D6)</f>
        <v>449.8</v>
      </c>
      <c r="E7" s="2">
        <f>AVERAGE(E2:E6)</f>
        <v>456.6</v>
      </c>
      <c r="F7" s="2">
        <f>AVERAGE(F2:F6)</f>
        <v>358.4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greenDAO fast cursor</vt:lpstr>
      <vt:lpstr>greenDAO Preview3</vt:lpstr>
      <vt:lpstr>Comparison</vt:lpstr>
      <vt:lpstr>greenDAO</vt:lpstr>
      <vt:lpstr>ORMLite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Junginger</dc:creator>
  <cp:lastModifiedBy>Markus Junginger</cp:lastModifiedBy>
  <dcterms:created xsi:type="dcterms:W3CDTF">2011-08-02T11:19:00Z</dcterms:created>
  <dcterms:modified xsi:type="dcterms:W3CDTF">2011-08-21T22:16:09Z</dcterms:modified>
</cp:coreProperties>
</file>