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Bankia 30 al 10-06-2022/Compartir/Funciones/Búsqueda y referencia/"/>
    </mc:Choice>
  </mc:AlternateContent>
  <xr:revisionPtr revIDLastSave="141" documentId="13_ncr:1_{E2BF6778-47EB-492E-9BDA-A91F364C935C}" xr6:coauthVersionLast="47" xr6:coauthVersionMax="47" xr10:uidLastSave="{C8C8D4A6-B371-4D42-B0C6-3AEDF57CD73A}"/>
  <bookViews>
    <workbookView xWindow="-28920" yWindow="-2025" windowWidth="29040" windowHeight="15720" activeTab="2" xr2:uid="{00000000-000D-0000-FFFF-FFFF00000000}"/>
  </bookViews>
  <sheets>
    <sheet name="BUSCARV" sheetId="2" r:id="rId1"/>
    <sheet name="BUSCARH" sheetId="3" r:id="rId2"/>
    <sheet name="BUSCAR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4" l="1"/>
  <c r="D8" i="4"/>
  <c r="F8" i="4" s="1"/>
  <c r="D7" i="4"/>
  <c r="F7" i="4" s="1"/>
  <c r="D9" i="4"/>
  <c r="D10" i="4"/>
  <c r="D6" i="4"/>
  <c r="F6" i="4" s="1"/>
  <c r="B10" i="4"/>
  <c r="B7" i="4"/>
  <c r="B8" i="4"/>
  <c r="D7" i="3"/>
  <c r="F7" i="3" s="1"/>
  <c r="D8" i="3"/>
  <c r="F8" i="3" s="1"/>
  <c r="C7" i="3"/>
  <c r="C8" i="3"/>
  <c r="D6" i="3"/>
  <c r="F6" i="3" s="1"/>
  <c r="C6" i="3"/>
  <c r="D7" i="2"/>
  <c r="F7" i="2" s="1"/>
  <c r="D8" i="2"/>
  <c r="F8" i="2" s="1"/>
  <c r="D9" i="2"/>
  <c r="F9" i="2" s="1"/>
  <c r="C7" i="2"/>
  <c r="C8" i="2"/>
  <c r="C9" i="2"/>
  <c r="D6" i="2"/>
  <c r="F6" i="2" s="1"/>
  <c r="C6" i="2"/>
  <c r="F19" i="3"/>
  <c r="D12" i="4"/>
  <c r="F12" i="4" s="1"/>
  <c r="F19" i="4"/>
  <c r="D17" i="4"/>
  <c r="F17" i="4" s="1"/>
  <c r="C17" i="4"/>
  <c r="D16" i="4"/>
  <c r="F16" i="4" s="1"/>
  <c r="C16" i="4"/>
  <c r="D15" i="4"/>
  <c r="F15" i="4" s="1"/>
  <c r="C15" i="4"/>
  <c r="D14" i="4"/>
  <c r="F14" i="4" s="1"/>
  <c r="C14" i="4"/>
  <c r="D13" i="4"/>
  <c r="F13" i="4" s="1"/>
  <c r="C13" i="4"/>
  <c r="C12" i="4"/>
  <c r="D11" i="4"/>
  <c r="F11" i="4" s="1"/>
  <c r="C11" i="4"/>
  <c r="D17" i="3"/>
  <c r="F17" i="3" s="1"/>
  <c r="C17" i="3"/>
  <c r="D16" i="3"/>
  <c r="F16" i="3" s="1"/>
  <c r="C16" i="3"/>
  <c r="D15" i="3"/>
  <c r="F15" i="3" s="1"/>
  <c r="C15" i="3"/>
  <c r="D14" i="3"/>
  <c r="F14" i="3" s="1"/>
  <c r="C14" i="3"/>
  <c r="D13" i="3"/>
  <c r="F13" i="3" s="1"/>
  <c r="C13" i="3"/>
  <c r="D12" i="3"/>
  <c r="F12" i="3" s="1"/>
  <c r="C12" i="3"/>
  <c r="D11" i="3"/>
  <c r="F11" i="3" s="1"/>
  <c r="C11" i="3"/>
  <c r="F10" i="3"/>
  <c r="D10" i="3"/>
  <c r="C10" i="3"/>
  <c r="F9" i="3"/>
  <c r="D17" i="2"/>
  <c r="F17" i="2" s="1"/>
  <c r="C17" i="2"/>
  <c r="D16" i="2"/>
  <c r="F16" i="2" s="1"/>
  <c r="C16" i="2"/>
  <c r="D15" i="2"/>
  <c r="F15" i="2" s="1"/>
  <c r="C15" i="2"/>
  <c r="D14" i="2"/>
  <c r="F14" i="2" s="1"/>
  <c r="C14" i="2"/>
  <c r="D13" i="2"/>
  <c r="F13" i="2" s="1"/>
  <c r="C13" i="2"/>
  <c r="D12" i="2"/>
  <c r="F12" i="2" s="1"/>
  <c r="C12" i="2"/>
  <c r="D11" i="2"/>
  <c r="F11" i="2" s="1"/>
  <c r="C11" i="2"/>
  <c r="D10" i="2"/>
  <c r="F10" i="2" s="1"/>
  <c r="C10" i="2"/>
  <c r="F10" i="4" l="1"/>
  <c r="F18" i="3"/>
  <c r="F20" i="3" s="1"/>
  <c r="F18" i="2"/>
  <c r="F19" i="2" l="1"/>
  <c r="F20" i="2" s="1"/>
  <c r="B9" i="4" l="1"/>
  <c r="F9" i="4" s="1"/>
  <c r="F18" i="4" s="1"/>
  <c r="F20" i="4" s="1"/>
</calcChain>
</file>

<file path=xl/sharedStrings.xml><?xml version="1.0" encoding="utf-8"?>
<sst xmlns="http://schemas.openxmlformats.org/spreadsheetml/2006/main" count="91" uniqueCount="28">
  <si>
    <t>Ticket de Venta</t>
  </si>
  <si>
    <t>Forma de Pago</t>
  </si>
  <si>
    <t>visa</t>
  </si>
  <si>
    <t>Codigo</t>
  </si>
  <si>
    <t>Descripcion</t>
  </si>
  <si>
    <t>Precio</t>
  </si>
  <si>
    <t>Cantidad</t>
  </si>
  <si>
    <t>Importe</t>
  </si>
  <si>
    <t>P1</t>
  </si>
  <si>
    <t>Tornillos</t>
  </si>
  <si>
    <t>P4</t>
  </si>
  <si>
    <t>P2</t>
  </si>
  <si>
    <t>Alcayatas</t>
  </si>
  <si>
    <t>p2</t>
  </si>
  <si>
    <t>P3</t>
  </si>
  <si>
    <t>Clavos</t>
  </si>
  <si>
    <t>p7</t>
  </si>
  <si>
    <t>Cintas</t>
  </si>
  <si>
    <t>P6</t>
  </si>
  <si>
    <t>Goma</t>
  </si>
  <si>
    <t>P7</t>
  </si>
  <si>
    <t>Cola</t>
  </si>
  <si>
    <t>Total</t>
  </si>
  <si>
    <t>%Dto</t>
  </si>
  <si>
    <t>Total a Pagar</t>
  </si>
  <si>
    <t>contado</t>
  </si>
  <si>
    <t>p1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</si>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</sst>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4" fontId="2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0" fillId="2" borderId="1" xfId="0" applyFill="1" applyBorder="1"/>
    <xf numFmtId="0" fontId="2" fillId="2" borderId="4" xfId="0" applyFont="1" applyFill="1" applyBorder="1" applyAlignment="1">
      <alignment horizontal="right" vertical="center" indent="1"/>
    </xf>
    <xf numFmtId="4" fontId="2" fillId="2" borderId="1" xfId="0" applyNumberFormat="1" applyFont="1" applyFill="1" applyBorder="1" applyAlignment="1">
      <alignment horizontal="right" vertical="center" indent="1"/>
    </xf>
    <xf numFmtId="0" fontId="0" fillId="0" borderId="0" xfId="0" applyBorder="1"/>
    <xf numFmtId="0" fontId="1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indent="1"/>
    </xf>
    <xf numFmtId="0" fontId="2" fillId="2" borderId="4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3F36B1-E76B-42AE-B180-DE90CAFAC2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>
      <selection activeCell="L4" sqref="L4"/>
    </sheetView>
  </sheetViews>
  <sheetFormatPr baseColWidth="10" defaultRowHeight="15" x14ac:dyDescent="0.25"/>
  <cols>
    <col min="2" max="2" width="11.28515625" customWidth="1"/>
    <col min="3" max="3" width="18" customWidth="1"/>
  </cols>
  <sheetData>
    <row r="1" spans="1:19" ht="23.25" x14ac:dyDescent="0.25">
      <c r="A1" s="1"/>
      <c r="B1" s="13" t="s">
        <v>0</v>
      </c>
      <c r="C1" s="13"/>
      <c r="D1" s="13"/>
      <c r="E1" s="13"/>
      <c r="F1" s="13"/>
    </row>
    <row r="2" spans="1:19" ht="23.25" x14ac:dyDescent="0.25">
      <c r="B2" s="2"/>
      <c r="C2" s="2"/>
      <c r="D2" s="2"/>
      <c r="E2" s="2"/>
    </row>
    <row r="3" spans="1:19" ht="23.25" x14ac:dyDescent="0.25">
      <c r="B3" s="3"/>
      <c r="C3" s="4" t="s">
        <v>1</v>
      </c>
      <c r="D3" s="14" t="s">
        <v>25</v>
      </c>
      <c r="E3" s="15"/>
      <c r="F3" s="16"/>
    </row>
    <row r="4" spans="1:19" ht="18.75" x14ac:dyDescent="0.25">
      <c r="B4" s="5"/>
      <c r="C4" s="5"/>
      <c r="D4" s="5"/>
      <c r="E4" s="5"/>
      <c r="K4" s="6" t="s">
        <v>3</v>
      </c>
      <c r="L4" s="6" t="s">
        <v>4</v>
      </c>
      <c r="M4" s="6" t="s">
        <v>5</v>
      </c>
      <c r="S4" t="s">
        <v>2</v>
      </c>
    </row>
    <row r="5" spans="1:19" ht="18.75" x14ac:dyDescent="0.25">
      <c r="B5" s="4" t="s">
        <v>3</v>
      </c>
      <c r="C5" s="4" t="s">
        <v>4</v>
      </c>
      <c r="D5" s="4" t="s">
        <v>5</v>
      </c>
      <c r="E5" s="4" t="s">
        <v>6</v>
      </c>
      <c r="F5" s="7" t="s">
        <v>7</v>
      </c>
      <c r="K5" s="6" t="s">
        <v>11</v>
      </c>
      <c r="L5" s="6" t="s">
        <v>12</v>
      </c>
      <c r="M5" s="6">
        <v>0.2</v>
      </c>
      <c r="S5" t="s">
        <v>25</v>
      </c>
    </row>
    <row r="6" spans="1:19" x14ac:dyDescent="0.25">
      <c r="B6" s="6" t="s">
        <v>10</v>
      </c>
      <c r="C6" s="6" t="str">
        <f>VLOOKUP(B6,$K$4:$M$10,2,0)</f>
        <v>Cintas</v>
      </c>
      <c r="D6" s="6">
        <f>VLOOKUP(B6,$K$4:$M$10,3,0)</f>
        <v>1.2</v>
      </c>
      <c r="E6" s="6">
        <v>3</v>
      </c>
      <c r="F6" s="8">
        <f>D6*E6</f>
        <v>3.5999999999999996</v>
      </c>
      <c r="K6" s="6" t="s">
        <v>8</v>
      </c>
      <c r="L6" s="6" t="s">
        <v>9</v>
      </c>
      <c r="M6" s="6">
        <v>0.01</v>
      </c>
    </row>
    <row r="7" spans="1:19" x14ac:dyDescent="0.25">
      <c r="B7" s="6" t="s">
        <v>13</v>
      </c>
      <c r="C7" s="6" t="str">
        <f t="shared" ref="C7:C9" si="0">VLOOKUP(B7,$K$4:$M$10,2,0)</f>
        <v>Alcayatas</v>
      </c>
      <c r="D7" s="6">
        <f t="shared" ref="D7:D9" si="1">VLOOKUP(B7,$K$4:$M$10,3,0)</f>
        <v>0.2</v>
      </c>
      <c r="E7" s="6">
        <v>2</v>
      </c>
      <c r="F7" s="8">
        <f>IFERROR(D7*E7," ")</f>
        <v>0.4</v>
      </c>
      <c r="K7" s="6" t="s">
        <v>14</v>
      </c>
      <c r="L7" s="6" t="s">
        <v>15</v>
      </c>
      <c r="M7" s="6">
        <v>0.6</v>
      </c>
    </row>
    <row r="8" spans="1:19" x14ac:dyDescent="0.25">
      <c r="B8" s="6" t="s">
        <v>16</v>
      </c>
      <c r="C8" s="6" t="str">
        <f t="shared" si="0"/>
        <v>Cola</v>
      </c>
      <c r="D8" s="6">
        <f t="shared" si="1"/>
        <v>1.7</v>
      </c>
      <c r="E8" s="6">
        <v>5</v>
      </c>
      <c r="F8" s="8">
        <f t="shared" ref="F8:F17" si="2">IFERROR(D8*E8," ")</f>
        <v>8.5</v>
      </c>
      <c r="K8" s="6" t="s">
        <v>10</v>
      </c>
      <c r="L8" s="6" t="s">
        <v>17</v>
      </c>
      <c r="M8" s="6">
        <v>1.2</v>
      </c>
    </row>
    <row r="9" spans="1:19" x14ac:dyDescent="0.25">
      <c r="B9" s="6" t="s">
        <v>26</v>
      </c>
      <c r="C9" s="6" t="str">
        <f t="shared" si="0"/>
        <v>Tornillos</v>
      </c>
      <c r="D9" s="6">
        <f t="shared" si="1"/>
        <v>0.01</v>
      </c>
      <c r="E9" s="6">
        <v>1</v>
      </c>
      <c r="F9" s="8">
        <f t="shared" si="2"/>
        <v>0.01</v>
      </c>
      <c r="K9" s="6" t="s">
        <v>18</v>
      </c>
      <c r="L9" s="6" t="s">
        <v>19</v>
      </c>
      <c r="M9" s="6">
        <v>0.5</v>
      </c>
    </row>
    <row r="10" spans="1:19" x14ac:dyDescent="0.25">
      <c r="B10" s="6"/>
      <c r="C10" s="6" t="str">
        <f t="shared" ref="C10:C17" si="3">IFERROR(VLOOKUP(B10,$K$5:$M$10,2,0)," ")</f>
        <v xml:space="preserve"> </v>
      </c>
      <c r="D10" s="6" t="str">
        <f t="shared" ref="D10:D17" si="4">IFERROR(VLOOKUP(B10,$K$5:$M$10,3,0)," ")</f>
        <v xml:space="preserve"> </v>
      </c>
      <c r="E10" s="6"/>
      <c r="F10" s="8" t="str">
        <f t="shared" si="2"/>
        <v xml:space="preserve"> </v>
      </c>
      <c r="K10" s="6" t="s">
        <v>20</v>
      </c>
      <c r="L10" s="6" t="s">
        <v>21</v>
      </c>
      <c r="M10" s="6">
        <v>1.7</v>
      </c>
    </row>
    <row r="11" spans="1:19" x14ac:dyDescent="0.25">
      <c r="B11" s="6"/>
      <c r="C11" s="6" t="str">
        <f t="shared" si="3"/>
        <v xml:space="preserve"> </v>
      </c>
      <c r="D11" s="6" t="str">
        <f t="shared" si="4"/>
        <v xml:space="preserve"> </v>
      </c>
      <c r="E11" s="6"/>
      <c r="F11" s="8" t="str">
        <f t="shared" si="2"/>
        <v xml:space="preserve"> </v>
      </c>
    </row>
    <row r="12" spans="1:19" x14ac:dyDescent="0.25">
      <c r="B12" s="6"/>
      <c r="C12" s="6" t="str">
        <f t="shared" si="3"/>
        <v xml:space="preserve"> </v>
      </c>
      <c r="D12" s="6" t="str">
        <f t="shared" si="4"/>
        <v xml:space="preserve"> </v>
      </c>
      <c r="E12" s="6"/>
      <c r="F12" s="8" t="str">
        <f t="shared" si="2"/>
        <v xml:space="preserve"> </v>
      </c>
    </row>
    <row r="13" spans="1:19" x14ac:dyDescent="0.25">
      <c r="B13" s="6"/>
      <c r="C13" s="6" t="str">
        <f t="shared" si="3"/>
        <v xml:space="preserve"> </v>
      </c>
      <c r="D13" s="6" t="str">
        <f t="shared" si="4"/>
        <v xml:space="preserve"> </v>
      </c>
      <c r="E13" s="6"/>
      <c r="F13" s="8" t="str">
        <f t="shared" si="2"/>
        <v xml:space="preserve"> </v>
      </c>
    </row>
    <row r="14" spans="1:19" x14ac:dyDescent="0.25">
      <c r="B14" s="6"/>
      <c r="C14" s="6" t="str">
        <f t="shared" si="3"/>
        <v xml:space="preserve"> </v>
      </c>
      <c r="D14" s="6" t="str">
        <f t="shared" si="4"/>
        <v xml:space="preserve"> </v>
      </c>
      <c r="E14" s="6"/>
      <c r="F14" s="8" t="str">
        <f t="shared" si="2"/>
        <v xml:space="preserve"> </v>
      </c>
    </row>
    <row r="15" spans="1:19" x14ac:dyDescent="0.25">
      <c r="B15" s="6"/>
      <c r="C15" s="6" t="str">
        <f t="shared" si="3"/>
        <v xml:space="preserve"> </v>
      </c>
      <c r="D15" s="6" t="str">
        <f t="shared" si="4"/>
        <v xml:space="preserve"> </v>
      </c>
      <c r="E15" s="6"/>
      <c r="F15" s="8" t="str">
        <f t="shared" si="2"/>
        <v xml:space="preserve"> </v>
      </c>
    </row>
    <row r="16" spans="1:19" x14ac:dyDescent="0.25">
      <c r="B16" s="6"/>
      <c r="C16" s="6" t="str">
        <f t="shared" si="3"/>
        <v xml:space="preserve"> </v>
      </c>
      <c r="D16" s="6" t="str">
        <f t="shared" si="4"/>
        <v xml:space="preserve"> </v>
      </c>
      <c r="E16" s="6"/>
      <c r="F16" s="8" t="str">
        <f t="shared" si="2"/>
        <v xml:space="preserve"> </v>
      </c>
    </row>
    <row r="17" spans="2:6" x14ac:dyDescent="0.25">
      <c r="B17" s="6"/>
      <c r="C17" s="6" t="str">
        <f t="shared" si="3"/>
        <v xml:space="preserve"> </v>
      </c>
      <c r="D17" s="6" t="str">
        <f t="shared" si="4"/>
        <v xml:space="preserve"> </v>
      </c>
      <c r="E17" s="6"/>
      <c r="F17" s="8" t="str">
        <f t="shared" si="2"/>
        <v xml:space="preserve"> </v>
      </c>
    </row>
    <row r="18" spans="2:6" ht="18.75" x14ac:dyDescent="0.25">
      <c r="B18" s="9"/>
      <c r="C18" s="17" t="s">
        <v>22</v>
      </c>
      <c r="D18" s="18"/>
      <c r="E18" s="10"/>
      <c r="F18" s="11">
        <f>SUM(F6:F16)</f>
        <v>12.51</v>
      </c>
    </row>
    <row r="19" spans="2:6" ht="18.75" x14ac:dyDescent="0.25">
      <c r="B19" s="9"/>
      <c r="C19" s="17" t="s">
        <v>23</v>
      </c>
      <c r="D19" s="18"/>
      <c r="E19" s="10"/>
      <c r="F19" s="11">
        <f>IF(D3="Contado",F18*10%,0)</f>
        <v>1.2510000000000001</v>
      </c>
    </row>
    <row r="20" spans="2:6" ht="18.75" x14ac:dyDescent="0.25">
      <c r="B20" s="9"/>
      <c r="C20" s="17" t="s">
        <v>24</v>
      </c>
      <c r="D20" s="18"/>
      <c r="E20" s="10"/>
      <c r="F20" s="11">
        <f>F18-F19</f>
        <v>11.259</v>
      </c>
    </row>
  </sheetData>
  <mergeCells count="5">
    <mergeCell ref="B1:F1"/>
    <mergeCell ref="D3:F3"/>
    <mergeCell ref="C18:D18"/>
    <mergeCell ref="C19:D19"/>
    <mergeCell ref="C20:D20"/>
  </mergeCells>
  <dataValidations count="1">
    <dataValidation type="list" allowBlank="1" showInputMessage="1" showErrorMessage="1" sqref="D3:F3" xr:uid="{2447FA66-D2C5-4F6A-9D89-25263A653292}">
      <formula1>$S$4:$S$5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I12" sqref="I12"/>
    </sheetView>
  </sheetViews>
  <sheetFormatPr baseColWidth="10" defaultRowHeight="15" x14ac:dyDescent="0.25"/>
  <cols>
    <col min="2" max="2" width="11.28515625" customWidth="1"/>
    <col min="3" max="3" width="20.28515625" bestFit="1" customWidth="1"/>
    <col min="9" max="9" width="11.85546875" bestFit="1" customWidth="1"/>
  </cols>
  <sheetData>
    <row r="1" spans="1:16" ht="23.25" x14ac:dyDescent="0.25">
      <c r="A1" s="1"/>
      <c r="B1" s="13" t="s">
        <v>0</v>
      </c>
      <c r="C1" s="13"/>
      <c r="D1" s="13"/>
      <c r="E1" s="13"/>
      <c r="F1" s="13"/>
    </row>
    <row r="2" spans="1:16" ht="23.25" x14ac:dyDescent="0.25">
      <c r="B2" s="2"/>
      <c r="C2" s="2"/>
      <c r="D2" s="2"/>
      <c r="E2" s="2"/>
    </row>
    <row r="3" spans="1:16" ht="23.25" x14ac:dyDescent="0.25">
      <c r="B3" s="3"/>
      <c r="C3" s="4" t="s">
        <v>1</v>
      </c>
      <c r="D3" s="14" t="s">
        <v>2</v>
      </c>
      <c r="E3" s="15"/>
      <c r="F3" s="16"/>
      <c r="H3" s="12"/>
      <c r="I3" s="12"/>
      <c r="J3" s="12"/>
      <c r="K3" s="12"/>
      <c r="L3" s="12"/>
      <c r="M3" s="12"/>
      <c r="N3" s="12"/>
      <c r="O3" s="12"/>
      <c r="P3" s="12"/>
    </row>
    <row r="4" spans="1:16" ht="18.75" x14ac:dyDescent="0.25">
      <c r="B4" s="5"/>
      <c r="C4" s="5"/>
      <c r="D4" s="5"/>
      <c r="E4" s="5"/>
      <c r="H4" s="12"/>
      <c r="P4" s="12"/>
    </row>
    <row r="5" spans="1:16" ht="18.75" x14ac:dyDescent="0.25">
      <c r="B5" s="4" t="s">
        <v>3</v>
      </c>
      <c r="C5" s="4" t="s">
        <v>4</v>
      </c>
      <c r="D5" s="4" t="s">
        <v>5</v>
      </c>
      <c r="E5" s="4" t="s">
        <v>6</v>
      </c>
      <c r="F5" s="7" t="s">
        <v>7</v>
      </c>
      <c r="H5" s="12"/>
      <c r="I5" s="6" t="s">
        <v>3</v>
      </c>
      <c r="J5" s="6" t="s">
        <v>8</v>
      </c>
      <c r="K5" s="6" t="s">
        <v>11</v>
      </c>
      <c r="L5" s="6" t="s">
        <v>14</v>
      </c>
      <c r="M5" s="6" t="s">
        <v>10</v>
      </c>
      <c r="N5" s="6" t="s">
        <v>18</v>
      </c>
      <c r="O5" s="6" t="s">
        <v>20</v>
      </c>
      <c r="P5" s="12"/>
    </row>
    <row r="6" spans="1:16" x14ac:dyDescent="0.25">
      <c r="B6" s="6" t="s">
        <v>10</v>
      </c>
      <c r="C6" s="6" t="str">
        <f>HLOOKUP(B6,$I$5:$O$7,2,0)</f>
        <v>Cintas</v>
      </c>
      <c r="D6" s="6">
        <f>HLOOKUP(B6,$I$5:$O$7,3,0)</f>
        <v>1.2</v>
      </c>
      <c r="E6" s="6">
        <v>3</v>
      </c>
      <c r="F6" s="8">
        <f>D6*E6</f>
        <v>3.5999999999999996</v>
      </c>
      <c r="H6" s="12"/>
      <c r="I6" s="6" t="s">
        <v>4</v>
      </c>
      <c r="J6" s="6" t="s">
        <v>9</v>
      </c>
      <c r="K6" s="6" t="s">
        <v>12</v>
      </c>
      <c r="L6" s="6" t="s">
        <v>15</v>
      </c>
      <c r="M6" s="6" t="s">
        <v>17</v>
      </c>
      <c r="N6" s="6" t="s">
        <v>19</v>
      </c>
      <c r="O6" s="6" t="s">
        <v>21</v>
      </c>
      <c r="P6" s="12"/>
    </row>
    <row r="7" spans="1:16" x14ac:dyDescent="0.25">
      <c r="B7" s="6" t="s">
        <v>13</v>
      </c>
      <c r="C7" s="6" t="str">
        <f t="shared" ref="C7:C8" si="0">HLOOKUP(B7,$I$5:$O$7,2,0)</f>
        <v>Alcayatas</v>
      </c>
      <c r="D7" s="6">
        <f t="shared" ref="D7:D8" si="1">HLOOKUP(B7,$I$5:$O$7,3,0)</f>
        <v>0.2</v>
      </c>
      <c r="E7" s="6">
        <v>2</v>
      </c>
      <c r="F7" s="8">
        <f>IFERROR(D7*E7," ")</f>
        <v>0.4</v>
      </c>
      <c r="H7" s="12"/>
      <c r="I7" s="6" t="s">
        <v>5</v>
      </c>
      <c r="J7" s="6">
        <v>0.01</v>
      </c>
      <c r="K7" s="6">
        <v>0.2</v>
      </c>
      <c r="L7" s="6">
        <v>0.6</v>
      </c>
      <c r="M7" s="6">
        <v>1.2</v>
      </c>
      <c r="N7" s="6">
        <v>0.5</v>
      </c>
      <c r="O7" s="6">
        <v>1.7</v>
      </c>
      <c r="P7" s="12"/>
    </row>
    <row r="8" spans="1:16" x14ac:dyDescent="0.25">
      <c r="B8" s="6" t="s">
        <v>16</v>
      </c>
      <c r="C8" s="6" t="str">
        <f t="shared" si="0"/>
        <v>Cola</v>
      </c>
      <c r="D8" s="6">
        <f t="shared" si="1"/>
        <v>1.7</v>
      </c>
      <c r="E8" s="6">
        <v>5</v>
      </c>
      <c r="F8" s="8">
        <f t="shared" ref="F8:F17" si="2">IFERROR(D8*E8," ")</f>
        <v>8.5</v>
      </c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B9" s="6"/>
      <c r="C9" s="6"/>
      <c r="D9" s="6"/>
      <c r="E9" s="6"/>
      <c r="F9" s="8">
        <f t="shared" si="2"/>
        <v>0</v>
      </c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B10" s="6"/>
      <c r="C10" s="6" t="str">
        <f t="shared" ref="C10:C17" si="3">IFERROR(VLOOKUP(B10,$K$8:$M$10,2,0)," ")</f>
        <v xml:space="preserve"> </v>
      </c>
      <c r="D10" s="6" t="str">
        <f t="shared" ref="D10:D17" si="4">IFERROR(VLOOKUP(B10,$K$8:$M$10,3,0)," ")</f>
        <v xml:space="preserve"> </v>
      </c>
      <c r="E10" s="6"/>
      <c r="F10" s="8" t="str">
        <f t="shared" si="2"/>
        <v xml:space="preserve"> </v>
      </c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B11" s="6"/>
      <c r="C11" s="6" t="str">
        <f t="shared" si="3"/>
        <v xml:space="preserve"> </v>
      </c>
      <c r="D11" s="6" t="str">
        <f t="shared" si="4"/>
        <v xml:space="preserve"> </v>
      </c>
      <c r="E11" s="6"/>
      <c r="F11" s="8" t="str">
        <f t="shared" si="2"/>
        <v xml:space="preserve"> </v>
      </c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B12" s="6"/>
      <c r="C12" s="6" t="str">
        <f t="shared" si="3"/>
        <v xml:space="preserve"> </v>
      </c>
      <c r="D12" s="6" t="str">
        <f t="shared" si="4"/>
        <v xml:space="preserve"> </v>
      </c>
      <c r="E12" s="6"/>
      <c r="F12" s="8" t="str">
        <f t="shared" si="2"/>
        <v xml:space="preserve"> </v>
      </c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B13" s="6"/>
      <c r="C13" s="6" t="str">
        <f t="shared" si="3"/>
        <v xml:space="preserve"> </v>
      </c>
      <c r="D13" s="6" t="str">
        <f t="shared" si="4"/>
        <v xml:space="preserve"> </v>
      </c>
      <c r="E13" s="6"/>
      <c r="F13" s="8" t="str">
        <f t="shared" si="2"/>
        <v xml:space="preserve"> </v>
      </c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B14" s="6"/>
      <c r="C14" s="6" t="str">
        <f t="shared" si="3"/>
        <v xml:space="preserve"> </v>
      </c>
      <c r="D14" s="6" t="str">
        <f t="shared" si="4"/>
        <v xml:space="preserve"> </v>
      </c>
      <c r="E14" s="6"/>
      <c r="F14" s="8" t="str">
        <f t="shared" si="2"/>
        <v xml:space="preserve"> </v>
      </c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B15" s="6"/>
      <c r="C15" s="6" t="str">
        <f t="shared" si="3"/>
        <v xml:space="preserve"> </v>
      </c>
      <c r="D15" s="6" t="str">
        <f t="shared" si="4"/>
        <v xml:space="preserve"> </v>
      </c>
      <c r="E15" s="6"/>
      <c r="F15" s="8" t="str">
        <f t="shared" si="2"/>
        <v xml:space="preserve"> </v>
      </c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B16" s="6"/>
      <c r="C16" s="6" t="str">
        <f t="shared" si="3"/>
        <v xml:space="preserve"> </v>
      </c>
      <c r="D16" s="6" t="str">
        <f t="shared" si="4"/>
        <v xml:space="preserve"> </v>
      </c>
      <c r="E16" s="6"/>
      <c r="F16" s="8" t="str">
        <f t="shared" si="2"/>
        <v xml:space="preserve"> 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2:6" x14ac:dyDescent="0.25">
      <c r="B17" s="6"/>
      <c r="C17" s="6" t="str">
        <f t="shared" si="3"/>
        <v xml:space="preserve"> </v>
      </c>
      <c r="D17" s="6" t="str">
        <f t="shared" si="4"/>
        <v xml:space="preserve"> </v>
      </c>
      <c r="E17" s="6"/>
      <c r="F17" s="8" t="str">
        <f t="shared" si="2"/>
        <v xml:space="preserve"> </v>
      </c>
    </row>
    <row r="18" spans="2:6" ht="18.75" x14ac:dyDescent="0.25">
      <c r="B18" s="9"/>
      <c r="C18" s="17" t="s">
        <v>22</v>
      </c>
      <c r="D18" s="18"/>
      <c r="E18" s="10"/>
      <c r="F18" s="11">
        <f>SUM(F6:F16)</f>
        <v>12.5</v>
      </c>
    </row>
    <row r="19" spans="2:6" ht="18.75" x14ac:dyDescent="0.25">
      <c r="B19" s="9"/>
      <c r="C19" s="17" t="s">
        <v>23</v>
      </c>
      <c r="D19" s="18"/>
      <c r="E19" s="10"/>
      <c r="F19" s="11">
        <f>IF(D3="Contado",F18*10%,0)</f>
        <v>0</v>
      </c>
    </row>
    <row r="20" spans="2:6" ht="18.75" x14ac:dyDescent="0.25">
      <c r="B20" s="9"/>
      <c r="C20" s="17" t="s">
        <v>24</v>
      </c>
      <c r="D20" s="18"/>
      <c r="E20" s="10"/>
      <c r="F20" s="11">
        <f>F18-F19</f>
        <v>12.5</v>
      </c>
    </row>
  </sheetData>
  <mergeCells count="5">
    <mergeCell ref="B1:F1"/>
    <mergeCell ref="D3:F3"/>
    <mergeCell ref="C18:D18"/>
    <mergeCell ref="C19:D19"/>
    <mergeCell ref="C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D131-8954-4882-94E6-C9898D13737E}">
  <dimension ref="B1:M20"/>
  <sheetViews>
    <sheetView tabSelected="1" workbookViewId="0">
      <selection activeCell="H9" sqref="H9"/>
    </sheetView>
  </sheetViews>
  <sheetFormatPr baseColWidth="10" defaultRowHeight="15" x14ac:dyDescent="0.25"/>
  <cols>
    <col min="2" max="2" width="15.42578125" bestFit="1" customWidth="1"/>
    <col min="3" max="3" width="18" bestFit="1" customWidth="1"/>
  </cols>
  <sheetData>
    <row r="1" spans="2:13" ht="23.25" x14ac:dyDescent="0.25">
      <c r="B1" s="13" t="s">
        <v>0</v>
      </c>
      <c r="C1" s="13"/>
      <c r="D1" s="13"/>
      <c r="E1" s="13"/>
      <c r="F1" s="13"/>
    </row>
    <row r="2" spans="2:13" ht="23.25" x14ac:dyDescent="0.25">
      <c r="B2" s="2"/>
      <c r="C2" s="2"/>
      <c r="D2" s="2"/>
      <c r="E2" s="2"/>
    </row>
    <row r="3" spans="2:13" ht="23.25" x14ac:dyDescent="0.25">
      <c r="B3" s="3"/>
      <c r="C3" s="4" t="s">
        <v>1</v>
      </c>
      <c r="D3" s="14" t="s">
        <v>2</v>
      </c>
      <c r="E3" s="15"/>
      <c r="F3" s="16"/>
    </row>
    <row r="4" spans="2:13" ht="18.75" x14ac:dyDescent="0.25">
      <c r="B4" s="5"/>
      <c r="C4" s="5"/>
      <c r="D4" s="5"/>
      <c r="E4" s="5"/>
      <c r="K4" s="6" t="s">
        <v>3</v>
      </c>
      <c r="L4" s="6" t="s">
        <v>4</v>
      </c>
      <c r="M4" s="6" t="s">
        <v>5</v>
      </c>
    </row>
    <row r="5" spans="2:13" ht="18.75" x14ac:dyDescent="0.25">
      <c r="B5" s="4" t="s">
        <v>3</v>
      </c>
      <c r="C5" s="4" t="s">
        <v>4</v>
      </c>
      <c r="D5" s="4" t="s">
        <v>5</v>
      </c>
      <c r="E5" s="4" t="s">
        <v>6</v>
      </c>
      <c r="F5" s="7" t="s">
        <v>7</v>
      </c>
      <c r="K5" s="6" t="s">
        <v>8</v>
      </c>
      <c r="L5" s="6" t="s">
        <v>9</v>
      </c>
      <c r="M5" s="6">
        <v>0.01</v>
      </c>
    </row>
    <row r="6" spans="2:13" x14ac:dyDescent="0.25">
      <c r="B6" s="6" t="str">
        <f>_xlfn.XLOOKUP(C6,$L$4:$L$10,$K$4:$K$10,"No se encuentra",0,1)</f>
        <v>P4</v>
      </c>
      <c r="C6" s="6" t="s">
        <v>17</v>
      </c>
      <c r="D6" s="6">
        <f>_xlfn.XLOOKUP(C6,$L$4:$L$10,$M$4:$M$10,0,0)</f>
        <v>1.2</v>
      </c>
      <c r="E6" s="6">
        <v>3</v>
      </c>
      <c r="F6" s="8">
        <f>D6*E6</f>
        <v>3.5999999999999996</v>
      </c>
      <c r="K6" s="6" t="s">
        <v>11</v>
      </c>
      <c r="L6" s="6" t="s">
        <v>12</v>
      </c>
      <c r="M6" s="6">
        <v>0.2</v>
      </c>
    </row>
    <row r="7" spans="2:13" x14ac:dyDescent="0.25">
      <c r="B7" s="6" t="str">
        <f t="shared" ref="B7:B10" si="0">_xlfn.XLOOKUP(C7,$L$4:$L$10,$K$4:$K$10,"No se encuentra",0,1)</f>
        <v>P2</v>
      </c>
      <c r="C7" s="6" t="s">
        <v>12</v>
      </c>
      <c r="D7" s="6">
        <f t="shared" ref="D7:D10" si="1">_xlfn.XLOOKUP(C7,$L$4:$L$10,$M$4:$M$10,0,0)</f>
        <v>0.2</v>
      </c>
      <c r="E7" s="6">
        <v>2</v>
      </c>
      <c r="F7" s="8">
        <f>IFERROR(D7*E7," ")</f>
        <v>0.4</v>
      </c>
      <c r="K7" s="6" t="s">
        <v>14</v>
      </c>
      <c r="L7" s="6" t="s">
        <v>15</v>
      </c>
      <c r="M7" s="6">
        <v>0.6</v>
      </c>
    </row>
    <row r="8" spans="2:13" x14ac:dyDescent="0.25">
      <c r="B8" s="6" t="str">
        <f t="shared" si="0"/>
        <v>P7</v>
      </c>
      <c r="C8" s="6" t="s">
        <v>21</v>
      </c>
      <c r="D8" s="6">
        <f>_xlfn.XLOOKUP(C8,L:L,M:M,0,0)</f>
        <v>1.7</v>
      </c>
      <c r="E8" s="6">
        <v>5</v>
      </c>
      <c r="F8" s="8">
        <f t="shared" ref="F8:F17" si="2">IFERROR(D8*E8," ")</f>
        <v>8.5</v>
      </c>
      <c r="K8" s="6" t="s">
        <v>10</v>
      </c>
      <c r="L8" s="6" t="s">
        <v>17</v>
      </c>
      <c r="M8" s="6">
        <v>1.2</v>
      </c>
    </row>
    <row r="9" spans="2:13" x14ac:dyDescent="0.25">
      <c r="B9" s="6" t="str">
        <f t="shared" si="0"/>
        <v>No se encuentra</v>
      </c>
      <c r="C9" s="6"/>
      <c r="D9" s="6">
        <f t="shared" si="1"/>
        <v>0</v>
      </c>
      <c r="E9" s="6"/>
      <c r="F9" s="8">
        <f t="shared" si="2"/>
        <v>0</v>
      </c>
      <c r="K9" s="6" t="s">
        <v>18</v>
      </c>
      <c r="L9" s="6" t="s">
        <v>19</v>
      </c>
      <c r="M9" s="6">
        <v>0.5</v>
      </c>
    </row>
    <row r="10" spans="2:13" x14ac:dyDescent="0.25">
      <c r="B10" s="6" t="str">
        <f t="shared" si="0"/>
        <v>No se encuentra</v>
      </c>
      <c r="C10" s="6" t="s">
        <v>27</v>
      </c>
      <c r="D10" s="6">
        <f t="shared" si="1"/>
        <v>0</v>
      </c>
      <c r="E10" s="6"/>
      <c r="F10" s="8">
        <f t="shared" si="2"/>
        <v>0</v>
      </c>
      <c r="K10" s="6" t="s">
        <v>20</v>
      </c>
      <c r="L10" s="6" t="s">
        <v>21</v>
      </c>
      <c r="M10" s="6">
        <v>1.7</v>
      </c>
    </row>
    <row r="11" spans="2:13" x14ac:dyDescent="0.25">
      <c r="B11" s="6"/>
      <c r="C11" s="6" t="str">
        <f t="shared" ref="C9:C17" si="3">IFERROR(VLOOKUP(B11,$K$5:$M$10,2,0)," ")</f>
        <v xml:space="preserve"> </v>
      </c>
      <c r="D11" s="6" t="str">
        <f t="shared" ref="D9:D17" si="4">IFERROR(VLOOKUP(B11,$K$5:$M$10,3,0)," ")</f>
        <v xml:space="preserve"> </v>
      </c>
      <c r="E11" s="6"/>
      <c r="F11" s="8" t="str">
        <f t="shared" si="2"/>
        <v xml:space="preserve"> </v>
      </c>
    </row>
    <row r="12" spans="2:13" x14ac:dyDescent="0.25">
      <c r="B12" s="6"/>
      <c r="C12" s="6" t="str">
        <f t="shared" si="3"/>
        <v xml:space="preserve"> </v>
      </c>
      <c r="D12" s="6" t="str">
        <f>IFERROR(VLOOKUP(B12,$K$5:$M$10,3,0)," ")</f>
        <v xml:space="preserve"> </v>
      </c>
      <c r="E12" s="6"/>
      <c r="F12" s="8" t="str">
        <f t="shared" si="2"/>
        <v xml:space="preserve"> </v>
      </c>
    </row>
    <row r="13" spans="2:13" x14ac:dyDescent="0.25">
      <c r="B13" s="6"/>
      <c r="C13" s="6" t="str">
        <f t="shared" si="3"/>
        <v xml:space="preserve"> </v>
      </c>
      <c r="D13" s="6" t="str">
        <f t="shared" si="4"/>
        <v xml:space="preserve"> </v>
      </c>
      <c r="E13" s="6"/>
      <c r="F13" s="8" t="str">
        <f t="shared" si="2"/>
        <v xml:space="preserve"> </v>
      </c>
    </row>
    <row r="14" spans="2:13" x14ac:dyDescent="0.25">
      <c r="B14" s="6"/>
      <c r="C14" s="6" t="str">
        <f t="shared" si="3"/>
        <v xml:space="preserve"> </v>
      </c>
      <c r="D14" s="6" t="str">
        <f t="shared" si="4"/>
        <v xml:space="preserve"> </v>
      </c>
      <c r="E14" s="6"/>
      <c r="F14" s="8" t="str">
        <f t="shared" si="2"/>
        <v xml:space="preserve"> </v>
      </c>
    </row>
    <row r="15" spans="2:13" x14ac:dyDescent="0.25">
      <c r="B15" s="6"/>
      <c r="C15" s="6" t="str">
        <f t="shared" si="3"/>
        <v xml:space="preserve"> </v>
      </c>
      <c r="D15" s="6" t="str">
        <f t="shared" si="4"/>
        <v xml:space="preserve"> </v>
      </c>
      <c r="E15" s="6"/>
      <c r="F15" s="8" t="str">
        <f t="shared" si="2"/>
        <v xml:space="preserve"> </v>
      </c>
    </row>
    <row r="16" spans="2:13" x14ac:dyDescent="0.25">
      <c r="B16" s="6"/>
      <c r="C16" s="6" t="str">
        <f t="shared" si="3"/>
        <v xml:space="preserve"> </v>
      </c>
      <c r="D16" s="6" t="str">
        <f t="shared" si="4"/>
        <v xml:space="preserve"> </v>
      </c>
      <c r="E16" s="6"/>
      <c r="F16" s="8" t="str">
        <f t="shared" si="2"/>
        <v xml:space="preserve"> </v>
      </c>
    </row>
    <row r="17" spans="2:6" x14ac:dyDescent="0.25">
      <c r="B17" s="6"/>
      <c r="C17" s="6" t="str">
        <f t="shared" si="3"/>
        <v xml:space="preserve"> </v>
      </c>
      <c r="D17" s="6" t="str">
        <f t="shared" si="4"/>
        <v xml:space="preserve"> </v>
      </c>
      <c r="E17" s="6"/>
      <c r="F17" s="8" t="str">
        <f t="shared" si="2"/>
        <v xml:space="preserve"> </v>
      </c>
    </row>
    <row r="18" spans="2:6" ht="18.75" x14ac:dyDescent="0.25">
      <c r="B18" s="9"/>
      <c r="C18" s="17" t="s">
        <v>22</v>
      </c>
      <c r="D18" s="18"/>
      <c r="E18" s="10"/>
      <c r="F18" s="11">
        <f>SUM(F6:F16)</f>
        <v>12.5</v>
      </c>
    </row>
    <row r="19" spans="2:6" ht="18.75" x14ac:dyDescent="0.25">
      <c r="B19" s="9"/>
      <c r="C19" s="17" t="s">
        <v>23</v>
      </c>
      <c r="D19" s="18"/>
      <c r="E19" s="10"/>
      <c r="F19" s="11">
        <f>IF(D3="Contado",F18*10%,0)</f>
        <v>0</v>
      </c>
    </row>
    <row r="20" spans="2:6" ht="18.75" x14ac:dyDescent="0.25">
      <c r="B20" s="9"/>
      <c r="C20" s="17" t="s">
        <v>24</v>
      </c>
      <c r="D20" s="18"/>
      <c r="E20" s="10"/>
      <c r="F20" s="11">
        <f>F18-F19</f>
        <v>12.5</v>
      </c>
    </row>
  </sheetData>
  <mergeCells count="5">
    <mergeCell ref="B1:F1"/>
    <mergeCell ref="D3:F3"/>
    <mergeCell ref="C18:D18"/>
    <mergeCell ref="C19:D19"/>
    <mergeCell ref="C20:D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0D0AA-5F7E-4ED9-97B6-06F972B1D2A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BUSCARV</vt:lpstr>
      <vt:lpstr>BUSCARH</vt:lpstr>
      <vt:lpstr>BUSCARX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VirtualClass Power BI</cp:lastModifiedBy>
  <dcterms:created xsi:type="dcterms:W3CDTF">2017-01-25T09:50:10Z</dcterms:created>
  <dcterms:modified xsi:type="dcterms:W3CDTF">2022-06-06T13:10:53Z</dcterms:modified>
</cp:coreProperties>
</file>