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ben652\workspace\AccGenSVM\HTL\results\"/>
    </mc:Choice>
  </mc:AlternateContent>
  <bookViews>
    <workbookView xWindow="0" yWindow="0" windowWidth="2160" windowHeight="0" firstSheet="5" activeTab="10"/>
  </bookViews>
  <sheets>
    <sheet name="params" sheetId="1" r:id="rId1"/>
    <sheet name="drift" sheetId="2" r:id="rId2"/>
    <sheet name="noise" sheetId="4" r:id="rId3"/>
    <sheet name="noise(2)" sheetId="5" r:id="rId4"/>
    <sheet name="noise(3)" sheetId="6" r:id="rId5"/>
    <sheet name="noise(4)" sheetId="7" r:id="rId6"/>
    <sheet name="noise(5)" sheetId="8" r:id="rId7"/>
    <sheet name="noise(6)" sheetId="10" r:id="rId8"/>
    <sheet name="noise(6 conv)" sheetId="11" r:id="rId9"/>
    <sheet name="accuracy" sheetId="12" r:id="rId10"/>
    <sheet name="noise(7)" sheetId="1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G15" i="13"/>
  <c r="J15" i="13"/>
  <c r="M15" i="13"/>
  <c r="P15" i="13"/>
  <c r="S15" i="13"/>
  <c r="V15" i="13"/>
  <c r="Y15" i="13"/>
  <c r="AB15" i="13"/>
  <c r="AE15" i="13"/>
  <c r="AH15" i="13"/>
  <c r="D16" i="13"/>
  <c r="C16" i="13"/>
  <c r="B16" i="13"/>
  <c r="G16" i="13"/>
  <c r="F16" i="13"/>
  <c r="E16" i="13"/>
  <c r="J16" i="13"/>
  <c r="I16" i="13"/>
  <c r="H16" i="13"/>
  <c r="M16" i="13"/>
  <c r="L16" i="13"/>
  <c r="K16" i="13"/>
  <c r="P16" i="13"/>
  <c r="O16" i="13"/>
  <c r="N16" i="13"/>
  <c r="S16" i="13"/>
  <c r="R16" i="13"/>
  <c r="Q16" i="13"/>
  <c r="V16" i="13"/>
  <c r="U16" i="13"/>
  <c r="T16" i="13"/>
  <c r="Y16" i="13"/>
  <c r="X16" i="13"/>
  <c r="W16" i="13"/>
  <c r="AB16" i="13"/>
  <c r="AA16" i="13"/>
  <c r="Z16" i="13"/>
  <c r="AE16" i="13"/>
  <c r="AD16" i="13"/>
  <c r="AC16" i="13"/>
  <c r="AH16" i="13"/>
  <c r="AG16" i="13"/>
  <c r="AF16" i="13"/>
  <c r="C15" i="13"/>
  <c r="B15" i="13"/>
  <c r="F15" i="13"/>
  <c r="E15" i="13"/>
  <c r="I15" i="13"/>
  <c r="H15" i="13"/>
  <c r="L15" i="13"/>
  <c r="K15" i="13"/>
  <c r="O15" i="13"/>
  <c r="N15" i="13"/>
  <c r="R15" i="13"/>
  <c r="Q15" i="13"/>
  <c r="U15" i="13"/>
  <c r="T15" i="13"/>
  <c r="X15" i="13"/>
  <c r="W15" i="13"/>
  <c r="AA15" i="13"/>
  <c r="Z15" i="13"/>
  <c r="AD15" i="13"/>
  <c r="AC15" i="13"/>
  <c r="AG15" i="13"/>
  <c r="AF15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J13" i="12" l="1"/>
  <c r="I13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M13" i="12"/>
  <c r="L13" i="12"/>
  <c r="K13" i="12"/>
  <c r="H13" i="12"/>
  <c r="G13" i="12"/>
  <c r="F13" i="12"/>
  <c r="E13" i="12"/>
  <c r="D13" i="12"/>
  <c r="C13" i="12"/>
  <c r="B13" i="12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J15" i="2" l="1"/>
  <c r="M16" i="2"/>
  <c r="M15" i="2"/>
  <c r="D16" i="2"/>
  <c r="D15" i="2"/>
  <c r="G16" i="2"/>
  <c r="G15" i="2"/>
  <c r="J16" i="2"/>
  <c r="P16" i="2"/>
  <c r="P15" i="2"/>
  <c r="S16" i="2"/>
  <c r="S15" i="2"/>
  <c r="Y16" i="2" l="1"/>
  <c r="Y15" i="2"/>
  <c r="V16" i="2"/>
  <c r="V15" i="2"/>
  <c r="D14" i="10"/>
  <c r="D13" i="10"/>
  <c r="G14" i="10"/>
  <c r="G13" i="10"/>
  <c r="J14" i="10"/>
  <c r="J13" i="10"/>
  <c r="P14" i="10"/>
  <c r="P13" i="10"/>
  <c r="M14" i="10"/>
  <c r="M13" i="10"/>
  <c r="S14" i="10"/>
  <c r="S13" i="10"/>
  <c r="V14" i="10"/>
  <c r="V13" i="10"/>
  <c r="Y14" i="10"/>
  <c r="Y13" i="10"/>
  <c r="AB14" i="10"/>
  <c r="AB13" i="10"/>
  <c r="AH14" i="10"/>
  <c r="AH13" i="10"/>
  <c r="AE14" i="10"/>
  <c r="AE13" i="10"/>
  <c r="AG14" i="10"/>
  <c r="AF14" i="10"/>
  <c r="AD14" i="10"/>
  <c r="AC14" i="10"/>
  <c r="AA14" i="10"/>
  <c r="Z14" i="10"/>
  <c r="X14" i="10"/>
  <c r="W14" i="10"/>
  <c r="U14" i="10"/>
  <c r="T14" i="10"/>
  <c r="R14" i="10"/>
  <c r="Q14" i="10"/>
  <c r="O14" i="10"/>
  <c r="N14" i="10"/>
  <c r="L14" i="10"/>
  <c r="K14" i="10"/>
  <c r="I14" i="10"/>
  <c r="H14" i="10"/>
  <c r="F14" i="10"/>
  <c r="E14" i="10"/>
  <c r="C14" i="10"/>
  <c r="B14" i="10"/>
  <c r="AG13" i="10"/>
  <c r="AF13" i="10"/>
  <c r="AD13" i="10"/>
  <c r="AC13" i="10"/>
  <c r="AA13" i="10"/>
  <c r="Z13" i="10"/>
  <c r="X13" i="10"/>
  <c r="W13" i="10"/>
  <c r="U13" i="10"/>
  <c r="T13" i="10"/>
  <c r="R13" i="10"/>
  <c r="Q13" i="10"/>
  <c r="O13" i="10"/>
  <c r="N13" i="10"/>
  <c r="L13" i="10"/>
  <c r="K13" i="10"/>
  <c r="I13" i="10"/>
  <c r="H13" i="10"/>
  <c r="F13" i="10"/>
  <c r="E13" i="10"/>
  <c r="C13" i="10"/>
  <c r="B13" i="10"/>
  <c r="I14" i="8"/>
  <c r="H14" i="8"/>
  <c r="G14" i="8"/>
  <c r="F14" i="8"/>
  <c r="I13" i="8"/>
  <c r="H13" i="8"/>
  <c r="G13" i="8"/>
  <c r="F13" i="8"/>
  <c r="K14" i="8"/>
  <c r="K13" i="8"/>
  <c r="J14" i="8"/>
  <c r="J13" i="8"/>
  <c r="O14" i="8"/>
  <c r="O13" i="8"/>
  <c r="N14" i="8"/>
  <c r="N13" i="8"/>
  <c r="S14" i="8"/>
  <c r="S13" i="8"/>
  <c r="R14" i="8"/>
  <c r="R13" i="8"/>
  <c r="W14" i="8"/>
  <c r="V14" i="8"/>
  <c r="U14" i="8"/>
  <c r="T14" i="8"/>
  <c r="Q14" i="8"/>
  <c r="P14" i="8"/>
  <c r="M14" i="8"/>
  <c r="L14" i="8"/>
  <c r="E14" i="8"/>
  <c r="C14" i="8"/>
  <c r="W13" i="8"/>
  <c r="V13" i="8"/>
  <c r="U13" i="8"/>
  <c r="Q13" i="8"/>
  <c r="P13" i="8"/>
  <c r="M13" i="8"/>
  <c r="L13" i="8"/>
  <c r="E13" i="8"/>
  <c r="C13" i="8"/>
  <c r="T13" i="8"/>
  <c r="D14" i="8"/>
  <c r="B14" i="8"/>
  <c r="B10" i="7"/>
  <c r="B11" i="7"/>
  <c r="B12" i="7"/>
  <c r="B13" i="7"/>
  <c r="B9" i="7"/>
  <c r="B15" i="7"/>
  <c r="D10" i="7"/>
  <c r="D11" i="7"/>
  <c r="D12" i="7"/>
  <c r="D13" i="7"/>
  <c r="D9" i="7"/>
  <c r="F10" i="7"/>
  <c r="F11" i="7"/>
  <c r="F12" i="7"/>
  <c r="F13" i="7"/>
  <c r="F9" i="7"/>
  <c r="F15" i="7" s="1"/>
  <c r="H14" i="7"/>
  <c r="J13" i="7"/>
  <c r="J12" i="7"/>
  <c r="J11" i="7"/>
  <c r="J10" i="7"/>
  <c r="J9" i="7"/>
  <c r="M15" i="7"/>
  <c r="L15" i="7"/>
  <c r="K15" i="7"/>
  <c r="I15" i="7"/>
  <c r="G15" i="7"/>
  <c r="E15" i="7"/>
  <c r="C15" i="7"/>
  <c r="M14" i="7"/>
  <c r="L14" i="7"/>
  <c r="K14" i="7"/>
  <c r="I14" i="7"/>
  <c r="G14" i="7"/>
  <c r="E14" i="7"/>
  <c r="C14" i="7"/>
  <c r="CC15" i="6"/>
  <c r="CC14" i="6"/>
  <c r="CB15" i="6"/>
  <c r="CB14" i="6"/>
  <c r="BU15" i="6"/>
  <c r="BU14" i="6"/>
  <c r="BT15" i="6"/>
  <c r="BT14" i="6"/>
  <c r="BM15" i="6"/>
  <c r="BM14" i="6"/>
  <c r="BL15" i="6"/>
  <c r="BL14" i="6"/>
  <c r="BE15" i="6"/>
  <c r="BE14" i="6"/>
  <c r="BD15" i="6"/>
  <c r="BD14" i="6"/>
  <c r="AW15" i="6"/>
  <c r="AW14" i="6"/>
  <c r="AV15" i="6"/>
  <c r="AV14" i="6"/>
  <c r="AO15" i="6"/>
  <c r="AO14" i="6"/>
  <c r="AN15" i="6"/>
  <c r="AN14" i="6"/>
  <c r="AG15" i="6"/>
  <c r="AG14" i="6"/>
  <c r="AF15" i="6"/>
  <c r="AF14" i="6"/>
  <c r="Y15" i="6"/>
  <c r="Y14" i="6"/>
  <c r="X15" i="6"/>
  <c r="X14" i="6"/>
  <c r="Q15" i="6"/>
  <c r="Q14" i="6"/>
  <c r="P15" i="6"/>
  <c r="P14" i="6"/>
  <c r="I15" i="6"/>
  <c r="I14" i="6"/>
  <c r="H15" i="6"/>
  <c r="H14" i="6"/>
  <c r="CE15" i="6"/>
  <c r="CD15" i="6"/>
  <c r="CA15" i="6"/>
  <c r="BZ15" i="6"/>
  <c r="BY15" i="6"/>
  <c r="BX15" i="6"/>
  <c r="BW15" i="6"/>
  <c r="BV15" i="6"/>
  <c r="BS15" i="6"/>
  <c r="BR15" i="6"/>
  <c r="BQ15" i="6"/>
  <c r="BP15" i="6"/>
  <c r="BO15" i="6"/>
  <c r="BN15" i="6"/>
  <c r="BK15" i="6"/>
  <c r="BJ15" i="6"/>
  <c r="BI15" i="6"/>
  <c r="BH15" i="6"/>
  <c r="BG15" i="6"/>
  <c r="BF15" i="6"/>
  <c r="BC15" i="6"/>
  <c r="BB15" i="6"/>
  <c r="BA15" i="6"/>
  <c r="AZ15" i="6"/>
  <c r="AY15" i="6"/>
  <c r="AX15" i="6"/>
  <c r="AU15" i="6"/>
  <c r="AT15" i="6"/>
  <c r="AS15" i="6"/>
  <c r="AR15" i="6"/>
  <c r="AQ15" i="6"/>
  <c r="AP15" i="6"/>
  <c r="AM15" i="6"/>
  <c r="AL15" i="6"/>
  <c r="AK15" i="6"/>
  <c r="AJ15" i="6"/>
  <c r="AI15" i="6"/>
  <c r="AH15" i="6"/>
  <c r="AE15" i="6"/>
  <c r="AD15" i="6"/>
  <c r="AC15" i="6"/>
  <c r="AB15" i="6"/>
  <c r="AA15" i="6"/>
  <c r="Z15" i="6"/>
  <c r="W15" i="6"/>
  <c r="V15" i="6"/>
  <c r="U15" i="6"/>
  <c r="T15" i="6"/>
  <c r="S15" i="6"/>
  <c r="R15" i="6"/>
  <c r="O15" i="6"/>
  <c r="N15" i="6"/>
  <c r="M15" i="6"/>
  <c r="L15" i="6"/>
  <c r="K15" i="6"/>
  <c r="J15" i="6"/>
  <c r="G15" i="6"/>
  <c r="F15" i="6"/>
  <c r="E15" i="6"/>
  <c r="D15" i="6"/>
  <c r="C15" i="6"/>
  <c r="B15" i="6"/>
  <c r="CE14" i="6"/>
  <c r="CD14" i="6"/>
  <c r="CA14" i="6"/>
  <c r="BZ14" i="6"/>
  <c r="BY14" i="6"/>
  <c r="BX14" i="6"/>
  <c r="BW14" i="6"/>
  <c r="BV14" i="6"/>
  <c r="BS14" i="6"/>
  <c r="BR14" i="6"/>
  <c r="BQ14" i="6"/>
  <c r="BP14" i="6"/>
  <c r="BO14" i="6"/>
  <c r="BN14" i="6"/>
  <c r="BK14" i="6"/>
  <c r="BJ14" i="6"/>
  <c r="BI14" i="6"/>
  <c r="BH14" i="6"/>
  <c r="BG14" i="6"/>
  <c r="BF14" i="6"/>
  <c r="BC14" i="6"/>
  <c r="BB14" i="6"/>
  <c r="BA14" i="6"/>
  <c r="AZ14" i="6"/>
  <c r="AY14" i="6"/>
  <c r="AX14" i="6"/>
  <c r="AU14" i="6"/>
  <c r="AT14" i="6"/>
  <c r="AS14" i="6"/>
  <c r="AR14" i="6"/>
  <c r="AQ14" i="6"/>
  <c r="AP14" i="6"/>
  <c r="AM14" i="6"/>
  <c r="AL14" i="6"/>
  <c r="AK14" i="6"/>
  <c r="AJ14" i="6"/>
  <c r="AI14" i="6"/>
  <c r="AH14" i="6"/>
  <c r="AE14" i="6"/>
  <c r="AD14" i="6"/>
  <c r="AC14" i="6"/>
  <c r="AB14" i="6"/>
  <c r="AA14" i="6"/>
  <c r="Z14" i="6"/>
  <c r="W14" i="6"/>
  <c r="V14" i="6"/>
  <c r="U14" i="6"/>
  <c r="T14" i="6"/>
  <c r="S14" i="6"/>
  <c r="R14" i="6"/>
  <c r="O14" i="6"/>
  <c r="N14" i="6"/>
  <c r="M14" i="6"/>
  <c r="L14" i="6"/>
  <c r="K14" i="6"/>
  <c r="J14" i="6"/>
  <c r="G14" i="6"/>
  <c r="F14" i="6"/>
  <c r="E14" i="6"/>
  <c r="D14" i="6"/>
  <c r="C14" i="6"/>
  <c r="B14" i="6"/>
  <c r="M15" i="5"/>
  <c r="L15" i="5"/>
  <c r="M14" i="5"/>
  <c r="L14" i="5"/>
  <c r="K15" i="5"/>
  <c r="J15" i="5"/>
  <c r="K14" i="5"/>
  <c r="J14" i="5"/>
  <c r="I15" i="5"/>
  <c r="H15" i="5"/>
  <c r="I14" i="5"/>
  <c r="H14" i="5"/>
  <c r="G15" i="5"/>
  <c r="F15" i="5"/>
  <c r="G14" i="5"/>
  <c r="F14" i="5"/>
  <c r="E15" i="5"/>
  <c r="D15" i="5"/>
  <c r="E14" i="5"/>
  <c r="D14" i="5"/>
  <c r="B15" i="5"/>
  <c r="C15" i="5"/>
  <c r="B14" i="5"/>
  <c r="C14" i="5"/>
  <c r="W14" i="5"/>
  <c r="X15" i="5"/>
  <c r="X14" i="5"/>
  <c r="Y15" i="5"/>
  <c r="Y14" i="5"/>
  <c r="W15" i="5"/>
  <c r="V15" i="5"/>
  <c r="V14" i="5"/>
  <c r="U15" i="5"/>
  <c r="U14" i="5"/>
  <c r="T15" i="5"/>
  <c r="T14" i="5"/>
  <c r="S15" i="5"/>
  <c r="S14" i="5"/>
  <c r="R15" i="5"/>
  <c r="R14" i="5"/>
  <c r="Q15" i="5"/>
  <c r="Q14" i="5"/>
  <c r="P15" i="5"/>
  <c r="P14" i="5"/>
  <c r="O15" i="5"/>
  <c r="O14" i="5"/>
  <c r="N15" i="5"/>
  <c r="N14" i="5"/>
  <c r="AK15" i="5"/>
  <c r="AJ15" i="5"/>
  <c r="AK14" i="5"/>
  <c r="AJ14" i="5"/>
  <c r="AI15" i="5"/>
  <c r="AH15" i="5"/>
  <c r="AI14" i="5"/>
  <c r="AH14" i="5"/>
  <c r="AG15" i="5"/>
  <c r="AF15" i="5"/>
  <c r="AG14" i="5"/>
  <c r="AF14" i="5"/>
  <c r="AC15" i="5"/>
  <c r="AC14" i="5"/>
  <c r="AE15" i="5"/>
  <c r="AD15" i="5"/>
  <c r="AE14" i="5"/>
  <c r="AD14" i="5"/>
  <c r="AB15" i="5"/>
  <c r="AB14" i="5"/>
  <c r="AA15" i="5"/>
  <c r="AA14" i="5"/>
  <c r="Z15" i="5"/>
  <c r="Z14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BH15" i="5"/>
  <c r="BI15" i="5"/>
  <c r="BG15" i="5"/>
  <c r="BF15" i="5"/>
  <c r="BE15" i="5"/>
  <c r="BD15" i="5"/>
  <c r="BC15" i="5"/>
  <c r="BB15" i="5"/>
  <c r="BA15" i="5"/>
  <c r="AZ15" i="5"/>
  <c r="AY15" i="5"/>
  <c r="AX15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BK15" i="5"/>
  <c r="BJ15" i="5"/>
  <c r="BK14" i="5"/>
  <c r="BJ14" i="5"/>
  <c r="B13" i="8" l="1"/>
  <c r="D13" i="8"/>
  <c r="D15" i="7"/>
  <c r="B14" i="7"/>
  <c r="D14" i="7"/>
  <c r="F14" i="7"/>
  <c r="H15" i="7"/>
  <c r="J14" i="7"/>
  <c r="J15" i="7"/>
  <c r="J5" i="4"/>
  <c r="K5" i="4"/>
  <c r="L5" i="4"/>
  <c r="M5" i="4"/>
  <c r="N5" i="4"/>
  <c r="O5" i="4"/>
  <c r="J6" i="4"/>
  <c r="K6" i="4"/>
  <c r="L6" i="4"/>
  <c r="M6" i="4"/>
  <c r="N6" i="4"/>
  <c r="O6" i="4"/>
  <c r="J7" i="4"/>
  <c r="K7" i="4"/>
  <c r="L7" i="4"/>
  <c r="M7" i="4"/>
  <c r="N7" i="4"/>
  <c r="O7" i="4"/>
  <c r="J8" i="4"/>
  <c r="K8" i="4"/>
  <c r="L8" i="4"/>
  <c r="M8" i="4"/>
  <c r="N8" i="4"/>
  <c r="O8" i="4"/>
  <c r="J9" i="4"/>
  <c r="K9" i="4"/>
  <c r="L9" i="4"/>
  <c r="M9" i="4"/>
  <c r="N9" i="4"/>
  <c r="O9" i="4"/>
  <c r="J10" i="4"/>
  <c r="K10" i="4"/>
  <c r="L10" i="4"/>
  <c r="M10" i="4"/>
  <c r="N10" i="4"/>
  <c r="O10" i="4"/>
  <c r="J11" i="4"/>
  <c r="K11" i="4"/>
  <c r="L11" i="4"/>
  <c r="M11" i="4"/>
  <c r="N11" i="4"/>
  <c r="O11" i="4"/>
  <c r="J12" i="4"/>
  <c r="K12" i="4"/>
  <c r="L12" i="4"/>
  <c r="M12" i="4"/>
  <c r="N12" i="4"/>
  <c r="O12" i="4"/>
  <c r="J13" i="4"/>
  <c r="K13" i="4"/>
  <c r="L13" i="4"/>
  <c r="M13" i="4"/>
  <c r="N13" i="4"/>
  <c r="O13" i="4"/>
  <c r="J14" i="4"/>
  <c r="K14" i="4"/>
  <c r="L14" i="4"/>
  <c r="M14" i="4"/>
  <c r="N14" i="4"/>
  <c r="O14" i="4"/>
  <c r="J15" i="4"/>
  <c r="K15" i="4"/>
  <c r="L15" i="4"/>
  <c r="M15" i="4"/>
  <c r="N15" i="4"/>
  <c r="O15" i="4"/>
  <c r="J16" i="4"/>
  <c r="K16" i="4"/>
  <c r="L16" i="4"/>
  <c r="M16" i="4"/>
  <c r="N16" i="4"/>
  <c r="O16" i="4"/>
  <c r="J17" i="4"/>
  <c r="K17" i="4"/>
  <c r="L17" i="4"/>
  <c r="M17" i="4"/>
  <c r="N17" i="4"/>
  <c r="O17" i="4"/>
  <c r="J18" i="4"/>
  <c r="K18" i="4"/>
  <c r="L18" i="4"/>
  <c r="M18" i="4"/>
  <c r="N18" i="4"/>
  <c r="O18" i="4"/>
  <c r="J19" i="4"/>
  <c r="K19" i="4"/>
  <c r="L19" i="4"/>
  <c r="M19" i="4"/>
  <c r="N19" i="4"/>
  <c r="O19" i="4"/>
  <c r="J20" i="4"/>
  <c r="K20" i="4"/>
  <c r="L20" i="4"/>
  <c r="M20" i="4"/>
  <c r="N20" i="4"/>
  <c r="O20" i="4"/>
  <c r="J21" i="4"/>
  <c r="K21" i="4"/>
  <c r="L21" i="4"/>
  <c r="M21" i="4"/>
  <c r="N21" i="4"/>
  <c r="O21" i="4"/>
  <c r="J22" i="4"/>
  <c r="K22" i="4"/>
  <c r="L22" i="4"/>
  <c r="M22" i="4"/>
  <c r="N22" i="4"/>
  <c r="O22" i="4"/>
  <c r="J23" i="4"/>
  <c r="K23" i="4"/>
  <c r="L23" i="4"/>
  <c r="M23" i="4"/>
  <c r="N23" i="4"/>
  <c r="O23" i="4"/>
  <c r="J24" i="4"/>
  <c r="K24" i="4"/>
  <c r="L24" i="4"/>
  <c r="M24" i="4"/>
  <c r="N24" i="4"/>
  <c r="O24" i="4"/>
  <c r="J25" i="4"/>
  <c r="K25" i="4"/>
  <c r="L25" i="4"/>
  <c r="M25" i="4"/>
  <c r="N25" i="4"/>
  <c r="O25" i="4"/>
  <c r="J26" i="4"/>
  <c r="K26" i="4"/>
  <c r="L26" i="4"/>
  <c r="M26" i="4"/>
  <c r="N26" i="4"/>
  <c r="O26" i="4"/>
  <c r="J27" i="4"/>
  <c r="K27" i="4"/>
  <c r="L27" i="4"/>
  <c r="M27" i="4"/>
  <c r="N27" i="4"/>
  <c r="O27" i="4"/>
  <c r="J28" i="4"/>
  <c r="K28" i="4"/>
  <c r="L28" i="4"/>
  <c r="M28" i="4"/>
  <c r="N28" i="4"/>
  <c r="O28" i="4"/>
  <c r="J29" i="4"/>
  <c r="K29" i="4"/>
  <c r="L29" i="4"/>
  <c r="M29" i="4"/>
  <c r="N29" i="4"/>
  <c r="O29" i="4"/>
  <c r="J30" i="4"/>
  <c r="K30" i="4"/>
  <c r="L30" i="4"/>
  <c r="M30" i="4"/>
  <c r="N30" i="4"/>
  <c r="O30" i="4"/>
  <c r="J31" i="4"/>
  <c r="K31" i="4"/>
  <c r="L31" i="4"/>
  <c r="M31" i="4"/>
  <c r="N31" i="4"/>
  <c r="O31" i="4"/>
  <c r="J32" i="4"/>
  <c r="K32" i="4"/>
  <c r="L32" i="4"/>
  <c r="M32" i="4"/>
  <c r="N32" i="4"/>
  <c r="O32" i="4"/>
  <c r="J33" i="4"/>
  <c r="K33" i="4"/>
  <c r="L33" i="4"/>
  <c r="M33" i="4"/>
  <c r="N33" i="4"/>
  <c r="O33" i="4"/>
  <c r="O4" i="4"/>
  <c r="M4" i="4"/>
  <c r="K4" i="4"/>
  <c r="N4" i="4"/>
  <c r="L4" i="4"/>
  <c r="J4" i="4"/>
  <c r="H4" i="4"/>
  <c r="D5" i="4"/>
  <c r="E5" i="4"/>
  <c r="F5" i="4"/>
  <c r="G5" i="4"/>
  <c r="H5" i="4"/>
  <c r="I5" i="4"/>
  <c r="D6" i="4"/>
  <c r="E6" i="4"/>
  <c r="F6" i="4"/>
  <c r="G6" i="4"/>
  <c r="H6" i="4"/>
  <c r="I6" i="4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H12" i="4"/>
  <c r="I12" i="4"/>
  <c r="D13" i="4"/>
  <c r="E13" i="4"/>
  <c r="F13" i="4"/>
  <c r="G13" i="4"/>
  <c r="H13" i="4"/>
  <c r="I13" i="4"/>
  <c r="D14" i="4"/>
  <c r="E14" i="4"/>
  <c r="F14" i="4"/>
  <c r="G14" i="4"/>
  <c r="H14" i="4"/>
  <c r="I14" i="4"/>
  <c r="D15" i="4"/>
  <c r="E15" i="4"/>
  <c r="F15" i="4"/>
  <c r="G15" i="4"/>
  <c r="H15" i="4"/>
  <c r="I15" i="4"/>
  <c r="D16" i="4"/>
  <c r="E16" i="4"/>
  <c r="F16" i="4"/>
  <c r="G16" i="4"/>
  <c r="H16" i="4"/>
  <c r="I16" i="4"/>
  <c r="D17" i="4"/>
  <c r="E17" i="4"/>
  <c r="F17" i="4"/>
  <c r="G17" i="4"/>
  <c r="H17" i="4"/>
  <c r="I17" i="4"/>
  <c r="D18" i="4"/>
  <c r="E18" i="4"/>
  <c r="F18" i="4"/>
  <c r="G18" i="4"/>
  <c r="H18" i="4"/>
  <c r="I18" i="4"/>
  <c r="D19" i="4"/>
  <c r="E19" i="4"/>
  <c r="F19" i="4"/>
  <c r="G19" i="4"/>
  <c r="H19" i="4"/>
  <c r="I19" i="4"/>
  <c r="D20" i="4"/>
  <c r="E20" i="4"/>
  <c r="F20" i="4"/>
  <c r="G20" i="4"/>
  <c r="H20" i="4"/>
  <c r="I20" i="4"/>
  <c r="D21" i="4"/>
  <c r="E21" i="4"/>
  <c r="F21" i="4"/>
  <c r="G21" i="4"/>
  <c r="H21" i="4"/>
  <c r="I21" i="4"/>
  <c r="D22" i="4"/>
  <c r="E22" i="4"/>
  <c r="F22" i="4"/>
  <c r="G22" i="4"/>
  <c r="H22" i="4"/>
  <c r="I22" i="4"/>
  <c r="D23" i="4"/>
  <c r="E23" i="4"/>
  <c r="F23" i="4"/>
  <c r="G23" i="4"/>
  <c r="H23" i="4"/>
  <c r="I23" i="4"/>
  <c r="D24" i="4"/>
  <c r="E24" i="4"/>
  <c r="F24" i="4"/>
  <c r="G24" i="4"/>
  <c r="H24" i="4"/>
  <c r="I24" i="4"/>
  <c r="D25" i="4"/>
  <c r="E25" i="4"/>
  <c r="F25" i="4"/>
  <c r="G25" i="4"/>
  <c r="H25" i="4"/>
  <c r="I25" i="4"/>
  <c r="D26" i="4"/>
  <c r="E26" i="4"/>
  <c r="F26" i="4"/>
  <c r="G26" i="4"/>
  <c r="H26" i="4"/>
  <c r="I26" i="4"/>
  <c r="D27" i="4"/>
  <c r="E27" i="4"/>
  <c r="F27" i="4"/>
  <c r="G27" i="4"/>
  <c r="H27" i="4"/>
  <c r="I27" i="4"/>
  <c r="D28" i="4"/>
  <c r="E28" i="4"/>
  <c r="F28" i="4"/>
  <c r="G28" i="4"/>
  <c r="H28" i="4"/>
  <c r="I28" i="4"/>
  <c r="D29" i="4"/>
  <c r="E29" i="4"/>
  <c r="F29" i="4"/>
  <c r="G29" i="4"/>
  <c r="H29" i="4"/>
  <c r="I29" i="4"/>
  <c r="D30" i="4"/>
  <c r="E30" i="4"/>
  <c r="F30" i="4"/>
  <c r="G30" i="4"/>
  <c r="H30" i="4"/>
  <c r="I30" i="4"/>
  <c r="D31" i="4"/>
  <c r="E31" i="4"/>
  <c r="F31" i="4"/>
  <c r="G31" i="4"/>
  <c r="H31" i="4"/>
  <c r="I31" i="4"/>
  <c r="D32" i="4"/>
  <c r="E32" i="4"/>
  <c r="F32" i="4"/>
  <c r="G32" i="4"/>
  <c r="H32" i="4"/>
  <c r="I32" i="4"/>
  <c r="D33" i="4"/>
  <c r="E33" i="4"/>
  <c r="F33" i="4"/>
  <c r="G33" i="4"/>
  <c r="H33" i="4"/>
  <c r="I33" i="4"/>
  <c r="I4" i="4"/>
  <c r="G4" i="4"/>
  <c r="E4" i="4"/>
  <c r="F4" i="4"/>
  <c r="D4" i="4"/>
  <c r="O16" i="2" l="1"/>
  <c r="N16" i="2"/>
  <c r="O15" i="2"/>
  <c r="N15" i="2"/>
  <c r="I16" i="2"/>
  <c r="H16" i="2"/>
  <c r="I15" i="2"/>
  <c r="H15" i="2"/>
  <c r="W16" i="2" l="1"/>
  <c r="W15" i="2" l="1"/>
  <c r="X16" i="2"/>
  <c r="X15" i="2"/>
  <c r="U16" i="2"/>
  <c r="T16" i="2"/>
  <c r="R16" i="2"/>
  <c r="Q16" i="2"/>
  <c r="L16" i="2"/>
  <c r="K16" i="2"/>
  <c r="F16" i="2"/>
  <c r="E16" i="2"/>
  <c r="U15" i="2"/>
  <c r="T15" i="2"/>
  <c r="R15" i="2"/>
  <c r="Q15" i="2"/>
  <c r="L15" i="2"/>
  <c r="K15" i="2"/>
  <c r="F15" i="2"/>
  <c r="E15" i="2"/>
  <c r="C16" i="2"/>
  <c r="C15" i="2"/>
  <c r="B16" i="2"/>
  <c r="B15" i="2"/>
</calcChain>
</file>

<file path=xl/sharedStrings.xml><?xml version="1.0" encoding="utf-8"?>
<sst xmlns="http://schemas.openxmlformats.org/spreadsheetml/2006/main" count="660" uniqueCount="94">
  <si>
    <t>GENERAL TESTS</t>
  </si>
  <si>
    <t>C</t>
  </si>
  <si>
    <t>Gamma</t>
  </si>
  <si>
    <t>Percent</t>
  </si>
  <si>
    <t>AccGenSVM</t>
  </si>
  <si>
    <t>Learning from transfer level model</t>
  </si>
  <si>
    <t>Conclusion</t>
  </si>
  <si>
    <t>AccGenSVM overfitting for small-size samples</t>
  </si>
  <si>
    <t>Underfits</t>
  </si>
  <si>
    <t>Overfits</t>
  </si>
  <si>
    <t>AccgenSVM doesn't overfit and predicts better!</t>
  </si>
  <si>
    <t>Accuracy (independent test set, balanced)</t>
  </si>
  <si>
    <t>Accuracy (same training set, balanced)</t>
  </si>
  <si>
    <t>Accuracy (independent test set, unbalanced)</t>
  </si>
  <si>
    <t>Accuracy (same training set, unbalanced)</t>
  </si>
  <si>
    <t>Need to use h 0 (shrinking)</t>
  </si>
  <si>
    <t>The best!</t>
  </si>
  <si>
    <t>Repetition</t>
  </si>
  <si>
    <t>Learning with No Transfer</t>
  </si>
  <si>
    <t>Mean</t>
  </si>
  <si>
    <t>StDev</t>
  </si>
  <si>
    <t>100% noise</t>
  </si>
  <si>
    <t>50% noise</t>
  </si>
  <si>
    <t>30% noise</t>
  </si>
  <si>
    <t>10% noise</t>
  </si>
  <si>
    <t>5% noise</t>
  </si>
  <si>
    <t>No noise</t>
  </si>
  <si>
    <t>PREDICTION ACCURACY (%)</t>
  </si>
  <si>
    <t>40% noise</t>
  </si>
  <si>
    <t>20% noise</t>
  </si>
  <si>
    <t>hyp +: 1112.0,hyp -: 434.0</t>
  </si>
  <si>
    <t>+: 19.0, -: 52.0</t>
  </si>
  <si>
    <t>+: 13.0, -: 45.0</t>
  </si>
  <si>
    <t>amoun per hyp +: 72, amount per hyp -: 9</t>
  </si>
  <si>
    <t>hyp +: 812.0, hyp -: 847.0</t>
  </si>
  <si>
    <t>amoun per hyp +: 62, amount per hyp -: 18</t>
  </si>
  <si>
    <t>Number of points transferred (examples)</t>
  </si>
  <si>
    <t>Index ( R)</t>
  </si>
  <si>
    <t>Noise low (mean noise = mean + 1 stdev)</t>
  </si>
  <si>
    <t>Noise medium (mean noise = mean + 2 stde)</t>
  </si>
  <si>
    <t>Noise high (mean noise = mean + 3 stdev)</t>
  </si>
  <si>
    <t>Noise Left</t>
  </si>
  <si>
    <t>Noise Right</t>
  </si>
  <si>
    <t>Noise low (mean noise = mean - 1 stdev)</t>
  </si>
  <si>
    <t>Noise medium (mean noise = mean - 2 stde)</t>
  </si>
  <si>
    <t>Noise high (mean noise = mean - 3 stdev)</t>
  </si>
  <si>
    <t>10%, 30%, 50%, 100%</t>
  </si>
  <si>
    <t>At the attribute and instance levels</t>
  </si>
  <si>
    <t>m-1</t>
  </si>
  <si>
    <t>m-2</t>
  </si>
  <si>
    <t>m-3</t>
  </si>
  <si>
    <t>p+1</t>
  </si>
  <si>
    <t>p-2</t>
  </si>
  <si>
    <t>p-3</t>
  </si>
  <si>
    <t>50% noise takes like 2 times more iterations than learning with no noise</t>
  </si>
  <si>
    <t>75% noise</t>
  </si>
  <si>
    <t>75% noise takes like 3 times more iterations than learning with no noise</t>
  </si>
  <si>
    <t>LNT</t>
  </si>
  <si>
    <t>0 transfer</t>
  </si>
  <si>
    <t>p+2</t>
  </si>
  <si>
    <t>p+3</t>
  </si>
  <si>
    <t>Comments</t>
  </si>
  <si>
    <t>Exactly same prediction accuracy with this level of noise</t>
  </si>
  <si>
    <t>Number of points transferred: min 13 positives max 20, min 23 negatives max 35</t>
  </si>
  <si>
    <t>Number of points transferred: min 13 positives max 20, min 23 negatives max 32</t>
  </si>
  <si>
    <t>Number of points transferred: min 12 positives max 17, min 35 negatives max 48</t>
  </si>
  <si>
    <t>Rep</t>
  </si>
  <si>
    <t>Acc New</t>
  </si>
  <si>
    <t>LNT New</t>
  </si>
  <si>
    <t>v</t>
  </si>
  <si>
    <t>90% noise</t>
  </si>
  <si>
    <t>80% noise</t>
  </si>
  <si>
    <t>70% noise</t>
  </si>
  <si>
    <t>60% noise</t>
  </si>
  <si>
    <t>ASVM</t>
  </si>
  <si>
    <t>2 +, 4-</t>
  </si>
  <si>
    <t>2 +, 11 -</t>
  </si>
  <si>
    <t>25 +, 40-</t>
  </si>
  <si>
    <t>20 +, 38-</t>
  </si>
  <si>
    <t>22 +, 40-</t>
  </si>
  <si>
    <t>9+, 22-</t>
  </si>
  <si>
    <t>6+, 12-</t>
  </si>
  <si>
    <t>3+, 8-</t>
  </si>
  <si>
    <t>5+, 12-</t>
  </si>
  <si>
    <t>12+, 31 -</t>
  </si>
  <si>
    <t>40 +, 47-</t>
  </si>
  <si>
    <t>31 +, 35-</t>
  </si>
  <si>
    <t>20 +, 30-</t>
  </si>
  <si>
    <t>17 +, 27 -</t>
  </si>
  <si>
    <t>17 +, 29 -</t>
  </si>
  <si>
    <t>25 +, 39-</t>
  </si>
  <si>
    <t>15+, 24-</t>
  </si>
  <si>
    <t>Some repetitions no transfer</t>
  </si>
  <si>
    <t>Some repetitions no transfer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</si>
</sst>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10" fontId="0" fillId="0" borderId="0" xfId="0" applyNumberFormat="1"/>
    <xf numFmtId="10" fontId="2" fillId="0" borderId="0" xfId="0" applyNumberFormat="1" applyFont="1"/>
    <xf numFmtId="10" fontId="0" fillId="0" borderId="0" xfId="1" applyNumberFormat="1" applyFont="1"/>
    <xf numFmtId="0" fontId="0" fillId="2" borderId="0" xfId="0" applyFill="1"/>
    <xf numFmtId="10" fontId="0" fillId="2" borderId="0" xfId="0" applyNumberFormat="1" applyFill="1"/>
    <xf numFmtId="10" fontId="0" fillId="2" borderId="0" xfId="1" applyNumberFormat="1" applyFont="1" applyFill="1"/>
    <xf numFmtId="0" fontId="0" fillId="0" borderId="0" xfId="0" applyFill="1"/>
    <xf numFmtId="10" fontId="0" fillId="0" borderId="0" xfId="0" applyNumberFormat="1" applyFill="1"/>
    <xf numFmtId="10" fontId="0" fillId="0" borderId="0" xfId="0" applyNumberFormat="1" applyFont="1" applyFill="1"/>
    <xf numFmtId="10" fontId="0" fillId="2" borderId="0" xfId="0" applyNumberFormat="1" applyFont="1" applyFill="1"/>
    <xf numFmtId="10" fontId="1" fillId="0" borderId="0" xfId="1" applyNumberFormat="1" applyFont="1" applyFill="1"/>
    <xf numFmtId="10" fontId="1" fillId="0" borderId="0" xfId="1" applyNumberFormat="1" applyFont="1"/>
    <xf numFmtId="10" fontId="1" fillId="2" borderId="0" xfId="1" applyNumberFormat="1" applyFont="1" applyFill="1"/>
    <xf numFmtId="10" fontId="4" fillId="0" borderId="0" xfId="1" applyNumberFormat="1" applyFont="1"/>
    <xf numFmtId="10" fontId="4" fillId="0" borderId="0" xfId="0" applyNumberFormat="1" applyFont="1"/>
    <xf numFmtId="10" fontId="0" fillId="0" borderId="0" xfId="1" applyNumberFormat="1" applyFont="1" applyFill="1"/>
    <xf numFmtId="10" fontId="4" fillId="2" borderId="0" xfId="0" applyNumberFormat="1" applyFont="1" applyFill="1"/>
    <xf numFmtId="10" fontId="4" fillId="2" borderId="0" xfId="1" applyNumberFormat="1" applyFont="1" applyFill="1"/>
    <xf numFmtId="10" fontId="4" fillId="0" borderId="0" xfId="0" applyNumberFormat="1" applyFont="1" applyFill="1"/>
    <xf numFmtId="10" fontId="4" fillId="0" borderId="0" xfId="1" applyNumberFormat="1" applyFont="1" applyFill="1"/>
    <xf numFmtId="0" fontId="4" fillId="0" borderId="0" xfId="0" applyFont="1"/>
    <xf numFmtId="0" fontId="4" fillId="2" borderId="0" xfId="0" applyFont="1" applyFill="1"/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0" xfId="0" applyFont="1" applyAlignment="1">
      <alignment vertical="center"/>
    </xf>
    <xf numFmtId="0" fontId="0" fillId="0" borderId="1" xfId="0" applyFill="1" applyBorder="1"/>
    <xf numFmtId="0" fontId="3" fillId="3" borderId="0" xfId="0" applyFont="1" applyFill="1"/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0" borderId="2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7" fillId="0" borderId="4" xfId="0" applyFont="1" applyBorder="1"/>
    <xf numFmtId="0" fontId="7" fillId="0" borderId="4" xfId="0" quotePrefix="1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7" xfId="0" applyFont="1" applyBorder="1"/>
    <xf numFmtId="0" fontId="7" fillId="0" borderId="9" xfId="0" applyFont="1" applyBorder="1"/>
    <xf numFmtId="0" fontId="7" fillId="0" borderId="10" xfId="0" applyFont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5" fillId="3" borderId="6" xfId="0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3" xfId="0" applyBorder="1"/>
    <xf numFmtId="0" fontId="3" fillId="3" borderId="4" xfId="0" applyFont="1" applyFill="1" applyBorder="1" applyAlignment="1">
      <alignment horizontal="center"/>
    </xf>
    <xf numFmtId="10" fontId="0" fillId="0" borderId="1" xfId="0" applyNumberFormat="1" applyBorder="1"/>
    <xf numFmtId="0" fontId="3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3" fillId="3" borderId="0" xfId="0" applyFont="1" applyFill="1" applyBorder="1"/>
    <xf numFmtId="164" fontId="3" fillId="3" borderId="1" xfId="0" applyNumberFormat="1" applyFont="1" applyFill="1" applyBorder="1"/>
    <xf numFmtId="9" fontId="0" fillId="0" borderId="0" xfId="0" applyNumberFormat="1"/>
    <xf numFmtId="0" fontId="0" fillId="7" borderId="1" xfId="0" applyFill="1" applyBorder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3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</a:t>
            </a:r>
            <a:r>
              <a:rPr lang="en-NZ" b="1" baseline="0"/>
              <a:t>drift</a:t>
            </a:r>
            <a:r>
              <a:rPr lang="en-NZ" baseline="0"/>
              <a:t>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(drift!$W$3,drift!$T$3,drift!$Q$3,drift!$N$3,drift!$K$3,drift!$H$3,drift!$E$3,drift!$B$3)</c:f>
              <c:strCache>
                <c:ptCount val="8"/>
                <c:pt idx="0">
                  <c:v>No noise</c:v>
                </c:pt>
                <c:pt idx="1">
                  <c:v>5% noise</c:v>
                </c:pt>
                <c:pt idx="2">
                  <c:v>10% noise</c:v>
                </c:pt>
                <c:pt idx="3">
                  <c:v>20% noise</c:v>
                </c:pt>
                <c:pt idx="4">
                  <c:v>30% noise</c:v>
                </c:pt>
                <c:pt idx="5">
                  <c:v>40% noise</c:v>
                </c:pt>
                <c:pt idx="6">
                  <c:v>50% noise</c:v>
                </c:pt>
                <c:pt idx="7">
                  <c:v>100% noise</c:v>
                </c:pt>
              </c:strCache>
            </c:strRef>
          </c:cat>
          <c:val>
            <c:numRef>
              <c:f>(drift!$W$15,drift!$T$15,drift!$Q$15,drift!$N$15,drift!$K$15,drift!$H$15,drift!$E$15,drift!$B$15)</c:f>
              <c:numCache>
                <c:formatCode>General</c:formatCode>
                <c:ptCount val="8"/>
                <c:pt idx="0">
                  <c:v>97.559439999999995</c:v>
                </c:pt>
                <c:pt idx="1">
                  <c:v>97.459319999999977</c:v>
                </c:pt>
                <c:pt idx="2">
                  <c:v>95.469329999999985</c:v>
                </c:pt>
                <c:pt idx="3">
                  <c:v>92.352930000000029</c:v>
                </c:pt>
                <c:pt idx="4">
                  <c:v>67.934929999999994</c:v>
                </c:pt>
                <c:pt idx="5">
                  <c:v>52.165219999999991</c:v>
                </c:pt>
                <c:pt idx="6">
                  <c:v>50.050079999999994</c:v>
                </c:pt>
                <c:pt idx="7">
                  <c:v>3.7421760000000006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(drift!$W$3,drift!$T$3,drift!$Q$3,drift!$N$3,drift!$K$3,drift!$H$3,drift!$E$3,drift!$B$3)</c:f>
              <c:strCache>
                <c:ptCount val="8"/>
                <c:pt idx="0">
                  <c:v>No noise</c:v>
                </c:pt>
                <c:pt idx="1">
                  <c:v>5% noise</c:v>
                </c:pt>
                <c:pt idx="2">
                  <c:v>10% noise</c:v>
                </c:pt>
                <c:pt idx="3">
                  <c:v>20% noise</c:v>
                </c:pt>
                <c:pt idx="4">
                  <c:v>30% noise</c:v>
                </c:pt>
                <c:pt idx="5">
                  <c:v>40% noise</c:v>
                </c:pt>
                <c:pt idx="6">
                  <c:v>50% noise</c:v>
                </c:pt>
                <c:pt idx="7">
                  <c:v>100% noise</c:v>
                </c:pt>
              </c:strCache>
            </c:strRef>
          </c:cat>
          <c:val>
            <c:numRef>
              <c:f>(drift!$X$15,drift!$U$15,drift!$R$15,drift!$L$15,drift!$L$15,drift!$I$15,drift!$F$15,drift!$C$15)</c:f>
              <c:numCache>
                <c:formatCode>General</c:formatCode>
                <c:ptCount val="8"/>
                <c:pt idx="0">
                  <c:v>93.404260000000008</c:v>
                </c:pt>
                <c:pt idx="1">
                  <c:v>92.515640000000005</c:v>
                </c:pt>
                <c:pt idx="2">
                  <c:v>91.476839999999996</c:v>
                </c:pt>
                <c:pt idx="3">
                  <c:v>79.261589999999998</c:v>
                </c:pt>
                <c:pt idx="4">
                  <c:v>79.261589999999998</c:v>
                </c:pt>
                <c:pt idx="5">
                  <c:v>54.317910000000005</c:v>
                </c:pt>
                <c:pt idx="6">
                  <c:v>50.713400000000007</c:v>
                </c:pt>
                <c:pt idx="7">
                  <c:v>6.7334150000000008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724584"/>
        <c:axId val="398724976"/>
      </c:lineChart>
      <c:catAx>
        <c:axId val="39872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24976"/>
        <c:crosses val="autoZero"/>
        <c:auto val="1"/>
        <c:lblAlgn val="ctr"/>
        <c:lblOffset val="100"/>
        <c:noMultiLvlLbl val="0"/>
      </c:catAx>
      <c:valAx>
        <c:axId val="3987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2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(mean = plus 3 sd)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'noise(3)'!$CG$1:$CG$7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('noise(3)'!$CD$14,'noise(3)'!$BZ$14,'noise(3)'!$BJ$14,'noise(3)'!$AT$14,'noise(3)'!$AD$14,'noise(3)'!$N$14)</c:f>
              <c:numCache>
                <c:formatCode>General</c:formatCode>
                <c:ptCount val="6"/>
                <c:pt idx="0">
                  <c:v>97.559439999999995</c:v>
                </c:pt>
                <c:pt idx="1">
                  <c:v>97.37172000000001</c:v>
                </c:pt>
                <c:pt idx="2">
                  <c:v>94.693359999999998</c:v>
                </c:pt>
                <c:pt idx="3">
                  <c:v>90.550699999999992</c:v>
                </c:pt>
                <c:pt idx="4">
                  <c:v>50.062599999999996</c:v>
                </c:pt>
                <c:pt idx="5">
                  <c:v>93.692000000000021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'noise(3)'!$CG$1:$CG$7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('noise(3)'!$CE$14,'noise(3)'!$CA$14,'noise(3)'!$BK$14,'noise(3)'!$AU$14,'noise(3)'!$AE$14,'noise(3)'!$O$14)</c:f>
              <c:numCache>
                <c:formatCode>General</c:formatCode>
                <c:ptCount val="6"/>
                <c:pt idx="0">
                  <c:v>93.404260000000008</c:v>
                </c:pt>
                <c:pt idx="1">
                  <c:v>93.491860000000003</c:v>
                </c:pt>
                <c:pt idx="2">
                  <c:v>93.229030000000009</c:v>
                </c:pt>
                <c:pt idx="3">
                  <c:v>93.479350000000011</c:v>
                </c:pt>
                <c:pt idx="4">
                  <c:v>50.062599999999996</c:v>
                </c:pt>
                <c:pt idx="5">
                  <c:v>93.692100000000011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03856"/>
        <c:axId val="345004248"/>
      </c:lineChart>
      <c:catAx>
        <c:axId val="34500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04248"/>
        <c:crosses val="autoZero"/>
        <c:auto val="1"/>
        <c:lblAlgn val="ctr"/>
        <c:lblOffset val="100"/>
        <c:noMultiLvlLbl val="0"/>
      </c:catAx>
      <c:valAx>
        <c:axId val="3450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(mean = minus 3 sd - </a:t>
            </a:r>
            <a:r>
              <a:rPr lang="en-NZ" b="1" baseline="0"/>
              <a:t>new</a:t>
            </a:r>
            <a:r>
              <a:rPr lang="en-NZ" baseline="0"/>
              <a:t>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'noise(3)'!$CG$1:$CG$7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('noise(3)'!$CD$14,'noise(3)'!$BT$14,'noise(3)'!$BD$14,'noise(3)'!$AN$14,'noise(3)'!$X$14,'noise(3)'!$H$14)</c:f>
              <c:numCache>
                <c:formatCode>General</c:formatCode>
                <c:ptCount val="6"/>
                <c:pt idx="0">
                  <c:v>97.559439999999995</c:v>
                </c:pt>
                <c:pt idx="1">
                  <c:v>97.584479999999999</c:v>
                </c:pt>
                <c:pt idx="2">
                  <c:v>94.693359999999998</c:v>
                </c:pt>
                <c:pt idx="3">
                  <c:v>90.550699999999992</c:v>
                </c:pt>
                <c:pt idx="4">
                  <c:v>97.584479999999999</c:v>
                </c:pt>
                <c:pt idx="5">
                  <c:v>93.692000000000021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'noise(3)'!$CG$1:$CG$7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('noise(3)'!$CE$14,'noise(3)'!$BU$14,'noise(3)'!$BE$14,'noise(3)'!$AO$14,'noise(3)'!$Y$14,'noise(3)'!$I$14)</c:f>
              <c:numCache>
                <c:formatCode>General</c:formatCode>
                <c:ptCount val="6"/>
                <c:pt idx="0">
                  <c:v>93.404260000000008</c:v>
                </c:pt>
                <c:pt idx="1">
                  <c:v>93.391739999999999</c:v>
                </c:pt>
                <c:pt idx="2">
                  <c:v>93.229030000000009</c:v>
                </c:pt>
                <c:pt idx="3">
                  <c:v>93.479350000000011</c:v>
                </c:pt>
                <c:pt idx="4">
                  <c:v>93.464055555555561</c:v>
                </c:pt>
                <c:pt idx="5">
                  <c:v>93.692100000000011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05032"/>
        <c:axId val="345005424"/>
      </c:lineChart>
      <c:catAx>
        <c:axId val="34500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05424"/>
        <c:crosses val="autoZero"/>
        <c:auto val="1"/>
        <c:lblAlgn val="ctr"/>
        <c:lblOffset val="100"/>
        <c:noMultiLvlLbl val="0"/>
      </c:catAx>
      <c:valAx>
        <c:axId val="345005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0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(mean = plus 3 sd -</a:t>
            </a:r>
            <a:r>
              <a:rPr lang="en-NZ" b="1" baseline="0"/>
              <a:t> new</a:t>
            </a:r>
            <a:r>
              <a:rPr lang="en-NZ" baseline="0"/>
              <a:t>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'noise(3)'!$CG$1:$CG$7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('noise(3)'!$CD$14,'noise(3)'!$CB$14,'noise(3)'!$BL$14,'noise(3)'!$AV$14,'noise(3)'!$AF$14,'noise(3)'!$P$14)</c:f>
              <c:numCache>
                <c:formatCode>General</c:formatCode>
                <c:ptCount val="6"/>
                <c:pt idx="0">
                  <c:v>97.559439999999995</c:v>
                </c:pt>
                <c:pt idx="1">
                  <c:v>97.584479999999999</c:v>
                </c:pt>
                <c:pt idx="2">
                  <c:v>94.693359999999998</c:v>
                </c:pt>
                <c:pt idx="3">
                  <c:v>90.550699999999992</c:v>
                </c:pt>
                <c:pt idx="4">
                  <c:v>97.584479999999999</c:v>
                </c:pt>
                <c:pt idx="5">
                  <c:v>93.692000000000021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'noise(3)'!$CG$1:$CG$7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('noise(3)'!$CE$14,'noise(3)'!$CC$14,'noise(3)'!$BM$14,'noise(3)'!$AW$14,'noise(3)'!$AG$14,'noise(3)'!$Q$14)</c:f>
              <c:numCache>
                <c:formatCode>General</c:formatCode>
                <c:ptCount val="6"/>
                <c:pt idx="0">
                  <c:v>93.404260000000008</c:v>
                </c:pt>
                <c:pt idx="1">
                  <c:v>97.584479999999999</c:v>
                </c:pt>
                <c:pt idx="2">
                  <c:v>93.229030000000009</c:v>
                </c:pt>
                <c:pt idx="3">
                  <c:v>93.479350000000011</c:v>
                </c:pt>
                <c:pt idx="4">
                  <c:v>93.391739999999999</c:v>
                </c:pt>
                <c:pt idx="5">
                  <c:v>93.692100000000011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730464"/>
        <c:axId val="398730072"/>
      </c:lineChart>
      <c:catAx>
        <c:axId val="39873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0072"/>
        <c:crosses val="autoZero"/>
        <c:auto val="1"/>
        <c:lblAlgn val="ctr"/>
        <c:lblOffset val="100"/>
        <c:noMultiLvlLbl val="0"/>
      </c:catAx>
      <c:valAx>
        <c:axId val="398730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</a:t>
            </a:r>
            <a:r>
              <a:rPr lang="en-NZ" b="1" baseline="0"/>
              <a:t>extreme</a:t>
            </a:r>
            <a:r>
              <a:rPr lang="en-NZ" baseline="0"/>
              <a:t> values)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'noise(3)'!$CG$1:$CG$7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('noise(4)'!$L$14,'noise(4)'!$J$14,'noise(4)'!$H$14,'noise(4)'!$F$14,'noise(4)'!$D$14,'noise(4)'!$B$14)</c:f>
              <c:numCache>
                <c:formatCode>General</c:formatCode>
                <c:ptCount val="6"/>
                <c:pt idx="0">
                  <c:v>97.559439999999995</c:v>
                </c:pt>
                <c:pt idx="1">
                  <c:v>50.43806</c:v>
                </c:pt>
                <c:pt idx="2">
                  <c:v>50.087619999999994</c:v>
                </c:pt>
                <c:pt idx="3">
                  <c:v>50.037559999999999</c:v>
                </c:pt>
                <c:pt idx="4">
                  <c:v>50.012520000000002</c:v>
                </c:pt>
                <c:pt idx="5">
                  <c:v>50.037559999999999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'noise(3)'!$CG$1:$CG$7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('noise(4)'!$M$14,'noise(4)'!$K$14,'noise(4)'!$I$14,'noise(4)'!$G$14,'noise(4)'!$E$14,'noise(4)'!$C$14)</c:f>
              <c:numCache>
                <c:formatCode>General</c:formatCode>
                <c:ptCount val="6"/>
                <c:pt idx="0">
                  <c:v>93.404260000000008</c:v>
                </c:pt>
                <c:pt idx="1">
                  <c:v>50.087560000000011</c:v>
                </c:pt>
                <c:pt idx="2">
                  <c:v>50.087619999999994</c:v>
                </c:pt>
                <c:pt idx="3">
                  <c:v>51.83981</c:v>
                </c:pt>
                <c:pt idx="4">
                  <c:v>50.012520000000009</c:v>
                </c:pt>
                <c:pt idx="5">
                  <c:v>50.062599999999996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729288"/>
        <c:axId val="374468528"/>
      </c:lineChart>
      <c:catAx>
        <c:axId val="398729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68528"/>
        <c:crosses val="autoZero"/>
        <c:auto val="1"/>
        <c:lblAlgn val="ctr"/>
        <c:lblOffset val="100"/>
        <c:noMultiLvlLbl val="0"/>
      </c:catAx>
      <c:valAx>
        <c:axId val="3744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</a:t>
            </a:r>
            <a:r>
              <a:rPr lang="en-NZ" b="1" baseline="0"/>
              <a:t>maxmin </a:t>
            </a:r>
            <a:r>
              <a:rPr lang="en-NZ" baseline="0"/>
              <a:t>value)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'noise(5)'!$Y$1:$Y$11</c:f>
              <c:strCache>
                <c:ptCount val="11"/>
                <c:pt idx="0">
                  <c:v>No noise</c:v>
                </c:pt>
                <c:pt idx="1">
                  <c:v>10% noise</c:v>
                </c:pt>
                <c:pt idx="2">
                  <c:v>20% noise</c:v>
                </c:pt>
                <c:pt idx="3">
                  <c:v>30% noise</c:v>
                </c:pt>
                <c:pt idx="4">
                  <c:v>40% noise</c:v>
                </c:pt>
                <c:pt idx="5">
                  <c:v>50% noise</c:v>
                </c:pt>
                <c:pt idx="6">
                  <c:v>60% noise</c:v>
                </c:pt>
                <c:pt idx="7">
                  <c:v>70% noise</c:v>
                </c:pt>
                <c:pt idx="8">
                  <c:v>80% noise</c:v>
                </c:pt>
                <c:pt idx="9">
                  <c:v>90% noise</c:v>
                </c:pt>
                <c:pt idx="10">
                  <c:v>100% noise</c:v>
                </c:pt>
              </c:strCache>
            </c:strRef>
          </c:cat>
          <c:val>
            <c:numRef>
              <c:f>('noise(5)'!$V$13,'noise(5)'!$T$13,'noise(5)'!$R$13,'noise(5)'!$P$13,'noise(5)'!$N$13,'noise(5)'!$L$13,'noise(5)'!$J$13,'noise(5)'!$H$13,'noise(5)'!$F$13,'noise(5)'!$D$13,'noise(5)'!$B$13)</c:f>
              <c:numCache>
                <c:formatCode>General</c:formatCode>
                <c:ptCount val="11"/>
                <c:pt idx="0">
                  <c:v>97.559439999999995</c:v>
                </c:pt>
                <c:pt idx="1">
                  <c:v>96.070080000000004</c:v>
                </c:pt>
                <c:pt idx="2">
                  <c:v>95.381740000000008</c:v>
                </c:pt>
                <c:pt idx="3">
                  <c:v>96.20778</c:v>
                </c:pt>
                <c:pt idx="4">
                  <c:v>94.280339999999995</c:v>
                </c:pt>
                <c:pt idx="5">
                  <c:v>94.167699999999996</c:v>
                </c:pt>
                <c:pt idx="6">
                  <c:v>94.380409999999998</c:v>
                </c:pt>
                <c:pt idx="7">
                  <c:v>91.81477000000001</c:v>
                </c:pt>
                <c:pt idx="8">
                  <c:v>92.665810000000008</c:v>
                </c:pt>
                <c:pt idx="9">
                  <c:v>89.286820000000006</c:v>
                </c:pt>
                <c:pt idx="10">
                  <c:v>93.960549999999998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'noise(5)'!$Y$1:$Y$11</c:f>
              <c:strCache>
                <c:ptCount val="11"/>
                <c:pt idx="0">
                  <c:v>No noise</c:v>
                </c:pt>
                <c:pt idx="1">
                  <c:v>10% noise</c:v>
                </c:pt>
                <c:pt idx="2">
                  <c:v>20% noise</c:v>
                </c:pt>
                <c:pt idx="3">
                  <c:v>30% noise</c:v>
                </c:pt>
                <c:pt idx="4">
                  <c:v>40% noise</c:v>
                </c:pt>
                <c:pt idx="5">
                  <c:v>50% noise</c:v>
                </c:pt>
                <c:pt idx="6">
                  <c:v>60% noise</c:v>
                </c:pt>
                <c:pt idx="7">
                  <c:v>70% noise</c:v>
                </c:pt>
                <c:pt idx="8">
                  <c:v>80% noise</c:v>
                </c:pt>
                <c:pt idx="9">
                  <c:v>90% noise</c:v>
                </c:pt>
                <c:pt idx="10">
                  <c:v>100% noise</c:v>
                </c:pt>
              </c:strCache>
            </c:strRef>
          </c:cat>
          <c:val>
            <c:numRef>
              <c:f>('noise(5)'!$W$13,'noise(5)'!$U$13,'noise(5)'!$S$13,'noise(5)'!$Q$13,'noise(5)'!$O$13,'noise(5)'!$M$13,'noise(5)'!$K$13,'noise(5)'!$I$13,'noise(5)'!$G$13,'noise(5)'!$E$13,'noise(5)'!$C$13)</c:f>
              <c:numCache>
                <c:formatCode>General</c:formatCode>
                <c:ptCount val="11"/>
                <c:pt idx="0">
                  <c:v>93.404260000000008</c:v>
                </c:pt>
                <c:pt idx="1">
                  <c:v>93.678889999999996</c:v>
                </c:pt>
                <c:pt idx="2">
                  <c:v>93.728700000000003</c:v>
                </c:pt>
                <c:pt idx="3">
                  <c:v>93.528950000000009</c:v>
                </c:pt>
                <c:pt idx="4">
                  <c:v>93.284710000000004</c:v>
                </c:pt>
                <c:pt idx="5">
                  <c:v>93.516420000000011</c:v>
                </c:pt>
                <c:pt idx="6">
                  <c:v>93.584980000000002</c:v>
                </c:pt>
                <c:pt idx="7">
                  <c:v>93.053100000000001</c:v>
                </c:pt>
                <c:pt idx="8">
                  <c:v>92.983740000000012</c:v>
                </c:pt>
                <c:pt idx="9">
                  <c:v>93.622730000000018</c:v>
                </c:pt>
                <c:pt idx="10">
                  <c:v>93.960549999999998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470096"/>
        <c:axId val="374470488"/>
      </c:lineChart>
      <c:catAx>
        <c:axId val="37447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70488"/>
        <c:crosses val="autoZero"/>
        <c:auto val="1"/>
        <c:lblAlgn val="ctr"/>
        <c:lblOffset val="100"/>
        <c:noMultiLvlLbl val="0"/>
      </c:catAx>
      <c:valAx>
        <c:axId val="374470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NZ" b="1"/>
              <a:t>Reluctance</a:t>
            </a:r>
            <a:r>
              <a:rPr lang="en-NZ" b="1" baseline="0"/>
              <a:t> to changing distributions</a:t>
            </a:r>
            <a:endParaRPr lang="en-NZ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'noise(6)'!$AJ$1:$AJ$11</c:f>
              <c:strCache>
                <c:ptCount val="11"/>
                <c:pt idx="0">
                  <c:v>No noise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('noise(6)'!$AF$13,'noise(6)'!$AC$13,'noise(6)'!$Z$13,'noise(6)'!$W$13,'noise(6)'!$T$13,'noise(6)'!$Q$13,'noise(6)'!$N$13,'noise(6)'!$K$13,'noise(6)'!$H$13,'noise(6)'!$E$13,'noise(6)'!$B$13)</c:f>
              <c:numCache>
                <c:formatCode>General</c:formatCode>
                <c:ptCount val="11"/>
                <c:pt idx="0">
                  <c:v>97.559439999999995</c:v>
                </c:pt>
                <c:pt idx="1">
                  <c:v>95.882370000000009</c:v>
                </c:pt>
                <c:pt idx="2">
                  <c:v>94.330420000000004</c:v>
                </c:pt>
                <c:pt idx="3">
                  <c:v>94.543170000000003</c:v>
                </c:pt>
                <c:pt idx="4">
                  <c:v>93.366688888888874</c:v>
                </c:pt>
                <c:pt idx="5">
                  <c:v>93.667100000000005</c:v>
                </c:pt>
                <c:pt idx="6">
                  <c:v>94.017510000000016</c:v>
                </c:pt>
                <c:pt idx="7">
                  <c:v>93.979990000000015</c:v>
                </c:pt>
                <c:pt idx="8">
                  <c:v>94.048159999999996</c:v>
                </c:pt>
                <c:pt idx="9">
                  <c:v>93.79140000000001</c:v>
                </c:pt>
                <c:pt idx="10">
                  <c:v>94.198450000000008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'noise(6)'!$AJ$1:$AJ$11</c:f>
              <c:strCache>
                <c:ptCount val="11"/>
                <c:pt idx="0">
                  <c:v>No noise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('noise(6)'!$AG$13,'noise(6)'!$AD$13,'noise(6)'!$AA$13,'noise(6)'!$X$13,'noise(6)'!$U$13,'noise(6)'!$R$13,'noise(6)'!$O$13,'noise(6)'!$L$13,'noise(6)'!$I$13,'noise(6)'!$F$13,'noise(6)'!$C$13)</c:f>
              <c:numCache>
                <c:formatCode>General</c:formatCode>
                <c:ptCount val="11"/>
                <c:pt idx="0">
                  <c:v>93.404260000000008</c:v>
                </c:pt>
                <c:pt idx="1">
                  <c:v>93.478629999999995</c:v>
                </c:pt>
                <c:pt idx="2">
                  <c:v>93.59151</c:v>
                </c:pt>
                <c:pt idx="3">
                  <c:v>93.860550000000018</c:v>
                </c:pt>
                <c:pt idx="4">
                  <c:v>93.948039999999992</c:v>
                </c:pt>
                <c:pt idx="5">
                  <c:v>93.772819999999996</c:v>
                </c:pt>
                <c:pt idx="6">
                  <c:v>94.242320000000007</c:v>
                </c:pt>
                <c:pt idx="7">
                  <c:v>94.304930000000027</c:v>
                </c:pt>
                <c:pt idx="8">
                  <c:v>94.048159999999996</c:v>
                </c:pt>
                <c:pt idx="9">
                  <c:v>93.803920000000005</c:v>
                </c:pt>
                <c:pt idx="10">
                  <c:v>94.198450000000008</c:v>
                </c:pt>
              </c:numCache>
            </c:numRef>
          </c:val>
          <c:smooth val="0"/>
        </c:ser>
        <c:ser>
          <c:idx val="2"/>
          <c:order val="2"/>
          <c:tx>
            <c:v>ASVM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('noise(6)'!$AH$13,'noise(6)'!$AE$13,'noise(6)'!$AB$13,'noise(6)'!$Y$13,'noise(6)'!$V$13,'noise(6)'!$S$13,'noise(6)'!$P$13,'noise(6)'!$M$13,'noise(6)'!$J$13,'noise(6)'!$G$13,'noise(6)'!$D$13)</c:f>
              <c:numCache>
                <c:formatCode>General</c:formatCode>
                <c:ptCount val="11"/>
                <c:pt idx="0">
                  <c:v>91.714649999999992</c:v>
                </c:pt>
                <c:pt idx="1">
                  <c:v>91.08887</c:v>
                </c:pt>
                <c:pt idx="2">
                  <c:v>91.339180000000013</c:v>
                </c:pt>
                <c:pt idx="3">
                  <c:v>91.239049999999992</c:v>
                </c:pt>
                <c:pt idx="4">
                  <c:v>91.351690000000019</c:v>
                </c:pt>
                <c:pt idx="5">
                  <c:v>90.663340000000019</c:v>
                </c:pt>
                <c:pt idx="6">
                  <c:v>91.251570000000001</c:v>
                </c:pt>
                <c:pt idx="7">
                  <c:v>91.914900000000017</c:v>
                </c:pt>
                <c:pt idx="8">
                  <c:v>90.30037999999999</c:v>
                </c:pt>
                <c:pt idx="9">
                  <c:v>90.025040000000018</c:v>
                </c:pt>
                <c:pt idx="10">
                  <c:v>89.912380000000013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471664"/>
        <c:axId val="374472056"/>
      </c:lineChart>
      <c:catAx>
        <c:axId val="37447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noise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472056"/>
        <c:crosses val="autoZero"/>
        <c:auto val="1"/>
        <c:lblAlgn val="ctr"/>
        <c:lblOffset val="100"/>
        <c:noMultiLvlLbl val="0"/>
      </c:catAx>
      <c:valAx>
        <c:axId val="374472056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47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</a:t>
            </a:r>
            <a:r>
              <a:rPr lang="en-NZ" b="1" baseline="0"/>
              <a:t>2sd </a:t>
            </a:r>
            <a:r>
              <a:rPr lang="en-NZ" baseline="0"/>
              <a:t>value)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'noise(6)'!$AJ$1:$AJ$11</c:f>
              <c:strCache>
                <c:ptCount val="11"/>
                <c:pt idx="0">
                  <c:v>No noise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('noise(6)'!$AF$13,'noise(6)'!$AC$13,'noise(6)'!$Z$13,'noise(6)'!$W$13,'noise(6)'!$T$13,'noise(6)'!$Q$13,'noise(6)'!$N$13,'noise(6)'!$K$13,'noise(6)'!$H$13,'noise(6)'!$E$13,'noise(6)'!$B$13)</c:f>
              <c:numCache>
                <c:formatCode>General</c:formatCode>
                <c:ptCount val="11"/>
                <c:pt idx="0">
                  <c:v>97.559439999999995</c:v>
                </c:pt>
                <c:pt idx="1">
                  <c:v>95.882370000000009</c:v>
                </c:pt>
                <c:pt idx="2">
                  <c:v>94.330420000000004</c:v>
                </c:pt>
                <c:pt idx="3">
                  <c:v>94.543170000000003</c:v>
                </c:pt>
                <c:pt idx="4">
                  <c:v>93.366688888888874</c:v>
                </c:pt>
                <c:pt idx="5">
                  <c:v>93.667100000000005</c:v>
                </c:pt>
                <c:pt idx="6">
                  <c:v>94.017510000000016</c:v>
                </c:pt>
                <c:pt idx="7">
                  <c:v>93.979990000000015</c:v>
                </c:pt>
                <c:pt idx="8">
                  <c:v>94.048159999999996</c:v>
                </c:pt>
                <c:pt idx="9">
                  <c:v>93.79140000000001</c:v>
                </c:pt>
                <c:pt idx="10">
                  <c:v>94.198450000000008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'noise(6)'!$AJ$1:$AJ$11</c:f>
              <c:strCache>
                <c:ptCount val="11"/>
                <c:pt idx="0">
                  <c:v>No noise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('noise(6)'!$AG$13,'noise(6)'!$AD$13,'noise(6)'!$AA$13,'noise(6)'!$X$13,'noise(6)'!$U$13,'noise(6)'!$R$13,'noise(6)'!$O$13,'noise(6)'!$L$13,'noise(6)'!$I$13,'noise(6)'!$F$13,'noise(6)'!$C$13)</c:f>
              <c:numCache>
                <c:formatCode>General</c:formatCode>
                <c:ptCount val="11"/>
                <c:pt idx="0">
                  <c:v>93.404260000000008</c:v>
                </c:pt>
                <c:pt idx="1">
                  <c:v>93.478629999999995</c:v>
                </c:pt>
                <c:pt idx="2">
                  <c:v>93.59151</c:v>
                </c:pt>
                <c:pt idx="3">
                  <c:v>93.860550000000018</c:v>
                </c:pt>
                <c:pt idx="4">
                  <c:v>93.948039999999992</c:v>
                </c:pt>
                <c:pt idx="5">
                  <c:v>93.772819999999996</c:v>
                </c:pt>
                <c:pt idx="6">
                  <c:v>94.242320000000007</c:v>
                </c:pt>
                <c:pt idx="7">
                  <c:v>94.304930000000027</c:v>
                </c:pt>
                <c:pt idx="8">
                  <c:v>94.048159999999996</c:v>
                </c:pt>
                <c:pt idx="9">
                  <c:v>93.803920000000005</c:v>
                </c:pt>
                <c:pt idx="10">
                  <c:v>94.198450000000008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472448"/>
        <c:axId val="374472840"/>
      </c:lineChart>
      <c:catAx>
        <c:axId val="37447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72840"/>
        <c:crosses val="autoZero"/>
        <c:auto val="1"/>
        <c:lblAlgn val="ctr"/>
        <c:lblOffset val="100"/>
        <c:noMultiLvlLbl val="0"/>
      </c:catAx>
      <c:valAx>
        <c:axId val="374472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b="1"/>
              <a:t>Reluctance to changing distributions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'noise(6 conv)'!$AJ$1:$AJ$11</c:f>
              <c:strCache>
                <c:ptCount val="11"/>
                <c:pt idx="0">
                  <c:v>No noise</c:v>
                </c:pt>
                <c:pt idx="1">
                  <c:v>10% noise</c:v>
                </c:pt>
                <c:pt idx="2">
                  <c:v>20% noise</c:v>
                </c:pt>
                <c:pt idx="3">
                  <c:v>30% noise</c:v>
                </c:pt>
                <c:pt idx="4">
                  <c:v>40% noise</c:v>
                </c:pt>
                <c:pt idx="5">
                  <c:v>50% noise</c:v>
                </c:pt>
                <c:pt idx="6">
                  <c:v>60% noise</c:v>
                </c:pt>
                <c:pt idx="7">
                  <c:v>70% noise</c:v>
                </c:pt>
                <c:pt idx="8">
                  <c:v>80% noise</c:v>
                </c:pt>
                <c:pt idx="9">
                  <c:v>90% noise</c:v>
                </c:pt>
                <c:pt idx="10">
                  <c:v>100% noise</c:v>
                </c:pt>
              </c:strCache>
            </c:strRef>
          </c:cat>
          <c:val>
            <c:numRef>
              <c:f>('noise(6 conv)'!$AF$13,'noise(6 conv)'!$AC$13,'noise(6 conv)'!$Z$13,'noise(6 conv)'!$W$13,'noise(6 conv)'!$T$13,'noise(6 conv)'!$Q$13,'noise(6 conv)'!$N$13,'noise(6 conv)'!$K$13,'noise(6 conv)'!$H$13,'noise(6 conv)'!$E$13,'noise(6 conv)'!$B$13)</c:f>
              <c:numCache>
                <c:formatCode>General</c:formatCode>
                <c:ptCount val="11"/>
                <c:pt idx="0">
                  <c:v>61.6</c:v>
                </c:pt>
                <c:pt idx="1">
                  <c:v>68.599999999999994</c:v>
                </c:pt>
                <c:pt idx="2">
                  <c:v>86.4</c:v>
                </c:pt>
                <c:pt idx="3">
                  <c:v>115.9</c:v>
                </c:pt>
                <c:pt idx="4">
                  <c:v>146.33333333333334</c:v>
                </c:pt>
                <c:pt idx="5">
                  <c:v>141.1</c:v>
                </c:pt>
                <c:pt idx="6">
                  <c:v>126.1</c:v>
                </c:pt>
                <c:pt idx="7">
                  <c:v>122.4</c:v>
                </c:pt>
                <c:pt idx="8">
                  <c:v>114</c:v>
                </c:pt>
                <c:pt idx="9">
                  <c:v>113.2</c:v>
                </c:pt>
                <c:pt idx="10">
                  <c:v>114.9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'noise(6 conv)'!$AJ$1:$AJ$11</c:f>
              <c:strCache>
                <c:ptCount val="11"/>
                <c:pt idx="0">
                  <c:v>No noise</c:v>
                </c:pt>
                <c:pt idx="1">
                  <c:v>10% noise</c:v>
                </c:pt>
                <c:pt idx="2">
                  <c:v>20% noise</c:v>
                </c:pt>
                <c:pt idx="3">
                  <c:v>30% noise</c:v>
                </c:pt>
                <c:pt idx="4">
                  <c:v>40% noise</c:v>
                </c:pt>
                <c:pt idx="5">
                  <c:v>50% noise</c:v>
                </c:pt>
                <c:pt idx="6">
                  <c:v>60% noise</c:v>
                </c:pt>
                <c:pt idx="7">
                  <c:v>70% noise</c:v>
                </c:pt>
                <c:pt idx="8">
                  <c:v>80% noise</c:v>
                </c:pt>
                <c:pt idx="9">
                  <c:v>90% noise</c:v>
                </c:pt>
                <c:pt idx="10">
                  <c:v>100% noise</c:v>
                </c:pt>
              </c:strCache>
            </c:strRef>
          </c:cat>
          <c:val>
            <c:numRef>
              <c:f>('noise(6 conv)'!$AG$13,'noise(6 conv)'!$AD$13,'noise(6 conv)'!$AA$13,'noise(6 conv)'!$X$13,'noise(6 conv)'!$U$13,'noise(6 conv)'!$R$13,'noise(6 conv)'!$O$13,'noise(6 conv)'!$L$13,'noise(6 conv)'!$I$13,'noise(6 conv)'!$F$13,'noise(6 conv)'!$C$13)</c:f>
              <c:numCache>
                <c:formatCode>General</c:formatCode>
                <c:ptCount val="11"/>
                <c:pt idx="0">
                  <c:v>112.2</c:v>
                </c:pt>
                <c:pt idx="1">
                  <c:v>114.1</c:v>
                </c:pt>
                <c:pt idx="2">
                  <c:v>109.6</c:v>
                </c:pt>
                <c:pt idx="3">
                  <c:v>112.7</c:v>
                </c:pt>
                <c:pt idx="4">
                  <c:v>116.5</c:v>
                </c:pt>
                <c:pt idx="5">
                  <c:v>113.5</c:v>
                </c:pt>
                <c:pt idx="6">
                  <c:v>110.9</c:v>
                </c:pt>
                <c:pt idx="7">
                  <c:v>114.9</c:v>
                </c:pt>
                <c:pt idx="8" formatCode="0.0">
                  <c:v>114</c:v>
                </c:pt>
                <c:pt idx="9">
                  <c:v>113.2</c:v>
                </c:pt>
                <c:pt idx="10">
                  <c:v>114.9</c:v>
                </c:pt>
              </c:numCache>
            </c:numRef>
          </c:val>
          <c:smooth val="0"/>
        </c:ser>
        <c:ser>
          <c:idx val="2"/>
          <c:order val="2"/>
          <c:tx>
            <c:v>ASVM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('noise(6 conv)'!$AH$13,'noise(6 conv)'!$AE$13,'noise(6 conv)'!$AB$13,'noise(6 conv)'!$Y$13,'noise(6 conv)'!$V$13,'noise(6 conv)'!$S$13,'noise(6 conv)'!$P$13,'noise(6 conv)'!$M$13,'noise(6 conv)'!$J$13,'noise(6 conv)'!$G$13,'noise(6 conv)'!$D$13)</c:f>
              <c:numCache>
                <c:formatCode>General</c:formatCode>
                <c:ptCount val="11"/>
                <c:pt idx="0">
                  <c:v>873</c:v>
                </c:pt>
                <c:pt idx="1">
                  <c:v>827.3</c:v>
                </c:pt>
                <c:pt idx="2">
                  <c:v>879.6</c:v>
                </c:pt>
                <c:pt idx="3">
                  <c:v>901.1</c:v>
                </c:pt>
                <c:pt idx="4">
                  <c:v>854.7</c:v>
                </c:pt>
                <c:pt idx="5">
                  <c:v>881.5</c:v>
                </c:pt>
                <c:pt idx="6">
                  <c:v>783.8</c:v>
                </c:pt>
                <c:pt idx="7">
                  <c:v>832.4</c:v>
                </c:pt>
                <c:pt idx="8">
                  <c:v>837.4</c:v>
                </c:pt>
                <c:pt idx="9">
                  <c:v>808.1</c:v>
                </c:pt>
                <c:pt idx="10">
                  <c:v>828.4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470880"/>
        <c:axId val="374473232"/>
      </c:lineChart>
      <c:catAx>
        <c:axId val="37447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73232"/>
        <c:crosses val="autoZero"/>
        <c:auto val="1"/>
        <c:lblAlgn val="ctr"/>
        <c:lblOffset val="100"/>
        <c:noMultiLvlLbl val="0"/>
      </c:catAx>
      <c:valAx>
        <c:axId val="374473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</a:t>
            </a:r>
            <a:r>
              <a:rPr lang="en-NZ" b="1" baseline="0"/>
              <a:t>2sd </a:t>
            </a:r>
            <a:r>
              <a:rPr lang="en-NZ" baseline="0"/>
              <a:t>value)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'noise(6 conv)'!$AJ$1:$AJ$11</c:f>
              <c:strCache>
                <c:ptCount val="11"/>
                <c:pt idx="0">
                  <c:v>No noise</c:v>
                </c:pt>
                <c:pt idx="1">
                  <c:v>10% noise</c:v>
                </c:pt>
                <c:pt idx="2">
                  <c:v>20% noise</c:v>
                </c:pt>
                <c:pt idx="3">
                  <c:v>30% noise</c:v>
                </c:pt>
                <c:pt idx="4">
                  <c:v>40% noise</c:v>
                </c:pt>
                <c:pt idx="5">
                  <c:v>50% noise</c:v>
                </c:pt>
                <c:pt idx="6">
                  <c:v>60% noise</c:v>
                </c:pt>
                <c:pt idx="7">
                  <c:v>70% noise</c:v>
                </c:pt>
                <c:pt idx="8">
                  <c:v>80% noise</c:v>
                </c:pt>
                <c:pt idx="9">
                  <c:v>90% noise</c:v>
                </c:pt>
                <c:pt idx="10">
                  <c:v>100% noise</c:v>
                </c:pt>
              </c:strCache>
            </c:strRef>
          </c:cat>
          <c:val>
            <c:numRef>
              <c:f>('noise(6 conv)'!$AF$13,'noise(6 conv)'!$AC$13,'noise(6 conv)'!$Z$13,'noise(6 conv)'!$W$13,'noise(6 conv)'!$T$13,'noise(6 conv)'!$Q$13,'noise(6 conv)'!$N$13,'noise(6 conv)'!$K$13,'noise(6 conv)'!$H$13,'noise(6 conv)'!$E$13,'noise(6 conv)'!$B$13)</c:f>
              <c:numCache>
                <c:formatCode>General</c:formatCode>
                <c:ptCount val="11"/>
                <c:pt idx="0">
                  <c:v>61.6</c:v>
                </c:pt>
                <c:pt idx="1">
                  <c:v>68.599999999999994</c:v>
                </c:pt>
                <c:pt idx="2">
                  <c:v>86.4</c:v>
                </c:pt>
                <c:pt idx="3">
                  <c:v>115.9</c:v>
                </c:pt>
                <c:pt idx="4">
                  <c:v>146.33333333333334</c:v>
                </c:pt>
                <c:pt idx="5">
                  <c:v>141.1</c:v>
                </c:pt>
                <c:pt idx="6">
                  <c:v>126.1</c:v>
                </c:pt>
                <c:pt idx="7">
                  <c:v>122.4</c:v>
                </c:pt>
                <c:pt idx="8">
                  <c:v>114</c:v>
                </c:pt>
                <c:pt idx="9">
                  <c:v>113.2</c:v>
                </c:pt>
                <c:pt idx="10">
                  <c:v>114.9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'noise(6 conv)'!$AJ$1:$AJ$11</c:f>
              <c:strCache>
                <c:ptCount val="11"/>
                <c:pt idx="0">
                  <c:v>No noise</c:v>
                </c:pt>
                <c:pt idx="1">
                  <c:v>10% noise</c:v>
                </c:pt>
                <c:pt idx="2">
                  <c:v>20% noise</c:v>
                </c:pt>
                <c:pt idx="3">
                  <c:v>30% noise</c:v>
                </c:pt>
                <c:pt idx="4">
                  <c:v>40% noise</c:v>
                </c:pt>
                <c:pt idx="5">
                  <c:v>50% noise</c:v>
                </c:pt>
                <c:pt idx="6">
                  <c:v>60% noise</c:v>
                </c:pt>
                <c:pt idx="7">
                  <c:v>70% noise</c:v>
                </c:pt>
                <c:pt idx="8">
                  <c:v>80% noise</c:v>
                </c:pt>
                <c:pt idx="9">
                  <c:v>90% noise</c:v>
                </c:pt>
                <c:pt idx="10">
                  <c:v>100% noise</c:v>
                </c:pt>
              </c:strCache>
            </c:strRef>
          </c:cat>
          <c:val>
            <c:numRef>
              <c:f>('noise(6 conv)'!$AG$13,'noise(6 conv)'!$AD$13,'noise(6 conv)'!$AA$13,'noise(6 conv)'!$X$13,'noise(6 conv)'!$U$13,'noise(6 conv)'!$R$13,'noise(6 conv)'!$O$13,'noise(6 conv)'!$L$13,'noise(6 conv)'!$I$13,'noise(6 conv)'!$F$13,'noise(6 conv)'!$C$13)</c:f>
              <c:numCache>
                <c:formatCode>General</c:formatCode>
                <c:ptCount val="11"/>
                <c:pt idx="0">
                  <c:v>112.2</c:v>
                </c:pt>
                <c:pt idx="1">
                  <c:v>114.1</c:v>
                </c:pt>
                <c:pt idx="2">
                  <c:v>109.6</c:v>
                </c:pt>
                <c:pt idx="3">
                  <c:v>112.7</c:v>
                </c:pt>
                <c:pt idx="4">
                  <c:v>116.5</c:v>
                </c:pt>
                <c:pt idx="5">
                  <c:v>113.5</c:v>
                </c:pt>
                <c:pt idx="6">
                  <c:v>110.9</c:v>
                </c:pt>
                <c:pt idx="7">
                  <c:v>114.9</c:v>
                </c:pt>
                <c:pt idx="8" formatCode="0.0">
                  <c:v>114</c:v>
                </c:pt>
                <c:pt idx="9">
                  <c:v>113.2</c:v>
                </c:pt>
                <c:pt idx="10">
                  <c:v>114.9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474016"/>
        <c:axId val="374474408"/>
      </c:lineChart>
      <c:catAx>
        <c:axId val="37447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74408"/>
        <c:crosses val="autoZero"/>
        <c:auto val="1"/>
        <c:lblAlgn val="ctr"/>
        <c:lblOffset val="100"/>
        <c:noMultiLvlLbl val="0"/>
      </c:catAx>
      <c:valAx>
        <c:axId val="3744744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NZ" b="1"/>
              <a:t>Convergence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'noise(6 conv)'!$AJ$20</c:f>
              <c:strCache>
                <c:ptCount val="1"/>
                <c:pt idx="0">
                  <c:v>AccGenSVM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'noise(6 conv)'!$AJ$24</c:f>
              <c:numCache>
                <c:formatCode>General</c:formatCode>
                <c:ptCount val="1"/>
                <c:pt idx="0">
                  <c:v>61.6</c:v>
                </c:pt>
              </c:numCache>
            </c:numRef>
          </c:val>
        </c:ser>
        <c:ser>
          <c:idx val="1"/>
          <c:order val="1"/>
          <c:tx>
            <c:strRef>
              <c:f>'noise(6 conv)'!$AJ$21</c:f>
              <c:strCache>
                <c:ptCount val="1"/>
                <c:pt idx="0">
                  <c:v>LNT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'noise(6 conv)'!$AJ$25</c:f>
              <c:numCache>
                <c:formatCode>General</c:formatCode>
                <c:ptCount val="1"/>
                <c:pt idx="0">
                  <c:v>112.2</c:v>
                </c:pt>
              </c:numCache>
            </c:numRef>
          </c:val>
        </c:ser>
        <c:ser>
          <c:idx val="2"/>
          <c:order val="2"/>
          <c:tx>
            <c:strRef>
              <c:f>'noise(6 conv)'!$AJ$22</c:f>
              <c:strCache>
                <c:ptCount val="1"/>
                <c:pt idx="0">
                  <c:v>ASVM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'noise(6 conv)'!$AJ$26</c:f>
              <c:numCache>
                <c:formatCode>General</c:formatCode>
                <c:ptCount val="1"/>
                <c:pt idx="0">
                  <c:v>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475192"/>
        <c:axId val="374475584"/>
      </c:barChart>
      <c:catAx>
        <c:axId val="3744751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74475584"/>
        <c:crosses val="autoZero"/>
        <c:auto val="1"/>
        <c:lblAlgn val="ctr"/>
        <c:lblOffset val="100"/>
        <c:noMultiLvlLbl val="0"/>
      </c:catAx>
      <c:valAx>
        <c:axId val="3744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47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</a:t>
            </a:r>
            <a:r>
              <a:rPr lang="en-NZ" b="1" baseline="0"/>
              <a:t>drift</a:t>
            </a:r>
            <a:r>
              <a:rPr lang="en-NZ" baseline="0"/>
              <a:t>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(drift!$W$3,drift!$T$3,drift!$Q$3,drift!$N$3,drift!$K$3,drift!$H$3,drift!$E$3,drift!$B$3)</c:f>
              <c:strCache>
                <c:ptCount val="8"/>
                <c:pt idx="0">
                  <c:v>No noise</c:v>
                </c:pt>
                <c:pt idx="1">
                  <c:v>5% noise</c:v>
                </c:pt>
                <c:pt idx="2">
                  <c:v>10% noise</c:v>
                </c:pt>
                <c:pt idx="3">
                  <c:v>20% noise</c:v>
                </c:pt>
                <c:pt idx="4">
                  <c:v>30% noise</c:v>
                </c:pt>
                <c:pt idx="5">
                  <c:v>40% noise</c:v>
                </c:pt>
                <c:pt idx="6">
                  <c:v>50% noise</c:v>
                </c:pt>
                <c:pt idx="7">
                  <c:v>100% noise</c:v>
                </c:pt>
              </c:strCache>
            </c:strRef>
          </c:cat>
          <c:val>
            <c:numRef>
              <c:f>(drift!$W$15,drift!$T$15,drift!$Q$15,drift!$N$15,drift!$K$15,drift!$H$15,drift!$E$15,drift!$B$15)</c:f>
              <c:numCache>
                <c:formatCode>General</c:formatCode>
                <c:ptCount val="8"/>
                <c:pt idx="0">
                  <c:v>97.559439999999995</c:v>
                </c:pt>
                <c:pt idx="1">
                  <c:v>97.459319999999977</c:v>
                </c:pt>
                <c:pt idx="2">
                  <c:v>95.469329999999985</c:v>
                </c:pt>
                <c:pt idx="3">
                  <c:v>92.352930000000029</c:v>
                </c:pt>
                <c:pt idx="4">
                  <c:v>67.934929999999994</c:v>
                </c:pt>
                <c:pt idx="5">
                  <c:v>52.165219999999991</c:v>
                </c:pt>
                <c:pt idx="6">
                  <c:v>50.050079999999994</c:v>
                </c:pt>
                <c:pt idx="7">
                  <c:v>3.7421760000000006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(drift!$W$3,drift!$T$3,drift!$Q$3,drift!$N$3,drift!$K$3,drift!$H$3,drift!$E$3,drift!$B$3)</c:f>
              <c:strCache>
                <c:ptCount val="8"/>
                <c:pt idx="0">
                  <c:v>No noise</c:v>
                </c:pt>
                <c:pt idx="1">
                  <c:v>5% noise</c:v>
                </c:pt>
                <c:pt idx="2">
                  <c:v>10% noise</c:v>
                </c:pt>
                <c:pt idx="3">
                  <c:v>20% noise</c:v>
                </c:pt>
                <c:pt idx="4">
                  <c:v>30% noise</c:v>
                </c:pt>
                <c:pt idx="5">
                  <c:v>40% noise</c:v>
                </c:pt>
                <c:pt idx="6">
                  <c:v>50% noise</c:v>
                </c:pt>
                <c:pt idx="7">
                  <c:v>100% noise</c:v>
                </c:pt>
              </c:strCache>
            </c:strRef>
          </c:cat>
          <c:val>
            <c:numRef>
              <c:f>(drift!$X$15,drift!$U$15,drift!$R$15,drift!$L$15,drift!$L$15,drift!$I$15,drift!$F$15,drift!$C$15)</c:f>
              <c:numCache>
                <c:formatCode>General</c:formatCode>
                <c:ptCount val="8"/>
                <c:pt idx="0">
                  <c:v>93.404260000000008</c:v>
                </c:pt>
                <c:pt idx="1">
                  <c:v>92.515640000000005</c:v>
                </c:pt>
                <c:pt idx="2">
                  <c:v>91.476839999999996</c:v>
                </c:pt>
                <c:pt idx="3">
                  <c:v>79.261589999999998</c:v>
                </c:pt>
                <c:pt idx="4">
                  <c:v>79.261589999999998</c:v>
                </c:pt>
                <c:pt idx="5">
                  <c:v>54.317910000000005</c:v>
                </c:pt>
                <c:pt idx="6">
                  <c:v>50.713400000000007</c:v>
                </c:pt>
                <c:pt idx="7">
                  <c:v>6.7334150000000008</c:v>
                </c:pt>
              </c:numCache>
            </c:numRef>
          </c:val>
          <c:smooth val="0"/>
        </c:ser>
        <c:ser>
          <c:idx val="2"/>
          <c:order val="2"/>
          <c:tx>
            <c:v>ASVM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(drift!$Y$15,drift!$V$15,drift!$S$15,drift!$P$15,drift!$M$15,drift!$J$15,drift!$G$15,drift!$D$15)</c:f>
              <c:numCache>
                <c:formatCode>General</c:formatCode>
                <c:ptCount val="8"/>
                <c:pt idx="0">
                  <c:v>91.714649999999992</c:v>
                </c:pt>
                <c:pt idx="1">
                  <c:v>78.094480599999997</c:v>
                </c:pt>
                <c:pt idx="2">
                  <c:v>81.489370000000008</c:v>
                </c:pt>
                <c:pt idx="3">
                  <c:v>79.849809999999991</c:v>
                </c:pt>
                <c:pt idx="4">
                  <c:v>69.374230000000011</c:v>
                </c:pt>
                <c:pt idx="5">
                  <c:v>69.349180000000018</c:v>
                </c:pt>
                <c:pt idx="6">
                  <c:v>45.869839999999996</c:v>
                </c:pt>
                <c:pt idx="7">
                  <c:v>5.5193989999999999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725760"/>
        <c:axId val="398726152"/>
      </c:lineChart>
      <c:catAx>
        <c:axId val="39872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26152"/>
        <c:crosses val="autoZero"/>
        <c:auto val="1"/>
        <c:lblAlgn val="ctr"/>
        <c:lblOffset val="100"/>
        <c:noMultiLvlLbl val="0"/>
      </c:catAx>
      <c:valAx>
        <c:axId val="39872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different number of hypotheses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accuracy!$O$1:$O$4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125</c:v>
                </c:pt>
                <c:pt idx="3">
                  <c:v>155</c:v>
                </c:pt>
              </c:numCache>
            </c:numRef>
          </c:cat>
          <c:val>
            <c:numRef>
              <c:f>(accuracy!$K$13,accuracy!$H$13,accuracy!$E$13,accuracy!$B$13)</c:f>
              <c:numCache>
                <c:formatCode>General</c:formatCode>
                <c:ptCount val="4"/>
                <c:pt idx="0">
                  <c:v>93.817270000000008</c:v>
                </c:pt>
                <c:pt idx="1">
                  <c:v>94.393000000000001</c:v>
                </c:pt>
                <c:pt idx="2">
                  <c:v>96.65785000000001</c:v>
                </c:pt>
                <c:pt idx="3">
                  <c:v>97.559439999999995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accuracy!$O$1:$O$4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125</c:v>
                </c:pt>
                <c:pt idx="3">
                  <c:v>155</c:v>
                </c:pt>
              </c:numCache>
            </c:numRef>
          </c:cat>
          <c:val>
            <c:numRef>
              <c:f>(accuracy!$L$13,accuracy!$I$13,accuracy!$F$13,accuracy!$C$13)</c:f>
              <c:numCache>
                <c:formatCode>General</c:formatCode>
                <c:ptCount val="4"/>
                <c:pt idx="0">
                  <c:v>93.404260000000008</c:v>
                </c:pt>
                <c:pt idx="1">
                  <c:v>93.404260000000008</c:v>
                </c:pt>
                <c:pt idx="2">
                  <c:v>93.404260000000008</c:v>
                </c:pt>
                <c:pt idx="3">
                  <c:v>93.404260000000008</c:v>
                </c:pt>
              </c:numCache>
            </c:numRef>
          </c:val>
          <c:smooth val="0"/>
        </c:ser>
        <c:ser>
          <c:idx val="2"/>
          <c:order val="2"/>
          <c:tx>
            <c:v>ASVM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accuracy!$O$1:$O$4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125</c:v>
                </c:pt>
                <c:pt idx="3">
                  <c:v>155</c:v>
                </c:pt>
              </c:numCache>
            </c:numRef>
          </c:cat>
          <c:val>
            <c:numRef>
              <c:f>(accuracy!$M$13,accuracy!$J$13,accuracy!$G$13,accuracy!$D$13)</c:f>
              <c:numCache>
                <c:formatCode>General</c:formatCode>
                <c:ptCount val="4"/>
                <c:pt idx="0">
                  <c:v>91.714649999999992</c:v>
                </c:pt>
                <c:pt idx="1">
                  <c:v>91.714649999999992</c:v>
                </c:pt>
                <c:pt idx="2">
                  <c:v>91.714649999999992</c:v>
                </c:pt>
                <c:pt idx="3">
                  <c:v>91.714649999999992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753552"/>
        <c:axId val="384753944"/>
      </c:lineChart>
      <c:catAx>
        <c:axId val="38475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</a:t>
                </a:r>
                <a:r>
                  <a:rPr lang="en-NZ" baseline="0"/>
                  <a:t> source </a:t>
                </a:r>
                <a:r>
                  <a:rPr lang="en-NZ"/>
                  <a:t>hypotheses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53944"/>
        <c:crosses val="autoZero"/>
        <c:auto val="1"/>
        <c:lblAlgn val="ctr"/>
        <c:lblOffset val="100"/>
        <c:noMultiLvlLbl val="0"/>
      </c:catAx>
      <c:valAx>
        <c:axId val="38475394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prediction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NZ" b="1"/>
              <a:t>Prediction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accuracy!$O$1:$O$4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125</c:v>
                </c:pt>
                <c:pt idx="3">
                  <c:v>155</c:v>
                </c:pt>
              </c:numCache>
            </c:numRef>
          </c:cat>
          <c:val>
            <c:numRef>
              <c:f>(accuracy!$K$13,accuracy!$H$13,accuracy!$E$13,accuracy!$B$13)</c:f>
              <c:numCache>
                <c:formatCode>General</c:formatCode>
                <c:ptCount val="4"/>
                <c:pt idx="0">
                  <c:v>93.817270000000008</c:v>
                </c:pt>
                <c:pt idx="1">
                  <c:v>94.393000000000001</c:v>
                </c:pt>
                <c:pt idx="2">
                  <c:v>96.65785000000001</c:v>
                </c:pt>
                <c:pt idx="3">
                  <c:v>97.559439999999995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accuracy!$O$1:$O$4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125</c:v>
                </c:pt>
                <c:pt idx="3">
                  <c:v>155</c:v>
                </c:pt>
              </c:numCache>
            </c:numRef>
          </c:cat>
          <c:val>
            <c:numRef>
              <c:f>(accuracy!$L$13,accuracy!$I$13,accuracy!$F$13,accuracy!$C$13)</c:f>
              <c:numCache>
                <c:formatCode>General</c:formatCode>
                <c:ptCount val="4"/>
                <c:pt idx="0">
                  <c:v>93.404260000000008</c:v>
                </c:pt>
                <c:pt idx="1">
                  <c:v>93.404260000000008</c:v>
                </c:pt>
                <c:pt idx="2">
                  <c:v>93.404260000000008</c:v>
                </c:pt>
                <c:pt idx="3">
                  <c:v>93.404260000000008</c:v>
                </c:pt>
              </c:numCache>
            </c:numRef>
          </c:val>
          <c:smooth val="0"/>
        </c:ser>
        <c:ser>
          <c:idx val="2"/>
          <c:order val="2"/>
          <c:tx>
            <c:v>ASVM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accuracy!$O$1:$O$4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125</c:v>
                </c:pt>
                <c:pt idx="3">
                  <c:v>155</c:v>
                </c:pt>
              </c:numCache>
            </c:numRef>
          </c:cat>
          <c:val>
            <c:numRef>
              <c:f>(accuracy!$M$13,accuracy!$J$13,accuracy!$G$13,accuracy!$D$13)</c:f>
              <c:numCache>
                <c:formatCode>General</c:formatCode>
                <c:ptCount val="4"/>
                <c:pt idx="0">
                  <c:v>91.714649999999992</c:v>
                </c:pt>
                <c:pt idx="1">
                  <c:v>91.714649999999992</c:v>
                </c:pt>
                <c:pt idx="2">
                  <c:v>91.714649999999992</c:v>
                </c:pt>
                <c:pt idx="3">
                  <c:v>91.714649999999992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754728"/>
        <c:axId val="384755120"/>
      </c:lineChart>
      <c:catAx>
        <c:axId val="38475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number of source hypotheses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755120"/>
        <c:crosses val="autoZero"/>
        <c:auto val="1"/>
        <c:lblAlgn val="ctr"/>
        <c:lblOffset val="100"/>
        <c:noMultiLvlLbl val="0"/>
      </c:catAx>
      <c:valAx>
        <c:axId val="38475512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prediction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75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NZ" b="1"/>
              <a:t>Reluctance</a:t>
            </a:r>
            <a:r>
              <a:rPr lang="en-NZ" b="1" baseline="0"/>
              <a:t> to changing distributions</a:t>
            </a:r>
            <a:endParaRPr lang="en-NZ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'noise(7)'!$AJ$1:$AJ$11</c:f>
              <c:strCache>
                <c:ptCount val="11"/>
                <c:pt idx="0">
                  <c:v>No noise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('noise(7)'!$AF$13,'noise(7)'!$AC$13,'noise(7)'!$Z$13,'noise(7)'!$W$13,'noise(7)'!$T$13,'noise(7)'!$Q$13,'noise(7)'!$N$13,'noise(7)'!$K$13,'noise(7)'!$H$13,'noise(7)'!$E$13,'noise(7)'!$B$13)</c:f>
              <c:numCache>
                <c:formatCode>General</c:formatCode>
                <c:ptCount val="11"/>
                <c:pt idx="0">
                  <c:v>97.559439999999995</c:v>
                </c:pt>
                <c:pt idx="1">
                  <c:v>95.882370000000009</c:v>
                </c:pt>
                <c:pt idx="2">
                  <c:v>94.330420000000004</c:v>
                </c:pt>
                <c:pt idx="3">
                  <c:v>94.543170000000003</c:v>
                </c:pt>
                <c:pt idx="4">
                  <c:v>93.366688888888874</c:v>
                </c:pt>
                <c:pt idx="5">
                  <c:v>93.667100000000005</c:v>
                </c:pt>
                <c:pt idx="6">
                  <c:v>94.017510000000016</c:v>
                </c:pt>
                <c:pt idx="7">
                  <c:v>93.979990000000015</c:v>
                </c:pt>
                <c:pt idx="8">
                  <c:v>94.048159999999996</c:v>
                </c:pt>
                <c:pt idx="9">
                  <c:v>93.79140000000001</c:v>
                </c:pt>
                <c:pt idx="10">
                  <c:v>94.198450000000008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'noise(7)'!$AJ$1:$AJ$11</c:f>
              <c:strCache>
                <c:ptCount val="11"/>
                <c:pt idx="0">
                  <c:v>No noise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('noise(7)'!$AG$13,'noise(7)'!$AD$13,'noise(7)'!$AA$13,'noise(7)'!$X$13,'noise(7)'!$U$13,'noise(7)'!$R$13,'noise(7)'!$O$13,'noise(7)'!$L$13,'noise(7)'!$I$13,'noise(7)'!$F$13,'noise(7)'!$C$13)</c:f>
              <c:numCache>
                <c:formatCode>General</c:formatCode>
                <c:ptCount val="11"/>
                <c:pt idx="0">
                  <c:v>93.404260000000008</c:v>
                </c:pt>
                <c:pt idx="1">
                  <c:v>93.478629999999995</c:v>
                </c:pt>
                <c:pt idx="2">
                  <c:v>93.59151</c:v>
                </c:pt>
                <c:pt idx="3">
                  <c:v>93.860550000000018</c:v>
                </c:pt>
                <c:pt idx="4">
                  <c:v>93.948039999999992</c:v>
                </c:pt>
                <c:pt idx="5">
                  <c:v>93.772819999999996</c:v>
                </c:pt>
                <c:pt idx="6">
                  <c:v>94.242320000000007</c:v>
                </c:pt>
                <c:pt idx="7">
                  <c:v>94.304930000000027</c:v>
                </c:pt>
                <c:pt idx="8">
                  <c:v>94.048159999999996</c:v>
                </c:pt>
                <c:pt idx="9">
                  <c:v>93.803920000000005</c:v>
                </c:pt>
                <c:pt idx="10">
                  <c:v>94.198450000000008</c:v>
                </c:pt>
              </c:numCache>
            </c:numRef>
          </c:val>
          <c:smooth val="0"/>
        </c:ser>
        <c:ser>
          <c:idx val="2"/>
          <c:order val="2"/>
          <c:tx>
            <c:v>ASVM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('noise(7)'!$AH$13,'noise(7)'!$AE$13,'noise(7)'!$AB$13,'noise(7)'!$Y$13,'noise(7)'!$V$13,'noise(7)'!$S$13,'noise(7)'!$P$13,'noise(7)'!$M$13,'noise(7)'!$J$13,'noise(7)'!$G$13,'noise(7)'!$D$13)</c:f>
              <c:numCache>
                <c:formatCode>General</c:formatCode>
                <c:ptCount val="11"/>
                <c:pt idx="0">
                  <c:v>91.714649999999992</c:v>
                </c:pt>
                <c:pt idx="1">
                  <c:v>91.08887</c:v>
                </c:pt>
                <c:pt idx="2">
                  <c:v>91.339180000000013</c:v>
                </c:pt>
                <c:pt idx="3">
                  <c:v>91.239049999999992</c:v>
                </c:pt>
                <c:pt idx="4">
                  <c:v>91.351690000000019</c:v>
                </c:pt>
                <c:pt idx="5">
                  <c:v>90.663340000000019</c:v>
                </c:pt>
                <c:pt idx="6">
                  <c:v>91.251570000000001</c:v>
                </c:pt>
                <c:pt idx="7">
                  <c:v>91.914900000000017</c:v>
                </c:pt>
                <c:pt idx="8">
                  <c:v>90.30037999999999</c:v>
                </c:pt>
                <c:pt idx="9">
                  <c:v>90.025040000000018</c:v>
                </c:pt>
                <c:pt idx="10">
                  <c:v>89.912380000000013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757672"/>
        <c:axId val="394758064"/>
      </c:lineChart>
      <c:catAx>
        <c:axId val="39475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noise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758064"/>
        <c:crosses val="autoZero"/>
        <c:auto val="1"/>
        <c:lblAlgn val="ctr"/>
        <c:lblOffset val="100"/>
        <c:noMultiLvlLbl val="0"/>
      </c:catAx>
      <c:valAx>
        <c:axId val="394758064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757672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</a:t>
            </a:r>
            <a:r>
              <a:rPr lang="en-NZ" b="1" baseline="0"/>
              <a:t>2sd </a:t>
            </a:r>
            <a:r>
              <a:rPr lang="en-NZ" baseline="0"/>
              <a:t>value)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'noise(7)'!$AJ$1:$AJ$11</c:f>
              <c:strCache>
                <c:ptCount val="11"/>
                <c:pt idx="0">
                  <c:v>No noise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('noise(7)'!$AF$13,'noise(7)'!$AC$13,'noise(7)'!$Z$13,'noise(7)'!$W$13,'noise(7)'!$T$13,'noise(7)'!$Q$13,'noise(7)'!$N$13,'noise(7)'!$K$13,'noise(7)'!$H$13,'noise(7)'!$E$13,'noise(7)'!$B$13)</c:f>
              <c:numCache>
                <c:formatCode>General</c:formatCode>
                <c:ptCount val="11"/>
                <c:pt idx="0">
                  <c:v>97.559439999999995</c:v>
                </c:pt>
                <c:pt idx="1">
                  <c:v>95.882370000000009</c:v>
                </c:pt>
                <c:pt idx="2">
                  <c:v>94.330420000000004</c:v>
                </c:pt>
                <c:pt idx="3">
                  <c:v>94.543170000000003</c:v>
                </c:pt>
                <c:pt idx="4">
                  <c:v>93.366688888888874</c:v>
                </c:pt>
                <c:pt idx="5">
                  <c:v>93.667100000000005</c:v>
                </c:pt>
                <c:pt idx="6">
                  <c:v>94.017510000000016</c:v>
                </c:pt>
                <c:pt idx="7">
                  <c:v>93.979990000000015</c:v>
                </c:pt>
                <c:pt idx="8">
                  <c:v>94.048159999999996</c:v>
                </c:pt>
                <c:pt idx="9">
                  <c:v>93.79140000000001</c:v>
                </c:pt>
                <c:pt idx="10">
                  <c:v>94.198450000000008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'noise(7)'!$AJ$1:$AJ$11</c:f>
              <c:strCache>
                <c:ptCount val="11"/>
                <c:pt idx="0">
                  <c:v>No noise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('noise(7)'!$AG$13,'noise(7)'!$AD$13,'noise(7)'!$AA$13,'noise(7)'!$X$13,'noise(7)'!$U$13,'noise(7)'!$R$13,'noise(7)'!$O$13,'noise(7)'!$L$13,'noise(7)'!$I$13,'noise(7)'!$F$13,'noise(7)'!$C$13)</c:f>
              <c:numCache>
                <c:formatCode>General</c:formatCode>
                <c:ptCount val="11"/>
                <c:pt idx="0">
                  <c:v>93.404260000000008</c:v>
                </c:pt>
                <c:pt idx="1">
                  <c:v>93.478629999999995</c:v>
                </c:pt>
                <c:pt idx="2">
                  <c:v>93.59151</c:v>
                </c:pt>
                <c:pt idx="3">
                  <c:v>93.860550000000018</c:v>
                </c:pt>
                <c:pt idx="4">
                  <c:v>93.948039999999992</c:v>
                </c:pt>
                <c:pt idx="5">
                  <c:v>93.772819999999996</c:v>
                </c:pt>
                <c:pt idx="6">
                  <c:v>94.242320000000007</c:v>
                </c:pt>
                <c:pt idx="7">
                  <c:v>94.304930000000027</c:v>
                </c:pt>
                <c:pt idx="8">
                  <c:v>94.048159999999996</c:v>
                </c:pt>
                <c:pt idx="9">
                  <c:v>93.803920000000005</c:v>
                </c:pt>
                <c:pt idx="10">
                  <c:v>94.198450000000008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2984"/>
        <c:axId val="14433376"/>
      </c:lineChart>
      <c:catAx>
        <c:axId val="1443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376"/>
        <c:crosses val="autoZero"/>
        <c:auto val="1"/>
        <c:lblAlgn val="ctr"/>
        <c:lblOffset val="100"/>
        <c:noMultiLvlLbl val="0"/>
      </c:catAx>
      <c:valAx>
        <c:axId val="14433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(mean = minus 1 sd)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'noise(2)'!$BM$1:$BM$7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('noise(2)'!$BJ$14,'noise(2)'!$AX$14,'noise(2)'!$AL$14,'noise(2)'!$Z$14,'noise(2)'!$N$14,'noise(2)'!$B$14)</c:f>
              <c:numCache>
                <c:formatCode>General</c:formatCode>
                <c:ptCount val="6"/>
                <c:pt idx="0">
                  <c:v>97.559439999999995</c:v>
                </c:pt>
                <c:pt idx="1">
                  <c:v>97.446809999999999</c:v>
                </c:pt>
                <c:pt idx="2">
                  <c:v>94.693359999999998</c:v>
                </c:pt>
                <c:pt idx="3">
                  <c:v>90.550640000000001</c:v>
                </c:pt>
                <c:pt idx="4">
                  <c:v>50.062599999999996</c:v>
                </c:pt>
                <c:pt idx="5">
                  <c:v>93.692000000000021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'noise(2)'!$BM$1:$BM$7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('noise(2)'!$BK$14,'noise(2)'!$AY$14,'noise(2)'!$AM$14,'noise(2)'!$AA$14,'noise(2)'!$O$14,'noise(2)'!$C$14)</c:f>
              <c:numCache>
                <c:formatCode>General</c:formatCode>
                <c:ptCount val="6"/>
                <c:pt idx="0">
                  <c:v>93.404260000000008</c:v>
                </c:pt>
                <c:pt idx="1">
                  <c:v>93.491860000000003</c:v>
                </c:pt>
                <c:pt idx="2">
                  <c:v>93.229030000000009</c:v>
                </c:pt>
                <c:pt idx="3">
                  <c:v>93.479350000000011</c:v>
                </c:pt>
                <c:pt idx="4">
                  <c:v>50.062599999999996</c:v>
                </c:pt>
                <c:pt idx="5">
                  <c:v>93.692100000000011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726936"/>
        <c:axId val="398727328"/>
      </c:lineChart>
      <c:catAx>
        <c:axId val="39872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27328"/>
        <c:crosses val="autoZero"/>
        <c:auto val="1"/>
        <c:lblAlgn val="ctr"/>
        <c:lblOffset val="100"/>
        <c:noMultiLvlLbl val="0"/>
      </c:catAx>
      <c:valAx>
        <c:axId val="3987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2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(mean = minus 2 sd)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'noise(2)'!$BM$1:$BM$7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('noise(2)'!$BJ$14,'noise(2)'!$AZ$14,'noise(2)'!$AN$14,'noise(2)'!$AB$14,'noise(2)'!$P$14,'noise(2)'!$D$14)</c:f>
              <c:numCache>
                <c:formatCode>General</c:formatCode>
                <c:ptCount val="6"/>
                <c:pt idx="0">
                  <c:v>97.559439999999995</c:v>
                </c:pt>
                <c:pt idx="1">
                  <c:v>97.934930000000008</c:v>
                </c:pt>
                <c:pt idx="2">
                  <c:v>94.693359999999998</c:v>
                </c:pt>
                <c:pt idx="3">
                  <c:v>90.55064999999999</c:v>
                </c:pt>
                <c:pt idx="4">
                  <c:v>50.062599999999996</c:v>
                </c:pt>
                <c:pt idx="5">
                  <c:v>93.692000000000021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'noise(2)'!$BM$1:$BM$7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('noise(2)'!$BK$14,'noise(2)'!$BA$14,'noise(2)'!$AO$14,'noise(2)'!$AC$14,'noise(2)'!$Q$14,'noise(2)'!$E$14)</c:f>
              <c:numCache>
                <c:formatCode>General</c:formatCode>
                <c:ptCount val="6"/>
                <c:pt idx="0">
                  <c:v>93.404260000000008</c:v>
                </c:pt>
                <c:pt idx="1">
                  <c:v>93.491860000000003</c:v>
                </c:pt>
                <c:pt idx="2">
                  <c:v>93.229030000000009</c:v>
                </c:pt>
                <c:pt idx="3">
                  <c:v>93.479350000000011</c:v>
                </c:pt>
                <c:pt idx="4">
                  <c:v>50.062599999999996</c:v>
                </c:pt>
                <c:pt idx="5">
                  <c:v>93.692100000000011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728112"/>
        <c:axId val="398728504"/>
      </c:lineChart>
      <c:catAx>
        <c:axId val="39872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28504"/>
        <c:crosses val="autoZero"/>
        <c:auto val="1"/>
        <c:lblAlgn val="ctr"/>
        <c:lblOffset val="100"/>
        <c:noMultiLvlLbl val="0"/>
      </c:catAx>
      <c:valAx>
        <c:axId val="3987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(mean = minus 3 sd)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'noise(2)'!$BM$1:$BM$7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('noise(2)'!$BJ$14,'noise(2)'!$BB$14,'noise(2)'!$AP$14,'noise(2)'!$AD$14,'noise(2)'!$R$14,'noise(2)'!$F$14)</c:f>
              <c:numCache>
                <c:formatCode>General</c:formatCode>
                <c:ptCount val="6"/>
                <c:pt idx="0">
                  <c:v>97.559439999999995</c:v>
                </c:pt>
                <c:pt idx="1">
                  <c:v>97.797260000000009</c:v>
                </c:pt>
                <c:pt idx="2">
                  <c:v>94.693359999999998</c:v>
                </c:pt>
                <c:pt idx="3">
                  <c:v>90.550699999999992</c:v>
                </c:pt>
                <c:pt idx="4">
                  <c:v>50.062599999999996</c:v>
                </c:pt>
                <c:pt idx="5">
                  <c:v>93.692000000000021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'noise(2)'!$BM$1:$BM$7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('noise(2)'!$BK$14,'noise(2)'!$BC$14,'noise(2)'!$AQ$14,'noise(2)'!$AE$14,'noise(2)'!$S$14,'noise(2)'!$G$14)</c:f>
              <c:numCache>
                <c:formatCode>General</c:formatCode>
                <c:ptCount val="6"/>
                <c:pt idx="0">
                  <c:v>93.404260000000008</c:v>
                </c:pt>
                <c:pt idx="1">
                  <c:v>93.479349999999982</c:v>
                </c:pt>
                <c:pt idx="2">
                  <c:v>93.229030000000009</c:v>
                </c:pt>
                <c:pt idx="3">
                  <c:v>93.479350000000011</c:v>
                </c:pt>
                <c:pt idx="4">
                  <c:v>50.062599999999996</c:v>
                </c:pt>
                <c:pt idx="5">
                  <c:v>93.692100000000011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730856"/>
        <c:axId val="344998368"/>
      </c:lineChart>
      <c:catAx>
        <c:axId val="39873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8368"/>
        <c:crosses val="autoZero"/>
        <c:auto val="1"/>
        <c:lblAlgn val="ctr"/>
        <c:lblOffset val="100"/>
        <c:noMultiLvlLbl val="0"/>
      </c:catAx>
      <c:valAx>
        <c:axId val="3449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(mean = plus 1 sd)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'noise(2)'!$BM$1:$BM$7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('noise(2)'!$BJ$14,'noise(2)'!$BD$14,'noise(2)'!$AR$14,'noise(2)'!$AF$14,'noise(2)'!$T$14,'noise(2)'!$H$14)</c:f>
              <c:numCache>
                <c:formatCode>General</c:formatCode>
                <c:ptCount val="6"/>
                <c:pt idx="0">
                  <c:v>97.559439999999995</c:v>
                </c:pt>
                <c:pt idx="1">
                  <c:v>97.584490000000002</c:v>
                </c:pt>
                <c:pt idx="2">
                  <c:v>94.693359999999998</c:v>
                </c:pt>
                <c:pt idx="3">
                  <c:v>90.550699999999992</c:v>
                </c:pt>
                <c:pt idx="4">
                  <c:v>50.062599999999996</c:v>
                </c:pt>
                <c:pt idx="5">
                  <c:v>93.692000000000021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'noise(2)'!$BM$1:$BM$7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('noise(2)'!$BK$14,'noise(2)'!$BE$14,'noise(2)'!$AS$14,'noise(2)'!$AG$14,'noise(2)'!$U$14,'noise(2)'!$I$14)</c:f>
              <c:numCache>
                <c:formatCode>General</c:formatCode>
                <c:ptCount val="6"/>
                <c:pt idx="0">
                  <c:v>93.404260000000008</c:v>
                </c:pt>
                <c:pt idx="1">
                  <c:v>93.491860000000003</c:v>
                </c:pt>
                <c:pt idx="2">
                  <c:v>93.229030000000009</c:v>
                </c:pt>
                <c:pt idx="3">
                  <c:v>93.479350000000011</c:v>
                </c:pt>
                <c:pt idx="4">
                  <c:v>50.062599999999996</c:v>
                </c:pt>
                <c:pt idx="5">
                  <c:v>93.692100000000011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99544"/>
        <c:axId val="344999936"/>
      </c:lineChart>
      <c:catAx>
        <c:axId val="344999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9936"/>
        <c:crosses val="autoZero"/>
        <c:auto val="1"/>
        <c:lblAlgn val="ctr"/>
        <c:lblOffset val="100"/>
        <c:noMultiLvlLbl val="0"/>
      </c:catAx>
      <c:valAx>
        <c:axId val="3449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(mean = plus 2 sd)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'noise(2)'!$BM$1:$BM$7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('noise(2)'!$BJ$14,'noise(2)'!$BF$14,'noise(2)'!$AT$14,'noise(2)'!$AH$14,'noise(2)'!$V$14,'noise(2)'!$J$14)</c:f>
              <c:numCache>
                <c:formatCode>General</c:formatCode>
                <c:ptCount val="6"/>
                <c:pt idx="0">
                  <c:v>97.559439999999995</c:v>
                </c:pt>
                <c:pt idx="1">
                  <c:v>97.584490000000002</c:v>
                </c:pt>
                <c:pt idx="2">
                  <c:v>94.693359999999998</c:v>
                </c:pt>
                <c:pt idx="3">
                  <c:v>90.550699999999992</c:v>
                </c:pt>
                <c:pt idx="4">
                  <c:v>50.062599999999996</c:v>
                </c:pt>
                <c:pt idx="5">
                  <c:v>93.692000000000021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'noise(2)'!$BM$1:$BM$7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('noise(2)'!$BK$14,'noise(2)'!$BG$14,'noise(2)'!$AU$14,'noise(2)'!$AI$14,'noise(2)'!$W$14,'noise(2)'!$K$14)</c:f>
              <c:numCache>
                <c:formatCode>General</c:formatCode>
                <c:ptCount val="6"/>
                <c:pt idx="0">
                  <c:v>93.404260000000008</c:v>
                </c:pt>
                <c:pt idx="1">
                  <c:v>93.491860000000003</c:v>
                </c:pt>
                <c:pt idx="2">
                  <c:v>93.229030000000009</c:v>
                </c:pt>
                <c:pt idx="3">
                  <c:v>93.479350000000011</c:v>
                </c:pt>
                <c:pt idx="4">
                  <c:v>50.062599999999996</c:v>
                </c:pt>
                <c:pt idx="5">
                  <c:v>93.692100000000011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99152"/>
        <c:axId val="345000720"/>
      </c:lineChart>
      <c:catAx>
        <c:axId val="34499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00720"/>
        <c:crosses val="autoZero"/>
        <c:auto val="1"/>
        <c:lblAlgn val="ctr"/>
        <c:lblOffset val="100"/>
        <c:noMultiLvlLbl val="0"/>
      </c:catAx>
      <c:valAx>
        <c:axId val="3450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(mean = plus 3 sd)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'noise(2)'!$BM$1:$BM$7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('noise(2)'!$BJ$14,'noise(2)'!$BH$14,'noise(2)'!$AV$14,'noise(2)'!$AJ$14,'noise(2)'!$X$14,'noise(2)'!$L$14)</c:f>
              <c:numCache>
                <c:formatCode>General</c:formatCode>
                <c:ptCount val="6"/>
                <c:pt idx="0">
                  <c:v>97.559439999999995</c:v>
                </c:pt>
                <c:pt idx="1">
                  <c:v>97.37172000000001</c:v>
                </c:pt>
                <c:pt idx="2">
                  <c:v>94.693359999999998</c:v>
                </c:pt>
                <c:pt idx="3">
                  <c:v>90.550699999999992</c:v>
                </c:pt>
                <c:pt idx="4">
                  <c:v>50.062599999999996</c:v>
                </c:pt>
                <c:pt idx="5">
                  <c:v>93.692000000000021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'noise(2)'!$BM$1:$BM$7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('noise(2)'!$BK$14,'noise(2)'!$BI$14,'noise(2)'!$AW$14,'noise(2)'!$AK$14,'noise(2)'!$Y$14,'noise(2)'!$M$14)</c:f>
              <c:numCache>
                <c:formatCode>General</c:formatCode>
                <c:ptCount val="6"/>
                <c:pt idx="0">
                  <c:v>93.404260000000008</c:v>
                </c:pt>
                <c:pt idx="1">
                  <c:v>93.491860000000003</c:v>
                </c:pt>
                <c:pt idx="2">
                  <c:v>93.229030000000009</c:v>
                </c:pt>
                <c:pt idx="3">
                  <c:v>93.479350000000011</c:v>
                </c:pt>
                <c:pt idx="4">
                  <c:v>50.062599999999996</c:v>
                </c:pt>
                <c:pt idx="5">
                  <c:v>93.692100000000011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01504"/>
        <c:axId val="345001896"/>
      </c:lineChart>
      <c:catAx>
        <c:axId val="34500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01896"/>
        <c:crosses val="autoZero"/>
        <c:auto val="1"/>
        <c:lblAlgn val="ctr"/>
        <c:lblOffset val="100"/>
        <c:noMultiLvlLbl val="0"/>
      </c:catAx>
      <c:valAx>
        <c:axId val="34500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Tests</a:t>
            </a:r>
            <a:r>
              <a:rPr lang="en-NZ" baseline="0"/>
              <a:t> with noisy data (mean = minus 3 sd)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AccGenSVM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'noise(3)'!$CG$1:$CG$7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('noise(3)'!$CD$14,'noise(3)'!$BR$14,'noise(3)'!$BB$14,'noise(3)'!$AL$14,'noise(3)'!$V$14,'noise(3)'!$F$14)</c:f>
              <c:numCache>
                <c:formatCode>General</c:formatCode>
                <c:ptCount val="6"/>
                <c:pt idx="0">
                  <c:v>97.559439999999995</c:v>
                </c:pt>
                <c:pt idx="1">
                  <c:v>97.797260000000009</c:v>
                </c:pt>
                <c:pt idx="2">
                  <c:v>94.693359999999998</c:v>
                </c:pt>
                <c:pt idx="3">
                  <c:v>90.550699999999992</c:v>
                </c:pt>
                <c:pt idx="4">
                  <c:v>50.062599999999996</c:v>
                </c:pt>
                <c:pt idx="5">
                  <c:v>93.692000000000021</c:v>
                </c:pt>
              </c:numCache>
            </c:numRef>
          </c:val>
          <c:smooth val="0"/>
        </c:ser>
        <c:ser>
          <c:idx val="1"/>
          <c:order val="1"/>
          <c:tx>
            <c:v>LNT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'noise(3)'!$CG$1:$CG$7</c:f>
              <c:strCache>
                <c:ptCount val="6"/>
                <c:pt idx="0">
                  <c:v>No noise</c:v>
                </c:pt>
                <c:pt idx="1">
                  <c:v>10% noise</c:v>
                </c:pt>
                <c:pt idx="2">
                  <c:v>30% noise</c:v>
                </c:pt>
                <c:pt idx="3">
                  <c:v>50% noise</c:v>
                </c:pt>
                <c:pt idx="4">
                  <c:v>75% noise</c:v>
                </c:pt>
                <c:pt idx="5">
                  <c:v>100% noise</c:v>
                </c:pt>
              </c:strCache>
            </c:strRef>
          </c:cat>
          <c:val>
            <c:numRef>
              <c:f>('noise(3)'!$CE$14,'noise(3)'!$BS$14,'noise(3)'!$BC$14,'noise(3)'!$AM$14,'noise(3)'!$W$14,'noise(3)'!$G$14)</c:f>
              <c:numCache>
                <c:formatCode>General</c:formatCode>
                <c:ptCount val="6"/>
                <c:pt idx="0">
                  <c:v>93.404260000000008</c:v>
                </c:pt>
                <c:pt idx="1">
                  <c:v>93.479349999999982</c:v>
                </c:pt>
                <c:pt idx="2">
                  <c:v>93.229030000000009</c:v>
                </c:pt>
                <c:pt idx="3">
                  <c:v>93.479350000000011</c:v>
                </c:pt>
                <c:pt idx="4">
                  <c:v>50.062599999999996</c:v>
                </c:pt>
                <c:pt idx="5">
                  <c:v>93.692100000000011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02680"/>
        <c:axId val="345003072"/>
      </c:lineChart>
      <c:catAx>
        <c:axId val="34500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noise</a:t>
                </a:r>
                <a:r>
                  <a:rPr lang="en-NZ" baseline="0"/>
                  <a:t> level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03072"/>
        <c:crosses val="autoZero"/>
        <c:auto val="1"/>
        <c:lblAlgn val="ctr"/>
        <c:lblOffset val="100"/>
        <c:noMultiLvlLbl val="0"/>
      </c:catAx>
      <c:valAx>
        <c:axId val="345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0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252413</xdr:colOff>
      <xdr:row>21</xdr:row>
      <xdr:rowOff>21430</xdr:rowOff>
    </xdr:from>
    <xdr:to>
      <xdr:col>14</xdr:col>
      <xdr:colOff>440532</xdr:colOff>
      <xdr:row>39</xdr:row>
      <xdr:rowOff>35717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654844</xdr:colOff>
      <xdr:row>21</xdr:row>
      <xdr:rowOff>23813</xdr:rowOff>
    </xdr:from>
    <xdr:to>
      <xdr:col>27</xdr:col>
      <xdr:colOff>450057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742951</xdr:colOff>
      <xdr:row>19</xdr:row>
      <xdr:rowOff>38100</xdr:rowOff>
    </xdr:from>
    <xdr:to>
      <xdr:col>11</xdr:col>
      <xdr:colOff>381001</xdr:colOff>
      <xdr:row>32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442233</xdr:colOff>
      <xdr:row>19</xdr:row>
      <xdr:rowOff>47625</xdr:rowOff>
    </xdr:from>
    <xdr:to>
      <xdr:col>22</xdr:col>
      <xdr:colOff>249011</xdr:colOff>
      <xdr:row>32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330654</xdr:colOff>
      <xdr:row>19</xdr:row>
      <xdr:rowOff>28575</xdr:rowOff>
    </xdr:from>
    <xdr:to>
      <xdr:col>33</xdr:col>
      <xdr:colOff>137432</xdr:colOff>
      <xdr:row>32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693965</xdr:colOff>
      <xdr:row>32</xdr:row>
      <xdr:rowOff>185057</xdr:rowOff>
    </xdr:from>
    <xdr:to>
      <xdr:col>11</xdr:col>
      <xdr:colOff>332015</xdr:colOff>
      <xdr:row>46</xdr:row>
      <xdr:rowOff>32657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431347</xdr:colOff>
      <xdr:row>33</xdr:row>
      <xdr:rowOff>4082</xdr:rowOff>
    </xdr:from>
    <xdr:to>
      <xdr:col>22</xdr:col>
      <xdr:colOff>238125</xdr:colOff>
      <xdr:row>46</xdr:row>
      <xdr:rowOff>42182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338819</xdr:colOff>
      <xdr:row>33</xdr:row>
      <xdr:rowOff>9525</xdr:rowOff>
    </xdr:from>
    <xdr:to>
      <xdr:col>33</xdr:col>
      <xdr:colOff>145597</xdr:colOff>
      <xdr:row>46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775606</xdr:colOff>
      <xdr:row>18</xdr:row>
      <xdr:rowOff>42182</xdr:rowOff>
    </xdr:from>
    <xdr:to>
      <xdr:col>21</xdr:col>
      <xdr:colOff>612320</xdr:colOff>
      <xdr:row>31</xdr:row>
      <xdr:rowOff>80282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734785</xdr:colOff>
      <xdr:row>33</xdr:row>
      <xdr:rowOff>23132</xdr:rowOff>
    </xdr:from>
    <xdr:to>
      <xdr:col>21</xdr:col>
      <xdr:colOff>585106</xdr:colOff>
      <xdr:row>46</xdr:row>
      <xdr:rowOff>61232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18</xdr:row>
      <xdr:rowOff>40822</xdr:rowOff>
    </xdr:from>
    <xdr:to>
      <xdr:col>39</xdr:col>
      <xdr:colOff>489857</xdr:colOff>
      <xdr:row>31</xdr:row>
      <xdr:rowOff>78922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95250</xdr:colOff>
      <xdr:row>33</xdr:row>
      <xdr:rowOff>13607</xdr:rowOff>
    </xdr:from>
    <xdr:to>
      <xdr:col>39</xdr:col>
      <xdr:colOff>326572</xdr:colOff>
      <xdr:row>46</xdr:row>
      <xdr:rowOff>51707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232833</xdr:colOff>
      <xdr:row>18</xdr:row>
      <xdr:rowOff>169333</xdr:rowOff>
    </xdr:from>
    <xdr:to>
      <xdr:col>10</xdr:col>
      <xdr:colOff>101297</xdr:colOff>
      <xdr:row>32</xdr:row>
      <xdr:rowOff>16933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232833</xdr:colOff>
      <xdr:row>17</xdr:row>
      <xdr:rowOff>169333</xdr:rowOff>
    </xdr:from>
    <xdr:to>
      <xdr:col>12</xdr:col>
      <xdr:colOff>95250</xdr:colOff>
      <xdr:row>32</xdr:row>
      <xdr:rowOff>105833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72951</xdr:colOff>
      <xdr:row>17</xdr:row>
      <xdr:rowOff>11148</xdr:rowOff>
    </xdr:from>
    <xdr:to>
      <xdr:col>24</xdr:col>
      <xdr:colOff>367982</xdr:colOff>
      <xdr:row>32</xdr:row>
      <xdr:rowOff>130967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119063</xdr:colOff>
      <xdr:row>16</xdr:row>
      <xdr:rowOff>154782</xdr:rowOff>
    </xdr:from>
    <xdr:to>
      <xdr:col>14</xdr:col>
      <xdr:colOff>166687</xdr:colOff>
      <xdr:row>32</xdr:row>
      <xdr:rowOff>119062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489669</xdr:colOff>
      <xdr:row>16</xdr:row>
      <xdr:rowOff>165930</xdr:rowOff>
    </xdr:from>
    <xdr:to>
      <xdr:col>25</xdr:col>
      <xdr:colOff>-1</xdr:colOff>
      <xdr:row>32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119063</xdr:colOff>
      <xdr:row>16</xdr:row>
      <xdr:rowOff>154782</xdr:rowOff>
    </xdr:from>
    <xdr:to>
      <xdr:col>14</xdr:col>
      <xdr:colOff>166687</xdr:colOff>
      <xdr:row>32</xdr:row>
      <xdr:rowOff>119062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738185</xdr:colOff>
      <xdr:row>16</xdr:row>
      <xdr:rowOff>146446</xdr:rowOff>
    </xdr:from>
    <xdr:to>
      <xdr:col>35</xdr:col>
      <xdr:colOff>116435</xdr:colOff>
      <xdr:row>31</xdr:row>
      <xdr:rowOff>32146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18</xdr:row>
      <xdr:rowOff>119063</xdr:rowOff>
    </xdr:from>
    <xdr:to>
      <xdr:col>11</xdr:col>
      <xdr:colOff>343768</xdr:colOff>
      <xdr:row>34</xdr:row>
      <xdr:rowOff>48382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178593</xdr:colOff>
      <xdr:row>18</xdr:row>
      <xdr:rowOff>130969</xdr:rowOff>
    </xdr:from>
    <xdr:to>
      <xdr:col>20</xdr:col>
      <xdr:colOff>556968</xdr:colOff>
      <xdr:row>34</xdr:row>
      <xdr:rowOff>60288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37232</xdr:colOff>
      <xdr:row>22</xdr:row>
      <xdr:rowOff>165929</xdr:rowOff>
    </xdr:from>
    <xdr:to>
      <xdr:col>26</xdr:col>
      <xdr:colOff>498951</xdr:colOff>
      <xdr:row>38</xdr:row>
      <xdr:rowOff>95248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119063</xdr:colOff>
      <xdr:row>22</xdr:row>
      <xdr:rowOff>23813</xdr:rowOff>
    </xdr:from>
    <xdr:to>
      <xdr:col>14</xdr:col>
      <xdr:colOff>166687</xdr:colOff>
      <xdr:row>37</xdr:row>
      <xdr:rowOff>178593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7" workbookViewId="0">
      <selection activeCell="M3" sqref="M3"/>
    </sheetView>
  </sheetViews>
  <sheetFormatPr defaultRowHeight="15" x14ac:dyDescent="0.25"/>
  <cols>
    <col min="4" max="4" width="16.28515625" customWidth="1"/>
    <col min="5" max="5" width="16.7109375" customWidth="1"/>
    <col min="6" max="6" width="11" customWidth="1"/>
    <col min="7" max="7" width="11.85546875" customWidth="1"/>
    <col min="8" max="8" width="20.85546875" style="24" customWidth="1"/>
    <col min="9" max="9" width="12.85546875" customWidth="1"/>
    <col min="10" max="10" width="12.140625" customWidth="1"/>
    <col min="11" max="11" width="11.140625" style="4" customWidth="1"/>
    <col min="12" max="12" width="12" style="4" customWidth="1"/>
    <col min="13" max="13" width="23.28515625" customWidth="1"/>
  </cols>
  <sheetData>
    <row r="1" spans="1:13" x14ac:dyDescent="0.25">
      <c r="A1" s="1" t="s">
        <v>0</v>
      </c>
    </row>
    <row r="2" spans="1:13" x14ac:dyDescent="0.25">
      <c r="D2" s="75" t="s">
        <v>4</v>
      </c>
      <c r="E2" s="75"/>
      <c r="F2" s="1" t="s">
        <v>5</v>
      </c>
      <c r="I2" s="75" t="s">
        <v>4</v>
      </c>
      <c r="J2" s="75"/>
      <c r="K2" s="1" t="s">
        <v>5</v>
      </c>
    </row>
    <row r="3" spans="1:13" s="31" customFormat="1" ht="72" x14ac:dyDescent="0.25">
      <c r="A3" s="30" t="s">
        <v>3</v>
      </c>
      <c r="B3" s="30" t="s">
        <v>1</v>
      </c>
      <c r="C3" s="30" t="s">
        <v>2</v>
      </c>
      <c r="D3" s="30" t="s">
        <v>11</v>
      </c>
      <c r="E3" s="30" t="s">
        <v>12</v>
      </c>
      <c r="F3" s="30" t="s">
        <v>11</v>
      </c>
      <c r="G3" s="30" t="s">
        <v>12</v>
      </c>
      <c r="H3" s="30" t="s">
        <v>6</v>
      </c>
      <c r="I3" s="30" t="s">
        <v>13</v>
      </c>
      <c r="J3" s="30" t="s">
        <v>14</v>
      </c>
      <c r="K3" s="30" t="s">
        <v>13</v>
      </c>
      <c r="L3" s="30" t="s">
        <v>14</v>
      </c>
    </row>
    <row r="4" spans="1:13" ht="45" x14ac:dyDescent="0.25">
      <c r="A4">
        <v>3</v>
      </c>
      <c r="B4">
        <v>1</v>
      </c>
      <c r="C4">
        <v>1E-3</v>
      </c>
      <c r="D4" s="2">
        <v>1</v>
      </c>
      <c r="E4" s="2">
        <v>1</v>
      </c>
      <c r="F4" s="4">
        <v>0.65853700000000004</v>
      </c>
      <c r="G4" s="4">
        <v>1</v>
      </c>
      <c r="H4" s="24" t="s">
        <v>7</v>
      </c>
      <c r="I4" s="4"/>
      <c r="J4" s="4"/>
    </row>
    <row r="5" spans="1:13" ht="45" x14ac:dyDescent="0.25">
      <c r="A5">
        <v>3</v>
      </c>
      <c r="B5">
        <v>1</v>
      </c>
      <c r="C5">
        <v>2E-3</v>
      </c>
      <c r="D5" s="2">
        <v>1</v>
      </c>
      <c r="E5" s="2">
        <v>1</v>
      </c>
      <c r="F5" s="4">
        <v>0.65853700000000004</v>
      </c>
      <c r="G5" s="4">
        <v>1</v>
      </c>
      <c r="H5" s="24" t="s">
        <v>7</v>
      </c>
      <c r="I5" s="4"/>
      <c r="J5" s="4"/>
    </row>
    <row r="6" spans="1:13" s="8" customFormat="1" x14ac:dyDescent="0.25">
      <c r="A6" s="8">
        <v>3</v>
      </c>
      <c r="B6" s="8">
        <v>1</v>
      </c>
      <c r="C6" s="8">
        <v>0.01</v>
      </c>
      <c r="D6" s="9">
        <v>0.65040699999999996</v>
      </c>
      <c r="E6" s="10">
        <v>0.64864900000000003</v>
      </c>
      <c r="F6" s="12">
        <v>0.65853700000000004</v>
      </c>
      <c r="G6" s="10">
        <v>1</v>
      </c>
      <c r="H6" s="25" t="s">
        <v>8</v>
      </c>
      <c r="I6" s="10">
        <v>0.89887600000000001</v>
      </c>
      <c r="J6" s="10">
        <v>1</v>
      </c>
      <c r="K6" s="10">
        <v>0.89887600000000001</v>
      </c>
      <c r="L6" s="17">
        <v>1</v>
      </c>
    </row>
    <row r="7" spans="1:13" x14ac:dyDescent="0.25">
      <c r="A7">
        <v>3</v>
      </c>
      <c r="B7">
        <v>0.5</v>
      </c>
      <c r="C7">
        <v>1E-3</v>
      </c>
      <c r="D7" s="2">
        <v>1</v>
      </c>
      <c r="E7" s="2">
        <v>1</v>
      </c>
      <c r="F7" s="4">
        <v>0.65040699999999996</v>
      </c>
      <c r="G7" s="4">
        <v>0.64864900000000003</v>
      </c>
      <c r="H7" s="24" t="s">
        <v>9</v>
      </c>
      <c r="I7" s="4"/>
      <c r="J7" s="4"/>
    </row>
    <row r="8" spans="1:13" x14ac:dyDescent="0.25">
      <c r="A8">
        <v>3</v>
      </c>
      <c r="B8">
        <v>0.5</v>
      </c>
      <c r="C8">
        <v>2E-3</v>
      </c>
      <c r="D8" s="2">
        <v>1</v>
      </c>
      <c r="E8" s="2">
        <v>1</v>
      </c>
      <c r="F8" s="4">
        <v>0.65040699999999996</v>
      </c>
      <c r="G8" s="4">
        <v>0.64864900000000003</v>
      </c>
      <c r="H8" s="24" t="s">
        <v>9</v>
      </c>
      <c r="I8" s="4"/>
      <c r="J8" s="4"/>
    </row>
    <row r="9" spans="1:13" s="22" customFormat="1" x14ac:dyDescent="0.25">
      <c r="A9" s="22">
        <v>3</v>
      </c>
      <c r="B9" s="22">
        <v>0.5</v>
      </c>
      <c r="C9" s="22">
        <v>0.01</v>
      </c>
      <c r="D9" s="16">
        <v>0.65853700000000004</v>
      </c>
      <c r="E9" s="16">
        <v>0.94594599999999995</v>
      </c>
      <c r="F9" s="15">
        <v>0.65040699999999996</v>
      </c>
      <c r="G9" s="16">
        <v>0.64864900000000003</v>
      </c>
      <c r="H9" s="26"/>
      <c r="I9" s="10">
        <v>0.89887600000000001</v>
      </c>
      <c r="J9" s="10">
        <v>1</v>
      </c>
      <c r="K9" s="10">
        <v>0.89887600000000001</v>
      </c>
      <c r="L9" s="15">
        <v>0.92307700000000004</v>
      </c>
    </row>
    <row r="10" spans="1:13" x14ac:dyDescent="0.25">
      <c r="A10">
        <v>3</v>
      </c>
      <c r="B10">
        <v>0.1</v>
      </c>
      <c r="C10">
        <v>1E-3</v>
      </c>
      <c r="D10" s="2">
        <v>1</v>
      </c>
      <c r="E10" s="2">
        <v>1</v>
      </c>
      <c r="F10" s="4">
        <v>0.65040699999999996</v>
      </c>
      <c r="G10" s="4">
        <v>0.64864900000000003</v>
      </c>
      <c r="I10" s="4"/>
      <c r="J10" s="4"/>
    </row>
    <row r="11" spans="1:13" x14ac:dyDescent="0.25">
      <c r="A11">
        <v>3</v>
      </c>
      <c r="B11">
        <v>0.1</v>
      </c>
      <c r="C11">
        <v>2E-3</v>
      </c>
      <c r="D11" s="2">
        <v>1</v>
      </c>
      <c r="E11" s="2">
        <v>0.94594599999999995</v>
      </c>
      <c r="F11" s="4">
        <v>0.65040699999999996</v>
      </c>
      <c r="G11" s="4">
        <v>0.64864900000000003</v>
      </c>
      <c r="I11" s="4"/>
      <c r="J11" s="4"/>
    </row>
    <row r="12" spans="1:13" s="5" customFormat="1" ht="45" x14ac:dyDescent="0.25">
      <c r="A12" s="5">
        <v>3</v>
      </c>
      <c r="B12" s="5">
        <v>0.1</v>
      </c>
      <c r="C12" s="5">
        <v>0.01</v>
      </c>
      <c r="D12" s="6">
        <v>0.869919</v>
      </c>
      <c r="E12" s="11">
        <v>0.64864900000000003</v>
      </c>
      <c r="F12" s="14">
        <v>0.64864900000000003</v>
      </c>
      <c r="G12" s="11">
        <v>0.64864900000000003</v>
      </c>
      <c r="H12" s="27" t="s">
        <v>10</v>
      </c>
      <c r="I12" s="11">
        <v>0.89887600000000001</v>
      </c>
      <c r="J12" s="11">
        <v>1</v>
      </c>
      <c r="K12" s="11">
        <v>0.89887600000000001</v>
      </c>
      <c r="L12" s="7">
        <v>0.92307700000000004</v>
      </c>
      <c r="M12" s="5" t="s">
        <v>15</v>
      </c>
    </row>
    <row r="13" spans="1:13" x14ac:dyDescent="0.25">
      <c r="A13">
        <v>3</v>
      </c>
      <c r="B13">
        <v>1.0000000000000001E-5</v>
      </c>
      <c r="C13">
        <v>1E-3</v>
      </c>
      <c r="D13" s="2">
        <v>0.70731699999999997</v>
      </c>
      <c r="E13" s="2">
        <v>0.75675700000000001</v>
      </c>
      <c r="F13" s="4">
        <v>0.65040699999999996</v>
      </c>
      <c r="G13" s="4">
        <v>0.64864900000000003</v>
      </c>
      <c r="I13" s="4"/>
      <c r="J13" s="4"/>
    </row>
    <row r="14" spans="1:13" x14ac:dyDescent="0.25">
      <c r="A14">
        <v>3</v>
      </c>
      <c r="B14">
        <v>1.0000000000000001E-5</v>
      </c>
      <c r="C14">
        <v>2E-3</v>
      </c>
      <c r="D14" s="2">
        <v>0.99187000000000003</v>
      </c>
      <c r="E14" s="2">
        <v>0.94594599999999995</v>
      </c>
      <c r="F14" s="4">
        <v>0.65040699999999996</v>
      </c>
      <c r="G14" s="4">
        <v>0.64864900000000003</v>
      </c>
      <c r="I14" s="4"/>
      <c r="J14" s="4"/>
    </row>
    <row r="15" spans="1:13" x14ac:dyDescent="0.25">
      <c r="A15">
        <v>3</v>
      </c>
      <c r="B15">
        <v>1.0000000000000001E-5</v>
      </c>
      <c r="C15">
        <v>0.01</v>
      </c>
      <c r="D15" s="16">
        <v>1</v>
      </c>
      <c r="E15" s="16">
        <v>0.97297299999999998</v>
      </c>
      <c r="F15" s="13">
        <v>0.65040699999999996</v>
      </c>
      <c r="G15" s="4">
        <v>0.64864900000000003</v>
      </c>
      <c r="I15" s="4"/>
      <c r="J15" s="4"/>
    </row>
    <row r="16" spans="1:13" x14ac:dyDescent="0.25">
      <c r="A16">
        <v>5</v>
      </c>
      <c r="B16">
        <v>1</v>
      </c>
      <c r="C16">
        <v>1E-3</v>
      </c>
      <c r="D16" s="2">
        <v>0.65040699999999996</v>
      </c>
      <c r="E16" s="2">
        <v>0.64864900000000003</v>
      </c>
      <c r="F16" s="4">
        <v>0.67027000000000003</v>
      </c>
      <c r="G16" s="4">
        <v>1</v>
      </c>
      <c r="I16" s="4"/>
      <c r="J16" s="4"/>
    </row>
    <row r="17" spans="1:12" x14ac:dyDescent="0.25">
      <c r="A17">
        <v>5</v>
      </c>
      <c r="B17">
        <v>1</v>
      </c>
      <c r="C17">
        <v>2E-3</v>
      </c>
      <c r="D17" s="2">
        <v>0.95935000000000004</v>
      </c>
      <c r="E17" s="2">
        <v>0.97297299999999998</v>
      </c>
      <c r="F17" s="4">
        <v>0.67027000000000003</v>
      </c>
      <c r="G17" s="4">
        <v>1</v>
      </c>
      <c r="I17" s="4"/>
      <c r="J17" s="4"/>
    </row>
    <row r="18" spans="1:12" x14ac:dyDescent="0.25">
      <c r="A18">
        <v>5</v>
      </c>
      <c r="B18">
        <v>1</v>
      </c>
      <c r="C18">
        <v>0.01</v>
      </c>
      <c r="D18" s="2">
        <v>0.65040699999999996</v>
      </c>
      <c r="E18" s="16">
        <v>0.65573800000000004</v>
      </c>
      <c r="F18" s="15">
        <v>0.67213100000000003</v>
      </c>
      <c r="G18" s="16">
        <v>0.66216200000000003</v>
      </c>
      <c r="H18" s="24" t="s">
        <v>8</v>
      </c>
      <c r="I18" s="16">
        <v>0.899254</v>
      </c>
      <c r="J18" s="16">
        <v>1</v>
      </c>
      <c r="K18" s="4">
        <v>0.899254</v>
      </c>
      <c r="L18" s="4">
        <v>0.93181800000000004</v>
      </c>
    </row>
    <row r="19" spans="1:12" x14ac:dyDescent="0.25">
      <c r="A19">
        <v>5</v>
      </c>
      <c r="B19">
        <v>0.5</v>
      </c>
      <c r="C19">
        <v>1E-3</v>
      </c>
      <c r="D19" s="2">
        <v>0.65040699999999996</v>
      </c>
      <c r="E19" s="2">
        <v>0.64864900000000003</v>
      </c>
      <c r="F19" s="4">
        <v>0.64864900000000003</v>
      </c>
      <c r="G19" s="4">
        <v>0.65573800000000004</v>
      </c>
      <c r="I19" s="4"/>
      <c r="J19" s="4"/>
    </row>
    <row r="20" spans="1:12" x14ac:dyDescent="0.25">
      <c r="A20">
        <v>5</v>
      </c>
      <c r="B20">
        <v>0.5</v>
      </c>
      <c r="C20">
        <v>2E-3</v>
      </c>
      <c r="D20" s="2">
        <v>0.67479699999999998</v>
      </c>
      <c r="E20" s="2">
        <v>0.70270299999999997</v>
      </c>
      <c r="F20" s="4">
        <v>0.64864900000000003</v>
      </c>
      <c r="G20" s="4">
        <v>0.65573800000000004</v>
      </c>
      <c r="I20" s="4"/>
      <c r="J20" s="4"/>
    </row>
    <row r="21" spans="1:12" s="8" customFormat="1" x14ac:dyDescent="0.25">
      <c r="A21" s="8">
        <v>5</v>
      </c>
      <c r="B21" s="8">
        <v>0.5</v>
      </c>
      <c r="C21" s="8">
        <v>0.01</v>
      </c>
      <c r="D21" s="9">
        <v>0.65040699999999996</v>
      </c>
      <c r="E21" s="20">
        <v>0.65573800000000004</v>
      </c>
      <c r="F21" s="21">
        <v>0.64864900000000003</v>
      </c>
      <c r="G21" s="20">
        <v>0.65573800000000004</v>
      </c>
      <c r="H21" s="28"/>
      <c r="I21" s="17">
        <v>0.89552200000000004</v>
      </c>
      <c r="J21" s="17">
        <v>0.90909099999999998</v>
      </c>
      <c r="K21" s="17">
        <v>0.89552200000000004</v>
      </c>
      <c r="L21" s="17">
        <v>0.90909099999999998</v>
      </c>
    </row>
    <row r="22" spans="1:12" s="8" customFormat="1" x14ac:dyDescent="0.25">
      <c r="A22" s="8">
        <v>5</v>
      </c>
      <c r="B22" s="8">
        <v>0.1</v>
      </c>
      <c r="C22" s="8">
        <v>1E-3</v>
      </c>
      <c r="D22" s="9">
        <v>0.65040699999999996</v>
      </c>
      <c r="E22" s="9">
        <v>0.64864900000000003</v>
      </c>
      <c r="F22" s="17">
        <v>0.64864900000000003</v>
      </c>
      <c r="G22" s="17">
        <v>0.65573800000000004</v>
      </c>
      <c r="H22" s="28"/>
      <c r="I22" s="17"/>
      <c r="J22" s="17"/>
      <c r="K22" s="17"/>
      <c r="L22" s="17"/>
    </row>
    <row r="23" spans="1:12" x14ac:dyDescent="0.25">
      <c r="A23">
        <v>5</v>
      </c>
      <c r="B23">
        <v>0.1</v>
      </c>
      <c r="C23">
        <v>2E-3</v>
      </c>
      <c r="D23" s="2">
        <v>0.65040699999999996</v>
      </c>
      <c r="E23" s="2">
        <v>0.64864900000000003</v>
      </c>
      <c r="F23" s="4">
        <v>0.64864900000000003</v>
      </c>
      <c r="G23" s="4">
        <v>0.65573800000000004</v>
      </c>
      <c r="I23" s="4"/>
      <c r="J23" s="4"/>
    </row>
    <row r="24" spans="1:12" s="23" customFormat="1" x14ac:dyDescent="0.25">
      <c r="A24" s="23">
        <v>5</v>
      </c>
      <c r="B24" s="23">
        <v>0.1</v>
      </c>
      <c r="C24" s="23">
        <v>0.01</v>
      </c>
      <c r="D24" s="18">
        <v>0.70810799999999996</v>
      </c>
      <c r="E24" s="18">
        <v>0.93442599999999998</v>
      </c>
      <c r="F24" s="19">
        <v>0.64864900000000003</v>
      </c>
      <c r="G24" s="18">
        <v>0.65573800000000004</v>
      </c>
      <c r="H24" s="29"/>
      <c r="I24" s="18">
        <v>0.899254</v>
      </c>
      <c r="J24" s="18">
        <v>1</v>
      </c>
      <c r="K24" s="19">
        <v>0.89552200000000004</v>
      </c>
      <c r="L24" s="19">
        <v>0.90909099999999998</v>
      </c>
    </row>
    <row r="25" spans="1:12" x14ac:dyDescent="0.25">
      <c r="A25">
        <v>5</v>
      </c>
      <c r="B25">
        <v>1.0000000000000001E-5</v>
      </c>
      <c r="C25">
        <v>1E-3</v>
      </c>
      <c r="D25" s="2">
        <v>0.90243899999999999</v>
      </c>
      <c r="E25" s="2">
        <v>0.94594599999999995</v>
      </c>
      <c r="F25" s="4">
        <v>0.64864900000000003</v>
      </c>
      <c r="G25" s="4">
        <v>0.65573800000000004</v>
      </c>
      <c r="I25" s="4"/>
      <c r="J25" s="4"/>
    </row>
    <row r="26" spans="1:12" x14ac:dyDescent="0.25">
      <c r="A26">
        <v>5</v>
      </c>
      <c r="B26">
        <v>1.0000000000000001E-5</v>
      </c>
      <c r="C26">
        <v>2E-3</v>
      </c>
      <c r="D26" s="2">
        <v>0.37398399999999998</v>
      </c>
      <c r="E26" s="2">
        <v>0.35131499999999999</v>
      </c>
      <c r="F26" s="4">
        <v>0.64864900000000003</v>
      </c>
      <c r="G26" s="4">
        <v>0.65573800000000004</v>
      </c>
      <c r="I26" s="4"/>
      <c r="J26" s="4"/>
    </row>
    <row r="27" spans="1:12" x14ac:dyDescent="0.25">
      <c r="A27">
        <v>5</v>
      </c>
      <c r="B27">
        <v>1.0000000000000001E-5</v>
      </c>
      <c r="C27">
        <v>0.01</v>
      </c>
      <c r="D27" s="2">
        <v>0.86178900000000003</v>
      </c>
      <c r="E27" s="16">
        <v>0.95082</v>
      </c>
      <c r="F27" s="4">
        <v>0.64864900000000003</v>
      </c>
      <c r="G27" s="4">
        <v>0.65573800000000004</v>
      </c>
      <c r="H27" s="24" t="s">
        <v>9</v>
      </c>
      <c r="I27" s="4"/>
      <c r="J27" s="4"/>
    </row>
    <row r="28" spans="1:12" x14ac:dyDescent="0.25">
      <c r="A28">
        <v>10</v>
      </c>
      <c r="B28">
        <v>1</v>
      </c>
      <c r="C28">
        <v>1E-3</v>
      </c>
      <c r="D28" s="2">
        <v>1</v>
      </c>
      <c r="E28" s="2">
        <v>1</v>
      </c>
      <c r="F28" s="4">
        <v>0.67747199999999996</v>
      </c>
      <c r="G28" s="4">
        <v>1</v>
      </c>
      <c r="I28" s="4">
        <v>0.90603999999999996</v>
      </c>
      <c r="J28" s="4">
        <v>1</v>
      </c>
      <c r="K28" s="4">
        <v>0.90603999999999996</v>
      </c>
      <c r="L28" s="4">
        <v>1</v>
      </c>
    </row>
    <row r="29" spans="1:12" x14ac:dyDescent="0.25">
      <c r="A29">
        <v>10</v>
      </c>
      <c r="B29">
        <v>1</v>
      </c>
      <c r="C29">
        <v>2E-3</v>
      </c>
      <c r="D29" s="2">
        <v>1</v>
      </c>
      <c r="E29" s="2">
        <v>1</v>
      </c>
      <c r="F29" s="4">
        <v>0.67747199999999996</v>
      </c>
      <c r="G29" s="4">
        <v>1</v>
      </c>
      <c r="I29" s="4"/>
      <c r="J29" s="4"/>
    </row>
    <row r="30" spans="1:12" s="8" customFormat="1" x14ac:dyDescent="0.25">
      <c r="A30" s="8">
        <v>10</v>
      </c>
      <c r="B30" s="8">
        <v>1</v>
      </c>
      <c r="C30" s="8">
        <v>0.01</v>
      </c>
      <c r="D30" s="9">
        <v>0.67479699999999998</v>
      </c>
      <c r="E30" s="20">
        <v>0.91869900000000004</v>
      </c>
      <c r="F30" s="21">
        <v>0.67747199999999996</v>
      </c>
      <c r="G30" s="20">
        <v>1</v>
      </c>
      <c r="H30" s="28"/>
      <c r="I30" s="20"/>
      <c r="J30" s="20"/>
      <c r="K30" s="17"/>
      <c r="L30" s="17"/>
    </row>
    <row r="31" spans="1:12" x14ac:dyDescent="0.25">
      <c r="A31">
        <v>10</v>
      </c>
      <c r="B31">
        <v>0.5</v>
      </c>
      <c r="C31">
        <v>1E-3</v>
      </c>
      <c r="D31" s="2">
        <v>1</v>
      </c>
      <c r="E31" s="2">
        <v>1</v>
      </c>
      <c r="F31" s="4">
        <v>0.64829800000000004</v>
      </c>
      <c r="G31" s="4">
        <v>0.65040699999999996</v>
      </c>
      <c r="I31" s="4"/>
      <c r="J31" s="4"/>
    </row>
    <row r="32" spans="1:12" x14ac:dyDescent="0.25">
      <c r="A32">
        <v>10</v>
      </c>
      <c r="B32">
        <v>0.5</v>
      </c>
      <c r="C32">
        <v>2E-3</v>
      </c>
      <c r="D32" s="2">
        <v>1</v>
      </c>
      <c r="E32" s="2">
        <v>1</v>
      </c>
      <c r="F32" s="4">
        <v>0.64829800000000004</v>
      </c>
      <c r="G32" s="4">
        <v>0.65040699999999996</v>
      </c>
      <c r="I32" s="4">
        <v>0.90603999999999996</v>
      </c>
      <c r="J32" s="4">
        <v>1</v>
      </c>
      <c r="K32" s="4">
        <v>0.89485499999999996</v>
      </c>
      <c r="L32" s="4">
        <v>0.89876599999999995</v>
      </c>
    </row>
    <row r="33" spans="1:13" s="8" customFormat="1" x14ac:dyDescent="0.25">
      <c r="A33" s="8">
        <v>10</v>
      </c>
      <c r="B33" s="8">
        <v>0.5</v>
      </c>
      <c r="C33" s="8">
        <v>0.01</v>
      </c>
      <c r="D33" s="9">
        <v>0.67479699999999998</v>
      </c>
      <c r="E33" s="20">
        <v>0.91869900000000004</v>
      </c>
      <c r="F33" s="17">
        <v>0.64829800000000004</v>
      </c>
      <c r="G33" s="17">
        <v>0.65040699999999996</v>
      </c>
      <c r="H33" s="28"/>
      <c r="I33" s="17"/>
      <c r="J33" s="17"/>
      <c r="K33" s="17"/>
      <c r="L33" s="17"/>
    </row>
    <row r="34" spans="1:13" s="8" customFormat="1" x14ac:dyDescent="0.25">
      <c r="A34" s="8">
        <v>10</v>
      </c>
      <c r="B34" s="8">
        <v>0.1</v>
      </c>
      <c r="C34" s="8">
        <v>1E-3</v>
      </c>
      <c r="D34" s="9">
        <v>0.98373999999999995</v>
      </c>
      <c r="E34" s="9">
        <v>0.97560999999999998</v>
      </c>
      <c r="F34" s="17">
        <v>0.64829800000000004</v>
      </c>
      <c r="G34" s="17">
        <v>0.65040699999999996</v>
      </c>
      <c r="H34" s="28"/>
      <c r="I34" s="17"/>
      <c r="J34" s="17"/>
      <c r="K34" s="17"/>
      <c r="L34" s="17"/>
    </row>
    <row r="35" spans="1:13" s="8" customFormat="1" x14ac:dyDescent="0.25">
      <c r="A35" s="8">
        <v>10</v>
      </c>
      <c r="B35" s="8">
        <v>0.1</v>
      </c>
      <c r="C35" s="8">
        <v>2E-3</v>
      </c>
      <c r="D35" s="9">
        <v>0.66666700000000001</v>
      </c>
      <c r="E35" s="9">
        <v>0.86178900000000003</v>
      </c>
      <c r="F35" s="17">
        <v>0.64829800000000004</v>
      </c>
      <c r="G35" s="17">
        <v>0.65040699999999996</v>
      </c>
      <c r="H35" s="28"/>
      <c r="I35" s="17"/>
      <c r="J35" s="17"/>
      <c r="K35" s="17"/>
      <c r="L35" s="17"/>
    </row>
    <row r="36" spans="1:13" s="5" customFormat="1" x14ac:dyDescent="0.25">
      <c r="A36" s="5">
        <v>10</v>
      </c>
      <c r="B36" s="5">
        <v>0.1</v>
      </c>
      <c r="C36" s="5">
        <v>0.01</v>
      </c>
      <c r="D36" s="6">
        <v>0.67423</v>
      </c>
      <c r="E36" s="18">
        <v>0.91869900000000004</v>
      </c>
      <c r="F36" s="7">
        <v>0.64829800000000004</v>
      </c>
      <c r="G36" s="7">
        <v>0.65040699999999996</v>
      </c>
      <c r="H36" s="27"/>
      <c r="I36" s="7">
        <v>0.92134799999999994</v>
      </c>
      <c r="J36" s="7">
        <v>0.897092</v>
      </c>
      <c r="K36" s="7">
        <v>0.89485499999999996</v>
      </c>
      <c r="L36" s="7">
        <v>0.89876599999999995</v>
      </c>
      <c r="M36" s="5" t="s">
        <v>16</v>
      </c>
    </row>
    <row r="37" spans="1:13" x14ac:dyDescent="0.25">
      <c r="A37">
        <v>10</v>
      </c>
      <c r="B37">
        <v>1.0000000000000001E-5</v>
      </c>
      <c r="C37">
        <v>1E-3</v>
      </c>
      <c r="D37" s="2">
        <v>1</v>
      </c>
      <c r="E37" s="2">
        <v>1</v>
      </c>
      <c r="F37" s="4">
        <v>0.64829800000000004</v>
      </c>
      <c r="G37" s="4">
        <v>0.65040699999999996</v>
      </c>
      <c r="I37" s="4"/>
      <c r="J37" s="4"/>
    </row>
    <row r="38" spans="1:13" x14ac:dyDescent="0.25">
      <c r="A38">
        <v>10</v>
      </c>
      <c r="B38">
        <v>1.0000000000000001E-5</v>
      </c>
      <c r="C38">
        <v>2E-3</v>
      </c>
      <c r="D38" s="2">
        <v>1</v>
      </c>
      <c r="E38" s="2">
        <v>1</v>
      </c>
      <c r="F38" s="4">
        <v>0.64829800000000004</v>
      </c>
      <c r="G38" s="4">
        <v>0.65040699999999996</v>
      </c>
      <c r="I38" s="4"/>
      <c r="J38" s="4"/>
    </row>
    <row r="39" spans="1:13" x14ac:dyDescent="0.25">
      <c r="A39">
        <v>10</v>
      </c>
      <c r="B39">
        <v>1.0000000000000001E-5</v>
      </c>
      <c r="C39">
        <v>0.01</v>
      </c>
      <c r="D39" s="2">
        <v>0.68922700000000003</v>
      </c>
      <c r="E39" s="3">
        <v>1</v>
      </c>
      <c r="F39" s="4">
        <v>0.64829800000000004</v>
      </c>
      <c r="G39" s="4">
        <v>0.65040699999999996</v>
      </c>
      <c r="H39" s="24" t="s">
        <v>9</v>
      </c>
      <c r="I39" s="4"/>
      <c r="J39" s="4"/>
    </row>
    <row r="40" spans="1:13" x14ac:dyDescent="0.25">
      <c r="D40" s="2"/>
      <c r="F40" s="4"/>
    </row>
    <row r="41" spans="1:13" x14ac:dyDescent="0.25">
      <c r="D41" s="2"/>
      <c r="F41" s="4"/>
    </row>
    <row r="42" spans="1:13" x14ac:dyDescent="0.25">
      <c r="D42" s="2"/>
      <c r="F42" s="4"/>
    </row>
    <row r="43" spans="1:13" x14ac:dyDescent="0.25">
      <c r="D43" s="2"/>
      <c r="F43" s="4"/>
    </row>
    <row r="44" spans="1:13" x14ac:dyDescent="0.25">
      <c r="D44" s="2"/>
      <c r="F44" s="4"/>
    </row>
    <row r="45" spans="1:13" x14ac:dyDescent="0.25">
      <c r="D45" s="2"/>
      <c r="F45" s="4"/>
    </row>
    <row r="46" spans="1:13" x14ac:dyDescent="0.25">
      <c r="D46" s="2"/>
      <c r="F46" s="4"/>
    </row>
    <row r="47" spans="1:13" x14ac:dyDescent="0.25">
      <c r="D47" s="2"/>
    </row>
    <row r="48" spans="1:13" x14ac:dyDescent="0.25">
      <c r="D48" s="2"/>
    </row>
  </sheetData>
  <mergeCells count="2">
    <mergeCell ref="D2:E2"/>
    <mergeCell ref="I2:J2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80" zoomScaleNormal="80" workbookViewId="0">
      <selection activeCell="O13" sqref="O13"/>
    </sheetView>
  </sheetViews>
  <sheetFormatPr defaultRowHeight="15" x14ac:dyDescent="0.25"/>
  <cols>
    <col min="1" max="1" width="11.7109375" customWidth="1"/>
    <col min="2" max="2" width="16.85546875" customWidth="1"/>
    <col min="3" max="4" width="9.140625" customWidth="1"/>
    <col min="5" max="5" width="13.5703125" customWidth="1"/>
    <col min="6" max="7" width="9.140625" customWidth="1"/>
    <col min="8" max="8" width="14.28515625" customWidth="1"/>
    <col min="9" max="10" width="9.140625" customWidth="1"/>
    <col min="11" max="11" width="13.85546875" customWidth="1"/>
    <col min="12" max="13" width="9.5703125" customWidth="1"/>
    <col min="15" max="15" width="16.42578125" customWidth="1"/>
  </cols>
  <sheetData>
    <row r="1" spans="1:15" x14ac:dyDescent="0.25">
      <c r="A1" s="94" t="s">
        <v>66</v>
      </c>
      <c r="B1" s="80">
        <v>255</v>
      </c>
      <c r="C1" s="81"/>
      <c r="D1" s="82"/>
      <c r="E1" s="80">
        <v>125</v>
      </c>
      <c r="F1" s="81"/>
      <c r="G1" s="82"/>
      <c r="H1" s="80">
        <v>50</v>
      </c>
      <c r="I1" s="81"/>
      <c r="J1" s="82"/>
      <c r="K1" s="80">
        <v>10</v>
      </c>
      <c r="L1" s="81"/>
      <c r="M1" s="82"/>
      <c r="O1">
        <v>10</v>
      </c>
    </row>
    <row r="2" spans="1:15" x14ac:dyDescent="0.25">
      <c r="A2" s="95"/>
      <c r="B2" s="37" t="s">
        <v>4</v>
      </c>
      <c r="C2" s="37" t="s">
        <v>57</v>
      </c>
      <c r="D2" s="37" t="s">
        <v>74</v>
      </c>
      <c r="E2" s="37" t="s">
        <v>4</v>
      </c>
      <c r="F2" s="37" t="s">
        <v>57</v>
      </c>
      <c r="G2" s="37" t="s">
        <v>74</v>
      </c>
      <c r="H2" s="37" t="s">
        <v>4</v>
      </c>
      <c r="I2" s="37" t="s">
        <v>57</v>
      </c>
      <c r="J2" s="37" t="s">
        <v>74</v>
      </c>
      <c r="K2" s="37" t="s">
        <v>4</v>
      </c>
      <c r="L2" s="37" t="s">
        <v>57</v>
      </c>
      <c r="M2" s="37" t="s">
        <v>74</v>
      </c>
      <c r="O2">
        <v>50</v>
      </c>
    </row>
    <row r="3" spans="1:15" x14ac:dyDescent="0.25">
      <c r="A3" s="56">
        <v>1</v>
      </c>
      <c r="B3" s="32">
        <v>97.371700000000004</v>
      </c>
      <c r="C3" s="32">
        <v>93.742199999999997</v>
      </c>
      <c r="D3" s="32">
        <v>91.99</v>
      </c>
      <c r="E3" s="34">
        <v>96.996200000000002</v>
      </c>
      <c r="F3" s="32">
        <v>93.742199999999997</v>
      </c>
      <c r="G3" s="32">
        <v>91.99</v>
      </c>
      <c r="H3" s="34">
        <v>95.744699999999995</v>
      </c>
      <c r="I3" s="32">
        <v>93.742199999999997</v>
      </c>
      <c r="J3" s="32">
        <v>91.99</v>
      </c>
      <c r="K3" s="34">
        <v>94.743399999999994</v>
      </c>
      <c r="L3" s="32">
        <v>93.742199999999997</v>
      </c>
      <c r="M3" s="32">
        <v>91.99</v>
      </c>
      <c r="O3">
        <v>125</v>
      </c>
    </row>
    <row r="4" spans="1:15" x14ac:dyDescent="0.25">
      <c r="A4" s="56">
        <v>2</v>
      </c>
      <c r="B4" s="32">
        <v>99.374200000000002</v>
      </c>
      <c r="C4" s="32">
        <v>94.743399999999994</v>
      </c>
      <c r="D4" s="32">
        <v>92.866100000000003</v>
      </c>
      <c r="E4" s="34">
        <v>96.871099999999998</v>
      </c>
      <c r="F4" s="32">
        <v>94.743399999999994</v>
      </c>
      <c r="G4" s="32">
        <v>92.866100000000003</v>
      </c>
      <c r="H4" s="34">
        <v>92.866100000000003</v>
      </c>
      <c r="I4" s="32">
        <v>94.743399999999994</v>
      </c>
      <c r="J4" s="32">
        <v>92.866100000000003</v>
      </c>
      <c r="K4" s="34">
        <v>93.992500000000007</v>
      </c>
      <c r="L4" s="32">
        <v>94.743399999999994</v>
      </c>
      <c r="M4" s="32">
        <v>92.866100000000003</v>
      </c>
      <c r="O4">
        <v>155</v>
      </c>
    </row>
    <row r="5" spans="1:15" x14ac:dyDescent="0.25">
      <c r="A5" s="56">
        <v>3</v>
      </c>
      <c r="B5" s="32">
        <v>97.747200000000007</v>
      </c>
      <c r="C5" s="32">
        <v>93.742199999999997</v>
      </c>
      <c r="D5" s="32">
        <v>92.240300000000005</v>
      </c>
      <c r="E5" s="34">
        <v>98.373000000000005</v>
      </c>
      <c r="F5" s="32">
        <v>93.742199999999997</v>
      </c>
      <c r="G5" s="32">
        <v>92.240300000000005</v>
      </c>
      <c r="H5" s="34">
        <v>97.121399999999994</v>
      </c>
      <c r="I5" s="32">
        <v>93.742199999999997</v>
      </c>
      <c r="J5" s="32">
        <v>92.240300000000005</v>
      </c>
      <c r="K5" s="32">
        <v>93.742199999999997</v>
      </c>
      <c r="L5" s="32">
        <v>93.742199999999997</v>
      </c>
      <c r="M5" s="32">
        <v>92.240300000000005</v>
      </c>
    </row>
    <row r="6" spans="1:15" x14ac:dyDescent="0.25">
      <c r="A6" s="56">
        <v>4</v>
      </c>
      <c r="B6" s="32">
        <v>98.873599999999996</v>
      </c>
      <c r="C6" s="32">
        <v>93.742199999999997</v>
      </c>
      <c r="D6" s="32">
        <v>92.365499999999997</v>
      </c>
      <c r="E6" s="34">
        <v>97.997500000000002</v>
      </c>
      <c r="F6" s="32">
        <v>93.742199999999997</v>
      </c>
      <c r="G6" s="32">
        <v>92.365499999999997</v>
      </c>
      <c r="H6" s="34">
        <v>93.992500000000007</v>
      </c>
      <c r="I6" s="32">
        <v>93.742199999999997</v>
      </c>
      <c r="J6" s="32">
        <v>92.365499999999997</v>
      </c>
      <c r="K6" s="34">
        <v>93.8673</v>
      </c>
      <c r="L6" s="32">
        <v>93.742199999999997</v>
      </c>
      <c r="M6" s="32">
        <v>92.365499999999997</v>
      </c>
    </row>
    <row r="7" spans="1:15" x14ac:dyDescent="0.25">
      <c r="A7" s="56">
        <v>5</v>
      </c>
      <c r="B7" s="32">
        <v>96.745900000000006</v>
      </c>
      <c r="C7" s="32">
        <v>92.365499999999997</v>
      </c>
      <c r="D7" s="32">
        <v>90.363</v>
      </c>
      <c r="E7" s="34">
        <v>95.494399999999999</v>
      </c>
      <c r="F7" s="32">
        <v>92.365499999999997</v>
      </c>
      <c r="G7" s="32">
        <v>90.363</v>
      </c>
      <c r="H7" s="34">
        <v>95.118899999999996</v>
      </c>
      <c r="I7" s="32">
        <v>92.365499999999997</v>
      </c>
      <c r="J7" s="32">
        <v>90.363</v>
      </c>
      <c r="K7" s="34">
        <v>94.868600000000001</v>
      </c>
      <c r="L7" s="32">
        <v>92.365499999999997</v>
      </c>
      <c r="M7" s="32">
        <v>90.363</v>
      </c>
    </row>
    <row r="8" spans="1:15" x14ac:dyDescent="0.25">
      <c r="A8" s="56">
        <v>6</v>
      </c>
      <c r="B8" s="32">
        <v>98.498099999999994</v>
      </c>
      <c r="C8" s="32">
        <v>96.2453</v>
      </c>
      <c r="D8" s="32">
        <v>94.618300000000005</v>
      </c>
      <c r="E8">
        <v>98.373000000000005</v>
      </c>
      <c r="F8" s="32">
        <v>96.2453</v>
      </c>
      <c r="G8" s="32">
        <v>94.618300000000005</v>
      </c>
      <c r="H8" s="34">
        <v>97.496899999999997</v>
      </c>
      <c r="I8" s="32">
        <v>96.2453</v>
      </c>
      <c r="J8" s="32">
        <v>94.618300000000005</v>
      </c>
      <c r="K8" s="34">
        <v>97.121399999999994</v>
      </c>
      <c r="L8" s="32">
        <v>96.2453</v>
      </c>
      <c r="M8" s="32">
        <v>94.618300000000005</v>
      </c>
    </row>
    <row r="9" spans="1:15" x14ac:dyDescent="0.25">
      <c r="A9" s="56">
        <v>7</v>
      </c>
      <c r="B9" s="32">
        <v>97.872299999999996</v>
      </c>
      <c r="C9" s="32">
        <v>91.614500000000007</v>
      </c>
      <c r="D9" s="32">
        <v>90.488100000000003</v>
      </c>
      <c r="E9" s="34">
        <v>97.371700000000004</v>
      </c>
      <c r="F9" s="32">
        <v>91.614500000000007</v>
      </c>
      <c r="G9" s="32">
        <v>90.488100000000003</v>
      </c>
      <c r="H9" s="34">
        <v>93.742199999999997</v>
      </c>
      <c r="I9" s="32">
        <v>91.614500000000007</v>
      </c>
      <c r="J9" s="32">
        <v>90.488100000000003</v>
      </c>
      <c r="K9" s="32">
        <v>91.614500000000007</v>
      </c>
      <c r="L9" s="32">
        <v>91.614500000000007</v>
      </c>
      <c r="M9" s="32">
        <v>90.488100000000003</v>
      </c>
    </row>
    <row r="10" spans="1:15" x14ac:dyDescent="0.25">
      <c r="A10" s="56">
        <v>8</v>
      </c>
      <c r="B10" s="32">
        <v>98.247799999999998</v>
      </c>
      <c r="C10" s="32">
        <v>91.99</v>
      </c>
      <c r="D10" s="32">
        <v>90.738399999999999</v>
      </c>
      <c r="E10" s="34">
        <v>91.86</v>
      </c>
      <c r="F10" s="32">
        <v>91.99</v>
      </c>
      <c r="G10" s="32">
        <v>90.738399999999999</v>
      </c>
      <c r="H10" s="34">
        <v>93.366699999999994</v>
      </c>
      <c r="I10" s="32">
        <v>91.99</v>
      </c>
      <c r="J10" s="32">
        <v>90.738399999999999</v>
      </c>
      <c r="K10" s="34">
        <v>92.115099999999998</v>
      </c>
      <c r="L10" s="32">
        <v>91.99</v>
      </c>
      <c r="M10" s="32">
        <v>90.738399999999999</v>
      </c>
    </row>
    <row r="11" spans="1:15" x14ac:dyDescent="0.25">
      <c r="A11" s="56">
        <v>9</v>
      </c>
      <c r="B11" s="32">
        <v>96.871099999999998</v>
      </c>
      <c r="C11" s="32">
        <v>93.116399999999999</v>
      </c>
      <c r="D11" s="32">
        <v>90.738399999999999</v>
      </c>
      <c r="E11" s="34">
        <v>95.494399999999999</v>
      </c>
      <c r="F11" s="32">
        <v>93.116399999999999</v>
      </c>
      <c r="G11" s="32">
        <v>90.738399999999999</v>
      </c>
      <c r="H11" s="34">
        <v>93.8673</v>
      </c>
      <c r="I11" s="32">
        <v>93.116399999999999</v>
      </c>
      <c r="J11" s="32">
        <v>90.738399999999999</v>
      </c>
      <c r="K11" s="34">
        <v>93.742199999999997</v>
      </c>
      <c r="L11" s="32">
        <v>93.116399999999999</v>
      </c>
      <c r="M11" s="32">
        <v>90.738399999999999</v>
      </c>
    </row>
    <row r="12" spans="1:15" x14ac:dyDescent="0.25">
      <c r="A12" s="56">
        <v>10</v>
      </c>
      <c r="B12" s="32">
        <v>93.992500000000007</v>
      </c>
      <c r="C12" s="32">
        <v>92.740899999999996</v>
      </c>
      <c r="D12" s="32">
        <v>90.738399999999999</v>
      </c>
      <c r="E12" s="34">
        <v>97.747200000000007</v>
      </c>
      <c r="F12" s="32">
        <v>92.740899999999996</v>
      </c>
      <c r="G12" s="32">
        <v>90.738399999999999</v>
      </c>
      <c r="H12" s="34">
        <v>90.613299999999995</v>
      </c>
      <c r="I12" s="32">
        <v>92.740899999999996</v>
      </c>
      <c r="J12" s="32">
        <v>90.738399999999999</v>
      </c>
      <c r="K12" s="34">
        <v>92.365499999999997</v>
      </c>
      <c r="L12" s="32">
        <v>92.740899999999996</v>
      </c>
      <c r="M12" s="32">
        <v>90.738399999999999</v>
      </c>
    </row>
    <row r="13" spans="1:15" x14ac:dyDescent="0.25">
      <c r="A13" s="39" t="s">
        <v>19</v>
      </c>
      <c r="B13" s="39">
        <f t="shared" ref="B13:K13" si="0">AVERAGE(B3:B12)</f>
        <v>97.559439999999995</v>
      </c>
      <c r="C13" s="39">
        <f t="shared" si="0"/>
        <v>93.404260000000008</v>
      </c>
      <c r="D13" s="39">
        <f t="shared" si="0"/>
        <v>91.714649999999992</v>
      </c>
      <c r="E13" s="39">
        <f t="shared" si="0"/>
        <v>96.65785000000001</v>
      </c>
      <c r="F13" s="39">
        <f t="shared" si="0"/>
        <v>93.404260000000008</v>
      </c>
      <c r="G13" s="39">
        <f t="shared" si="0"/>
        <v>91.714649999999992</v>
      </c>
      <c r="H13" s="39">
        <f t="shared" si="0"/>
        <v>94.393000000000001</v>
      </c>
      <c r="I13" s="39">
        <f t="shared" si="0"/>
        <v>93.404260000000008</v>
      </c>
      <c r="J13" s="39">
        <f t="shared" si="0"/>
        <v>91.714649999999992</v>
      </c>
      <c r="K13" s="39">
        <f t="shared" si="0"/>
        <v>93.817270000000008</v>
      </c>
      <c r="L13" s="39">
        <f>AVERAGE(L3:L12)</f>
        <v>93.404260000000008</v>
      </c>
      <c r="M13" s="39">
        <f>AVERAGE(M3:M12)</f>
        <v>91.714649999999992</v>
      </c>
    </row>
    <row r="14" spans="1:15" x14ac:dyDescent="0.25">
      <c r="A14" s="39" t="s">
        <v>20</v>
      </c>
      <c r="B14" s="39">
        <f t="shared" ref="B14:K14" si="1">STDEV(B3:B12)</f>
        <v>1.5056336504386867</v>
      </c>
      <c r="C14" s="39">
        <f t="shared" si="1"/>
        <v>1.374882579390367</v>
      </c>
      <c r="D14" s="39">
        <f t="shared" si="1"/>
        <v>1.3631388005058211</v>
      </c>
      <c r="E14" s="39">
        <f t="shared" si="1"/>
        <v>1.979364632204544</v>
      </c>
      <c r="F14" s="39">
        <f t="shared" si="1"/>
        <v>1.374882579390367</v>
      </c>
      <c r="G14" s="39">
        <f t="shared" si="1"/>
        <v>1.3631388005058211</v>
      </c>
      <c r="H14" s="39">
        <f t="shared" si="1"/>
        <v>2.0538185097790671</v>
      </c>
      <c r="I14" s="39">
        <f t="shared" si="1"/>
        <v>1.374882579390367</v>
      </c>
      <c r="J14" s="39">
        <f t="shared" si="1"/>
        <v>1.3631388005058211</v>
      </c>
      <c r="K14" s="39">
        <f t="shared" si="1"/>
        <v>1.5910157720078615</v>
      </c>
      <c r="L14" s="39">
        <f>STDEV(L3:L12)</f>
        <v>1.374882579390367</v>
      </c>
      <c r="M14" s="39">
        <f>STDEV(M3:M12)</f>
        <v>1.3631388005058211</v>
      </c>
    </row>
    <row r="15" spans="1:15" x14ac:dyDescent="0.25">
      <c r="A15" s="1" t="s">
        <v>61</v>
      </c>
      <c r="B15" s="57" t="s">
        <v>88</v>
      </c>
      <c r="C15" s="41"/>
      <c r="D15" s="41"/>
      <c r="E15" s="57" t="s">
        <v>87</v>
      </c>
      <c r="F15" s="41"/>
      <c r="G15" s="41"/>
      <c r="H15" s="57" t="s">
        <v>86</v>
      </c>
      <c r="I15" s="41"/>
      <c r="J15" s="58"/>
      <c r="K15" s="57" t="s">
        <v>85</v>
      </c>
      <c r="L15" s="41"/>
      <c r="M15" s="58"/>
    </row>
    <row r="16" spans="1:15" x14ac:dyDescent="0.25">
      <c r="B16" s="59"/>
      <c r="C16" s="43"/>
      <c r="D16" s="43"/>
      <c r="E16" s="59"/>
      <c r="F16" s="43"/>
      <c r="G16" s="43"/>
      <c r="H16" s="59"/>
      <c r="I16" s="43"/>
      <c r="J16" s="60"/>
      <c r="K16" s="59"/>
      <c r="L16" s="43"/>
      <c r="M16" s="60"/>
    </row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tabSelected="1" topLeftCell="L1" zoomScale="80" zoomScaleNormal="80" workbookViewId="0">
      <selection activeCell="AD15" sqref="AD15"/>
    </sheetView>
  </sheetViews>
  <sheetFormatPr defaultRowHeight="15" x14ac:dyDescent="0.25"/>
  <cols>
    <col min="1" max="1" width="11.7109375" customWidth="1"/>
    <col min="2" max="2" width="10.42578125" customWidth="1"/>
    <col min="3" max="10" width="9.140625" customWidth="1"/>
    <col min="11" max="11" width="11.7109375" customWidth="1"/>
    <col min="12" max="13" width="9.5703125" customWidth="1"/>
    <col min="14" max="16" width="9.140625" customWidth="1"/>
    <col min="17" max="17" width="12.28515625" customWidth="1"/>
    <col min="18" max="19" width="11" customWidth="1"/>
    <col min="20" max="22" width="9.140625" customWidth="1"/>
    <col min="23" max="23" width="11.140625" customWidth="1"/>
    <col min="24" max="25" width="9.140625" customWidth="1"/>
    <col min="26" max="26" width="11.85546875" customWidth="1"/>
    <col min="27" max="28" width="9.140625" customWidth="1"/>
    <col min="29" max="29" width="10" customWidth="1"/>
    <col min="30" max="31" width="9.7109375" customWidth="1"/>
    <col min="32" max="32" width="14.140625" customWidth="1"/>
    <col min="34" max="34" width="12.5703125" customWidth="1"/>
    <col min="36" max="36" width="16.85546875" customWidth="1"/>
  </cols>
  <sheetData>
    <row r="1" spans="1:36" x14ac:dyDescent="0.25">
      <c r="A1" s="94" t="s">
        <v>66</v>
      </c>
      <c r="B1" s="80" t="s">
        <v>21</v>
      </c>
      <c r="C1" s="81"/>
      <c r="D1" s="82"/>
      <c r="E1" s="80" t="s">
        <v>70</v>
      </c>
      <c r="F1" s="81"/>
      <c r="G1" s="82"/>
      <c r="H1" s="80" t="s">
        <v>71</v>
      </c>
      <c r="I1" s="81"/>
      <c r="J1" s="82"/>
      <c r="K1" s="80" t="s">
        <v>72</v>
      </c>
      <c r="L1" s="81"/>
      <c r="M1" s="82"/>
      <c r="N1" s="80" t="s">
        <v>73</v>
      </c>
      <c r="O1" s="81"/>
      <c r="P1" s="82"/>
      <c r="Q1" s="80" t="s">
        <v>22</v>
      </c>
      <c r="R1" s="81"/>
      <c r="S1" s="82"/>
      <c r="T1" s="80" t="s">
        <v>28</v>
      </c>
      <c r="U1" s="81"/>
      <c r="V1" s="82"/>
      <c r="W1" s="80" t="s">
        <v>23</v>
      </c>
      <c r="X1" s="81"/>
      <c r="Y1" s="81"/>
      <c r="Z1" s="80" t="s">
        <v>29</v>
      </c>
      <c r="AA1" s="81"/>
      <c r="AB1" s="82"/>
      <c r="AC1" s="80" t="s">
        <v>24</v>
      </c>
      <c r="AD1" s="81"/>
      <c r="AE1" s="66"/>
      <c r="AF1" s="96" t="s">
        <v>26</v>
      </c>
      <c r="AG1" s="97"/>
      <c r="AH1" s="98"/>
      <c r="AI1" s="68"/>
      <c r="AJ1" t="s">
        <v>26</v>
      </c>
    </row>
    <row r="2" spans="1:36" x14ac:dyDescent="0.25">
      <c r="A2" s="95"/>
      <c r="B2" s="37" t="s">
        <v>4</v>
      </c>
      <c r="C2" s="37" t="s">
        <v>57</v>
      </c>
      <c r="D2" s="37" t="s">
        <v>74</v>
      </c>
      <c r="E2" s="37" t="s">
        <v>4</v>
      </c>
      <c r="F2" s="37" t="s">
        <v>57</v>
      </c>
      <c r="G2" s="37" t="s">
        <v>74</v>
      </c>
      <c r="H2" s="37" t="s">
        <v>4</v>
      </c>
      <c r="I2" s="37" t="s">
        <v>57</v>
      </c>
      <c r="J2" s="37" t="s">
        <v>74</v>
      </c>
      <c r="K2" s="37" t="s">
        <v>4</v>
      </c>
      <c r="L2" s="37" t="s">
        <v>57</v>
      </c>
      <c r="M2" s="37" t="s">
        <v>74</v>
      </c>
      <c r="N2" s="37" t="s">
        <v>4</v>
      </c>
      <c r="O2" s="37" t="s">
        <v>57</v>
      </c>
      <c r="P2" s="37" t="s">
        <v>74</v>
      </c>
      <c r="Q2" s="37" t="s">
        <v>4</v>
      </c>
      <c r="R2" s="37" t="s">
        <v>57</v>
      </c>
      <c r="S2" s="37" t="s">
        <v>74</v>
      </c>
      <c r="T2" s="37" t="s">
        <v>4</v>
      </c>
      <c r="U2" s="37" t="s">
        <v>57</v>
      </c>
      <c r="V2" s="37" t="s">
        <v>74</v>
      </c>
      <c r="W2" s="37" t="s">
        <v>4</v>
      </c>
      <c r="X2" s="37" t="s">
        <v>57</v>
      </c>
      <c r="Y2" s="37" t="s">
        <v>74</v>
      </c>
      <c r="Z2" s="37" t="s">
        <v>4</v>
      </c>
      <c r="AA2" s="37" t="s">
        <v>57</v>
      </c>
      <c r="AB2" s="37" t="s">
        <v>74</v>
      </c>
      <c r="AC2" s="37" t="s">
        <v>4</v>
      </c>
      <c r="AD2" s="37" t="s">
        <v>57</v>
      </c>
      <c r="AE2" s="37" t="s">
        <v>74</v>
      </c>
      <c r="AF2" s="37" t="s">
        <v>4</v>
      </c>
      <c r="AG2" s="37" t="s">
        <v>57</v>
      </c>
      <c r="AH2" s="37" t="s">
        <v>74</v>
      </c>
      <c r="AI2" s="69"/>
      <c r="AJ2" s="72">
        <v>0.1</v>
      </c>
    </row>
    <row r="3" spans="1:36" x14ac:dyDescent="0.25">
      <c r="A3" s="74">
        <v>1</v>
      </c>
      <c r="B3" s="34">
        <v>93.366699999999994</v>
      </c>
      <c r="C3" s="34">
        <v>93.366699999999994</v>
      </c>
      <c r="D3" s="34">
        <v>89.987499999999997</v>
      </c>
      <c r="E3" s="34">
        <v>93.742199999999997</v>
      </c>
      <c r="F3" s="34">
        <v>93.742199999999997</v>
      </c>
      <c r="G3" s="34">
        <v>90.613299999999995</v>
      </c>
      <c r="H3" s="34">
        <v>94.868600000000001</v>
      </c>
      <c r="I3" s="34">
        <v>94.868600000000001</v>
      </c>
      <c r="J3" s="34">
        <v>91.864800000000002</v>
      </c>
      <c r="K3" s="34">
        <v>94.367999999999995</v>
      </c>
      <c r="L3" s="34">
        <v>94.367999999999995</v>
      </c>
      <c r="M3" s="34">
        <v>91.614500000000007</v>
      </c>
      <c r="N3" s="34">
        <v>94.993700000000004</v>
      </c>
      <c r="O3" s="34">
        <v>94.993700000000004</v>
      </c>
      <c r="P3" s="34">
        <v>93.116399999999999</v>
      </c>
      <c r="Q3" s="34">
        <v>94.242800000000003</v>
      </c>
      <c r="R3" s="34">
        <v>94.242800000000003</v>
      </c>
      <c r="S3" s="34">
        <v>91.489400000000003</v>
      </c>
      <c r="T3" s="34">
        <v>94.117599999999996</v>
      </c>
      <c r="U3" s="34">
        <v>93.992500000000007</v>
      </c>
      <c r="V3" s="34">
        <v>91.864800000000002</v>
      </c>
      <c r="W3" s="34">
        <v>91.489400000000003</v>
      </c>
      <c r="X3" s="34">
        <v>93.8673</v>
      </c>
      <c r="Y3" s="34">
        <v>90.363</v>
      </c>
      <c r="Z3" s="34">
        <v>92.866100000000003</v>
      </c>
      <c r="AA3" s="34">
        <v>92.740899999999996</v>
      </c>
      <c r="AB3" s="34">
        <v>90.237799999999993</v>
      </c>
      <c r="AC3" s="34">
        <v>93.742199999999997</v>
      </c>
      <c r="AD3" s="34">
        <v>93.241600000000005</v>
      </c>
      <c r="AE3" s="34">
        <v>90.863600000000005</v>
      </c>
      <c r="AF3" s="32">
        <v>97.371700000000004</v>
      </c>
      <c r="AG3" s="32">
        <v>93.742199999999997</v>
      </c>
      <c r="AH3" s="32">
        <v>91.99</v>
      </c>
      <c r="AI3" s="42"/>
      <c r="AJ3" s="72">
        <v>0.2</v>
      </c>
    </row>
    <row r="4" spans="1:36" x14ac:dyDescent="0.25">
      <c r="A4" s="74">
        <v>2</v>
      </c>
      <c r="B4" s="34">
        <v>94.993700000000004</v>
      </c>
      <c r="C4" s="34">
        <v>94.993700000000004</v>
      </c>
      <c r="D4" s="34">
        <v>90.738399999999999</v>
      </c>
      <c r="E4" s="34">
        <v>94.743399999999994</v>
      </c>
      <c r="F4" s="34">
        <v>94.743399999999994</v>
      </c>
      <c r="G4" s="34">
        <v>89.737200000000001</v>
      </c>
      <c r="H4" s="34">
        <v>93.992500000000007</v>
      </c>
      <c r="I4" s="34">
        <v>93.992500000000007</v>
      </c>
      <c r="J4" s="34">
        <v>90.613299999999995</v>
      </c>
      <c r="K4" s="34">
        <v>93.366699999999994</v>
      </c>
      <c r="L4" s="34">
        <v>93.366699999999994</v>
      </c>
      <c r="M4" s="34">
        <v>90.863600000000005</v>
      </c>
      <c r="N4" s="34">
        <v>94.743399999999994</v>
      </c>
      <c r="O4" s="34">
        <v>94.367999999999995</v>
      </c>
      <c r="P4" s="34">
        <v>90.988699999999994</v>
      </c>
      <c r="Q4" s="34">
        <v>93.742199999999997</v>
      </c>
      <c r="R4" s="34">
        <v>94.242800000000003</v>
      </c>
      <c r="S4" s="34">
        <v>91.614500000000007</v>
      </c>
      <c r="T4" s="34">
        <v>94.117599999999996</v>
      </c>
      <c r="U4" s="34">
        <v>94.493099999999998</v>
      </c>
      <c r="V4" s="34">
        <v>92.365499999999997</v>
      </c>
      <c r="W4" s="34">
        <v>92.740899999999996</v>
      </c>
      <c r="X4" s="34">
        <v>94.493099999999998</v>
      </c>
      <c r="Y4" s="34">
        <v>93.617000000000004</v>
      </c>
      <c r="Z4" s="34">
        <v>90.738399999999999</v>
      </c>
      <c r="AA4" s="34">
        <v>94.993700000000004</v>
      </c>
      <c r="AB4" s="34">
        <v>93.241600000000005</v>
      </c>
      <c r="AC4" s="34">
        <v>96.745900000000006</v>
      </c>
      <c r="AD4" s="34">
        <v>94.117599999999996</v>
      </c>
      <c r="AE4" s="34">
        <v>92.365499999999997</v>
      </c>
      <c r="AF4" s="32">
        <v>99.374200000000002</v>
      </c>
      <c r="AG4" s="32">
        <v>94.743399999999994</v>
      </c>
      <c r="AH4" s="32">
        <v>92.866100000000003</v>
      </c>
      <c r="AI4" s="42"/>
      <c r="AJ4" s="72">
        <v>0.3</v>
      </c>
    </row>
    <row r="5" spans="1:36" x14ac:dyDescent="0.25">
      <c r="A5" s="74">
        <v>3</v>
      </c>
      <c r="B5" s="34">
        <v>93.366699999999994</v>
      </c>
      <c r="C5" s="34">
        <v>93.366699999999994</v>
      </c>
      <c r="D5" s="34">
        <v>89.987499999999997</v>
      </c>
      <c r="E5" s="34">
        <v>94.117599999999996</v>
      </c>
      <c r="F5" s="34">
        <v>94.117599999999996</v>
      </c>
      <c r="G5" s="34">
        <v>89.987499999999997</v>
      </c>
      <c r="H5" s="34">
        <v>94.493099999999998</v>
      </c>
      <c r="I5" s="34">
        <v>94.493099999999998</v>
      </c>
      <c r="J5" s="34">
        <v>90.363</v>
      </c>
      <c r="K5" s="34">
        <v>93.742199999999997</v>
      </c>
      <c r="L5" s="34">
        <v>93.742199999999997</v>
      </c>
      <c r="M5" s="34">
        <v>92.115099999999998</v>
      </c>
      <c r="N5" s="34">
        <v>92.991200000000006</v>
      </c>
      <c r="O5" s="34">
        <v>92.991200000000006</v>
      </c>
      <c r="P5" s="34">
        <v>89.361699999999999</v>
      </c>
      <c r="Q5" s="34">
        <v>93.742199999999997</v>
      </c>
      <c r="R5" s="34">
        <v>93.617000000000004</v>
      </c>
      <c r="S5" s="34">
        <v>92.115099999999998</v>
      </c>
      <c r="T5" s="34">
        <v>94.117599999999996</v>
      </c>
      <c r="U5" s="34">
        <v>93.742199999999997</v>
      </c>
      <c r="V5" s="34">
        <v>91.489400000000003</v>
      </c>
      <c r="W5" s="34">
        <v>92.740899999999996</v>
      </c>
      <c r="X5" s="34">
        <v>93.8673</v>
      </c>
      <c r="Y5" s="34">
        <v>92.490600000000001</v>
      </c>
      <c r="Z5" s="34">
        <v>93.366699999999994</v>
      </c>
      <c r="AA5" s="34">
        <v>93.491900000000001</v>
      </c>
      <c r="AB5" s="34">
        <v>90.738399999999999</v>
      </c>
      <c r="AC5" s="34">
        <v>95.494399999999999</v>
      </c>
      <c r="AD5" s="34">
        <v>93.617000000000004</v>
      </c>
      <c r="AE5" s="34">
        <v>91.99</v>
      </c>
      <c r="AF5" s="32">
        <v>97.747200000000007</v>
      </c>
      <c r="AG5" s="32">
        <v>93.742199999999997</v>
      </c>
      <c r="AH5" s="32">
        <v>92.240300000000005</v>
      </c>
      <c r="AI5" s="42"/>
      <c r="AJ5" s="72">
        <v>0.4</v>
      </c>
    </row>
    <row r="6" spans="1:36" x14ac:dyDescent="0.25">
      <c r="A6" s="74">
        <v>4</v>
      </c>
      <c r="B6" s="34">
        <v>92.991200000000006</v>
      </c>
      <c r="C6" s="34">
        <v>92.991200000000006</v>
      </c>
      <c r="D6" s="34">
        <v>89.486900000000006</v>
      </c>
      <c r="E6" s="34">
        <v>92.740899999999996</v>
      </c>
      <c r="F6" s="34">
        <v>92.740899999999996</v>
      </c>
      <c r="G6" s="34">
        <v>89.862300000000005</v>
      </c>
      <c r="H6" s="34">
        <v>92.740899999999996</v>
      </c>
      <c r="I6" s="34">
        <v>92.740899999999996</v>
      </c>
      <c r="J6" s="34">
        <v>89.486900000000006</v>
      </c>
      <c r="K6" s="34">
        <v>93.742199999999997</v>
      </c>
      <c r="L6" s="34">
        <v>93.742199999999997</v>
      </c>
      <c r="M6" s="34">
        <v>91.739699999999999</v>
      </c>
      <c r="N6" s="34">
        <v>92.740899999999996</v>
      </c>
      <c r="O6" s="34">
        <v>92.740899999999996</v>
      </c>
      <c r="P6" s="34">
        <v>90.863600000000005</v>
      </c>
      <c r="Q6" s="34">
        <v>93.742199999999997</v>
      </c>
      <c r="R6" s="34">
        <v>93.742199999999997</v>
      </c>
      <c r="S6" s="34">
        <v>91.99</v>
      </c>
      <c r="T6" s="34">
        <v>94.117599999999996</v>
      </c>
      <c r="U6" s="34">
        <v>93.617000000000004</v>
      </c>
      <c r="V6" s="34">
        <v>91.614500000000007</v>
      </c>
      <c r="W6" s="34">
        <v>95.869799999999998</v>
      </c>
      <c r="X6" s="34">
        <v>93.742199999999997</v>
      </c>
      <c r="Y6" s="34">
        <v>92.240300000000005</v>
      </c>
      <c r="Z6" s="34">
        <v>97.747200000000007</v>
      </c>
      <c r="AA6" s="34">
        <v>93.742199999999997</v>
      </c>
      <c r="AB6" s="34">
        <v>92.365499999999997</v>
      </c>
      <c r="AC6" s="34">
        <v>98.6233</v>
      </c>
      <c r="AD6" s="34">
        <v>93.742199999999997</v>
      </c>
      <c r="AE6" s="34">
        <v>92.240300000000005</v>
      </c>
      <c r="AF6" s="32">
        <v>98.873599999999996</v>
      </c>
      <c r="AG6" s="32">
        <v>93.742199999999997</v>
      </c>
      <c r="AH6" s="32">
        <v>92.365499999999997</v>
      </c>
      <c r="AI6" s="42"/>
      <c r="AJ6" s="72">
        <v>0.5</v>
      </c>
    </row>
    <row r="7" spans="1:36" x14ac:dyDescent="0.25">
      <c r="A7" s="74">
        <v>5</v>
      </c>
      <c r="B7" s="34">
        <v>93.8673</v>
      </c>
      <c r="C7" s="34">
        <v>93.8673</v>
      </c>
      <c r="D7" s="34">
        <v>89.862300000000005</v>
      </c>
      <c r="E7" s="34">
        <v>93.8673</v>
      </c>
      <c r="F7" s="34">
        <v>93.8673</v>
      </c>
      <c r="G7" s="34">
        <v>90.1126</v>
      </c>
      <c r="H7" s="34">
        <v>92.991200000000006</v>
      </c>
      <c r="I7" s="34">
        <v>92.991200000000006</v>
      </c>
      <c r="J7" s="34">
        <v>89.611999999999995</v>
      </c>
      <c r="K7" s="34">
        <v>93.241600000000005</v>
      </c>
      <c r="L7" s="34">
        <v>93.241600000000005</v>
      </c>
      <c r="M7" s="34">
        <v>91.614500000000007</v>
      </c>
      <c r="N7" s="34">
        <v>93.992500000000007</v>
      </c>
      <c r="O7" s="34">
        <v>92.991200000000006</v>
      </c>
      <c r="P7" s="34">
        <v>89.737200000000001</v>
      </c>
      <c r="Q7" s="34">
        <v>92.615799999999993</v>
      </c>
      <c r="R7" s="34">
        <v>92.615799999999993</v>
      </c>
      <c r="S7" s="34">
        <v>89.486900000000006</v>
      </c>
      <c r="T7" s="34">
        <v>91.99</v>
      </c>
      <c r="U7" s="34">
        <v>92.615799999999993</v>
      </c>
      <c r="V7" s="34">
        <v>89.987499999999997</v>
      </c>
      <c r="W7" s="34">
        <v>95.869799999999998</v>
      </c>
      <c r="X7" s="34">
        <v>92.615799999999993</v>
      </c>
      <c r="Y7" s="34">
        <v>89.111400000000003</v>
      </c>
      <c r="Z7" s="34">
        <v>92.866100000000003</v>
      </c>
      <c r="AA7" s="34">
        <v>92.240300000000005</v>
      </c>
      <c r="AB7" s="34">
        <v>90.738399999999999</v>
      </c>
      <c r="AC7" s="34">
        <v>90.237799999999993</v>
      </c>
      <c r="AD7" s="34">
        <v>91.864800000000002</v>
      </c>
      <c r="AE7" s="34">
        <v>90.237799999999993</v>
      </c>
      <c r="AF7" s="32">
        <v>96.745900000000006</v>
      </c>
      <c r="AG7" s="32">
        <v>92.365499999999997</v>
      </c>
      <c r="AH7" s="32">
        <v>90.363</v>
      </c>
      <c r="AI7" s="42"/>
      <c r="AJ7" s="72">
        <v>0.6</v>
      </c>
    </row>
    <row r="8" spans="1:36" x14ac:dyDescent="0.25">
      <c r="A8" s="74">
        <v>6</v>
      </c>
      <c r="B8" s="34">
        <v>96.996200000000002</v>
      </c>
      <c r="C8" s="34">
        <v>96.996200000000002</v>
      </c>
      <c r="D8" s="34">
        <v>89.862300000000005</v>
      </c>
      <c r="E8" s="34">
        <v>96.745900000000006</v>
      </c>
      <c r="F8" s="34">
        <v>96.745900000000006</v>
      </c>
      <c r="G8" s="34">
        <v>94.868600000000001</v>
      </c>
      <c r="H8" s="34">
        <v>96.871099999999998</v>
      </c>
      <c r="I8" s="34">
        <v>96.871099999999998</v>
      </c>
      <c r="J8" s="34">
        <v>94.868600000000001</v>
      </c>
      <c r="K8" s="34">
        <v>96.370500000000007</v>
      </c>
      <c r="L8" s="34">
        <v>96.370500000000007</v>
      </c>
      <c r="M8" s="34">
        <v>93.366699999999994</v>
      </c>
      <c r="N8" s="34">
        <v>97.371700000000004</v>
      </c>
      <c r="O8" s="34">
        <v>96.745900000000006</v>
      </c>
      <c r="P8" s="34">
        <v>94.242800000000003</v>
      </c>
      <c r="Q8" s="34">
        <v>96.370500000000007</v>
      </c>
      <c r="R8" s="34">
        <v>96.370500000000007</v>
      </c>
      <c r="S8" s="34">
        <v>94.618300000000005</v>
      </c>
      <c r="T8" s="34">
        <v>92.866100000000003</v>
      </c>
      <c r="U8" s="34">
        <v>96.495599999999996</v>
      </c>
      <c r="V8" s="34">
        <v>93.8673</v>
      </c>
      <c r="W8" s="34">
        <v>97.496899999999997</v>
      </c>
      <c r="X8" s="34">
        <v>96.620800000000003</v>
      </c>
      <c r="Y8" s="34">
        <v>94.618300000000005</v>
      </c>
      <c r="Z8" s="34">
        <v>94.743399999999994</v>
      </c>
      <c r="AA8" s="34">
        <v>94.993700000000004</v>
      </c>
      <c r="AB8" s="34">
        <v>93.366699999999994</v>
      </c>
      <c r="AC8" s="34">
        <v>95.244100000000003</v>
      </c>
      <c r="AD8" s="34">
        <v>95.995000000000005</v>
      </c>
      <c r="AE8" s="34">
        <v>94.367999999999995</v>
      </c>
      <c r="AF8" s="32">
        <v>98.498099999999994</v>
      </c>
      <c r="AG8" s="32">
        <v>96.2453</v>
      </c>
      <c r="AH8" s="32">
        <v>94.618300000000005</v>
      </c>
      <c r="AI8" s="42"/>
      <c r="AJ8" s="72">
        <v>0.7</v>
      </c>
    </row>
    <row r="9" spans="1:36" x14ac:dyDescent="0.25">
      <c r="A9" s="74">
        <v>7</v>
      </c>
      <c r="B9" s="34">
        <v>93.8673</v>
      </c>
      <c r="C9" s="34">
        <v>93.8673</v>
      </c>
      <c r="D9" s="34">
        <v>89.236500000000007</v>
      </c>
      <c r="E9" s="34">
        <v>93.366699999999994</v>
      </c>
      <c r="F9" s="34">
        <v>93.366699999999994</v>
      </c>
      <c r="G9" s="34">
        <v>89.987499999999997</v>
      </c>
      <c r="H9" s="34">
        <v>92.365499999999997</v>
      </c>
      <c r="I9" s="34">
        <v>92.365499999999997</v>
      </c>
      <c r="J9" s="34">
        <v>89.611999999999995</v>
      </c>
      <c r="K9" s="34">
        <v>94.117599999999996</v>
      </c>
      <c r="L9" s="34">
        <v>94.117599999999996</v>
      </c>
      <c r="M9" s="34">
        <v>91.739699999999999</v>
      </c>
      <c r="N9" s="34">
        <v>94.493099999999998</v>
      </c>
      <c r="O9" s="34">
        <v>94.493099999999998</v>
      </c>
      <c r="P9" s="34">
        <v>90.988699999999994</v>
      </c>
      <c r="Q9" s="34">
        <v>90.237799999999993</v>
      </c>
      <c r="R9" s="34">
        <v>91.364199999999997</v>
      </c>
      <c r="S9" s="34">
        <v>87.233999999999995</v>
      </c>
      <c r="T9" s="34">
        <v>92.240300000000005</v>
      </c>
      <c r="U9" s="34">
        <v>91.739699999999999</v>
      </c>
      <c r="V9" s="34">
        <v>91.113900000000001</v>
      </c>
      <c r="W9" s="34">
        <v>95.869799999999998</v>
      </c>
      <c r="X9" s="34">
        <v>91.99</v>
      </c>
      <c r="Y9" s="34">
        <v>88.986199999999997</v>
      </c>
      <c r="Z9" s="34">
        <v>94.618300000000005</v>
      </c>
      <c r="AA9" s="34">
        <v>91.364199999999997</v>
      </c>
      <c r="AB9" s="34">
        <v>91.113900000000001</v>
      </c>
      <c r="AC9" s="34">
        <v>95.995000000000005</v>
      </c>
      <c r="AD9" s="34">
        <v>91.614500000000007</v>
      </c>
      <c r="AE9" s="34">
        <v>89.987499999999997</v>
      </c>
      <c r="AF9" s="32">
        <v>97.872299999999996</v>
      </c>
      <c r="AG9" s="32">
        <v>91.614500000000007</v>
      </c>
      <c r="AH9" s="32">
        <v>90.488100000000003</v>
      </c>
      <c r="AI9" s="42"/>
      <c r="AJ9" s="72">
        <v>0.8</v>
      </c>
    </row>
    <row r="10" spans="1:36" x14ac:dyDescent="0.25">
      <c r="A10" s="74">
        <v>8</v>
      </c>
      <c r="B10" s="34">
        <v>91.99</v>
      </c>
      <c r="C10" s="34">
        <v>91.99</v>
      </c>
      <c r="D10" s="34">
        <v>88.986199999999997</v>
      </c>
      <c r="E10" s="34">
        <v>89.611999999999995</v>
      </c>
      <c r="F10" s="34">
        <v>89.611999999999995</v>
      </c>
      <c r="G10" s="34">
        <v>88.610799999999998</v>
      </c>
      <c r="H10" s="34">
        <v>92.115099999999998</v>
      </c>
      <c r="I10" s="34">
        <v>92.115099999999998</v>
      </c>
      <c r="J10" s="34">
        <v>89.611999999999995</v>
      </c>
      <c r="K10" s="34">
        <v>92.615799999999993</v>
      </c>
      <c r="L10" s="34">
        <v>92.615799999999993</v>
      </c>
      <c r="M10" s="34">
        <v>91.489400000000003</v>
      </c>
      <c r="N10" s="34">
        <v>92.991200000000006</v>
      </c>
      <c r="O10" s="34">
        <v>92.991200000000006</v>
      </c>
      <c r="P10" s="34">
        <v>91.489400000000003</v>
      </c>
      <c r="Q10" s="34">
        <v>90.237799999999993</v>
      </c>
      <c r="R10" s="34">
        <v>91.364199999999997</v>
      </c>
      <c r="S10" s="34">
        <v>88.610799999999998</v>
      </c>
      <c r="T10" s="34">
        <v>93.617000000000004</v>
      </c>
      <c r="U10" s="34">
        <v>92.615799999999993</v>
      </c>
      <c r="V10" s="34">
        <v>91.489400000000003</v>
      </c>
      <c r="W10" s="34">
        <v>95.869799999999998</v>
      </c>
      <c r="X10" s="34">
        <v>92.240300000000005</v>
      </c>
      <c r="Y10" s="34">
        <v>89.236500000000007</v>
      </c>
      <c r="Z10" s="34">
        <v>90.863600000000005</v>
      </c>
      <c r="AA10" s="34">
        <v>90.988699999999994</v>
      </c>
      <c r="AB10" s="34">
        <v>88.360500000000002</v>
      </c>
      <c r="AC10" s="34">
        <v>95.995000000000005</v>
      </c>
      <c r="AD10" s="34">
        <v>92.115099999999998</v>
      </c>
      <c r="AE10" s="34">
        <v>90.363</v>
      </c>
      <c r="AF10" s="32">
        <v>98.247799999999998</v>
      </c>
      <c r="AG10" s="32">
        <v>91.99</v>
      </c>
      <c r="AH10" s="32">
        <v>90.738399999999999</v>
      </c>
      <c r="AI10" s="42"/>
      <c r="AJ10" s="72">
        <v>0.9</v>
      </c>
    </row>
    <row r="11" spans="1:36" x14ac:dyDescent="0.25">
      <c r="A11" s="74">
        <v>9</v>
      </c>
      <c r="B11" s="34">
        <v>93.366699999999994</v>
      </c>
      <c r="C11" s="34">
        <v>93.366699999999994</v>
      </c>
      <c r="D11" s="34">
        <v>90.488100000000003</v>
      </c>
      <c r="E11" s="34">
        <v>93.366699999999994</v>
      </c>
      <c r="F11" s="34">
        <v>93.491900000000001</v>
      </c>
      <c r="G11" s="34">
        <v>88.235299999999995</v>
      </c>
      <c r="H11" s="34">
        <v>93.491900000000001</v>
      </c>
      <c r="I11" s="34">
        <v>93.491900000000001</v>
      </c>
      <c r="J11" s="34">
        <v>88.485600000000005</v>
      </c>
      <c r="K11" s="34">
        <v>93.992500000000007</v>
      </c>
      <c r="L11" s="34">
        <v>93.992500000000007</v>
      </c>
      <c r="M11" s="34">
        <v>91.489400000000003</v>
      </c>
      <c r="N11" s="34">
        <v>92.615799999999993</v>
      </c>
      <c r="O11" s="34">
        <v>92.615799999999993</v>
      </c>
      <c r="P11" s="34">
        <v>90.863600000000005</v>
      </c>
      <c r="Q11" s="34">
        <v>98.6233</v>
      </c>
      <c r="R11" s="34">
        <v>93.617000000000004</v>
      </c>
      <c r="S11" s="34">
        <v>89.737200000000001</v>
      </c>
      <c r="T11" s="34">
        <v>93.617000000000004</v>
      </c>
      <c r="U11" s="34">
        <v>93.617000000000004</v>
      </c>
      <c r="V11" s="34">
        <v>89.862300000000005</v>
      </c>
      <c r="W11" s="34">
        <v>93.742199999999997</v>
      </c>
      <c r="X11" s="34">
        <v>91.99</v>
      </c>
      <c r="Y11" s="34">
        <v>90.863600000000005</v>
      </c>
      <c r="Z11" s="34">
        <v>97.747200000000007</v>
      </c>
      <c r="AA11" s="34">
        <v>93.8673</v>
      </c>
      <c r="AB11" s="34">
        <v>91.614500000000007</v>
      </c>
      <c r="AC11" s="34">
        <v>98.373000000000005</v>
      </c>
      <c r="AD11" s="34">
        <v>92.240300000000005</v>
      </c>
      <c r="AE11" s="34">
        <v>89.236500000000007</v>
      </c>
      <c r="AF11" s="32">
        <v>96.871099999999998</v>
      </c>
      <c r="AG11" s="32">
        <v>93.116399999999999</v>
      </c>
      <c r="AH11" s="32">
        <v>90.738399999999999</v>
      </c>
      <c r="AI11" s="42"/>
      <c r="AJ11" s="72">
        <v>1</v>
      </c>
    </row>
    <row r="12" spans="1:36" x14ac:dyDescent="0.25">
      <c r="A12" s="74">
        <v>10</v>
      </c>
      <c r="B12" s="34">
        <v>97.178700000000006</v>
      </c>
      <c r="C12" s="34">
        <v>97.178700000000006</v>
      </c>
      <c r="D12" s="34">
        <v>90.488100000000003</v>
      </c>
      <c r="E12" s="34">
        <v>95.6113</v>
      </c>
      <c r="F12" s="34">
        <v>95.6113</v>
      </c>
      <c r="G12" s="34">
        <v>88.235299999999995</v>
      </c>
      <c r="H12" s="34">
        <v>96.551699999999997</v>
      </c>
      <c r="I12" s="34">
        <v>96.551699999999997</v>
      </c>
      <c r="J12" s="34">
        <v>88.485600000000005</v>
      </c>
      <c r="K12" s="34">
        <v>94.242800000000003</v>
      </c>
      <c r="L12" s="34">
        <v>97.492199999999997</v>
      </c>
      <c r="M12" s="34">
        <v>93.116399999999999</v>
      </c>
      <c r="N12" s="34">
        <v>93.241600000000005</v>
      </c>
      <c r="O12" s="34">
        <v>97.492199999999997</v>
      </c>
      <c r="P12" s="34">
        <v>90.863600000000005</v>
      </c>
      <c r="Q12" s="34">
        <v>93.116399999999999</v>
      </c>
      <c r="R12" s="34">
        <v>96.551699999999997</v>
      </c>
      <c r="S12" s="34">
        <v>89.737200000000001</v>
      </c>
      <c r="T12" s="34">
        <v>93.617000000000004</v>
      </c>
      <c r="U12" s="34">
        <v>96.551699999999997</v>
      </c>
      <c r="V12" s="34">
        <v>89.862300000000005</v>
      </c>
      <c r="W12" s="34">
        <v>93.742199999999997</v>
      </c>
      <c r="X12" s="34">
        <v>97.178700000000006</v>
      </c>
      <c r="Y12" s="34">
        <v>90.863600000000005</v>
      </c>
      <c r="Z12" s="34">
        <v>97.747200000000007</v>
      </c>
      <c r="AA12" s="34">
        <v>97.492199999999997</v>
      </c>
      <c r="AB12" s="34">
        <v>91.614500000000007</v>
      </c>
      <c r="AC12" s="34">
        <v>98.373000000000005</v>
      </c>
      <c r="AD12" s="34">
        <v>96.238200000000006</v>
      </c>
      <c r="AE12" s="34">
        <v>89.236500000000007</v>
      </c>
      <c r="AF12" s="32">
        <v>93.992500000000007</v>
      </c>
      <c r="AG12" s="32">
        <v>92.740899999999996</v>
      </c>
      <c r="AH12" s="32">
        <v>90.738399999999999</v>
      </c>
      <c r="AI12" s="42"/>
    </row>
    <row r="13" spans="1:36" x14ac:dyDescent="0.25">
      <c r="A13" s="39" t="s">
        <v>19</v>
      </c>
      <c r="B13" s="39">
        <f t="shared" ref="B13:S13" si="0">AVERAGE(B3:B12)</f>
        <v>94.198450000000008</v>
      </c>
      <c r="C13" s="39">
        <f t="shared" si="0"/>
        <v>94.198450000000008</v>
      </c>
      <c r="D13" s="39">
        <f t="shared" si="0"/>
        <v>89.912380000000013</v>
      </c>
      <c r="E13" s="39">
        <f t="shared" si="0"/>
        <v>93.79140000000001</v>
      </c>
      <c r="F13" s="39">
        <f t="shared" si="0"/>
        <v>93.803920000000005</v>
      </c>
      <c r="G13" s="39">
        <f t="shared" si="0"/>
        <v>90.025040000000018</v>
      </c>
      <c r="H13" s="39">
        <f t="shared" si="0"/>
        <v>94.048159999999996</v>
      </c>
      <c r="I13" s="39">
        <f t="shared" si="0"/>
        <v>94.048159999999996</v>
      </c>
      <c r="J13" s="39">
        <f t="shared" si="0"/>
        <v>90.30037999999999</v>
      </c>
      <c r="K13" s="39">
        <f t="shared" si="0"/>
        <v>93.979990000000015</v>
      </c>
      <c r="L13" s="39">
        <f>AVERAGE(L3:L12)</f>
        <v>94.304930000000027</v>
      </c>
      <c r="M13" s="39">
        <f>AVERAGE(M3:M12)</f>
        <v>91.914900000000017</v>
      </c>
      <c r="N13" s="39">
        <f t="shared" si="0"/>
        <v>94.017510000000016</v>
      </c>
      <c r="O13" s="39">
        <f t="shared" si="0"/>
        <v>94.242320000000007</v>
      </c>
      <c r="P13" s="39">
        <f t="shared" si="0"/>
        <v>91.251570000000001</v>
      </c>
      <c r="Q13" s="39">
        <f t="shared" si="0"/>
        <v>93.667100000000005</v>
      </c>
      <c r="R13" s="39">
        <f t="shared" si="0"/>
        <v>93.772819999999996</v>
      </c>
      <c r="S13" s="39">
        <f t="shared" si="0"/>
        <v>90.663340000000019</v>
      </c>
      <c r="T13" s="39">
        <f>AVERAGE(T4:T12)</f>
        <v>93.366688888888874</v>
      </c>
      <c r="U13" s="39">
        <f t="shared" ref="U13:AH13" si="1">AVERAGE(U3:U12)</f>
        <v>93.948039999999992</v>
      </c>
      <c r="V13" s="39">
        <f t="shared" si="1"/>
        <v>91.351690000000019</v>
      </c>
      <c r="W13" s="39">
        <f t="shared" si="1"/>
        <v>94.543170000000003</v>
      </c>
      <c r="X13" s="39">
        <f t="shared" si="1"/>
        <v>93.860550000000018</v>
      </c>
      <c r="Y13" s="39">
        <f t="shared" si="1"/>
        <v>91.239049999999992</v>
      </c>
      <c r="Z13" s="39">
        <f t="shared" si="1"/>
        <v>94.330420000000004</v>
      </c>
      <c r="AA13" s="39">
        <f t="shared" si="1"/>
        <v>93.59151</v>
      </c>
      <c r="AB13" s="39">
        <f t="shared" si="1"/>
        <v>91.339180000000013</v>
      </c>
      <c r="AC13" s="39">
        <f t="shared" si="1"/>
        <v>95.882370000000009</v>
      </c>
      <c r="AD13" s="39">
        <f t="shared" si="1"/>
        <v>93.478629999999995</v>
      </c>
      <c r="AE13" s="39">
        <f t="shared" si="1"/>
        <v>91.08887</v>
      </c>
      <c r="AF13" s="39">
        <f t="shared" si="1"/>
        <v>97.559439999999995</v>
      </c>
      <c r="AG13" s="39">
        <f t="shared" si="1"/>
        <v>93.404260000000008</v>
      </c>
      <c r="AH13" s="39">
        <f t="shared" si="1"/>
        <v>91.714649999999992</v>
      </c>
      <c r="AI13" s="70"/>
    </row>
    <row r="14" spans="1:36" x14ac:dyDescent="0.25">
      <c r="A14" s="39" t="s">
        <v>20</v>
      </c>
      <c r="B14" s="39">
        <f t="shared" ref="B14:AE14" si="2">STDEV(B3:B12)</f>
        <v>1.6987304568412287</v>
      </c>
      <c r="C14" s="39">
        <f t="shared" si="2"/>
        <v>1.6987304568412287</v>
      </c>
      <c r="D14" s="39">
        <f t="shared" si="2"/>
        <v>0.56343929141577498</v>
      </c>
      <c r="E14" s="39">
        <f t="shared" si="2"/>
        <v>1.8854316611558475</v>
      </c>
      <c r="F14" s="39">
        <f t="shared" si="2"/>
        <v>1.8827118619457199</v>
      </c>
      <c r="G14" s="39">
        <f t="shared" si="2"/>
        <v>1.8953849812402532</v>
      </c>
      <c r="H14" s="39">
        <f t="shared" si="2"/>
        <v>1.6604710905844355</v>
      </c>
      <c r="I14" s="39">
        <f t="shared" si="2"/>
        <v>1.6604710905844355</v>
      </c>
      <c r="J14" s="39">
        <f t="shared" si="2"/>
        <v>1.8882116105516937</v>
      </c>
      <c r="K14" s="39">
        <f t="shared" si="2"/>
        <v>0.99155875429660123</v>
      </c>
      <c r="L14" s="39">
        <f>STDEV(L3:L12)</f>
        <v>1.4929236350567683</v>
      </c>
      <c r="M14" s="39">
        <f>STDEV(M3:M12)</f>
        <v>0.76743498602668148</v>
      </c>
      <c r="N14" s="39">
        <f t="shared" si="2"/>
        <v>1.462890969165737</v>
      </c>
      <c r="O14" s="39">
        <f t="shared" si="2"/>
        <v>1.7342505232328267</v>
      </c>
      <c r="P14" s="39">
        <f t="shared" si="2"/>
        <v>1.450528620155042</v>
      </c>
      <c r="Q14" s="39">
        <f t="shared" si="2"/>
        <v>2.5199060758510679</v>
      </c>
      <c r="R14" s="39">
        <f t="shared" si="2"/>
        <v>1.7607754306933467</v>
      </c>
      <c r="S14" s="39">
        <f t="shared" si="2"/>
        <v>2.1126391573890086</v>
      </c>
      <c r="T14" s="39">
        <f>STDEV(T4:T12)</f>
        <v>0.8134942308407046</v>
      </c>
      <c r="U14" s="39">
        <f t="shared" si="2"/>
        <v>1.5725496601944808</v>
      </c>
      <c r="V14" s="39">
        <f t="shared" si="2"/>
        <v>1.250800056363925</v>
      </c>
      <c r="W14" s="39">
        <f t="shared" si="2"/>
        <v>1.9110579077510381</v>
      </c>
      <c r="X14" s="39">
        <f t="shared" si="2"/>
        <v>1.8322980126666712</v>
      </c>
      <c r="Y14" s="39">
        <f t="shared" si="2"/>
        <v>1.9523398749250156</v>
      </c>
      <c r="Z14" s="39">
        <f t="shared" si="2"/>
        <v>2.6959899240662377</v>
      </c>
      <c r="AA14" s="39">
        <f t="shared" si="2"/>
        <v>1.9304916296402619</v>
      </c>
      <c r="AB14" s="39">
        <f t="shared" si="2"/>
        <v>1.4829838875276655</v>
      </c>
      <c r="AC14" s="39">
        <f t="shared" si="2"/>
        <v>2.5317897793414432</v>
      </c>
      <c r="AD14" s="39">
        <f t="shared" si="2"/>
        <v>1.6320583125815902</v>
      </c>
      <c r="AE14" s="39">
        <f t="shared" si="2"/>
        <v>1.629513326153273</v>
      </c>
      <c r="AF14" s="39">
        <f>STDEV(AF3:AF12)</f>
        <v>1.5056336504386867</v>
      </c>
      <c r="AG14" s="39">
        <f>STDEV(AG3:AG12)</f>
        <v>1.374882579390367</v>
      </c>
      <c r="AH14" s="39">
        <f>STDEV(AH3:AH12)</f>
        <v>1.3631388005058211</v>
      </c>
      <c r="AI14" s="70"/>
    </row>
    <row r="15" spans="1:36" x14ac:dyDescent="0.25">
      <c r="A15" s="70"/>
      <c r="B15" s="99">
        <f>B13-4</f>
        <v>90.198450000000008</v>
      </c>
      <c r="C15" s="99">
        <f>C13-4</f>
        <v>90.198450000000008</v>
      </c>
      <c r="D15" s="99">
        <f>D13-2</f>
        <v>87.912380000000013</v>
      </c>
      <c r="E15" s="99">
        <f>E13-4</f>
        <v>89.79140000000001</v>
      </c>
      <c r="F15" s="99">
        <f>F13-4</f>
        <v>89.803920000000005</v>
      </c>
      <c r="G15" s="99">
        <f>G13-2</f>
        <v>88.025040000000018</v>
      </c>
      <c r="H15" s="99">
        <f>H13-4</f>
        <v>90.048159999999996</v>
      </c>
      <c r="I15" s="99">
        <f>I13-4</f>
        <v>90.048159999999996</v>
      </c>
      <c r="J15" s="99">
        <f>J13-2</f>
        <v>88.30037999999999</v>
      </c>
      <c r="K15" s="99">
        <f>K13-4</f>
        <v>89.979990000000015</v>
      </c>
      <c r="L15" s="99">
        <f>L13-4</f>
        <v>90.304930000000027</v>
      </c>
      <c r="M15" s="99">
        <f>M13-2</f>
        <v>89.914900000000017</v>
      </c>
      <c r="N15" s="99">
        <f>N13-4</f>
        <v>90.017510000000016</v>
      </c>
      <c r="O15" s="99">
        <f>O13-4</f>
        <v>90.242320000000007</v>
      </c>
      <c r="P15" s="99">
        <f>P13-2</f>
        <v>89.251570000000001</v>
      </c>
      <c r="Q15" s="99">
        <f>Q13-4</f>
        <v>89.667100000000005</v>
      </c>
      <c r="R15" s="99">
        <f>R13-4</f>
        <v>89.772819999999996</v>
      </c>
      <c r="S15" s="99">
        <f>S13-2</f>
        <v>88.663340000000019</v>
      </c>
      <c r="T15" s="99">
        <f>T13-4</f>
        <v>89.366688888888874</v>
      </c>
      <c r="U15" s="99">
        <f>U13-4</f>
        <v>89.948039999999992</v>
      </c>
      <c r="V15" s="99">
        <f>V13-2</f>
        <v>89.351690000000019</v>
      </c>
      <c r="W15" s="99">
        <f>W13-4</f>
        <v>90.543170000000003</v>
      </c>
      <c r="X15" s="99">
        <f>X13-4</f>
        <v>89.860550000000018</v>
      </c>
      <c r="Y15" s="99">
        <f>Y13-2</f>
        <v>89.239049999999992</v>
      </c>
      <c r="Z15" s="99">
        <f>Z13-4</f>
        <v>90.330420000000004</v>
      </c>
      <c r="AA15" s="99">
        <f>AA13-4</f>
        <v>89.59151</v>
      </c>
      <c r="AB15" s="99">
        <f>AB13-2</f>
        <v>89.339180000000013</v>
      </c>
      <c r="AC15" s="99">
        <f>AC13-4</f>
        <v>91.882370000000009</v>
      </c>
      <c r="AD15" s="99">
        <f>AD13-4</f>
        <v>89.478629999999995</v>
      </c>
      <c r="AE15" s="99">
        <f>AE13-2</f>
        <v>89.08887</v>
      </c>
      <c r="AF15" s="99">
        <f>AF13-4</f>
        <v>93.559439999999995</v>
      </c>
      <c r="AG15" s="99">
        <f>AG13-4</f>
        <v>89.404260000000008</v>
      </c>
      <c r="AH15" s="99">
        <f>AH13-2</f>
        <v>89.714649999999992</v>
      </c>
      <c r="AI15" s="70"/>
    </row>
    <row r="16" spans="1:36" x14ac:dyDescent="0.25">
      <c r="A16" s="70"/>
      <c r="B16" s="39">
        <f>STDEV(B3:B12)</f>
        <v>1.6987304568412287</v>
      </c>
      <c r="C16" s="39">
        <f>STDEV(C3:C12)</f>
        <v>1.6987304568412287</v>
      </c>
      <c r="D16" s="39">
        <f>STDEV(D3:D12)</f>
        <v>0.56343929141577498</v>
      </c>
      <c r="E16" s="39">
        <f>STDEV(E3:E12)</f>
        <v>1.8854316611558475</v>
      </c>
      <c r="F16" s="39">
        <f>STDEV(F3:F12)</f>
        <v>1.8827118619457199</v>
      </c>
      <c r="G16" s="39">
        <f>STDEV(G3:G12)</f>
        <v>1.8953849812402532</v>
      </c>
      <c r="H16" s="39">
        <f>STDEV(H3:H12)</f>
        <v>1.6604710905844355</v>
      </c>
      <c r="I16" s="39">
        <f>STDEV(I3:I12)</f>
        <v>1.6604710905844355</v>
      </c>
      <c r="J16" s="39">
        <f>STDEV(J3:J12)</f>
        <v>1.8882116105516937</v>
      </c>
      <c r="K16" s="39">
        <f>STDEV(K3:K12)</f>
        <v>0.99155875429660123</v>
      </c>
      <c r="L16" s="39">
        <f>STDEV(L3:L12)</f>
        <v>1.4929236350567683</v>
      </c>
      <c r="M16" s="39">
        <f>STDEV(M3:M12)</f>
        <v>0.76743498602668148</v>
      </c>
      <c r="N16" s="39">
        <f>STDEV(N3:N12)</f>
        <v>1.462890969165737</v>
      </c>
      <c r="O16" s="39">
        <f>STDEV(O3:O12)</f>
        <v>1.7342505232328267</v>
      </c>
      <c r="P16" s="39">
        <f>STDEV(P3:P12)</f>
        <v>1.450528620155042</v>
      </c>
      <c r="Q16" s="39">
        <f>STDEV(Q3:Q12)</f>
        <v>2.5199060758510679</v>
      </c>
      <c r="R16" s="39">
        <f>STDEV(R3:R12)</f>
        <v>1.7607754306933467</v>
      </c>
      <c r="S16" s="39">
        <f>STDEV(S3:S12)</f>
        <v>2.1126391573890086</v>
      </c>
      <c r="T16" s="39">
        <f>STDEV(T3:T12)</f>
        <v>0.8028880962569499</v>
      </c>
      <c r="U16" s="39">
        <f>STDEV(U3:U12)</f>
        <v>1.5725496601944808</v>
      </c>
      <c r="V16" s="39">
        <f>STDEV(V3:V12)</f>
        <v>1.250800056363925</v>
      </c>
      <c r="W16" s="39">
        <f>STDEV(W3:W12)</f>
        <v>1.9110579077510381</v>
      </c>
      <c r="X16" s="39">
        <f>STDEV(X3:X12)</f>
        <v>1.8322980126666712</v>
      </c>
      <c r="Y16" s="39">
        <f>STDEV(Y3:Y12)</f>
        <v>1.9523398749250156</v>
      </c>
      <c r="Z16" s="39">
        <f>STDEV(Z3:Z12)</f>
        <v>2.6959899240662377</v>
      </c>
      <c r="AA16" s="39">
        <f>STDEV(AA3:AA12)</f>
        <v>1.9304916296402619</v>
      </c>
      <c r="AB16" s="39">
        <f>STDEV(AB3:AB12)</f>
        <v>1.4829838875276655</v>
      </c>
      <c r="AC16" s="39">
        <f>STDEV(AC3:AC12)</f>
        <v>2.5317897793414432</v>
      </c>
      <c r="AD16" s="39">
        <f>STDEV(AD3:AD12)</f>
        <v>1.6320583125815902</v>
      </c>
      <c r="AE16" s="39">
        <f>STDEV(AE3:AE12)</f>
        <v>1.629513326153273</v>
      </c>
      <c r="AF16" s="39">
        <f>STDEV(AF3:AF12)</f>
        <v>1.5056336504386867</v>
      </c>
      <c r="AG16" s="39">
        <f>STDEV(AG3:AG12)</f>
        <v>1.374882579390367</v>
      </c>
      <c r="AH16" s="39">
        <f>STDEV(AH3:AH12)</f>
        <v>1.3631388005058211</v>
      </c>
      <c r="AI16" s="70"/>
    </row>
    <row r="17" spans="1:33" x14ac:dyDescent="0.25">
      <c r="A17" s="1" t="s">
        <v>61</v>
      </c>
      <c r="B17" s="57" t="s">
        <v>58</v>
      </c>
      <c r="C17" s="41"/>
      <c r="D17" s="41"/>
      <c r="E17" s="57" t="s">
        <v>58</v>
      </c>
      <c r="F17" s="41"/>
      <c r="G17" s="41"/>
      <c r="H17" s="57" t="s">
        <v>58</v>
      </c>
      <c r="I17" s="41"/>
      <c r="J17" s="58"/>
      <c r="K17" s="57" t="s">
        <v>75</v>
      </c>
      <c r="L17" s="41"/>
      <c r="M17" s="58"/>
      <c r="N17" s="57" t="s">
        <v>80</v>
      </c>
      <c r="O17" s="41"/>
      <c r="P17" s="41"/>
      <c r="Q17" s="57" t="s">
        <v>91</v>
      </c>
      <c r="R17" s="41"/>
      <c r="S17" s="41"/>
      <c r="T17" s="57" t="s">
        <v>90</v>
      </c>
      <c r="U17" s="58"/>
      <c r="V17" s="57"/>
      <c r="W17" s="57" t="s">
        <v>90</v>
      </c>
      <c r="X17" s="41"/>
      <c r="Y17" s="58"/>
      <c r="Z17" s="57" t="s">
        <v>77</v>
      </c>
      <c r="AA17" s="65"/>
      <c r="AB17" s="57"/>
      <c r="AC17" s="57" t="s">
        <v>89</v>
      </c>
      <c r="AD17" s="41"/>
      <c r="AE17" s="41"/>
      <c r="AF17" s="57" t="s">
        <v>88</v>
      </c>
      <c r="AG17" s="58"/>
    </row>
    <row r="18" spans="1:33" x14ac:dyDescent="0.25">
      <c r="B18" s="59"/>
      <c r="C18" s="43"/>
      <c r="D18" s="43"/>
      <c r="E18" s="59"/>
      <c r="F18" s="43"/>
      <c r="G18" s="43"/>
      <c r="H18" s="59"/>
      <c r="I18" s="43"/>
      <c r="J18" s="60"/>
      <c r="K18" s="59"/>
      <c r="L18" s="43"/>
      <c r="M18" s="60"/>
      <c r="N18" s="59" t="s">
        <v>93</v>
      </c>
      <c r="O18" s="43"/>
      <c r="P18" s="43"/>
      <c r="Q18" s="59"/>
      <c r="R18" s="43"/>
      <c r="S18" s="43"/>
      <c r="T18" s="59"/>
      <c r="U18" s="60"/>
      <c r="V18" s="43"/>
      <c r="W18" s="59"/>
      <c r="X18" s="43"/>
      <c r="Y18" s="60"/>
      <c r="Z18" s="59"/>
      <c r="AA18" s="60"/>
      <c r="AB18" s="43"/>
      <c r="AC18" s="59"/>
      <c r="AD18" s="43"/>
      <c r="AE18" s="43"/>
      <c r="AF18" s="59"/>
      <c r="AG18" s="60"/>
    </row>
  </sheetData>
  <mergeCells count="12">
    <mergeCell ref="Q1:S1"/>
    <mergeCell ref="T1:V1"/>
    <mergeCell ref="W1:Y1"/>
    <mergeCell ref="Z1:AB1"/>
    <mergeCell ref="AC1:AD1"/>
    <mergeCell ref="AF1:AH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opLeftCell="I1" zoomScale="80" zoomScaleNormal="80" workbookViewId="0">
      <selection activeCell="W41" sqref="W41"/>
    </sheetView>
  </sheetViews>
  <sheetFormatPr defaultRowHeight="15" x14ac:dyDescent="0.25"/>
  <cols>
    <col min="1" max="1" width="15.85546875" customWidth="1"/>
    <col min="2" max="2" width="9.42578125" customWidth="1"/>
    <col min="3" max="4" width="11.28515625" customWidth="1"/>
    <col min="5" max="10" width="10.42578125" customWidth="1"/>
    <col min="11" max="11" width="11.140625" customWidth="1"/>
    <col min="12" max="16" width="11" customWidth="1"/>
    <col min="17" max="17" width="9.85546875" customWidth="1"/>
    <col min="18" max="19" width="10.5703125" customWidth="1"/>
    <col min="20" max="20" width="9.7109375" customWidth="1"/>
    <col min="21" max="22" width="11.28515625" customWidth="1"/>
    <col min="23" max="23" width="10.42578125" customWidth="1"/>
    <col min="24" max="24" width="17.28515625" customWidth="1"/>
    <col min="25" max="25" width="13.28515625" customWidth="1"/>
  </cols>
  <sheetData>
    <row r="1" spans="1:25" x14ac:dyDescent="0.25">
      <c r="A1" s="1" t="s">
        <v>27</v>
      </c>
    </row>
    <row r="3" spans="1:25" x14ac:dyDescent="0.25">
      <c r="A3" s="35"/>
      <c r="B3" s="80" t="s">
        <v>21</v>
      </c>
      <c r="C3" s="81"/>
      <c r="D3" s="82"/>
      <c r="E3" s="80" t="s">
        <v>22</v>
      </c>
      <c r="F3" s="81"/>
      <c r="G3" s="82"/>
      <c r="H3" s="80" t="s">
        <v>28</v>
      </c>
      <c r="I3" s="81"/>
      <c r="J3" s="82"/>
      <c r="K3" s="80" t="s">
        <v>23</v>
      </c>
      <c r="L3" s="81"/>
      <c r="M3" s="82"/>
      <c r="N3" s="80" t="s">
        <v>29</v>
      </c>
      <c r="O3" s="81"/>
      <c r="P3" s="82"/>
      <c r="Q3" s="80" t="s">
        <v>24</v>
      </c>
      <c r="R3" s="81"/>
      <c r="S3" s="82"/>
      <c r="T3" s="80" t="s">
        <v>25</v>
      </c>
      <c r="U3" s="81"/>
      <c r="V3" s="82"/>
      <c r="W3" s="79" t="s">
        <v>26</v>
      </c>
      <c r="X3" s="79"/>
    </row>
    <row r="4" spans="1:25" s="33" customFormat="1" ht="36" x14ac:dyDescent="0.25">
      <c r="A4" s="36" t="s">
        <v>17</v>
      </c>
      <c r="B4" s="37" t="s">
        <v>4</v>
      </c>
      <c r="C4" s="38" t="s">
        <v>18</v>
      </c>
      <c r="D4" s="38" t="s">
        <v>74</v>
      </c>
      <c r="E4" s="37" t="s">
        <v>4</v>
      </c>
      <c r="F4" s="38" t="s">
        <v>18</v>
      </c>
      <c r="G4" s="38" t="s">
        <v>74</v>
      </c>
      <c r="H4" s="37" t="s">
        <v>4</v>
      </c>
      <c r="I4" s="38" t="s">
        <v>18</v>
      </c>
      <c r="J4" s="38" t="s">
        <v>74</v>
      </c>
      <c r="K4" s="37" t="s">
        <v>4</v>
      </c>
      <c r="L4" s="38" t="s">
        <v>18</v>
      </c>
      <c r="M4" s="38" t="s">
        <v>74</v>
      </c>
      <c r="N4" s="37" t="s">
        <v>4</v>
      </c>
      <c r="O4" s="38" t="s">
        <v>18</v>
      </c>
      <c r="P4" s="38" t="s">
        <v>74</v>
      </c>
      <c r="Q4" s="37" t="s">
        <v>4</v>
      </c>
      <c r="R4" s="38" t="s">
        <v>18</v>
      </c>
      <c r="S4" s="38" t="s">
        <v>74</v>
      </c>
      <c r="T4" s="37" t="s">
        <v>4</v>
      </c>
      <c r="U4" s="38" t="s">
        <v>18</v>
      </c>
      <c r="V4" s="38" t="s">
        <v>74</v>
      </c>
      <c r="W4" s="37" t="s">
        <v>4</v>
      </c>
      <c r="X4" s="38" t="s">
        <v>18</v>
      </c>
      <c r="Y4" s="38" t="s">
        <v>74</v>
      </c>
    </row>
    <row r="5" spans="1:25" x14ac:dyDescent="0.25">
      <c r="A5" s="40">
        <v>1</v>
      </c>
      <c r="B5" s="32">
        <v>2.5031300000000001</v>
      </c>
      <c r="C5" s="32">
        <v>6.1326700000000001</v>
      </c>
      <c r="D5" s="32">
        <v>4.1301600000000001</v>
      </c>
      <c r="E5" s="32">
        <v>50.062600000000003</v>
      </c>
      <c r="F5" s="32">
        <v>49.937399999999997</v>
      </c>
      <c r="G5" s="32">
        <v>52.190199999999997</v>
      </c>
      <c r="H5" s="32">
        <v>50.062600000000003</v>
      </c>
      <c r="I5" s="32">
        <v>56.070099999999996</v>
      </c>
      <c r="J5" s="32">
        <v>73.717100000000002</v>
      </c>
      <c r="K5" s="32">
        <v>66.583200000000005</v>
      </c>
      <c r="L5" s="32">
        <v>75.97</v>
      </c>
      <c r="M5" s="32">
        <v>62.077599999999997</v>
      </c>
      <c r="N5" s="32">
        <v>85.606999999999999</v>
      </c>
      <c r="O5" s="32">
        <v>91.864800000000002</v>
      </c>
      <c r="P5" s="32">
        <v>86.357900000000001</v>
      </c>
      <c r="Q5" s="34">
        <v>96.996200000000002</v>
      </c>
      <c r="R5" s="34">
        <v>91.739699999999999</v>
      </c>
      <c r="S5" s="34">
        <v>52.5657</v>
      </c>
      <c r="T5" s="34">
        <v>98.247799999999998</v>
      </c>
      <c r="U5" s="32">
        <v>92.991200000000006</v>
      </c>
      <c r="V5" s="32">
        <v>90.237799999999993</v>
      </c>
      <c r="W5" s="32">
        <v>97.371700000000004</v>
      </c>
      <c r="X5" s="32">
        <v>93.742199999999997</v>
      </c>
      <c r="Y5" s="32">
        <v>91.99</v>
      </c>
    </row>
    <row r="6" spans="1:25" x14ac:dyDescent="0.25">
      <c r="A6" s="40">
        <v>2</v>
      </c>
      <c r="B6" s="32">
        <v>3.3792200000000001</v>
      </c>
      <c r="C6" s="32">
        <v>6.8836000000000004</v>
      </c>
      <c r="D6" s="32">
        <v>4.2553200000000002</v>
      </c>
      <c r="E6" s="32">
        <v>50.062600000000003</v>
      </c>
      <c r="F6" s="32">
        <v>49.937399999999997</v>
      </c>
      <c r="G6" s="32">
        <v>51.689599999999999</v>
      </c>
      <c r="H6" s="32">
        <v>60.575699999999998</v>
      </c>
      <c r="I6" s="32">
        <v>50.312899999999999</v>
      </c>
      <c r="J6" s="32">
        <v>74.718400000000003</v>
      </c>
      <c r="K6" s="32">
        <v>87.484399999999994</v>
      </c>
      <c r="L6" s="32">
        <v>89.737200000000001</v>
      </c>
      <c r="M6" s="32">
        <v>54.9437</v>
      </c>
      <c r="N6" s="32">
        <v>97.371700000000004</v>
      </c>
      <c r="O6" s="32">
        <v>92.615799999999993</v>
      </c>
      <c r="P6" s="32">
        <v>86.483099999999993</v>
      </c>
      <c r="Q6" s="34">
        <v>98.873599999999996</v>
      </c>
      <c r="R6" s="34">
        <v>94.493099999999998</v>
      </c>
      <c r="S6" s="34">
        <v>90.237799999999993</v>
      </c>
      <c r="T6" s="34">
        <v>98.6233</v>
      </c>
      <c r="U6" s="32">
        <v>94.743399999999994</v>
      </c>
      <c r="V6" s="32">
        <v>91.364199999999997</v>
      </c>
      <c r="W6" s="32">
        <v>99.374200000000002</v>
      </c>
      <c r="X6" s="32">
        <v>94.743399999999994</v>
      </c>
      <c r="Y6" s="32">
        <v>92.866100000000003</v>
      </c>
    </row>
    <row r="7" spans="1:25" x14ac:dyDescent="0.25">
      <c r="A7" s="40">
        <v>3</v>
      </c>
      <c r="B7" s="32">
        <v>3.0037500000000001</v>
      </c>
      <c r="C7" s="32">
        <v>6.1326700000000001</v>
      </c>
      <c r="D7" s="32">
        <v>4.8811</v>
      </c>
      <c r="E7" s="32">
        <v>50.062600000000003</v>
      </c>
      <c r="F7" s="32">
        <v>50.062600000000003</v>
      </c>
      <c r="G7" s="32">
        <v>43.554400000000001</v>
      </c>
      <c r="H7" s="32">
        <v>50.062600000000003</v>
      </c>
      <c r="I7" s="32">
        <v>50.688400000000001</v>
      </c>
      <c r="J7" s="32">
        <v>53.692100000000003</v>
      </c>
      <c r="K7" s="32">
        <v>50.062600000000003</v>
      </c>
      <c r="L7" s="32">
        <v>76.595699999999994</v>
      </c>
      <c r="M7" s="32">
        <v>69.211500000000001</v>
      </c>
      <c r="N7" s="32">
        <v>93.617000000000004</v>
      </c>
      <c r="O7" s="32">
        <v>88.360500000000002</v>
      </c>
      <c r="P7" s="32">
        <v>81.351699999999994</v>
      </c>
      <c r="Q7" s="34">
        <v>98.122699999999995</v>
      </c>
      <c r="R7" s="34">
        <v>92.991200000000006</v>
      </c>
      <c r="S7" s="34">
        <v>85.732200000000006</v>
      </c>
      <c r="T7" s="34">
        <v>98.373000000000005</v>
      </c>
      <c r="U7" s="32">
        <v>93.617000000000004</v>
      </c>
      <c r="V7" s="32">
        <v>87.233999999999995</v>
      </c>
      <c r="W7" s="32">
        <v>97.747200000000007</v>
      </c>
      <c r="X7" s="32">
        <v>93.742199999999997</v>
      </c>
      <c r="Y7" s="32">
        <v>92.240300000000005</v>
      </c>
    </row>
    <row r="8" spans="1:25" x14ac:dyDescent="0.25">
      <c r="A8" s="40">
        <v>4</v>
      </c>
      <c r="B8" s="32">
        <v>3.3792200000000001</v>
      </c>
      <c r="C8" s="32">
        <v>6.2578199999999997</v>
      </c>
      <c r="D8" s="32">
        <v>5.1314099999999998</v>
      </c>
      <c r="E8" s="32">
        <v>49.937399999999997</v>
      </c>
      <c r="F8" s="32">
        <v>50.062600000000003</v>
      </c>
      <c r="G8" s="32">
        <v>46.307899999999997</v>
      </c>
      <c r="H8" s="32">
        <v>50.062600000000003</v>
      </c>
      <c r="I8" s="32">
        <v>55.569499999999998</v>
      </c>
      <c r="J8" s="32">
        <v>71.589500000000001</v>
      </c>
      <c r="K8" s="32">
        <v>65.331699999999998</v>
      </c>
      <c r="L8" s="32">
        <v>71.589500000000001</v>
      </c>
      <c r="M8" s="32">
        <v>65.081400000000002</v>
      </c>
      <c r="N8" s="32">
        <v>92.240300000000005</v>
      </c>
      <c r="O8" s="32">
        <v>83.98</v>
      </c>
      <c r="P8" s="32">
        <v>73.466800000000006</v>
      </c>
      <c r="Q8" s="34">
        <v>98.748400000000004</v>
      </c>
      <c r="R8" s="34">
        <v>89.611999999999995</v>
      </c>
      <c r="S8" s="34">
        <v>81.602000000000004</v>
      </c>
      <c r="T8" s="34">
        <v>98.998699999999999</v>
      </c>
      <c r="U8" s="32">
        <v>92.615799999999993</v>
      </c>
      <c r="V8" s="32">
        <v>85.982500000000002</v>
      </c>
      <c r="W8" s="32">
        <v>98.873599999999996</v>
      </c>
      <c r="X8" s="32">
        <v>93.742199999999997</v>
      </c>
      <c r="Y8" s="32">
        <v>92.365499999999997</v>
      </c>
    </row>
    <row r="9" spans="1:25" x14ac:dyDescent="0.25">
      <c r="A9" s="40">
        <v>5</v>
      </c>
      <c r="B9" s="32">
        <v>6.0075099999999999</v>
      </c>
      <c r="C9" s="32">
        <v>7.6345400000000003</v>
      </c>
      <c r="D9" s="32">
        <v>7.2590700000000004</v>
      </c>
      <c r="E9" s="32">
        <v>50.062600000000003</v>
      </c>
      <c r="F9" s="32">
        <v>50.062600000000003</v>
      </c>
      <c r="G9" s="32">
        <v>46.808500000000002</v>
      </c>
      <c r="H9" s="32">
        <v>50.062600000000003</v>
      </c>
      <c r="I9" s="32">
        <v>50.1877</v>
      </c>
      <c r="J9" s="32">
        <v>62.3279</v>
      </c>
      <c r="K9" s="32">
        <v>77.722200000000001</v>
      </c>
      <c r="L9" s="32">
        <v>81.351699999999994</v>
      </c>
      <c r="M9" s="32">
        <v>65.081400000000002</v>
      </c>
      <c r="N9" s="32">
        <v>87.859800000000007</v>
      </c>
      <c r="O9" s="32">
        <v>87.609499999999997</v>
      </c>
      <c r="P9" s="32">
        <v>74.092600000000004</v>
      </c>
      <c r="Q9" s="34">
        <v>87.984999999999999</v>
      </c>
      <c r="R9" s="34">
        <v>88.610799999999998</v>
      </c>
      <c r="S9" s="34">
        <v>77.972499999999997</v>
      </c>
      <c r="T9" s="34">
        <v>94.242800000000003</v>
      </c>
      <c r="U9" s="32">
        <v>91.364199999999997</v>
      </c>
      <c r="V9" s="32">
        <v>79.224000000000004</v>
      </c>
      <c r="W9" s="32">
        <v>96.745900000000006</v>
      </c>
      <c r="X9" s="32">
        <v>92.365499999999997</v>
      </c>
      <c r="Y9" s="32">
        <v>90.363</v>
      </c>
    </row>
    <row r="10" spans="1:25" x14ac:dyDescent="0.25">
      <c r="A10" s="40">
        <v>6</v>
      </c>
      <c r="B10" s="32">
        <v>1.8773500000000001</v>
      </c>
      <c r="C10" s="32">
        <v>3.7546900000000001</v>
      </c>
      <c r="D10" s="32">
        <v>4.3804800000000004</v>
      </c>
      <c r="E10" s="32">
        <v>50.062600000000003</v>
      </c>
      <c r="F10" s="32">
        <v>55.819800000000001</v>
      </c>
      <c r="G10" s="32">
        <v>43.304099999999998</v>
      </c>
      <c r="H10" s="32">
        <v>60.575699999999998</v>
      </c>
      <c r="I10" s="32">
        <v>61.201500000000003</v>
      </c>
      <c r="J10" s="32">
        <v>61.451799999999999</v>
      </c>
      <c r="K10" s="32">
        <v>58.197699999999998</v>
      </c>
      <c r="L10" s="32">
        <v>73.967500000000001</v>
      </c>
      <c r="M10" s="32">
        <v>79.474299999999999</v>
      </c>
      <c r="N10" s="32">
        <v>96.495599999999996</v>
      </c>
      <c r="O10" s="32">
        <v>85.356700000000004</v>
      </c>
      <c r="P10" s="32">
        <v>76.595699999999994</v>
      </c>
      <c r="Q10" s="34">
        <v>96.871099999999998</v>
      </c>
      <c r="R10" s="34">
        <v>96.2453</v>
      </c>
      <c r="S10" s="34">
        <v>89.111400000000003</v>
      </c>
      <c r="T10" s="34">
        <v>97.997500000000002</v>
      </c>
      <c r="U10" s="32">
        <v>96.370500000000007</v>
      </c>
      <c r="V10" s="32">
        <v>90.738399999999999</v>
      </c>
      <c r="W10" s="32">
        <v>98.498099999999994</v>
      </c>
      <c r="X10" s="32">
        <v>96.2453</v>
      </c>
      <c r="Y10" s="32">
        <v>94.618300000000005</v>
      </c>
    </row>
    <row r="11" spans="1:25" x14ac:dyDescent="0.25">
      <c r="A11" s="40">
        <v>7</v>
      </c>
      <c r="B11" s="32">
        <v>6.6332899999999997</v>
      </c>
      <c r="C11" s="32">
        <v>8.3854799999999994</v>
      </c>
      <c r="D11" s="32">
        <v>6.2578199999999997</v>
      </c>
      <c r="E11" s="32">
        <v>50.062600000000003</v>
      </c>
      <c r="F11" s="32">
        <v>50.062600000000003</v>
      </c>
      <c r="G11" s="32">
        <v>49.561999999999998</v>
      </c>
      <c r="H11" s="32">
        <v>50.062600000000003</v>
      </c>
      <c r="I11" s="32">
        <v>53.567</v>
      </c>
      <c r="J11" s="32">
        <v>85.982500000000002</v>
      </c>
      <c r="K11" s="32">
        <v>50.062600000000003</v>
      </c>
      <c r="L11" s="32">
        <v>73.091399999999993</v>
      </c>
      <c r="M11" s="32">
        <v>77.847300000000004</v>
      </c>
      <c r="N11" s="32">
        <v>95.869799999999998</v>
      </c>
      <c r="O11" s="32">
        <v>85.356700000000004</v>
      </c>
      <c r="P11" s="32">
        <v>83.103899999999996</v>
      </c>
      <c r="Q11" s="34">
        <v>98.247799999999998</v>
      </c>
      <c r="R11" s="34">
        <v>88.861099999999993</v>
      </c>
      <c r="S11" s="34">
        <v>87.108900000000006</v>
      </c>
      <c r="T11" s="34">
        <v>98.998699999999999</v>
      </c>
      <c r="U11" s="32">
        <v>88.735900000000001</v>
      </c>
      <c r="V11" s="32">
        <v>87.233999999999995</v>
      </c>
      <c r="W11" s="32">
        <v>97.872299999999996</v>
      </c>
      <c r="X11" s="32">
        <v>91.614500000000007</v>
      </c>
      <c r="Y11" s="32">
        <v>90.488100000000003</v>
      </c>
    </row>
    <row r="12" spans="1:25" x14ac:dyDescent="0.25">
      <c r="A12" s="40">
        <v>8</v>
      </c>
      <c r="B12" s="32">
        <v>2.3779699999999999</v>
      </c>
      <c r="C12" s="32">
        <v>8.0100099999999994</v>
      </c>
      <c r="D12" s="32">
        <v>7.3842299999999996</v>
      </c>
      <c r="E12" s="32">
        <v>50.062600000000003</v>
      </c>
      <c r="F12" s="32">
        <v>49.937399999999997</v>
      </c>
      <c r="G12" s="32">
        <v>49.561999999999998</v>
      </c>
      <c r="H12" s="32">
        <v>50.062600000000003</v>
      </c>
      <c r="I12" s="32">
        <v>63.204000000000001</v>
      </c>
      <c r="J12" s="32">
        <v>60.575699999999998</v>
      </c>
      <c r="K12" s="32">
        <v>86.232799999999997</v>
      </c>
      <c r="L12" s="32">
        <v>82.478099999999998</v>
      </c>
      <c r="M12" s="32">
        <v>67.584500000000006</v>
      </c>
      <c r="N12" s="32">
        <v>93.241600000000005</v>
      </c>
      <c r="O12" s="32">
        <v>90.488100000000003</v>
      </c>
      <c r="P12" s="32">
        <v>74.217799999999997</v>
      </c>
      <c r="Q12" s="34">
        <v>98.247799999999998</v>
      </c>
      <c r="R12" s="34">
        <v>90.738399999999999</v>
      </c>
      <c r="S12" s="34">
        <v>80.225300000000004</v>
      </c>
      <c r="T12" s="34">
        <v>98.247799999999998</v>
      </c>
      <c r="U12" s="32">
        <v>91.489400000000003</v>
      </c>
      <c r="V12" s="32">
        <v>81.602000000000004</v>
      </c>
      <c r="W12" s="32">
        <v>98.247799999999998</v>
      </c>
      <c r="X12" s="32">
        <v>91.99</v>
      </c>
      <c r="Y12" s="32">
        <v>90.738399999999999</v>
      </c>
    </row>
    <row r="13" spans="1:25" x14ac:dyDescent="0.25">
      <c r="A13" s="40">
        <v>9</v>
      </c>
      <c r="B13" s="32">
        <v>4.1301600000000001</v>
      </c>
      <c r="C13" s="32">
        <v>6.8836000000000004</v>
      </c>
      <c r="D13" s="32">
        <v>5.3817300000000001</v>
      </c>
      <c r="E13" s="32">
        <v>50.062600000000003</v>
      </c>
      <c r="F13" s="32">
        <v>50.062600000000003</v>
      </c>
      <c r="G13" s="32">
        <v>43.8048</v>
      </c>
      <c r="H13" s="32">
        <v>50.062600000000003</v>
      </c>
      <c r="I13" s="32">
        <v>50.563200000000002</v>
      </c>
      <c r="J13" s="32">
        <v>77.722200000000001</v>
      </c>
      <c r="K13" s="32">
        <v>87.609499999999997</v>
      </c>
      <c r="L13" s="32">
        <v>79.849800000000002</v>
      </c>
      <c r="M13" s="32">
        <v>74.468100000000007</v>
      </c>
      <c r="N13" s="32">
        <v>88.986199999999997</v>
      </c>
      <c r="O13" s="32">
        <v>89.111400000000003</v>
      </c>
      <c r="P13" s="32">
        <v>79.724699999999999</v>
      </c>
      <c r="Q13" s="34">
        <v>88.485600000000005</v>
      </c>
      <c r="R13" s="34">
        <v>91.364199999999997</v>
      </c>
      <c r="S13" s="34">
        <v>85.982500000000002</v>
      </c>
      <c r="T13" s="34">
        <v>97.622</v>
      </c>
      <c r="U13" s="32">
        <v>91.614500000000007</v>
      </c>
      <c r="V13" s="32">
        <v>86.483099999999993</v>
      </c>
      <c r="W13" s="32">
        <v>96.871099999999998</v>
      </c>
      <c r="X13" s="32">
        <v>93.116399999999999</v>
      </c>
      <c r="Y13" s="32">
        <v>90.738399999999999</v>
      </c>
    </row>
    <row r="14" spans="1:25" x14ac:dyDescent="0.25">
      <c r="A14" s="40">
        <v>10</v>
      </c>
      <c r="B14" s="32">
        <v>4.1301600000000001</v>
      </c>
      <c r="C14" s="32">
        <v>7.2590700000000004</v>
      </c>
      <c r="D14" s="32">
        <v>6.1326700000000001</v>
      </c>
      <c r="E14" s="32">
        <v>50.062600000000003</v>
      </c>
      <c r="F14" s="32">
        <v>51.189</v>
      </c>
      <c r="G14" s="32">
        <v>31.914899999999999</v>
      </c>
      <c r="H14" s="32">
        <v>50.062600000000003</v>
      </c>
      <c r="I14" s="32">
        <v>51.814799999999998</v>
      </c>
      <c r="J14" s="32">
        <v>71.714600000000004</v>
      </c>
      <c r="K14" s="32">
        <v>50.062600000000003</v>
      </c>
      <c r="L14" s="32">
        <v>87.984999999999999</v>
      </c>
      <c r="M14" s="32">
        <v>77.972499999999997</v>
      </c>
      <c r="N14" s="32">
        <v>92.240300000000005</v>
      </c>
      <c r="O14" s="32">
        <v>89.987499999999997</v>
      </c>
      <c r="P14" s="32">
        <v>83.103899999999996</v>
      </c>
      <c r="Q14" s="34">
        <v>92.115099999999998</v>
      </c>
      <c r="R14" s="34">
        <v>90.1126</v>
      </c>
      <c r="S14" s="34">
        <v>84.355400000000003</v>
      </c>
      <c r="T14" s="34">
        <v>93.241600000000005</v>
      </c>
      <c r="U14" s="32">
        <v>91.614500000000007</v>
      </c>
      <c r="V14" s="67">
        <v>0.84480599999999995</v>
      </c>
      <c r="W14" s="32">
        <v>93.992500000000007</v>
      </c>
      <c r="X14" s="32">
        <v>92.740899999999996</v>
      </c>
      <c r="Y14" s="32">
        <v>90.738399999999999</v>
      </c>
    </row>
    <row r="15" spans="1:25" x14ac:dyDescent="0.25">
      <c r="A15" s="39" t="s">
        <v>19</v>
      </c>
      <c r="B15" s="39">
        <f>AVERAGE(B5:B14)</f>
        <v>3.7421760000000006</v>
      </c>
      <c r="C15" s="39">
        <f>AVERAGE(C5:C14)</f>
        <v>6.7334150000000008</v>
      </c>
      <c r="D15" s="39">
        <f>AVERAGE(D5:D14)</f>
        <v>5.5193989999999999</v>
      </c>
      <c r="E15" s="39">
        <f t="shared" ref="E15:V15" si="0">AVERAGE(E5:E14)</f>
        <v>50.050079999999994</v>
      </c>
      <c r="F15" s="39">
        <f t="shared" si="0"/>
        <v>50.713400000000007</v>
      </c>
      <c r="G15" s="39">
        <f t="shared" ref="G15" si="1">AVERAGE(G5:G14)</f>
        <v>45.869839999999996</v>
      </c>
      <c r="H15" s="39">
        <f t="shared" ref="H15:I15" si="2">AVERAGE(H5:H14)</f>
        <v>52.165219999999991</v>
      </c>
      <c r="I15" s="39">
        <f t="shared" si="2"/>
        <v>54.317910000000005</v>
      </c>
      <c r="J15" s="39">
        <f>AVERAGE(J5:J14)</f>
        <v>69.349180000000018</v>
      </c>
      <c r="K15" s="39">
        <f t="shared" si="0"/>
        <v>67.934929999999994</v>
      </c>
      <c r="L15" s="39">
        <f t="shared" si="0"/>
        <v>79.261589999999998</v>
      </c>
      <c r="M15" s="39">
        <f t="shared" ref="M15" si="3">AVERAGE(M5:M14)</f>
        <v>69.374230000000011</v>
      </c>
      <c r="N15" s="39">
        <f>AVERAGE(N5:N14)</f>
        <v>92.352930000000029</v>
      </c>
      <c r="O15" s="39">
        <f t="shared" si="0"/>
        <v>88.473100000000017</v>
      </c>
      <c r="P15" s="39">
        <f t="shared" ref="P15" si="4">AVERAGE(P5:P14)</f>
        <v>79.849809999999991</v>
      </c>
      <c r="Q15" s="39">
        <f t="shared" si="0"/>
        <v>95.469329999999985</v>
      </c>
      <c r="R15" s="39">
        <f t="shared" si="0"/>
        <v>91.476839999999996</v>
      </c>
      <c r="S15" s="39">
        <f t="shared" ref="S15" si="5">AVERAGE(S5:S14)</f>
        <v>81.489370000000008</v>
      </c>
      <c r="T15" s="39">
        <f t="shared" si="0"/>
        <v>97.459319999999977</v>
      </c>
      <c r="U15" s="39">
        <f t="shared" si="0"/>
        <v>92.515640000000005</v>
      </c>
      <c r="V15" s="39">
        <f t="shared" si="0"/>
        <v>78.094480599999997</v>
      </c>
      <c r="W15" s="39">
        <f>AVERAGE(W5:W14)</f>
        <v>97.559439999999995</v>
      </c>
      <c r="X15" s="39">
        <f t="shared" ref="X15:Y15" si="6">AVERAGE(X5:X14)</f>
        <v>93.404260000000008</v>
      </c>
      <c r="Y15" s="39">
        <f t="shared" si="6"/>
        <v>91.714649999999992</v>
      </c>
    </row>
    <row r="16" spans="1:25" x14ac:dyDescent="0.25">
      <c r="A16" s="39" t="s">
        <v>20</v>
      </c>
      <c r="B16" s="39">
        <f>STDEV(B5:B14)</f>
        <v>1.5446667222428401</v>
      </c>
      <c r="C16" s="39">
        <f>STDEV(C5:C14)</f>
        <v>1.304404777455983</v>
      </c>
      <c r="D16" s="39">
        <f>STDEV(D5:D14)</f>
        <v>1.1938428975599975</v>
      </c>
      <c r="E16" s="39">
        <f t="shared" ref="E16:V16" si="7">STDEV(E5:E14)</f>
        <v>3.9591716305310207E-2</v>
      </c>
      <c r="F16" s="39">
        <f t="shared" si="7"/>
        <v>1.8325982623344135</v>
      </c>
      <c r="G16" s="39">
        <f t="shared" ref="G16" si="8">STDEV(G5:G14)</f>
        <v>5.8982356290673534</v>
      </c>
      <c r="H16" s="39">
        <f t="shared" ref="H16:I16" si="9">STDEV(H5:H14)</f>
        <v>4.4327121692154901</v>
      </c>
      <c r="I16" s="39">
        <f t="shared" si="9"/>
        <v>4.6925758073436246</v>
      </c>
      <c r="J16" s="39">
        <f t="shared" ref="J16" si="10">STDEV(J5:J14)</f>
        <v>9.655633826344248</v>
      </c>
      <c r="K16" s="39">
        <f t="shared" si="7"/>
        <v>15.851923647519182</v>
      </c>
      <c r="L16" s="39">
        <f t="shared" si="7"/>
        <v>6.1805960432541536</v>
      </c>
      <c r="M16" s="39">
        <f t="shared" ref="M16" si="11">STDEV(M5:M14)</f>
        <v>7.9947864024068549</v>
      </c>
      <c r="N16" s="39">
        <f>STDEV(N5:N14)</f>
        <v>3.860940870665825</v>
      </c>
      <c r="O16" s="39">
        <f t="shared" si="7"/>
        <v>2.9020487146535308</v>
      </c>
      <c r="P16" s="39">
        <f t="shared" ref="P16" si="12">STDEV(P5:P14)</f>
        <v>5.011124883574321</v>
      </c>
      <c r="Q16" s="39">
        <f t="shared" si="7"/>
        <v>4.2837723253770914</v>
      </c>
      <c r="R16" s="39">
        <f t="shared" si="7"/>
        <v>2.4754675918343652</v>
      </c>
      <c r="S16" s="39">
        <f t="shared" ref="S16" si="13">STDEV(S5:S14)</f>
        <v>10.868767982521623</v>
      </c>
      <c r="T16" s="39">
        <f t="shared" si="7"/>
        <v>2.0172508513651262</v>
      </c>
      <c r="U16" s="39">
        <f t="shared" si="7"/>
        <v>2.0965995512310456</v>
      </c>
      <c r="V16" s="39">
        <f t="shared" si="7"/>
        <v>27.414830747526825</v>
      </c>
      <c r="W16" s="39">
        <f>STDEV(W5:W14)</f>
        <v>1.5056336504386867</v>
      </c>
      <c r="X16" s="39">
        <f t="shared" ref="X16:Y16" si="14">STDEV(X5:X14)</f>
        <v>1.374882579390367</v>
      </c>
      <c r="Y16" s="39">
        <f t="shared" si="14"/>
        <v>1.3631388005058211</v>
      </c>
    </row>
    <row r="18" spans="1:24" ht="15" customHeight="1" x14ac:dyDescent="0.25">
      <c r="A18" s="76" t="s">
        <v>36</v>
      </c>
      <c r="B18" s="41"/>
      <c r="C18" s="41"/>
      <c r="D18" s="41"/>
      <c r="E18" s="41"/>
      <c r="F18" s="41"/>
      <c r="G18" s="41"/>
      <c r="H18" s="44"/>
      <c r="I18" s="44"/>
      <c r="J18" s="44"/>
      <c r="K18" s="45" t="s">
        <v>32</v>
      </c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5" t="s">
        <v>31</v>
      </c>
      <c r="X18" s="46"/>
    </row>
    <row r="19" spans="1:24" x14ac:dyDescent="0.25">
      <c r="A19" s="77"/>
      <c r="B19" s="42"/>
      <c r="C19" s="42"/>
      <c r="D19" s="42"/>
      <c r="E19" s="42"/>
      <c r="F19" s="42"/>
      <c r="G19" s="42"/>
      <c r="H19" s="47"/>
      <c r="I19" s="47"/>
      <c r="J19" s="47"/>
      <c r="K19" s="47" t="s">
        <v>34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 t="s">
        <v>30</v>
      </c>
      <c r="X19" s="48"/>
    </row>
    <row r="20" spans="1:24" x14ac:dyDescent="0.25">
      <c r="A20" s="78"/>
      <c r="B20" s="43"/>
      <c r="C20" s="43"/>
      <c r="D20" s="43"/>
      <c r="E20" s="43"/>
      <c r="F20" s="43"/>
      <c r="G20" s="43"/>
      <c r="H20" s="49"/>
      <c r="I20" s="49"/>
      <c r="J20" s="49"/>
      <c r="K20" s="49" t="s">
        <v>35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 t="s">
        <v>33</v>
      </c>
      <c r="X20" s="50"/>
    </row>
  </sheetData>
  <mergeCells count="9">
    <mergeCell ref="A18:A20"/>
    <mergeCell ref="W3:X3"/>
    <mergeCell ref="N3:P3"/>
    <mergeCell ref="Q3:S3"/>
    <mergeCell ref="T3:V3"/>
    <mergeCell ref="H3:J3"/>
    <mergeCell ref="K3:M3"/>
    <mergeCell ref="E3:G3"/>
    <mergeCell ref="B3:D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L4" sqref="L4:M4"/>
    </sheetView>
  </sheetViews>
  <sheetFormatPr defaultRowHeight="15" x14ac:dyDescent="0.25"/>
  <cols>
    <col min="4" max="4" width="10.42578125" customWidth="1"/>
    <col min="5" max="5" width="10.7109375" customWidth="1"/>
    <col min="6" max="6" width="11" customWidth="1"/>
    <col min="7" max="7" width="9.85546875" customWidth="1"/>
    <col min="8" max="8" width="11.7109375" customWidth="1"/>
  </cols>
  <sheetData>
    <row r="1" spans="1:17" x14ac:dyDescent="0.25">
      <c r="D1" s="83" t="s">
        <v>41</v>
      </c>
      <c r="E1" s="84"/>
      <c r="F1" s="84"/>
      <c r="G1" s="84"/>
      <c r="H1" s="84"/>
      <c r="I1" s="85"/>
      <c r="J1" s="83" t="s">
        <v>42</v>
      </c>
      <c r="K1" s="84"/>
      <c r="L1" s="84"/>
      <c r="M1" s="84"/>
      <c r="N1" s="84"/>
      <c r="O1" s="85"/>
      <c r="Q1" t="s">
        <v>46</v>
      </c>
    </row>
    <row r="2" spans="1:17" ht="31.5" customHeight="1" x14ac:dyDescent="0.25">
      <c r="D2" s="86" t="s">
        <v>38</v>
      </c>
      <c r="E2" s="86"/>
      <c r="F2" s="86" t="s">
        <v>39</v>
      </c>
      <c r="G2" s="86"/>
      <c r="H2" s="86" t="s">
        <v>40</v>
      </c>
      <c r="I2" s="86"/>
      <c r="J2" s="86" t="s">
        <v>43</v>
      </c>
      <c r="K2" s="86"/>
      <c r="L2" s="86" t="s">
        <v>44</v>
      </c>
      <c r="M2" s="86"/>
      <c r="N2" s="86" t="s">
        <v>45</v>
      </c>
      <c r="O2" s="86"/>
      <c r="Q2" t="s">
        <v>47</v>
      </c>
    </row>
    <row r="3" spans="1:17" x14ac:dyDescent="0.25">
      <c r="A3" s="1" t="s">
        <v>37</v>
      </c>
      <c r="B3" s="1" t="s">
        <v>19</v>
      </c>
      <c r="C3" s="1" t="s">
        <v>20</v>
      </c>
      <c r="D3" s="55" t="s">
        <v>19</v>
      </c>
      <c r="E3" s="55" t="s">
        <v>20</v>
      </c>
      <c r="F3" s="55" t="s">
        <v>19</v>
      </c>
      <c r="G3" s="55" t="s">
        <v>20</v>
      </c>
      <c r="H3" s="55" t="s">
        <v>19</v>
      </c>
      <c r="I3" s="55" t="s">
        <v>20</v>
      </c>
      <c r="J3" s="55" t="s">
        <v>19</v>
      </c>
      <c r="K3" s="55" t="s">
        <v>20</v>
      </c>
      <c r="L3" s="55" t="s">
        <v>19</v>
      </c>
      <c r="M3" s="55" t="s">
        <v>20</v>
      </c>
      <c r="N3" s="55" t="s">
        <v>19</v>
      </c>
      <c r="O3" s="55" t="s">
        <v>20</v>
      </c>
    </row>
    <row r="4" spans="1:17" x14ac:dyDescent="0.25">
      <c r="A4" s="51">
        <v>19</v>
      </c>
      <c r="B4" s="53">
        <v>0.49399999999999999</v>
      </c>
      <c r="C4" s="53">
        <v>1.747328</v>
      </c>
      <c r="D4" s="32">
        <f t="shared" ref="D4:D33" si="0">B4+C4</f>
        <v>2.2413280000000002</v>
      </c>
      <c r="E4" s="32">
        <f t="shared" ref="E4:E33" si="1">C4+1</f>
        <v>2.747328</v>
      </c>
      <c r="F4" s="32">
        <f t="shared" ref="F4:F33" si="2">B4+(2*C4)</f>
        <v>3.9886559999999998</v>
      </c>
      <c r="G4" s="32">
        <f t="shared" ref="G4:G33" si="3">C4+2</f>
        <v>3.747328</v>
      </c>
      <c r="H4" s="32">
        <f t="shared" ref="H4:H33" si="4">B4+(3*C4)</f>
        <v>5.7359840000000002</v>
      </c>
      <c r="I4" s="32">
        <f t="shared" ref="I4:I33" si="5">C4+3</f>
        <v>4.7473279999999995</v>
      </c>
      <c r="J4" s="32">
        <f t="shared" ref="J4:J33" si="6">B4-C4</f>
        <v>-1.253328</v>
      </c>
      <c r="K4" s="32">
        <f t="shared" ref="K4:K33" si="7">C4-1</f>
        <v>0.74732799999999999</v>
      </c>
      <c r="L4" s="32">
        <f t="shared" ref="L4:L33" si="8">B4-(2*C4)</f>
        <v>-3.0006560000000002</v>
      </c>
      <c r="M4" s="32">
        <f t="shared" ref="M4:M33" si="9">C4-2</f>
        <v>-0.25267200000000001</v>
      </c>
      <c r="N4" s="32">
        <f t="shared" ref="N4:N33" si="10">B4-(3*C4)</f>
        <v>-4.7479840000000006</v>
      </c>
      <c r="O4" s="32">
        <f t="shared" ref="O4:O33" si="11">C4-3</f>
        <v>-1.252672</v>
      </c>
    </row>
    <row r="5" spans="1:17" x14ac:dyDescent="0.25">
      <c r="A5" s="51">
        <v>37</v>
      </c>
      <c r="B5" s="53">
        <v>0.54910000000000003</v>
      </c>
      <c r="C5" s="53">
        <v>1.446021</v>
      </c>
      <c r="D5" s="32">
        <f t="shared" si="0"/>
        <v>1.9951210000000001</v>
      </c>
      <c r="E5" s="32">
        <f t="shared" si="1"/>
        <v>2.446021</v>
      </c>
      <c r="F5" s="32">
        <f t="shared" si="2"/>
        <v>3.4411420000000001</v>
      </c>
      <c r="G5" s="32">
        <f t="shared" si="3"/>
        <v>3.446021</v>
      </c>
      <c r="H5" s="32">
        <f t="shared" si="4"/>
        <v>4.8871630000000001</v>
      </c>
      <c r="I5" s="32">
        <f t="shared" si="5"/>
        <v>4.446021</v>
      </c>
      <c r="J5" s="32">
        <f t="shared" si="6"/>
        <v>-0.89692099999999997</v>
      </c>
      <c r="K5" s="32">
        <f t="shared" si="7"/>
        <v>0.446021</v>
      </c>
      <c r="L5" s="32">
        <f t="shared" si="8"/>
        <v>-2.3429419999999999</v>
      </c>
      <c r="M5" s="32">
        <f t="shared" si="9"/>
        <v>-0.553979</v>
      </c>
      <c r="N5" s="32">
        <f t="shared" si="10"/>
        <v>-3.7889629999999999</v>
      </c>
      <c r="O5" s="32">
        <f t="shared" si="11"/>
        <v>-1.553979</v>
      </c>
    </row>
    <row r="6" spans="1:17" x14ac:dyDescent="0.25">
      <c r="A6" s="51">
        <v>64</v>
      </c>
      <c r="B6" s="53">
        <v>0.4627</v>
      </c>
      <c r="C6" s="53">
        <v>1.6058589999999999</v>
      </c>
      <c r="D6" s="32">
        <f t="shared" si="0"/>
        <v>2.068559</v>
      </c>
      <c r="E6" s="32">
        <f t="shared" si="1"/>
        <v>2.6058589999999997</v>
      </c>
      <c r="F6" s="32">
        <f t="shared" si="2"/>
        <v>3.6744179999999997</v>
      </c>
      <c r="G6" s="32">
        <f t="shared" si="3"/>
        <v>3.6058589999999997</v>
      </c>
      <c r="H6" s="32">
        <f t="shared" si="4"/>
        <v>5.2802769999999999</v>
      </c>
      <c r="I6" s="32">
        <f t="shared" si="5"/>
        <v>4.6058589999999997</v>
      </c>
      <c r="J6" s="32">
        <f t="shared" si="6"/>
        <v>-1.1431589999999998</v>
      </c>
      <c r="K6" s="32">
        <f t="shared" si="7"/>
        <v>0.60585899999999993</v>
      </c>
      <c r="L6" s="32">
        <f t="shared" si="8"/>
        <v>-2.749018</v>
      </c>
      <c r="M6" s="32">
        <f t="shared" si="9"/>
        <v>-0.39414100000000007</v>
      </c>
      <c r="N6" s="32">
        <f t="shared" si="10"/>
        <v>-4.3548770000000001</v>
      </c>
      <c r="O6" s="32">
        <f t="shared" si="11"/>
        <v>-1.3941410000000001</v>
      </c>
    </row>
    <row r="7" spans="1:17" x14ac:dyDescent="0.25">
      <c r="A7" s="51">
        <v>68</v>
      </c>
      <c r="B7" s="53">
        <v>0.35160000000000002</v>
      </c>
      <c r="C7" s="53">
        <v>0.76195539999999995</v>
      </c>
      <c r="D7" s="32">
        <f t="shared" si="0"/>
        <v>1.1135554000000001</v>
      </c>
      <c r="E7" s="32">
        <f t="shared" si="1"/>
        <v>1.7619553999999999</v>
      </c>
      <c r="F7" s="32">
        <f t="shared" si="2"/>
        <v>1.8755107999999998</v>
      </c>
      <c r="G7" s="32">
        <f t="shared" si="3"/>
        <v>2.7619553999999997</v>
      </c>
      <c r="H7" s="32">
        <f t="shared" si="4"/>
        <v>2.6374662</v>
      </c>
      <c r="I7" s="32">
        <f t="shared" si="5"/>
        <v>3.7619553999999997</v>
      </c>
      <c r="J7" s="32">
        <f t="shared" si="6"/>
        <v>-0.41035539999999993</v>
      </c>
      <c r="K7" s="32">
        <f t="shared" si="7"/>
        <v>-0.23804460000000005</v>
      </c>
      <c r="L7" s="32">
        <f t="shared" si="8"/>
        <v>-1.1723108</v>
      </c>
      <c r="M7" s="32">
        <f t="shared" si="9"/>
        <v>-1.2380446000000001</v>
      </c>
      <c r="N7" s="32">
        <f t="shared" si="10"/>
        <v>-1.9342662000000002</v>
      </c>
      <c r="O7" s="32">
        <f t="shared" si="11"/>
        <v>-2.2380446000000003</v>
      </c>
    </row>
    <row r="8" spans="1:17" x14ac:dyDescent="0.25">
      <c r="A8" s="51">
        <v>109</v>
      </c>
      <c r="B8" s="53">
        <v>1.202</v>
      </c>
      <c r="C8" s="53">
        <v>2.9708709999999998</v>
      </c>
      <c r="D8" s="32">
        <f t="shared" si="0"/>
        <v>4.1728709999999998</v>
      </c>
      <c r="E8" s="32">
        <f t="shared" si="1"/>
        <v>3.9708709999999998</v>
      </c>
      <c r="F8" s="32">
        <f t="shared" si="2"/>
        <v>7.1437419999999996</v>
      </c>
      <c r="G8" s="32">
        <f t="shared" si="3"/>
        <v>4.9708709999999998</v>
      </c>
      <c r="H8" s="32">
        <f t="shared" si="4"/>
        <v>10.114613</v>
      </c>
      <c r="I8" s="32">
        <f t="shared" si="5"/>
        <v>5.9708709999999998</v>
      </c>
      <c r="J8" s="32">
        <f t="shared" si="6"/>
        <v>-1.7688709999999999</v>
      </c>
      <c r="K8" s="32">
        <f t="shared" si="7"/>
        <v>1.9708709999999998</v>
      </c>
      <c r="L8" s="32">
        <f t="shared" si="8"/>
        <v>-4.7397419999999997</v>
      </c>
      <c r="M8" s="32">
        <f t="shared" si="9"/>
        <v>0.97087099999999982</v>
      </c>
      <c r="N8" s="32">
        <f t="shared" si="10"/>
        <v>-7.7106130000000004</v>
      </c>
      <c r="O8" s="32">
        <f t="shared" si="11"/>
        <v>-2.9129000000000183E-2</v>
      </c>
    </row>
    <row r="9" spans="1:17" x14ac:dyDescent="0.25">
      <c r="A9" s="51">
        <v>162</v>
      </c>
      <c r="B9" s="53">
        <v>0.5716</v>
      </c>
      <c r="C9" s="53">
        <v>1.9085380000000001</v>
      </c>
      <c r="D9" s="32">
        <f t="shared" si="0"/>
        <v>2.4801380000000002</v>
      </c>
      <c r="E9" s="32">
        <f t="shared" si="1"/>
        <v>2.9085380000000001</v>
      </c>
      <c r="F9" s="32">
        <f t="shared" si="2"/>
        <v>4.3886760000000002</v>
      </c>
      <c r="G9" s="32">
        <f t="shared" si="3"/>
        <v>3.9085380000000001</v>
      </c>
      <c r="H9" s="32">
        <f t="shared" si="4"/>
        <v>6.2972140000000003</v>
      </c>
      <c r="I9" s="32">
        <f t="shared" si="5"/>
        <v>4.9085380000000001</v>
      </c>
      <c r="J9" s="32">
        <f t="shared" si="6"/>
        <v>-1.336938</v>
      </c>
      <c r="K9" s="32">
        <f t="shared" si="7"/>
        <v>0.90853800000000007</v>
      </c>
      <c r="L9" s="32">
        <f t="shared" si="8"/>
        <v>-3.245476</v>
      </c>
      <c r="M9" s="32">
        <f t="shared" si="9"/>
        <v>-9.1461999999999932E-2</v>
      </c>
      <c r="N9" s="32">
        <f t="shared" si="10"/>
        <v>-5.1540140000000001</v>
      </c>
      <c r="O9" s="32">
        <f t="shared" si="11"/>
        <v>-1.0914619999999999</v>
      </c>
    </row>
    <row r="10" spans="1:17" x14ac:dyDescent="0.25">
      <c r="A10" s="51">
        <v>302</v>
      </c>
      <c r="B10" s="53">
        <v>0.75900000000000001</v>
      </c>
      <c r="C10" s="53">
        <v>2.1878199999999999</v>
      </c>
      <c r="D10" s="32">
        <f t="shared" si="0"/>
        <v>2.9468199999999998</v>
      </c>
      <c r="E10" s="32">
        <f t="shared" si="1"/>
        <v>3.1878199999999999</v>
      </c>
      <c r="F10" s="32">
        <f t="shared" si="2"/>
        <v>5.1346400000000001</v>
      </c>
      <c r="G10" s="32">
        <f t="shared" si="3"/>
        <v>4.1878200000000003</v>
      </c>
      <c r="H10" s="32">
        <f t="shared" si="4"/>
        <v>7.3224599999999995</v>
      </c>
      <c r="I10" s="32">
        <f t="shared" si="5"/>
        <v>5.1878200000000003</v>
      </c>
      <c r="J10" s="32">
        <f t="shared" si="6"/>
        <v>-1.42882</v>
      </c>
      <c r="K10" s="32">
        <f t="shared" si="7"/>
        <v>1.1878199999999999</v>
      </c>
      <c r="L10" s="32">
        <f t="shared" si="8"/>
        <v>-3.6166399999999999</v>
      </c>
      <c r="M10" s="32">
        <f t="shared" si="9"/>
        <v>0.18781999999999988</v>
      </c>
      <c r="N10" s="32">
        <f t="shared" si="10"/>
        <v>-5.8044599999999988</v>
      </c>
      <c r="O10" s="32">
        <f t="shared" si="11"/>
        <v>-0.81218000000000012</v>
      </c>
    </row>
    <row r="11" spans="1:17" x14ac:dyDescent="0.25">
      <c r="A11" s="51">
        <v>320</v>
      </c>
      <c r="B11" s="53">
        <v>0.55630000000000002</v>
      </c>
      <c r="C11" s="53">
        <v>2.3590010000000001</v>
      </c>
      <c r="D11" s="32">
        <f t="shared" si="0"/>
        <v>2.9153010000000004</v>
      </c>
      <c r="E11" s="32">
        <f t="shared" si="1"/>
        <v>3.3590010000000001</v>
      </c>
      <c r="F11" s="32">
        <f t="shared" si="2"/>
        <v>5.2743020000000005</v>
      </c>
      <c r="G11" s="32">
        <f t="shared" si="3"/>
        <v>4.3590010000000001</v>
      </c>
      <c r="H11" s="32">
        <f t="shared" si="4"/>
        <v>7.6333030000000006</v>
      </c>
      <c r="I11" s="32">
        <f t="shared" si="5"/>
        <v>5.3590010000000001</v>
      </c>
      <c r="J11" s="32">
        <f t="shared" si="6"/>
        <v>-1.8027010000000001</v>
      </c>
      <c r="K11" s="32">
        <f t="shared" si="7"/>
        <v>1.3590010000000001</v>
      </c>
      <c r="L11" s="32">
        <f t="shared" si="8"/>
        <v>-4.161702</v>
      </c>
      <c r="M11" s="32">
        <f t="shared" si="9"/>
        <v>0.35900100000000013</v>
      </c>
      <c r="N11" s="32">
        <f t="shared" si="10"/>
        <v>-6.5207030000000001</v>
      </c>
      <c r="O11" s="32">
        <f t="shared" si="11"/>
        <v>-0.64099899999999987</v>
      </c>
    </row>
    <row r="12" spans="1:17" x14ac:dyDescent="0.25">
      <c r="A12" s="51">
        <v>323</v>
      </c>
      <c r="B12" s="53">
        <v>0.55700000000000005</v>
      </c>
      <c r="C12" s="53">
        <v>2.6153</v>
      </c>
      <c r="D12" s="32">
        <f t="shared" si="0"/>
        <v>3.1722999999999999</v>
      </c>
      <c r="E12" s="32">
        <f t="shared" si="1"/>
        <v>3.6153</v>
      </c>
      <c r="F12" s="32">
        <f t="shared" si="2"/>
        <v>5.7876000000000003</v>
      </c>
      <c r="G12" s="32">
        <f t="shared" si="3"/>
        <v>4.6152999999999995</v>
      </c>
      <c r="H12" s="32">
        <f t="shared" si="4"/>
        <v>8.4029000000000007</v>
      </c>
      <c r="I12" s="32">
        <f t="shared" si="5"/>
        <v>5.6152999999999995</v>
      </c>
      <c r="J12" s="32">
        <f t="shared" si="6"/>
        <v>-2.0583</v>
      </c>
      <c r="K12" s="32">
        <f t="shared" si="7"/>
        <v>1.6153</v>
      </c>
      <c r="L12" s="32">
        <f t="shared" si="8"/>
        <v>-4.6735999999999995</v>
      </c>
      <c r="M12" s="32">
        <f t="shared" si="9"/>
        <v>0.61529999999999996</v>
      </c>
      <c r="N12" s="32">
        <f t="shared" si="10"/>
        <v>-7.2888999999999999</v>
      </c>
      <c r="O12" s="32">
        <f t="shared" si="11"/>
        <v>-0.38470000000000004</v>
      </c>
    </row>
    <row r="13" spans="1:17" ht="14.25" customHeight="1" x14ac:dyDescent="0.25">
      <c r="A13" s="51">
        <v>335</v>
      </c>
      <c r="B13" s="53">
        <v>0.53739999999999999</v>
      </c>
      <c r="C13" s="53">
        <v>1.428242</v>
      </c>
      <c r="D13" s="32">
        <f t="shared" si="0"/>
        <v>1.9656419999999999</v>
      </c>
      <c r="E13" s="32">
        <f t="shared" si="1"/>
        <v>2.428242</v>
      </c>
      <c r="F13" s="32">
        <f t="shared" si="2"/>
        <v>3.3938839999999999</v>
      </c>
      <c r="G13" s="32">
        <f t="shared" si="3"/>
        <v>3.428242</v>
      </c>
      <c r="H13" s="32">
        <f t="shared" si="4"/>
        <v>4.8221259999999999</v>
      </c>
      <c r="I13" s="32">
        <f t="shared" si="5"/>
        <v>4.428242</v>
      </c>
      <c r="J13" s="32">
        <f t="shared" si="6"/>
        <v>-0.89084200000000002</v>
      </c>
      <c r="K13" s="32">
        <f t="shared" si="7"/>
        <v>0.42824200000000001</v>
      </c>
      <c r="L13" s="32">
        <f t="shared" si="8"/>
        <v>-2.3190840000000001</v>
      </c>
      <c r="M13" s="32">
        <f t="shared" si="9"/>
        <v>-0.57175799999999999</v>
      </c>
      <c r="N13" s="32">
        <f t="shared" si="10"/>
        <v>-3.7473260000000002</v>
      </c>
      <c r="O13" s="32">
        <f t="shared" si="11"/>
        <v>-1.571758</v>
      </c>
    </row>
    <row r="14" spans="1:17" ht="14.25" customHeight="1" x14ac:dyDescent="0.25">
      <c r="A14" s="51">
        <v>348</v>
      </c>
      <c r="B14" s="53">
        <v>0.72519999999999996</v>
      </c>
      <c r="C14" s="53">
        <v>2.912185</v>
      </c>
      <c r="D14" s="32">
        <f t="shared" si="0"/>
        <v>3.6373850000000001</v>
      </c>
      <c r="E14" s="32">
        <f t="shared" si="1"/>
        <v>3.912185</v>
      </c>
      <c r="F14" s="32">
        <f t="shared" si="2"/>
        <v>6.5495700000000001</v>
      </c>
      <c r="G14" s="32">
        <f t="shared" si="3"/>
        <v>4.912185</v>
      </c>
      <c r="H14" s="32">
        <f t="shared" si="4"/>
        <v>9.4617549999999984</v>
      </c>
      <c r="I14" s="32">
        <f t="shared" si="5"/>
        <v>5.912185</v>
      </c>
      <c r="J14" s="32">
        <f t="shared" si="6"/>
        <v>-2.186985</v>
      </c>
      <c r="K14" s="32">
        <f t="shared" si="7"/>
        <v>1.912185</v>
      </c>
      <c r="L14" s="32">
        <f t="shared" si="8"/>
        <v>-5.09917</v>
      </c>
      <c r="M14" s="32">
        <f t="shared" si="9"/>
        <v>0.91218500000000002</v>
      </c>
      <c r="N14" s="32">
        <f t="shared" si="10"/>
        <v>-8.011355</v>
      </c>
      <c r="O14" s="32">
        <f t="shared" si="11"/>
        <v>-8.7814999999999976E-2</v>
      </c>
    </row>
    <row r="15" spans="1:17" ht="14.25" customHeight="1" x14ac:dyDescent="0.25">
      <c r="A15" s="51">
        <v>384</v>
      </c>
      <c r="B15" s="53">
        <v>1.496</v>
      </c>
      <c r="C15" s="53">
        <v>4.6200859999999997</v>
      </c>
      <c r="D15" s="32">
        <f t="shared" si="0"/>
        <v>6.1160859999999992</v>
      </c>
      <c r="E15" s="32">
        <f t="shared" si="1"/>
        <v>5.6200859999999997</v>
      </c>
      <c r="F15" s="32">
        <f t="shared" si="2"/>
        <v>10.736172</v>
      </c>
      <c r="G15" s="32">
        <f t="shared" si="3"/>
        <v>6.6200859999999997</v>
      </c>
      <c r="H15" s="32">
        <f t="shared" si="4"/>
        <v>15.356257999999999</v>
      </c>
      <c r="I15" s="32">
        <f t="shared" si="5"/>
        <v>7.6200859999999997</v>
      </c>
      <c r="J15" s="32">
        <f t="shared" si="6"/>
        <v>-3.1240859999999997</v>
      </c>
      <c r="K15" s="32">
        <f t="shared" si="7"/>
        <v>3.6200859999999997</v>
      </c>
      <c r="L15" s="32">
        <f t="shared" si="8"/>
        <v>-7.7441719999999989</v>
      </c>
      <c r="M15" s="32">
        <f t="shared" si="9"/>
        <v>2.6200859999999997</v>
      </c>
      <c r="N15" s="32">
        <f t="shared" si="10"/>
        <v>-12.364257999999998</v>
      </c>
      <c r="O15" s="32">
        <f t="shared" si="11"/>
        <v>1.6200859999999997</v>
      </c>
    </row>
    <row r="16" spans="1:17" ht="14.25" customHeight="1" x14ac:dyDescent="0.25">
      <c r="A16" s="51">
        <v>395</v>
      </c>
      <c r="B16" s="53">
        <v>0.55959999999999999</v>
      </c>
      <c r="C16" s="53">
        <v>1.4648270000000001</v>
      </c>
      <c r="D16" s="32">
        <f t="shared" si="0"/>
        <v>2.0244270000000002</v>
      </c>
      <c r="E16" s="32">
        <f t="shared" si="1"/>
        <v>2.4648270000000001</v>
      </c>
      <c r="F16" s="32">
        <f t="shared" si="2"/>
        <v>3.4892540000000003</v>
      </c>
      <c r="G16" s="32">
        <f t="shared" si="3"/>
        <v>3.4648270000000001</v>
      </c>
      <c r="H16" s="32">
        <f t="shared" si="4"/>
        <v>4.9540810000000004</v>
      </c>
      <c r="I16" s="32">
        <f t="shared" si="5"/>
        <v>4.4648269999999997</v>
      </c>
      <c r="J16" s="32">
        <f t="shared" si="6"/>
        <v>-0.90522700000000011</v>
      </c>
      <c r="K16" s="32">
        <f t="shared" si="7"/>
        <v>0.4648270000000001</v>
      </c>
      <c r="L16" s="32">
        <f t="shared" si="8"/>
        <v>-2.3700540000000001</v>
      </c>
      <c r="M16" s="32">
        <f t="shared" si="9"/>
        <v>-0.5351729999999999</v>
      </c>
      <c r="N16" s="32">
        <f t="shared" si="10"/>
        <v>-3.8348810000000007</v>
      </c>
      <c r="O16" s="32">
        <f t="shared" si="11"/>
        <v>-1.5351729999999999</v>
      </c>
    </row>
    <row r="17" spans="1:15" ht="14.25" customHeight="1" x14ac:dyDescent="0.25">
      <c r="A17" s="51">
        <v>445</v>
      </c>
      <c r="B17" s="53">
        <v>0.6079</v>
      </c>
      <c r="C17" s="53">
        <v>2.0678939999999999</v>
      </c>
      <c r="D17" s="32">
        <f t="shared" si="0"/>
        <v>2.6757939999999998</v>
      </c>
      <c r="E17" s="32">
        <f t="shared" si="1"/>
        <v>3.0678939999999999</v>
      </c>
      <c r="F17" s="32">
        <f t="shared" si="2"/>
        <v>4.7436879999999997</v>
      </c>
      <c r="G17" s="32">
        <f t="shared" si="3"/>
        <v>4.0678939999999999</v>
      </c>
      <c r="H17" s="32">
        <f t="shared" si="4"/>
        <v>6.8115819999999996</v>
      </c>
      <c r="I17" s="32">
        <f t="shared" si="5"/>
        <v>5.0678939999999999</v>
      </c>
      <c r="J17" s="32">
        <f t="shared" si="6"/>
        <v>-1.459994</v>
      </c>
      <c r="K17" s="32">
        <f t="shared" si="7"/>
        <v>1.0678939999999999</v>
      </c>
      <c r="L17" s="32">
        <f t="shared" si="8"/>
        <v>-3.5278879999999999</v>
      </c>
      <c r="M17" s="32">
        <f t="shared" si="9"/>
        <v>6.7893999999999899E-2</v>
      </c>
      <c r="N17" s="32">
        <f t="shared" si="10"/>
        <v>-5.5957819999999998</v>
      </c>
      <c r="O17" s="32">
        <f t="shared" si="11"/>
        <v>-0.9321060000000001</v>
      </c>
    </row>
    <row r="18" spans="1:15" ht="14.25" customHeight="1" x14ac:dyDescent="0.25">
      <c r="A18" s="51">
        <v>455</v>
      </c>
      <c r="B18" s="53">
        <v>0.69740000000000002</v>
      </c>
      <c r="C18" s="53">
        <v>1.918372</v>
      </c>
      <c r="D18" s="32">
        <f t="shared" si="0"/>
        <v>2.6157719999999998</v>
      </c>
      <c r="E18" s="32">
        <f t="shared" si="1"/>
        <v>2.9183719999999997</v>
      </c>
      <c r="F18" s="32">
        <f t="shared" si="2"/>
        <v>4.5341439999999995</v>
      </c>
      <c r="G18" s="32">
        <f t="shared" si="3"/>
        <v>3.9183719999999997</v>
      </c>
      <c r="H18" s="32">
        <f t="shared" si="4"/>
        <v>6.4525160000000001</v>
      </c>
      <c r="I18" s="32">
        <f t="shared" si="5"/>
        <v>4.9183719999999997</v>
      </c>
      <c r="J18" s="32">
        <f t="shared" si="6"/>
        <v>-1.2209719999999999</v>
      </c>
      <c r="K18" s="32">
        <f t="shared" si="7"/>
        <v>0.91837199999999997</v>
      </c>
      <c r="L18" s="32">
        <f t="shared" si="8"/>
        <v>-3.1393439999999999</v>
      </c>
      <c r="M18" s="32">
        <f t="shared" si="9"/>
        <v>-8.1628000000000034E-2</v>
      </c>
      <c r="N18" s="32">
        <f t="shared" si="10"/>
        <v>-5.0577160000000001</v>
      </c>
      <c r="O18" s="32">
        <f t="shared" si="11"/>
        <v>-1.081628</v>
      </c>
    </row>
    <row r="19" spans="1:15" ht="14.25" customHeight="1" x14ac:dyDescent="0.25">
      <c r="A19" s="51">
        <v>497</v>
      </c>
      <c r="B19" s="53">
        <v>0.39589999999999997</v>
      </c>
      <c r="C19" s="53">
        <v>0.96939450000000005</v>
      </c>
      <c r="D19" s="32">
        <f t="shared" si="0"/>
        <v>1.3652945000000001</v>
      </c>
      <c r="E19" s="32">
        <f t="shared" si="1"/>
        <v>1.9693944999999999</v>
      </c>
      <c r="F19" s="32">
        <f t="shared" si="2"/>
        <v>2.334689</v>
      </c>
      <c r="G19" s="32">
        <f t="shared" si="3"/>
        <v>2.9693944999999999</v>
      </c>
      <c r="H19" s="32">
        <f t="shared" si="4"/>
        <v>3.3040835000000004</v>
      </c>
      <c r="I19" s="32">
        <f t="shared" si="5"/>
        <v>3.9693944999999999</v>
      </c>
      <c r="J19" s="32">
        <f t="shared" si="6"/>
        <v>-0.57349450000000002</v>
      </c>
      <c r="K19" s="32">
        <f t="shared" si="7"/>
        <v>-3.0605499999999952E-2</v>
      </c>
      <c r="L19" s="32">
        <f t="shared" si="8"/>
        <v>-1.5428890000000002</v>
      </c>
      <c r="M19" s="32">
        <f t="shared" si="9"/>
        <v>-1.0306055000000001</v>
      </c>
      <c r="N19" s="32">
        <f t="shared" si="10"/>
        <v>-2.5122835000000001</v>
      </c>
      <c r="O19" s="32">
        <f t="shared" si="11"/>
        <v>-2.0306055000000001</v>
      </c>
    </row>
    <row r="20" spans="1:15" ht="14.25" customHeight="1" x14ac:dyDescent="0.25">
      <c r="A20" s="51">
        <v>536</v>
      </c>
      <c r="B20" s="53">
        <v>0.36149999999999999</v>
      </c>
      <c r="C20" s="53">
        <v>1.0404709999999999</v>
      </c>
      <c r="D20" s="32">
        <f t="shared" si="0"/>
        <v>1.4019709999999999</v>
      </c>
      <c r="E20" s="32">
        <f t="shared" si="1"/>
        <v>2.0404710000000001</v>
      </c>
      <c r="F20" s="32">
        <f t="shared" si="2"/>
        <v>2.4424419999999998</v>
      </c>
      <c r="G20" s="32">
        <f t="shared" si="3"/>
        <v>3.0404710000000001</v>
      </c>
      <c r="H20" s="32">
        <f t="shared" si="4"/>
        <v>3.4829129999999995</v>
      </c>
      <c r="I20" s="32">
        <f t="shared" si="5"/>
        <v>4.0404710000000001</v>
      </c>
      <c r="J20" s="32">
        <f t="shared" si="6"/>
        <v>-0.67897099999999999</v>
      </c>
      <c r="K20" s="32">
        <f t="shared" si="7"/>
        <v>4.0470999999999924E-2</v>
      </c>
      <c r="L20" s="32">
        <f t="shared" si="8"/>
        <v>-1.7194419999999999</v>
      </c>
      <c r="M20" s="32">
        <f t="shared" si="9"/>
        <v>-0.95952900000000008</v>
      </c>
      <c r="N20" s="32">
        <f t="shared" si="10"/>
        <v>-2.7599129999999996</v>
      </c>
      <c r="O20" s="32">
        <f t="shared" si="11"/>
        <v>-1.9595290000000001</v>
      </c>
    </row>
    <row r="21" spans="1:15" ht="14.25" customHeight="1" x14ac:dyDescent="0.25">
      <c r="A21" s="51">
        <v>575</v>
      </c>
      <c r="B21" s="53">
        <v>0.40899999999999997</v>
      </c>
      <c r="C21" s="53">
        <v>1.2647539999999999</v>
      </c>
      <c r="D21" s="32">
        <f t="shared" si="0"/>
        <v>1.673754</v>
      </c>
      <c r="E21" s="32">
        <f t="shared" si="1"/>
        <v>2.2647539999999999</v>
      </c>
      <c r="F21" s="32">
        <f t="shared" si="2"/>
        <v>2.9385079999999997</v>
      </c>
      <c r="G21" s="32">
        <f t="shared" si="3"/>
        <v>3.2647539999999999</v>
      </c>
      <c r="H21" s="32">
        <f t="shared" si="4"/>
        <v>4.2032619999999996</v>
      </c>
      <c r="I21" s="32">
        <f t="shared" si="5"/>
        <v>4.2647539999999999</v>
      </c>
      <c r="J21" s="32">
        <f t="shared" si="6"/>
        <v>-0.8557539999999999</v>
      </c>
      <c r="K21" s="32">
        <f t="shared" si="7"/>
        <v>0.26475399999999993</v>
      </c>
      <c r="L21" s="32">
        <f t="shared" si="8"/>
        <v>-2.1205080000000001</v>
      </c>
      <c r="M21" s="32">
        <f t="shared" si="9"/>
        <v>-0.73524600000000007</v>
      </c>
      <c r="N21" s="32">
        <f t="shared" si="10"/>
        <v>-3.385262</v>
      </c>
      <c r="O21" s="32">
        <f t="shared" si="11"/>
        <v>-1.7352460000000001</v>
      </c>
    </row>
    <row r="22" spans="1:15" ht="14.25" customHeight="1" x14ac:dyDescent="0.25">
      <c r="A22" s="51">
        <v>585</v>
      </c>
      <c r="B22" s="53">
        <v>0.60299999999999998</v>
      </c>
      <c r="C22" s="53">
        <v>1.9428289999999999</v>
      </c>
      <c r="D22" s="32">
        <f t="shared" si="0"/>
        <v>2.5458289999999999</v>
      </c>
      <c r="E22" s="32">
        <f t="shared" si="1"/>
        <v>2.9428289999999997</v>
      </c>
      <c r="F22" s="32">
        <f t="shared" si="2"/>
        <v>4.488658</v>
      </c>
      <c r="G22" s="32">
        <f t="shared" si="3"/>
        <v>3.9428289999999997</v>
      </c>
      <c r="H22" s="32">
        <f t="shared" si="4"/>
        <v>6.4314869999999997</v>
      </c>
      <c r="I22" s="32">
        <f t="shared" si="5"/>
        <v>4.9428289999999997</v>
      </c>
      <c r="J22" s="32">
        <f t="shared" si="6"/>
        <v>-1.3398289999999999</v>
      </c>
      <c r="K22" s="32">
        <f t="shared" si="7"/>
        <v>0.94282899999999992</v>
      </c>
      <c r="L22" s="32">
        <f t="shared" si="8"/>
        <v>-3.2826579999999996</v>
      </c>
      <c r="M22" s="32">
        <f t="shared" si="9"/>
        <v>-5.7171000000000083E-2</v>
      </c>
      <c r="N22" s="32">
        <f t="shared" si="10"/>
        <v>-5.2254870000000002</v>
      </c>
      <c r="O22" s="32">
        <f t="shared" si="11"/>
        <v>-1.0571710000000001</v>
      </c>
    </row>
    <row r="23" spans="1:15" ht="14.25" customHeight="1" x14ac:dyDescent="0.25">
      <c r="A23" s="51">
        <v>622</v>
      </c>
      <c r="B23" s="53">
        <v>0.91449999999999998</v>
      </c>
      <c r="C23" s="53">
        <v>3.0230999999999999</v>
      </c>
      <c r="D23" s="32">
        <f t="shared" si="0"/>
        <v>3.9375999999999998</v>
      </c>
      <c r="E23" s="32">
        <f t="shared" si="1"/>
        <v>4.0230999999999995</v>
      </c>
      <c r="F23" s="32">
        <f t="shared" si="2"/>
        <v>6.9607000000000001</v>
      </c>
      <c r="G23" s="32">
        <f t="shared" si="3"/>
        <v>5.0230999999999995</v>
      </c>
      <c r="H23" s="32">
        <f t="shared" si="4"/>
        <v>9.9838000000000005</v>
      </c>
      <c r="I23" s="32">
        <f t="shared" si="5"/>
        <v>6.0230999999999995</v>
      </c>
      <c r="J23" s="32">
        <f t="shared" si="6"/>
        <v>-2.1086</v>
      </c>
      <c r="K23" s="32">
        <f t="shared" si="7"/>
        <v>2.0230999999999999</v>
      </c>
      <c r="L23" s="32">
        <f t="shared" si="8"/>
        <v>-5.1316999999999995</v>
      </c>
      <c r="M23" s="32">
        <f t="shared" si="9"/>
        <v>1.0230999999999999</v>
      </c>
      <c r="N23" s="32">
        <f t="shared" si="10"/>
        <v>-8.1547999999999998</v>
      </c>
      <c r="O23" s="32">
        <f t="shared" si="11"/>
        <v>2.3099999999999898E-2</v>
      </c>
    </row>
    <row r="24" spans="1:15" ht="14.25" customHeight="1" x14ac:dyDescent="0.25">
      <c r="A24" s="51">
        <v>682</v>
      </c>
      <c r="B24" s="53">
        <v>0.5383</v>
      </c>
      <c r="C24" s="53">
        <v>1.7839499999999999</v>
      </c>
      <c r="D24" s="32">
        <f t="shared" si="0"/>
        <v>2.3222499999999999</v>
      </c>
      <c r="E24" s="32">
        <f t="shared" si="1"/>
        <v>2.7839499999999999</v>
      </c>
      <c r="F24" s="32">
        <f t="shared" si="2"/>
        <v>4.1061999999999994</v>
      </c>
      <c r="G24" s="32">
        <f t="shared" si="3"/>
        <v>3.7839499999999999</v>
      </c>
      <c r="H24" s="32">
        <f t="shared" si="4"/>
        <v>5.8901500000000002</v>
      </c>
      <c r="I24" s="32">
        <f t="shared" si="5"/>
        <v>4.7839499999999999</v>
      </c>
      <c r="J24" s="32">
        <f t="shared" si="6"/>
        <v>-1.2456499999999999</v>
      </c>
      <c r="K24" s="32">
        <f t="shared" si="7"/>
        <v>0.78394999999999992</v>
      </c>
      <c r="L24" s="32">
        <f t="shared" si="8"/>
        <v>-3.0295999999999998</v>
      </c>
      <c r="M24" s="32">
        <f t="shared" si="9"/>
        <v>-0.21605000000000008</v>
      </c>
      <c r="N24" s="32">
        <f t="shared" si="10"/>
        <v>-4.8135499999999993</v>
      </c>
      <c r="O24" s="32">
        <f t="shared" si="11"/>
        <v>-1.2160500000000001</v>
      </c>
    </row>
    <row r="25" spans="1:15" ht="14.25" customHeight="1" x14ac:dyDescent="0.25">
      <c r="A25" s="51">
        <v>741</v>
      </c>
      <c r="B25" s="53">
        <v>1.6990000000000001</v>
      </c>
      <c r="C25" s="53">
        <v>4.4495019999999998</v>
      </c>
      <c r="D25" s="32">
        <f t="shared" si="0"/>
        <v>6.1485019999999997</v>
      </c>
      <c r="E25" s="32">
        <f t="shared" si="1"/>
        <v>5.4495019999999998</v>
      </c>
      <c r="F25" s="32">
        <f t="shared" si="2"/>
        <v>10.598004</v>
      </c>
      <c r="G25" s="32">
        <f t="shared" si="3"/>
        <v>6.4495019999999998</v>
      </c>
      <c r="H25" s="32">
        <f t="shared" si="4"/>
        <v>15.047506</v>
      </c>
      <c r="I25" s="32">
        <f t="shared" si="5"/>
        <v>7.4495019999999998</v>
      </c>
      <c r="J25" s="32">
        <f t="shared" si="6"/>
        <v>-2.750502</v>
      </c>
      <c r="K25" s="32">
        <f t="shared" si="7"/>
        <v>3.4495019999999998</v>
      </c>
      <c r="L25" s="32">
        <f t="shared" si="8"/>
        <v>-7.2000039999999998</v>
      </c>
      <c r="M25" s="32">
        <f t="shared" si="9"/>
        <v>2.4495019999999998</v>
      </c>
      <c r="N25" s="32">
        <f t="shared" si="10"/>
        <v>-11.649506000000001</v>
      </c>
      <c r="O25" s="32">
        <f t="shared" si="11"/>
        <v>1.4495019999999998</v>
      </c>
    </row>
    <row r="26" spans="1:15" ht="14.25" customHeight="1" x14ac:dyDescent="0.25">
      <c r="A26" s="51">
        <v>790</v>
      </c>
      <c r="B26" s="53">
        <v>0.46229999999999999</v>
      </c>
      <c r="C26" s="53">
        <v>1.189981</v>
      </c>
      <c r="D26" s="32">
        <f t="shared" si="0"/>
        <v>1.6522809999999999</v>
      </c>
      <c r="E26" s="32">
        <f t="shared" si="1"/>
        <v>2.189981</v>
      </c>
      <c r="F26" s="32">
        <f t="shared" si="2"/>
        <v>2.8422619999999998</v>
      </c>
      <c r="G26" s="32">
        <f t="shared" si="3"/>
        <v>3.189981</v>
      </c>
      <c r="H26" s="32">
        <f t="shared" si="4"/>
        <v>4.0322430000000002</v>
      </c>
      <c r="I26" s="32">
        <f t="shared" si="5"/>
        <v>4.1899809999999995</v>
      </c>
      <c r="J26" s="32">
        <f t="shared" si="6"/>
        <v>-0.72768100000000002</v>
      </c>
      <c r="K26" s="32">
        <f t="shared" si="7"/>
        <v>0.18998099999999996</v>
      </c>
      <c r="L26" s="32">
        <f t="shared" si="8"/>
        <v>-1.917662</v>
      </c>
      <c r="M26" s="32">
        <f t="shared" si="9"/>
        <v>-0.81001900000000004</v>
      </c>
      <c r="N26" s="32">
        <f t="shared" si="10"/>
        <v>-3.1076429999999999</v>
      </c>
      <c r="O26" s="32">
        <f t="shared" si="11"/>
        <v>-1.810019</v>
      </c>
    </row>
    <row r="27" spans="1:15" ht="14.25" customHeight="1" x14ac:dyDescent="0.25">
      <c r="A27" s="51">
        <v>802</v>
      </c>
      <c r="B27" s="53">
        <v>0.42370000000000002</v>
      </c>
      <c r="C27" s="53">
        <v>1.080362</v>
      </c>
      <c r="D27" s="32">
        <f t="shared" si="0"/>
        <v>1.504062</v>
      </c>
      <c r="E27" s="32">
        <f t="shared" si="1"/>
        <v>2.080362</v>
      </c>
      <c r="F27" s="32">
        <f t="shared" si="2"/>
        <v>2.5844240000000003</v>
      </c>
      <c r="G27" s="32">
        <f t="shared" si="3"/>
        <v>3.080362</v>
      </c>
      <c r="H27" s="32">
        <f t="shared" si="4"/>
        <v>3.6647860000000003</v>
      </c>
      <c r="I27" s="32">
        <f t="shared" si="5"/>
        <v>4.080362</v>
      </c>
      <c r="J27" s="32">
        <f t="shared" si="6"/>
        <v>-0.65666200000000008</v>
      </c>
      <c r="K27" s="32">
        <f t="shared" si="7"/>
        <v>8.0362000000000045E-2</v>
      </c>
      <c r="L27" s="32">
        <f t="shared" si="8"/>
        <v>-1.7370240000000001</v>
      </c>
      <c r="M27" s="32">
        <f t="shared" si="9"/>
        <v>-0.91963799999999996</v>
      </c>
      <c r="N27" s="32">
        <f t="shared" si="10"/>
        <v>-2.8173859999999999</v>
      </c>
      <c r="O27" s="32">
        <f t="shared" si="11"/>
        <v>-1.919638</v>
      </c>
    </row>
    <row r="28" spans="1:15" x14ac:dyDescent="0.25">
      <c r="A28" s="51">
        <v>824</v>
      </c>
      <c r="B28" s="53">
        <v>0.49940000000000001</v>
      </c>
      <c r="C28" s="53">
        <v>1.0928389999999999</v>
      </c>
      <c r="D28" s="32">
        <f t="shared" si="0"/>
        <v>1.592239</v>
      </c>
      <c r="E28" s="32">
        <f t="shared" si="1"/>
        <v>2.0928389999999997</v>
      </c>
      <c r="F28" s="32">
        <f t="shared" si="2"/>
        <v>2.6850779999999999</v>
      </c>
      <c r="G28" s="32">
        <f t="shared" si="3"/>
        <v>3.0928389999999997</v>
      </c>
      <c r="H28" s="32">
        <f t="shared" si="4"/>
        <v>3.777917</v>
      </c>
      <c r="I28" s="32">
        <f t="shared" si="5"/>
        <v>4.0928389999999997</v>
      </c>
      <c r="J28" s="32">
        <f t="shared" si="6"/>
        <v>-0.59343899999999983</v>
      </c>
      <c r="K28" s="32">
        <f t="shared" si="7"/>
        <v>9.2838999999999894E-2</v>
      </c>
      <c r="L28" s="32">
        <f t="shared" si="8"/>
        <v>-1.6862779999999997</v>
      </c>
      <c r="M28" s="32">
        <f t="shared" si="9"/>
        <v>-0.90716100000000011</v>
      </c>
      <c r="N28" s="32">
        <f t="shared" si="10"/>
        <v>-2.7791169999999998</v>
      </c>
      <c r="O28" s="32">
        <f t="shared" si="11"/>
        <v>-1.9071610000000001</v>
      </c>
    </row>
    <row r="29" spans="1:15" x14ac:dyDescent="0.25">
      <c r="A29" s="51">
        <v>859</v>
      </c>
      <c r="B29" s="53">
        <v>1.081</v>
      </c>
      <c r="C29" s="53">
        <v>3.1695609999999999</v>
      </c>
      <c r="D29" s="32">
        <f t="shared" si="0"/>
        <v>4.2505609999999994</v>
      </c>
      <c r="E29" s="32">
        <f t="shared" si="1"/>
        <v>4.1695609999999999</v>
      </c>
      <c r="F29" s="32">
        <f t="shared" si="2"/>
        <v>7.4201219999999992</v>
      </c>
      <c r="G29" s="32">
        <f t="shared" si="3"/>
        <v>5.1695609999999999</v>
      </c>
      <c r="H29" s="32">
        <f t="shared" si="4"/>
        <v>10.589682999999999</v>
      </c>
      <c r="I29" s="32">
        <f t="shared" si="5"/>
        <v>6.1695609999999999</v>
      </c>
      <c r="J29" s="32">
        <f t="shared" si="6"/>
        <v>-2.0885609999999999</v>
      </c>
      <c r="K29" s="32">
        <f t="shared" si="7"/>
        <v>2.1695609999999999</v>
      </c>
      <c r="L29" s="32">
        <f t="shared" si="8"/>
        <v>-5.2581220000000002</v>
      </c>
      <c r="M29" s="32">
        <f t="shared" si="9"/>
        <v>1.1695609999999999</v>
      </c>
      <c r="N29" s="32">
        <f t="shared" si="10"/>
        <v>-8.427683</v>
      </c>
      <c r="O29" s="32">
        <f t="shared" si="11"/>
        <v>0.16956099999999985</v>
      </c>
    </row>
    <row r="30" spans="1:15" x14ac:dyDescent="0.25">
      <c r="A30" s="51">
        <v>890</v>
      </c>
      <c r="B30" s="53">
        <v>0.51680000000000004</v>
      </c>
      <c r="C30" s="53">
        <v>2.0522130000000001</v>
      </c>
      <c r="D30" s="32">
        <f t="shared" si="0"/>
        <v>2.569013</v>
      </c>
      <c r="E30" s="32">
        <f t="shared" si="1"/>
        <v>3.0522130000000001</v>
      </c>
      <c r="F30" s="32">
        <f t="shared" si="2"/>
        <v>4.6212260000000001</v>
      </c>
      <c r="G30" s="32">
        <f t="shared" si="3"/>
        <v>4.0522130000000001</v>
      </c>
      <c r="H30" s="32">
        <f t="shared" si="4"/>
        <v>6.6734390000000001</v>
      </c>
      <c r="I30" s="32">
        <f t="shared" si="5"/>
        <v>5.0522130000000001</v>
      </c>
      <c r="J30" s="32">
        <f t="shared" si="6"/>
        <v>-1.5354130000000001</v>
      </c>
      <c r="K30" s="32">
        <f t="shared" si="7"/>
        <v>1.0522130000000001</v>
      </c>
      <c r="L30" s="32">
        <f t="shared" si="8"/>
        <v>-3.5876260000000002</v>
      </c>
      <c r="M30" s="32">
        <f t="shared" si="9"/>
        <v>5.2213000000000065E-2</v>
      </c>
      <c r="N30" s="32">
        <f t="shared" si="10"/>
        <v>-5.6398390000000003</v>
      </c>
      <c r="O30" s="32">
        <f t="shared" si="11"/>
        <v>-0.94778699999999994</v>
      </c>
    </row>
    <row r="31" spans="1:15" x14ac:dyDescent="0.25">
      <c r="A31" s="51">
        <v>893</v>
      </c>
      <c r="B31" s="53">
        <v>1.226</v>
      </c>
      <c r="C31" s="53">
        <v>10.191179999999999</v>
      </c>
      <c r="D31" s="32">
        <f t="shared" si="0"/>
        <v>11.417179999999998</v>
      </c>
      <c r="E31" s="32">
        <f t="shared" si="1"/>
        <v>11.191179999999999</v>
      </c>
      <c r="F31" s="32">
        <f t="shared" si="2"/>
        <v>21.608359999999998</v>
      </c>
      <c r="G31" s="32">
        <f t="shared" si="3"/>
        <v>12.191179999999999</v>
      </c>
      <c r="H31" s="32">
        <f t="shared" si="4"/>
        <v>31.799539999999997</v>
      </c>
      <c r="I31" s="32">
        <f t="shared" si="5"/>
        <v>13.191179999999999</v>
      </c>
      <c r="J31" s="32">
        <f t="shared" si="6"/>
        <v>-8.9651800000000001</v>
      </c>
      <c r="K31" s="32">
        <f t="shared" si="7"/>
        <v>9.1911799999999992</v>
      </c>
      <c r="L31" s="32">
        <f t="shared" si="8"/>
        <v>-19.156359999999999</v>
      </c>
      <c r="M31" s="32">
        <f t="shared" si="9"/>
        <v>8.1911799999999992</v>
      </c>
      <c r="N31" s="32">
        <f t="shared" si="10"/>
        <v>-29.347539999999999</v>
      </c>
      <c r="O31" s="32">
        <f t="shared" si="11"/>
        <v>7.1911799999999992</v>
      </c>
    </row>
    <row r="32" spans="1:15" x14ac:dyDescent="0.25">
      <c r="A32" s="52">
        <v>906</v>
      </c>
      <c r="B32" s="53">
        <v>0.34449999999999997</v>
      </c>
      <c r="C32" s="53">
        <v>0.75535039999999998</v>
      </c>
      <c r="D32" s="32">
        <f t="shared" si="0"/>
        <v>1.0998504</v>
      </c>
      <c r="E32" s="32">
        <f t="shared" si="1"/>
        <v>1.7553504</v>
      </c>
      <c r="F32" s="32">
        <f t="shared" si="2"/>
        <v>1.8552008</v>
      </c>
      <c r="G32" s="32">
        <f t="shared" si="3"/>
        <v>2.7553504000000002</v>
      </c>
      <c r="H32" s="32">
        <f t="shared" si="4"/>
        <v>2.6105511999999997</v>
      </c>
      <c r="I32" s="32">
        <f t="shared" si="5"/>
        <v>3.7553504000000002</v>
      </c>
      <c r="J32" s="32">
        <f t="shared" si="6"/>
        <v>-0.4108504</v>
      </c>
      <c r="K32" s="32">
        <f t="shared" si="7"/>
        <v>-0.24464960000000002</v>
      </c>
      <c r="L32" s="32">
        <f t="shared" si="8"/>
        <v>-1.1662007999999999</v>
      </c>
      <c r="M32" s="32">
        <f t="shared" si="9"/>
        <v>-1.2446496</v>
      </c>
      <c r="N32" s="32">
        <f t="shared" si="10"/>
        <v>-1.9215511999999997</v>
      </c>
      <c r="O32" s="32">
        <f t="shared" si="11"/>
        <v>-2.2446495999999998</v>
      </c>
    </row>
    <row r="33" spans="1:15" x14ac:dyDescent="0.25">
      <c r="A33" s="51">
        <v>996</v>
      </c>
      <c r="B33" s="53">
        <v>0.6391</v>
      </c>
      <c r="C33" s="53">
        <v>1.9537500000000001</v>
      </c>
      <c r="D33" s="32">
        <f t="shared" si="0"/>
        <v>2.5928500000000003</v>
      </c>
      <c r="E33" s="32">
        <f t="shared" si="1"/>
        <v>2.9537500000000003</v>
      </c>
      <c r="F33" s="32">
        <f t="shared" si="2"/>
        <v>4.5465999999999998</v>
      </c>
      <c r="G33" s="32">
        <f t="shared" si="3"/>
        <v>3.9537500000000003</v>
      </c>
      <c r="H33" s="32">
        <f t="shared" si="4"/>
        <v>6.5003500000000001</v>
      </c>
      <c r="I33" s="32">
        <f t="shared" si="5"/>
        <v>4.9537500000000003</v>
      </c>
      <c r="J33" s="32">
        <f t="shared" si="6"/>
        <v>-1.3146500000000001</v>
      </c>
      <c r="K33" s="32">
        <f t="shared" si="7"/>
        <v>0.9537500000000001</v>
      </c>
      <c r="L33" s="32">
        <f t="shared" si="8"/>
        <v>-3.2684000000000002</v>
      </c>
      <c r="M33" s="32">
        <f t="shared" si="9"/>
        <v>-4.6249999999999902E-2</v>
      </c>
      <c r="N33" s="32">
        <f t="shared" si="10"/>
        <v>-5.2221500000000001</v>
      </c>
      <c r="O33" s="32">
        <f t="shared" si="11"/>
        <v>-1.0462499999999999</v>
      </c>
    </row>
    <row r="34" spans="1:15" x14ac:dyDescent="0.25">
      <c r="A34" s="51"/>
    </row>
  </sheetData>
  <mergeCells count="8">
    <mergeCell ref="D1:I1"/>
    <mergeCell ref="D2:E2"/>
    <mergeCell ref="F2:G2"/>
    <mergeCell ref="H2:I2"/>
    <mergeCell ref="J1:O1"/>
    <mergeCell ref="J2:K2"/>
    <mergeCell ref="L2:M2"/>
    <mergeCell ref="N2:O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"/>
  <sheetViews>
    <sheetView topLeftCell="AK1" zoomScale="70" zoomScaleNormal="70" workbookViewId="0">
      <selection activeCell="BK17" sqref="BK17"/>
    </sheetView>
  </sheetViews>
  <sheetFormatPr defaultRowHeight="15" x14ac:dyDescent="0.25"/>
  <cols>
    <col min="1" max="1" width="11.7109375" customWidth="1"/>
    <col min="2" max="2" width="10.42578125" customWidth="1"/>
    <col min="62" max="62" width="12" customWidth="1"/>
    <col min="63" max="63" width="13.28515625" customWidth="1"/>
  </cols>
  <sheetData>
    <row r="1" spans="1:65" x14ac:dyDescent="0.25">
      <c r="A1" s="94" t="s">
        <v>66</v>
      </c>
      <c r="B1" s="79" t="s">
        <v>21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 t="s">
        <v>55</v>
      </c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80" t="s">
        <v>22</v>
      </c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2"/>
      <c r="AL1" s="79" t="s">
        <v>23</v>
      </c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 t="s">
        <v>24</v>
      </c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90" t="s">
        <v>26</v>
      </c>
      <c r="BK1" s="91"/>
      <c r="BM1" t="s">
        <v>26</v>
      </c>
    </row>
    <row r="2" spans="1:65" x14ac:dyDescent="0.25">
      <c r="A2" s="94"/>
      <c r="B2" s="87" t="s">
        <v>48</v>
      </c>
      <c r="C2" s="89"/>
      <c r="D2" s="87" t="s">
        <v>49</v>
      </c>
      <c r="E2" s="89"/>
      <c r="F2" s="87" t="s">
        <v>50</v>
      </c>
      <c r="G2" s="89"/>
      <c r="H2" s="87" t="s">
        <v>51</v>
      </c>
      <c r="I2" s="89"/>
      <c r="J2" s="87" t="s">
        <v>59</v>
      </c>
      <c r="K2" s="89"/>
      <c r="L2" s="87" t="s">
        <v>60</v>
      </c>
      <c r="M2" s="89"/>
      <c r="N2" s="87" t="s">
        <v>48</v>
      </c>
      <c r="O2" s="89"/>
      <c r="P2" s="87" t="s">
        <v>49</v>
      </c>
      <c r="Q2" s="89"/>
      <c r="R2" s="87" t="s">
        <v>50</v>
      </c>
      <c r="S2" s="89"/>
      <c r="T2" s="87" t="s">
        <v>51</v>
      </c>
      <c r="U2" s="89"/>
      <c r="V2" s="87" t="s">
        <v>59</v>
      </c>
      <c r="W2" s="89"/>
      <c r="X2" s="87" t="s">
        <v>60</v>
      </c>
      <c r="Y2" s="89"/>
      <c r="Z2" s="87" t="s">
        <v>48</v>
      </c>
      <c r="AA2" s="88"/>
      <c r="AB2" s="87" t="s">
        <v>49</v>
      </c>
      <c r="AC2" s="88"/>
      <c r="AD2" s="87" t="s">
        <v>50</v>
      </c>
      <c r="AE2" s="88"/>
      <c r="AF2" s="87" t="s">
        <v>51</v>
      </c>
      <c r="AG2" s="88"/>
      <c r="AH2" s="87" t="s">
        <v>52</v>
      </c>
      <c r="AI2" s="88"/>
      <c r="AJ2" s="87" t="s">
        <v>53</v>
      </c>
      <c r="AK2" s="88"/>
      <c r="AL2" s="87" t="s">
        <v>48</v>
      </c>
      <c r="AM2" s="88"/>
      <c r="AN2" s="87" t="s">
        <v>49</v>
      </c>
      <c r="AO2" s="88"/>
      <c r="AP2" s="87" t="s">
        <v>50</v>
      </c>
      <c r="AQ2" s="88"/>
      <c r="AR2" s="87" t="s">
        <v>51</v>
      </c>
      <c r="AS2" s="88"/>
      <c r="AT2" s="87" t="s">
        <v>59</v>
      </c>
      <c r="AU2" s="88"/>
      <c r="AV2" s="87" t="s">
        <v>60</v>
      </c>
      <c r="AW2" s="88"/>
      <c r="AX2" s="87" t="s">
        <v>48</v>
      </c>
      <c r="AY2" s="88"/>
      <c r="AZ2" s="87" t="s">
        <v>49</v>
      </c>
      <c r="BA2" s="88"/>
      <c r="BB2" s="87" t="s">
        <v>50</v>
      </c>
      <c r="BC2" s="88"/>
      <c r="BD2" s="87" t="s">
        <v>51</v>
      </c>
      <c r="BE2" s="88"/>
      <c r="BF2" s="87" t="s">
        <v>59</v>
      </c>
      <c r="BG2" s="88"/>
      <c r="BH2" s="87" t="s">
        <v>60</v>
      </c>
      <c r="BI2" s="88"/>
      <c r="BJ2" s="92"/>
      <c r="BK2" s="93"/>
      <c r="BM2" t="s">
        <v>24</v>
      </c>
    </row>
    <row r="3" spans="1:65" x14ac:dyDescent="0.25">
      <c r="A3" s="95"/>
      <c r="B3" s="37" t="s">
        <v>4</v>
      </c>
      <c r="C3" s="37" t="s">
        <v>57</v>
      </c>
      <c r="D3" s="37" t="s">
        <v>4</v>
      </c>
      <c r="E3" s="37" t="s">
        <v>57</v>
      </c>
      <c r="F3" s="37" t="s">
        <v>4</v>
      </c>
      <c r="G3" s="37" t="s">
        <v>57</v>
      </c>
      <c r="H3" s="37" t="s">
        <v>4</v>
      </c>
      <c r="I3" s="37" t="s">
        <v>57</v>
      </c>
      <c r="J3" s="37" t="s">
        <v>4</v>
      </c>
      <c r="K3" s="37" t="s">
        <v>57</v>
      </c>
      <c r="L3" s="37" t="s">
        <v>4</v>
      </c>
      <c r="M3" s="37" t="s">
        <v>57</v>
      </c>
      <c r="N3" s="37" t="s">
        <v>4</v>
      </c>
      <c r="O3" s="37" t="s">
        <v>57</v>
      </c>
      <c r="P3" s="37" t="s">
        <v>4</v>
      </c>
      <c r="Q3" s="37" t="s">
        <v>57</v>
      </c>
      <c r="R3" s="37" t="s">
        <v>4</v>
      </c>
      <c r="S3" s="37" t="s">
        <v>57</v>
      </c>
      <c r="T3" s="37" t="s">
        <v>4</v>
      </c>
      <c r="U3" s="37" t="s">
        <v>57</v>
      </c>
      <c r="V3" s="37" t="s">
        <v>4</v>
      </c>
      <c r="W3" s="37" t="s">
        <v>57</v>
      </c>
      <c r="X3" s="37" t="s">
        <v>4</v>
      </c>
      <c r="Y3" s="37" t="s">
        <v>57</v>
      </c>
      <c r="Z3" s="37" t="s">
        <v>4</v>
      </c>
      <c r="AA3" s="37" t="s">
        <v>57</v>
      </c>
      <c r="AB3" s="37" t="s">
        <v>4</v>
      </c>
      <c r="AC3" s="37" t="s">
        <v>57</v>
      </c>
      <c r="AD3" s="37" t="s">
        <v>4</v>
      </c>
      <c r="AE3" s="37" t="s">
        <v>57</v>
      </c>
      <c r="AF3" s="37" t="s">
        <v>4</v>
      </c>
      <c r="AG3" s="37" t="s">
        <v>57</v>
      </c>
      <c r="AH3" s="37" t="s">
        <v>4</v>
      </c>
      <c r="AI3" s="37" t="s">
        <v>57</v>
      </c>
      <c r="AJ3" s="37" t="s">
        <v>4</v>
      </c>
      <c r="AK3" s="37" t="s">
        <v>57</v>
      </c>
      <c r="AL3" s="37" t="s">
        <v>4</v>
      </c>
      <c r="AM3" s="37" t="s">
        <v>57</v>
      </c>
      <c r="AN3" s="37" t="s">
        <v>4</v>
      </c>
      <c r="AO3" s="37" t="s">
        <v>57</v>
      </c>
      <c r="AP3" s="37" t="s">
        <v>4</v>
      </c>
      <c r="AQ3" s="37" t="s">
        <v>57</v>
      </c>
      <c r="AR3" s="37" t="s">
        <v>4</v>
      </c>
      <c r="AS3" s="37" t="s">
        <v>57</v>
      </c>
      <c r="AT3" s="37" t="s">
        <v>4</v>
      </c>
      <c r="AU3" s="37" t="s">
        <v>57</v>
      </c>
      <c r="AV3" s="37" t="s">
        <v>4</v>
      </c>
      <c r="AW3" s="37" t="s">
        <v>57</v>
      </c>
      <c r="AX3" s="37" t="s">
        <v>4</v>
      </c>
      <c r="AY3" s="37" t="s">
        <v>57</v>
      </c>
      <c r="AZ3" s="37" t="s">
        <v>4</v>
      </c>
      <c r="BA3" s="37" t="s">
        <v>57</v>
      </c>
      <c r="BB3" s="37" t="s">
        <v>4</v>
      </c>
      <c r="BC3" s="37" t="s">
        <v>57</v>
      </c>
      <c r="BD3" s="37" t="s">
        <v>4</v>
      </c>
      <c r="BE3" s="37" t="s">
        <v>57</v>
      </c>
      <c r="BF3" s="37" t="s">
        <v>4</v>
      </c>
      <c r="BG3" s="37" t="s">
        <v>57</v>
      </c>
      <c r="BH3" s="37" t="s">
        <v>4</v>
      </c>
      <c r="BI3" s="37" t="s">
        <v>57</v>
      </c>
      <c r="BJ3" s="37" t="s">
        <v>4</v>
      </c>
      <c r="BK3" s="37" t="s">
        <v>57</v>
      </c>
      <c r="BM3" s="61" t="s">
        <v>23</v>
      </c>
    </row>
    <row r="4" spans="1:65" x14ac:dyDescent="0.25">
      <c r="A4" s="40">
        <v>1</v>
      </c>
      <c r="B4" s="32">
        <v>95.869799999999998</v>
      </c>
      <c r="C4" s="32">
        <v>95.869799999999998</v>
      </c>
      <c r="D4" s="32">
        <v>95.869799999999998</v>
      </c>
      <c r="E4" s="32">
        <v>95.869799999999998</v>
      </c>
      <c r="F4" s="32">
        <v>95.869799999999998</v>
      </c>
      <c r="G4" s="32">
        <v>95.869799999999998</v>
      </c>
      <c r="H4" s="32">
        <v>95.869799999999998</v>
      </c>
      <c r="I4" s="32">
        <v>95.869799999999998</v>
      </c>
      <c r="J4" s="32">
        <v>95.869799999999998</v>
      </c>
      <c r="K4" s="32">
        <v>95.869799999999998</v>
      </c>
      <c r="L4" s="32">
        <v>95.869799999999998</v>
      </c>
      <c r="M4" s="32">
        <v>95.869799999999998</v>
      </c>
      <c r="N4" s="32">
        <v>50.062600000000003</v>
      </c>
      <c r="O4" s="32">
        <v>50.062600000000003</v>
      </c>
      <c r="P4" s="32">
        <v>50.062600000000003</v>
      </c>
      <c r="Q4" s="32">
        <v>50.062600000000003</v>
      </c>
      <c r="R4" s="32">
        <v>50.062600000000003</v>
      </c>
      <c r="S4" s="32">
        <v>50.062600000000003</v>
      </c>
      <c r="T4" s="32">
        <v>50.062600000000003</v>
      </c>
      <c r="U4" s="32">
        <v>50.062600000000003</v>
      </c>
      <c r="V4" s="32">
        <v>50.062600000000003</v>
      </c>
      <c r="W4" s="32">
        <v>50.062600000000003</v>
      </c>
      <c r="X4" s="32">
        <v>50.062600000000003</v>
      </c>
      <c r="Y4" s="32">
        <v>50.062600000000003</v>
      </c>
      <c r="Z4" s="32">
        <v>89.736999999999995</v>
      </c>
      <c r="AA4" s="32">
        <v>94.493099999999998</v>
      </c>
      <c r="AB4" s="32">
        <v>89.737200000000001</v>
      </c>
      <c r="AC4" s="32">
        <v>94.493099999999998</v>
      </c>
      <c r="AD4" s="32">
        <v>89.737200000000001</v>
      </c>
      <c r="AE4" s="32">
        <v>94.493099999999998</v>
      </c>
      <c r="AF4" s="32">
        <v>89.737200000000001</v>
      </c>
      <c r="AG4" s="32">
        <v>94.493099999999998</v>
      </c>
      <c r="AH4" s="32">
        <v>89.737200000000001</v>
      </c>
      <c r="AI4" s="32">
        <v>94.493099999999998</v>
      </c>
      <c r="AJ4" s="32">
        <v>89.737200000000001</v>
      </c>
      <c r="AK4" s="32">
        <v>94.493099999999998</v>
      </c>
      <c r="AL4" s="32">
        <v>94.993700000000004</v>
      </c>
      <c r="AM4" s="32">
        <v>94.117599999999996</v>
      </c>
      <c r="AN4" s="32">
        <v>94.993700000000004</v>
      </c>
      <c r="AO4" s="32">
        <v>94.117599999999996</v>
      </c>
      <c r="AP4" s="32">
        <v>94.993700000000004</v>
      </c>
      <c r="AQ4" s="32">
        <v>94.117599999999996</v>
      </c>
      <c r="AR4" s="32">
        <v>94.993700000000004</v>
      </c>
      <c r="AS4" s="32">
        <v>94.117599999999996</v>
      </c>
      <c r="AT4" s="32">
        <v>94.993700000000004</v>
      </c>
      <c r="AU4" s="32">
        <v>94.117599999999996</v>
      </c>
      <c r="AV4" s="32">
        <v>94.993700000000004</v>
      </c>
      <c r="AW4" s="32">
        <v>94.117599999999996</v>
      </c>
      <c r="AX4" s="34">
        <v>98.373000000000005</v>
      </c>
      <c r="AY4" s="34">
        <v>93.742199999999997</v>
      </c>
      <c r="AZ4" s="34">
        <v>98.373000000000005</v>
      </c>
      <c r="BA4" s="34">
        <v>93.742199999999997</v>
      </c>
      <c r="BB4" s="34">
        <v>98.373000000000005</v>
      </c>
      <c r="BC4" s="34">
        <v>93.742199999999997</v>
      </c>
      <c r="BD4" s="34">
        <v>98.373000000000005</v>
      </c>
      <c r="BE4" s="34">
        <v>93.742199999999997</v>
      </c>
      <c r="BF4" s="34">
        <v>98.373000000000005</v>
      </c>
      <c r="BG4" s="34">
        <v>93.742199999999997</v>
      </c>
      <c r="BH4" s="34">
        <v>98.373000000000005</v>
      </c>
      <c r="BI4" s="34">
        <v>93.742199999999997</v>
      </c>
      <c r="BJ4" s="32">
        <v>97.371700000000004</v>
      </c>
      <c r="BK4" s="32">
        <v>93.742199999999997</v>
      </c>
      <c r="BM4" t="s">
        <v>22</v>
      </c>
    </row>
    <row r="5" spans="1:65" x14ac:dyDescent="0.25">
      <c r="A5" s="40">
        <v>2</v>
      </c>
      <c r="B5" s="32">
        <v>93.992000000000004</v>
      </c>
      <c r="C5" s="32">
        <v>93.992500000000007</v>
      </c>
      <c r="D5" s="32">
        <v>93.992000000000004</v>
      </c>
      <c r="E5" s="32">
        <v>93.992500000000007</v>
      </c>
      <c r="F5" s="32">
        <v>93.992000000000004</v>
      </c>
      <c r="G5" s="32">
        <v>93.992500000000007</v>
      </c>
      <c r="H5" s="32">
        <v>93.992000000000004</v>
      </c>
      <c r="I5" s="32">
        <v>93.992500000000007</v>
      </c>
      <c r="J5" s="32">
        <v>93.992000000000004</v>
      </c>
      <c r="K5" s="32">
        <v>93.992500000000007</v>
      </c>
      <c r="L5" s="32">
        <v>93.992000000000004</v>
      </c>
      <c r="M5" s="32">
        <v>93.992500000000007</v>
      </c>
      <c r="N5" s="32">
        <v>50.062600000000003</v>
      </c>
      <c r="O5" s="32">
        <v>50.062600000000003</v>
      </c>
      <c r="P5" s="32">
        <v>50.062600000000003</v>
      </c>
      <c r="Q5" s="32">
        <v>50.062600000000003</v>
      </c>
      <c r="R5" s="32">
        <v>50.062600000000003</v>
      </c>
      <c r="S5" s="32">
        <v>50.062600000000003</v>
      </c>
      <c r="T5" s="32">
        <v>50.062600000000003</v>
      </c>
      <c r="U5" s="32">
        <v>50.062600000000003</v>
      </c>
      <c r="V5" s="32">
        <v>50.062600000000003</v>
      </c>
      <c r="W5" s="32">
        <v>50.062600000000003</v>
      </c>
      <c r="X5" s="32">
        <v>50.062600000000003</v>
      </c>
      <c r="Y5" s="32">
        <v>50.062600000000003</v>
      </c>
      <c r="Z5" s="32">
        <v>89.736999999999995</v>
      </c>
      <c r="AA5" s="32">
        <v>93.742199999999997</v>
      </c>
      <c r="AB5" s="32">
        <v>89.737200000000001</v>
      </c>
      <c r="AC5" s="32">
        <v>93.742199999999997</v>
      </c>
      <c r="AD5" s="32">
        <v>89.737200000000001</v>
      </c>
      <c r="AE5" s="32">
        <v>93.742199999999997</v>
      </c>
      <c r="AF5" s="32">
        <v>89.737200000000001</v>
      </c>
      <c r="AG5" s="32">
        <v>93.742199999999997</v>
      </c>
      <c r="AH5" s="32">
        <v>89.737200000000001</v>
      </c>
      <c r="AI5" s="32">
        <v>93.742199999999997</v>
      </c>
      <c r="AJ5" s="32">
        <v>89.737200000000001</v>
      </c>
      <c r="AK5" s="32">
        <v>93.742199999999997</v>
      </c>
      <c r="AL5" s="32">
        <v>91.99</v>
      </c>
      <c r="AM5" s="32">
        <v>93.491900000000001</v>
      </c>
      <c r="AN5" s="32">
        <v>91.99</v>
      </c>
      <c r="AO5" s="32">
        <v>93.491900000000001</v>
      </c>
      <c r="AP5" s="32">
        <v>91.99</v>
      </c>
      <c r="AQ5" s="32">
        <v>93.491900000000001</v>
      </c>
      <c r="AR5" s="32">
        <v>91.99</v>
      </c>
      <c r="AS5" s="32">
        <v>93.491900000000001</v>
      </c>
      <c r="AT5" s="32">
        <v>91.99</v>
      </c>
      <c r="AU5" s="32">
        <v>93.491900000000001</v>
      </c>
      <c r="AV5" s="32">
        <v>91.99</v>
      </c>
      <c r="AW5" s="32">
        <v>93.491900000000001</v>
      </c>
      <c r="AX5" s="34">
        <v>96.2453</v>
      </c>
      <c r="AY5" s="34">
        <v>93.8673</v>
      </c>
      <c r="AZ5" s="34">
        <v>98.373000000000005</v>
      </c>
      <c r="BA5" s="34">
        <v>93.8673</v>
      </c>
      <c r="BB5" s="34">
        <v>98.373000000000005</v>
      </c>
      <c r="BC5" s="34">
        <v>93.8673</v>
      </c>
      <c r="BD5" s="34">
        <v>96.2453</v>
      </c>
      <c r="BE5" s="34">
        <v>93.8673</v>
      </c>
      <c r="BF5" s="34">
        <v>98.373000000000005</v>
      </c>
      <c r="BG5" s="34">
        <v>93.8673</v>
      </c>
      <c r="BH5" s="34">
        <v>96.2453</v>
      </c>
      <c r="BI5" s="34">
        <v>93.8673</v>
      </c>
      <c r="BJ5" s="32">
        <v>99.374200000000002</v>
      </c>
      <c r="BK5" s="32">
        <v>94.743399999999994</v>
      </c>
      <c r="BM5" t="s">
        <v>55</v>
      </c>
    </row>
    <row r="6" spans="1:65" x14ac:dyDescent="0.25">
      <c r="A6" s="40">
        <v>3</v>
      </c>
      <c r="B6" s="32">
        <v>93.992000000000004</v>
      </c>
      <c r="C6" s="32">
        <v>93.992500000000007</v>
      </c>
      <c r="D6" s="32">
        <v>93.992000000000004</v>
      </c>
      <c r="E6" s="32">
        <v>93.992500000000007</v>
      </c>
      <c r="F6" s="32">
        <v>93.992000000000004</v>
      </c>
      <c r="G6" s="32">
        <v>93.992500000000007</v>
      </c>
      <c r="H6" s="32">
        <v>93.992000000000004</v>
      </c>
      <c r="I6" s="32">
        <v>93.992500000000007</v>
      </c>
      <c r="J6" s="32">
        <v>93.992000000000004</v>
      </c>
      <c r="K6" s="32">
        <v>93.992500000000007</v>
      </c>
      <c r="L6" s="32">
        <v>93.992000000000004</v>
      </c>
      <c r="M6" s="32">
        <v>93.992500000000007</v>
      </c>
      <c r="N6" s="32">
        <v>50.062600000000003</v>
      </c>
      <c r="O6" s="32">
        <v>50.062600000000003</v>
      </c>
      <c r="P6" s="32">
        <v>50.062600000000003</v>
      </c>
      <c r="Q6" s="32">
        <v>50.062600000000003</v>
      </c>
      <c r="R6" s="32">
        <v>50.062600000000003</v>
      </c>
      <c r="S6" s="32">
        <v>50.062600000000003</v>
      </c>
      <c r="T6" s="32">
        <v>50.062600000000003</v>
      </c>
      <c r="U6" s="32">
        <v>50.062600000000003</v>
      </c>
      <c r="V6" s="32">
        <v>50.062600000000003</v>
      </c>
      <c r="W6" s="32">
        <v>50.062600000000003</v>
      </c>
      <c r="X6" s="32">
        <v>50.062600000000003</v>
      </c>
      <c r="Y6" s="32">
        <v>50.062600000000003</v>
      </c>
      <c r="Z6" s="32">
        <v>89.736999999999995</v>
      </c>
      <c r="AA6" s="32">
        <v>93.742199999999997</v>
      </c>
      <c r="AB6" s="32">
        <v>89.737200000000001</v>
      </c>
      <c r="AC6" s="32">
        <v>93.742199999999997</v>
      </c>
      <c r="AD6" s="32">
        <v>89.737200000000001</v>
      </c>
      <c r="AE6" s="32">
        <v>93.742199999999997</v>
      </c>
      <c r="AF6" s="32">
        <v>89.737200000000001</v>
      </c>
      <c r="AG6" s="32">
        <v>93.742199999999997</v>
      </c>
      <c r="AH6" s="32">
        <v>89.737200000000001</v>
      </c>
      <c r="AI6" s="32">
        <v>93.742199999999997</v>
      </c>
      <c r="AJ6" s="32">
        <v>89.737200000000001</v>
      </c>
      <c r="AK6" s="32">
        <v>93.742199999999997</v>
      </c>
      <c r="AL6" s="32">
        <v>91.99</v>
      </c>
      <c r="AM6" s="32">
        <v>93.491900000000001</v>
      </c>
      <c r="AN6" s="32">
        <v>91.99</v>
      </c>
      <c r="AO6" s="32">
        <v>93.491900000000001</v>
      </c>
      <c r="AP6" s="32">
        <v>91.99</v>
      </c>
      <c r="AQ6" s="32">
        <v>93.491900000000001</v>
      </c>
      <c r="AR6" s="32">
        <v>91.99</v>
      </c>
      <c r="AS6" s="32">
        <v>93.491900000000001</v>
      </c>
      <c r="AT6" s="32">
        <v>91.99</v>
      </c>
      <c r="AU6" s="32">
        <v>93.491900000000001</v>
      </c>
      <c r="AV6" s="32">
        <v>91.99</v>
      </c>
      <c r="AW6" s="32">
        <v>93.491900000000001</v>
      </c>
      <c r="AX6" s="34">
        <v>96.2453</v>
      </c>
      <c r="AY6" s="34">
        <v>93.8673</v>
      </c>
      <c r="AZ6" s="34">
        <v>96.2453</v>
      </c>
      <c r="BA6" s="34">
        <v>93.8673</v>
      </c>
      <c r="BB6" s="34">
        <v>98.373000000000005</v>
      </c>
      <c r="BC6" s="34">
        <v>93.742199999999997</v>
      </c>
      <c r="BD6" s="34">
        <v>98.373000000000005</v>
      </c>
      <c r="BE6" s="34">
        <v>93.8673</v>
      </c>
      <c r="BF6" s="34">
        <v>96.2453</v>
      </c>
      <c r="BG6" s="34">
        <v>93.8673</v>
      </c>
      <c r="BH6" s="34">
        <v>96.2453</v>
      </c>
      <c r="BI6" s="34">
        <v>93.8673</v>
      </c>
      <c r="BJ6" s="32">
        <v>97.747200000000007</v>
      </c>
      <c r="BK6" s="32">
        <v>93.742199999999997</v>
      </c>
      <c r="BM6" t="s">
        <v>21</v>
      </c>
    </row>
    <row r="7" spans="1:65" x14ac:dyDescent="0.25">
      <c r="A7" s="40">
        <v>4</v>
      </c>
      <c r="B7" s="32">
        <v>93.366699999999994</v>
      </c>
      <c r="C7" s="32">
        <v>93.366699999999994</v>
      </c>
      <c r="D7" s="32">
        <v>93.366699999999994</v>
      </c>
      <c r="E7" s="32">
        <v>93.366699999999994</v>
      </c>
      <c r="F7" s="32">
        <v>93.366699999999994</v>
      </c>
      <c r="G7" s="32">
        <v>93.366699999999994</v>
      </c>
      <c r="H7" s="32">
        <v>93.366699999999994</v>
      </c>
      <c r="I7" s="32">
        <v>93.366699999999994</v>
      </c>
      <c r="J7" s="32">
        <v>93.366699999999994</v>
      </c>
      <c r="K7" s="32">
        <v>93.366699999999994</v>
      </c>
      <c r="L7" s="32">
        <v>93.366699999999994</v>
      </c>
      <c r="M7" s="32">
        <v>93.366699999999994</v>
      </c>
      <c r="N7" s="32">
        <v>50.062600000000003</v>
      </c>
      <c r="O7" s="32">
        <v>50.062600000000003</v>
      </c>
      <c r="P7" s="32">
        <v>50.062600000000003</v>
      </c>
      <c r="Q7" s="32">
        <v>50.062600000000003</v>
      </c>
      <c r="R7" s="32">
        <v>50.062600000000003</v>
      </c>
      <c r="S7" s="32">
        <v>50.062600000000003</v>
      </c>
      <c r="T7" s="32">
        <v>50.062600000000003</v>
      </c>
      <c r="U7" s="32">
        <v>50.062600000000003</v>
      </c>
      <c r="V7" s="32">
        <v>50.062600000000003</v>
      </c>
      <c r="W7" s="32">
        <v>50.062600000000003</v>
      </c>
      <c r="X7" s="32">
        <v>50.062600000000003</v>
      </c>
      <c r="Y7" s="32">
        <v>50.062600000000003</v>
      </c>
      <c r="Z7" s="32">
        <v>88.360500000000002</v>
      </c>
      <c r="AA7" s="32">
        <v>93.742199999999997</v>
      </c>
      <c r="AB7" s="32">
        <v>88.36</v>
      </c>
      <c r="AC7" s="32">
        <v>93.742199999999997</v>
      </c>
      <c r="AD7" s="32">
        <v>88.360500000000002</v>
      </c>
      <c r="AE7" s="32">
        <v>93.742199999999997</v>
      </c>
      <c r="AF7" s="32">
        <v>88.360500000000002</v>
      </c>
      <c r="AG7" s="32">
        <v>93.742199999999997</v>
      </c>
      <c r="AH7" s="32">
        <v>88.360500000000002</v>
      </c>
      <c r="AI7" s="32">
        <v>93.742199999999997</v>
      </c>
      <c r="AJ7" s="32">
        <v>88.360500000000002</v>
      </c>
      <c r="AK7" s="32">
        <v>93.742199999999997</v>
      </c>
      <c r="AL7" s="32">
        <v>97.872299999999996</v>
      </c>
      <c r="AM7" s="32">
        <v>93.241600000000005</v>
      </c>
      <c r="AN7" s="32">
        <v>97.872299999999996</v>
      </c>
      <c r="AO7" s="32">
        <v>93.241600000000005</v>
      </c>
      <c r="AP7" s="32">
        <v>97.872299999999996</v>
      </c>
      <c r="AQ7" s="32">
        <v>93.241600000000005</v>
      </c>
      <c r="AR7" s="32">
        <v>97.872299999999996</v>
      </c>
      <c r="AS7" s="32">
        <v>93.241600000000005</v>
      </c>
      <c r="AT7" s="32">
        <v>97.872299999999996</v>
      </c>
      <c r="AU7" s="32">
        <v>93.241600000000005</v>
      </c>
      <c r="AV7" s="32">
        <v>97.872299999999996</v>
      </c>
      <c r="AW7" s="32">
        <v>93.241600000000005</v>
      </c>
      <c r="AX7" s="34">
        <v>98.373000000000005</v>
      </c>
      <c r="AY7" s="34">
        <v>93.742199999999997</v>
      </c>
      <c r="AZ7" s="34">
        <v>98.373000000000005</v>
      </c>
      <c r="BA7" s="34">
        <v>93.742199999999997</v>
      </c>
      <c r="BB7" s="34">
        <v>98.373000000000005</v>
      </c>
      <c r="BC7" s="34">
        <v>93.742199999999997</v>
      </c>
      <c r="BD7" s="34">
        <v>98.373000000000005</v>
      </c>
      <c r="BE7" s="34">
        <v>93.742199999999997</v>
      </c>
      <c r="BF7" s="34">
        <v>98.373000000000005</v>
      </c>
      <c r="BG7" s="34">
        <v>93.742199999999997</v>
      </c>
      <c r="BH7" s="34">
        <v>98.373000000000005</v>
      </c>
      <c r="BI7" s="34">
        <v>93.742199999999997</v>
      </c>
      <c r="BJ7" s="32">
        <v>98.873599999999996</v>
      </c>
      <c r="BK7" s="32">
        <v>93.742199999999997</v>
      </c>
    </row>
    <row r="8" spans="1:65" x14ac:dyDescent="0.25">
      <c r="A8" s="40">
        <v>5</v>
      </c>
      <c r="B8" s="32">
        <v>92.115099999999998</v>
      </c>
      <c r="C8" s="32">
        <v>92.115099999999998</v>
      </c>
      <c r="D8" s="32">
        <v>92.115099999999998</v>
      </c>
      <c r="E8" s="32">
        <v>92.115099999999998</v>
      </c>
      <c r="F8" s="32">
        <v>92.115099999999998</v>
      </c>
      <c r="G8" s="32">
        <v>92.115099999999998</v>
      </c>
      <c r="H8" s="32">
        <v>92.115099999999998</v>
      </c>
      <c r="I8" s="32">
        <v>92.115099999999998</v>
      </c>
      <c r="J8" s="32">
        <v>92.115099999999998</v>
      </c>
      <c r="K8" s="32">
        <v>92.115099999999998</v>
      </c>
      <c r="L8" s="32">
        <v>92.115099999999998</v>
      </c>
      <c r="M8" s="32">
        <v>92.115099999999998</v>
      </c>
      <c r="N8" s="32">
        <v>50.062600000000003</v>
      </c>
      <c r="O8" s="32">
        <v>50.062600000000003</v>
      </c>
      <c r="P8" s="32">
        <v>50.062600000000003</v>
      </c>
      <c r="Q8" s="32">
        <v>50.062600000000003</v>
      </c>
      <c r="R8" s="32">
        <v>50.062600000000003</v>
      </c>
      <c r="S8" s="32">
        <v>50.062600000000003</v>
      </c>
      <c r="T8" s="32">
        <v>50.062600000000003</v>
      </c>
      <c r="U8" s="32">
        <v>50.062600000000003</v>
      </c>
      <c r="V8" s="32">
        <v>50.062600000000003</v>
      </c>
      <c r="W8" s="32">
        <v>50.062600000000003</v>
      </c>
      <c r="X8" s="32">
        <v>50.062600000000003</v>
      </c>
      <c r="Y8" s="32">
        <v>50.062600000000003</v>
      </c>
      <c r="Z8" s="32">
        <v>96.2453</v>
      </c>
      <c r="AA8" s="32">
        <v>92.240300000000005</v>
      </c>
      <c r="AB8" s="32">
        <v>96.2453</v>
      </c>
      <c r="AC8" s="32">
        <v>92.240300000000005</v>
      </c>
      <c r="AD8" s="32">
        <v>96.2453</v>
      </c>
      <c r="AE8" s="32">
        <v>92.240300000000005</v>
      </c>
      <c r="AF8" s="32">
        <v>96.2453</v>
      </c>
      <c r="AG8" s="32">
        <v>92.240300000000005</v>
      </c>
      <c r="AH8" s="32">
        <v>96.2453</v>
      </c>
      <c r="AI8" s="32">
        <v>92.240300000000005</v>
      </c>
      <c r="AJ8" s="32">
        <v>96.2453</v>
      </c>
      <c r="AK8" s="32">
        <v>92.240300000000005</v>
      </c>
      <c r="AL8" s="32">
        <v>97.371700000000004</v>
      </c>
      <c r="AM8" s="32">
        <v>91.864800000000002</v>
      </c>
      <c r="AN8" s="32">
        <v>97.371700000000004</v>
      </c>
      <c r="AO8" s="32">
        <v>91.864800000000002</v>
      </c>
      <c r="AP8" s="32">
        <v>97.371700000000004</v>
      </c>
      <c r="AQ8" s="32">
        <v>91.864800000000002</v>
      </c>
      <c r="AR8" s="32">
        <v>97.371700000000004</v>
      </c>
      <c r="AS8" s="32">
        <v>91.864800000000002</v>
      </c>
      <c r="AT8" s="32">
        <v>97.371700000000004</v>
      </c>
      <c r="AU8" s="32">
        <v>91.864800000000002</v>
      </c>
      <c r="AV8" s="32">
        <v>97.371700000000004</v>
      </c>
      <c r="AW8" s="32">
        <v>91.864800000000002</v>
      </c>
      <c r="AX8" s="34">
        <v>97.997500000000002</v>
      </c>
      <c r="AY8" s="34">
        <v>92.115099999999998</v>
      </c>
      <c r="AZ8" s="34">
        <v>97.997500000000002</v>
      </c>
      <c r="BA8" s="34">
        <v>92.115099999999998</v>
      </c>
      <c r="BB8" s="34">
        <v>97.997500000000002</v>
      </c>
      <c r="BC8" s="34">
        <v>92.115099999999998</v>
      </c>
      <c r="BD8" s="34">
        <v>97.997500000000002</v>
      </c>
      <c r="BE8" s="34">
        <v>92.115099999999998</v>
      </c>
      <c r="BF8" s="34">
        <v>97.997500000000002</v>
      </c>
      <c r="BG8" s="34">
        <v>92.115099999999998</v>
      </c>
      <c r="BH8" s="34">
        <v>97.997500000000002</v>
      </c>
      <c r="BI8" s="34">
        <v>92.115099999999998</v>
      </c>
      <c r="BJ8" s="32">
        <v>96.745900000000006</v>
      </c>
      <c r="BK8" s="32">
        <v>92.365499999999997</v>
      </c>
    </row>
    <row r="9" spans="1:65" x14ac:dyDescent="0.25">
      <c r="A9" s="40">
        <v>6</v>
      </c>
      <c r="B9" s="32">
        <v>97.371700000000004</v>
      </c>
      <c r="C9" s="32">
        <v>97.371700000000004</v>
      </c>
      <c r="D9" s="32">
        <v>97.371700000000004</v>
      </c>
      <c r="E9" s="32">
        <v>97.371700000000004</v>
      </c>
      <c r="F9" s="32">
        <v>97.371700000000004</v>
      </c>
      <c r="G9" s="32">
        <v>97.371700000000004</v>
      </c>
      <c r="H9" s="32">
        <v>97.371700000000004</v>
      </c>
      <c r="I9" s="32">
        <v>97.371700000000004</v>
      </c>
      <c r="J9" s="32">
        <v>97.371700000000004</v>
      </c>
      <c r="K9" s="32">
        <v>97.371700000000004</v>
      </c>
      <c r="L9" s="32">
        <v>97.371700000000004</v>
      </c>
      <c r="M9" s="32">
        <v>97.371700000000004</v>
      </c>
      <c r="N9" s="32">
        <v>50.062600000000003</v>
      </c>
      <c r="O9" s="32">
        <v>50.062600000000003</v>
      </c>
      <c r="P9" s="32">
        <v>50.062600000000003</v>
      </c>
      <c r="Q9" s="32">
        <v>50.062600000000003</v>
      </c>
      <c r="R9" s="32">
        <v>50.062600000000003</v>
      </c>
      <c r="S9" s="32">
        <v>50.062600000000003</v>
      </c>
      <c r="T9" s="32">
        <v>50.062600000000003</v>
      </c>
      <c r="U9" s="32">
        <v>50.062600000000003</v>
      </c>
      <c r="V9" s="32">
        <v>50.062600000000003</v>
      </c>
      <c r="W9" s="32">
        <v>50.062600000000003</v>
      </c>
      <c r="X9" s="32">
        <v>50.062600000000003</v>
      </c>
      <c r="Y9" s="32">
        <v>50.062600000000003</v>
      </c>
      <c r="Z9" s="32">
        <v>93.992500000000007</v>
      </c>
      <c r="AA9" s="32">
        <v>96.495599999999996</v>
      </c>
      <c r="AB9" s="32">
        <v>93.992500000000007</v>
      </c>
      <c r="AC9" s="32">
        <v>96.495599999999996</v>
      </c>
      <c r="AD9" s="32">
        <v>93.992500000000007</v>
      </c>
      <c r="AE9" s="32">
        <v>96.495599999999996</v>
      </c>
      <c r="AF9" s="32">
        <v>93.992500000000007</v>
      </c>
      <c r="AG9" s="32">
        <v>96.495599999999996</v>
      </c>
      <c r="AH9" s="32">
        <v>93.992500000000007</v>
      </c>
      <c r="AI9" s="32">
        <v>96.495599999999996</v>
      </c>
      <c r="AJ9" s="32">
        <v>93.992500000000007</v>
      </c>
      <c r="AK9" s="32">
        <v>96.495599999999996</v>
      </c>
      <c r="AL9" s="32">
        <v>98.498099999999994</v>
      </c>
      <c r="AM9" s="32">
        <v>96.495599999999996</v>
      </c>
      <c r="AN9" s="32">
        <v>98.498099999999994</v>
      </c>
      <c r="AO9" s="32">
        <v>96.495599999999996</v>
      </c>
      <c r="AP9" s="32">
        <v>98.498099999999994</v>
      </c>
      <c r="AQ9" s="32">
        <v>96.495599999999996</v>
      </c>
      <c r="AR9" s="32">
        <v>98.498099999999994</v>
      </c>
      <c r="AS9" s="32">
        <v>96.495599999999996</v>
      </c>
      <c r="AT9" s="32">
        <v>98.498099999999994</v>
      </c>
      <c r="AU9" s="32">
        <v>96.495599999999996</v>
      </c>
      <c r="AV9" s="32">
        <v>98.498099999999994</v>
      </c>
      <c r="AW9" s="32">
        <v>96.495599999999996</v>
      </c>
      <c r="AX9" s="34">
        <v>99.249099999999999</v>
      </c>
      <c r="AY9" s="34">
        <v>96.370500000000007</v>
      </c>
      <c r="AZ9" s="34">
        <v>99.249099999999999</v>
      </c>
      <c r="BA9" s="34">
        <v>96.370500000000007</v>
      </c>
      <c r="BB9" s="34">
        <v>99.249099999999999</v>
      </c>
      <c r="BC9" s="34">
        <v>96.370500000000007</v>
      </c>
      <c r="BD9" s="34">
        <v>99.249099999999999</v>
      </c>
      <c r="BE9" s="34">
        <v>96.370500000000007</v>
      </c>
      <c r="BF9" s="34">
        <v>99.249099999999999</v>
      </c>
      <c r="BG9" s="34">
        <v>96.370500000000007</v>
      </c>
      <c r="BH9" s="34">
        <v>99.249099999999999</v>
      </c>
      <c r="BI9" s="34">
        <v>96.370500000000007</v>
      </c>
      <c r="BJ9" s="32">
        <v>98.498099999999994</v>
      </c>
      <c r="BK9" s="32">
        <v>96.2453</v>
      </c>
    </row>
    <row r="10" spans="1:65" x14ac:dyDescent="0.25">
      <c r="A10" s="40">
        <v>7</v>
      </c>
      <c r="B10" s="32">
        <v>91.614500000000007</v>
      </c>
      <c r="C10" s="32">
        <v>91.614500000000007</v>
      </c>
      <c r="D10" s="32">
        <v>91.614500000000007</v>
      </c>
      <c r="E10" s="32">
        <v>91.614500000000007</v>
      </c>
      <c r="F10" s="32">
        <v>91.614500000000007</v>
      </c>
      <c r="G10" s="32">
        <v>91.614500000000007</v>
      </c>
      <c r="H10" s="32">
        <v>91.614500000000007</v>
      </c>
      <c r="I10" s="32">
        <v>91.614500000000007</v>
      </c>
      <c r="J10" s="32">
        <v>91.614500000000007</v>
      </c>
      <c r="K10" s="32">
        <v>91.614500000000007</v>
      </c>
      <c r="L10" s="32">
        <v>91.614500000000007</v>
      </c>
      <c r="M10" s="32">
        <v>91.614500000000007</v>
      </c>
      <c r="N10" s="32">
        <v>50.062600000000003</v>
      </c>
      <c r="O10" s="32">
        <v>50.062600000000003</v>
      </c>
      <c r="P10" s="32">
        <v>50.062600000000003</v>
      </c>
      <c r="Q10" s="32">
        <v>50.062600000000003</v>
      </c>
      <c r="R10" s="32">
        <v>50.062600000000003</v>
      </c>
      <c r="S10" s="32">
        <v>50.062600000000003</v>
      </c>
      <c r="T10" s="32">
        <v>50.062600000000003</v>
      </c>
      <c r="U10" s="32">
        <v>50.062600000000003</v>
      </c>
      <c r="V10" s="32">
        <v>50.062600000000003</v>
      </c>
      <c r="W10" s="32">
        <v>50.062600000000003</v>
      </c>
      <c r="X10" s="32">
        <v>50.062600000000003</v>
      </c>
      <c r="Y10" s="32">
        <v>50.062600000000003</v>
      </c>
      <c r="Z10" s="32">
        <v>82.978700000000003</v>
      </c>
      <c r="AA10" s="32">
        <v>91.864800000000002</v>
      </c>
      <c r="AB10" s="32">
        <v>82.978700000000003</v>
      </c>
      <c r="AC10" s="32">
        <v>91.864800000000002</v>
      </c>
      <c r="AD10" s="32">
        <v>82.978700000000003</v>
      </c>
      <c r="AE10" s="32">
        <v>91.864800000000002</v>
      </c>
      <c r="AF10" s="32">
        <v>82.978700000000003</v>
      </c>
      <c r="AG10" s="32">
        <v>91.864800000000002</v>
      </c>
      <c r="AH10" s="32">
        <v>82.978700000000003</v>
      </c>
      <c r="AI10" s="32">
        <v>91.864800000000002</v>
      </c>
      <c r="AJ10" s="32">
        <v>82.978700000000003</v>
      </c>
      <c r="AK10" s="32">
        <v>91.864800000000002</v>
      </c>
      <c r="AL10" s="32">
        <v>87.484399999999994</v>
      </c>
      <c r="AM10" s="32">
        <v>91.239000000000004</v>
      </c>
      <c r="AN10" s="32">
        <v>87.484399999999994</v>
      </c>
      <c r="AO10" s="32">
        <v>91.239000000000004</v>
      </c>
      <c r="AP10" s="32">
        <v>87.484399999999994</v>
      </c>
      <c r="AQ10" s="32">
        <v>91.239000000000004</v>
      </c>
      <c r="AR10" s="32">
        <v>87.484399999999994</v>
      </c>
      <c r="AS10" s="32">
        <v>91.239000000000004</v>
      </c>
      <c r="AT10" s="32">
        <v>87.484399999999994</v>
      </c>
      <c r="AU10" s="32">
        <v>91.239000000000004</v>
      </c>
      <c r="AV10" s="32">
        <v>87.484399999999994</v>
      </c>
      <c r="AW10" s="32">
        <v>91.239000000000004</v>
      </c>
      <c r="AX10" s="34">
        <v>99.374200000000002</v>
      </c>
      <c r="AY10" s="34">
        <v>91.739699999999999</v>
      </c>
      <c r="AZ10" s="34">
        <v>99.374200000000002</v>
      </c>
      <c r="BA10" s="34">
        <v>91.739699999999999</v>
      </c>
      <c r="BB10" s="34">
        <v>99.374200000000002</v>
      </c>
      <c r="BC10" s="34">
        <v>91.739699999999999</v>
      </c>
      <c r="BD10" s="34">
        <v>99.374200000000002</v>
      </c>
      <c r="BE10" s="34">
        <v>91.739699999999999</v>
      </c>
      <c r="BF10" s="34">
        <v>99.374200000000002</v>
      </c>
      <c r="BG10" s="34">
        <v>91.739699999999999</v>
      </c>
      <c r="BH10" s="34">
        <v>99.374200000000002</v>
      </c>
      <c r="BI10" s="34">
        <v>91.739699999999999</v>
      </c>
      <c r="BJ10" s="32">
        <v>97.872299999999996</v>
      </c>
      <c r="BK10" s="32">
        <v>91.614500000000007</v>
      </c>
    </row>
    <row r="11" spans="1:65" x14ac:dyDescent="0.25">
      <c r="A11" s="40">
        <v>8</v>
      </c>
      <c r="B11" s="32">
        <v>92.615799999999993</v>
      </c>
      <c r="C11" s="32">
        <v>92.615799999999993</v>
      </c>
      <c r="D11" s="32">
        <v>92.615799999999993</v>
      </c>
      <c r="E11" s="32">
        <v>92.615799999999993</v>
      </c>
      <c r="F11" s="32">
        <v>92.615799999999993</v>
      </c>
      <c r="G11" s="32">
        <v>92.615799999999993</v>
      </c>
      <c r="H11" s="32">
        <v>92.615799999999993</v>
      </c>
      <c r="I11" s="32">
        <v>92.615799999999993</v>
      </c>
      <c r="J11" s="32">
        <v>92.615799999999993</v>
      </c>
      <c r="K11" s="32">
        <v>92.615799999999993</v>
      </c>
      <c r="L11" s="32">
        <v>92.615799999999993</v>
      </c>
      <c r="M11" s="32">
        <v>92.615799999999993</v>
      </c>
      <c r="N11" s="32">
        <v>50.062600000000003</v>
      </c>
      <c r="O11" s="32">
        <v>50.062600000000003</v>
      </c>
      <c r="P11" s="32">
        <v>50.062600000000003</v>
      </c>
      <c r="Q11" s="32">
        <v>50.062600000000003</v>
      </c>
      <c r="R11" s="32">
        <v>50.062600000000003</v>
      </c>
      <c r="S11" s="32">
        <v>50.062600000000003</v>
      </c>
      <c r="T11" s="32">
        <v>50.062600000000003</v>
      </c>
      <c r="U11" s="32">
        <v>50.062600000000003</v>
      </c>
      <c r="V11" s="32">
        <v>50.062600000000003</v>
      </c>
      <c r="W11" s="32">
        <v>50.062600000000003</v>
      </c>
      <c r="X11" s="32">
        <v>50.062600000000003</v>
      </c>
      <c r="Y11" s="32">
        <v>50.062600000000003</v>
      </c>
      <c r="Z11" s="32">
        <v>86.6083</v>
      </c>
      <c r="AA11" s="32">
        <v>91.739699999999999</v>
      </c>
      <c r="AB11" s="32">
        <v>86.6083</v>
      </c>
      <c r="AC11" s="32">
        <v>91.739699999999999</v>
      </c>
      <c r="AD11" s="32">
        <v>86.6083</v>
      </c>
      <c r="AE11" s="32">
        <v>91.739699999999999</v>
      </c>
      <c r="AF11" s="32">
        <v>86.6083</v>
      </c>
      <c r="AG11" s="32">
        <v>91.739699999999999</v>
      </c>
      <c r="AH11" s="32">
        <v>86.6083</v>
      </c>
      <c r="AI11" s="32">
        <v>91.739699999999999</v>
      </c>
      <c r="AJ11" s="32">
        <v>86.6083</v>
      </c>
      <c r="AK11" s="32">
        <v>91.739699999999999</v>
      </c>
      <c r="AL11" s="32">
        <v>92.866100000000003</v>
      </c>
      <c r="AM11" s="32">
        <v>92.240300000000005</v>
      </c>
      <c r="AN11" s="32">
        <v>92.866100000000003</v>
      </c>
      <c r="AO11" s="32">
        <v>92.240300000000005</v>
      </c>
      <c r="AP11" s="32">
        <v>92.866100000000003</v>
      </c>
      <c r="AQ11" s="32">
        <v>92.240300000000005</v>
      </c>
      <c r="AR11" s="32">
        <v>92.866100000000003</v>
      </c>
      <c r="AS11" s="32">
        <v>92.240300000000005</v>
      </c>
      <c r="AT11" s="32">
        <v>92.866100000000003</v>
      </c>
      <c r="AU11" s="32">
        <v>92.240300000000005</v>
      </c>
      <c r="AV11" s="32">
        <v>92.866100000000003</v>
      </c>
      <c r="AW11" s="32">
        <v>92.240300000000005</v>
      </c>
      <c r="AX11" s="34">
        <v>93.8673</v>
      </c>
      <c r="AY11" s="34">
        <v>92.240300000000005</v>
      </c>
      <c r="AZ11" s="34">
        <v>97.371700000000004</v>
      </c>
      <c r="BA11" s="34">
        <v>92.240300000000005</v>
      </c>
      <c r="BB11" s="34">
        <v>93.8673</v>
      </c>
      <c r="BC11" s="34">
        <v>92.240300000000005</v>
      </c>
      <c r="BD11" s="34">
        <v>93.8673</v>
      </c>
      <c r="BE11" s="34">
        <v>92.240300000000005</v>
      </c>
      <c r="BF11" s="34">
        <v>93.8673</v>
      </c>
      <c r="BG11" s="34">
        <v>92.240300000000005</v>
      </c>
      <c r="BH11" s="34">
        <v>93.8673</v>
      </c>
      <c r="BI11" s="34">
        <v>92.240300000000005</v>
      </c>
      <c r="BJ11" s="32">
        <v>98.247799999999998</v>
      </c>
      <c r="BK11" s="32">
        <v>91.99</v>
      </c>
    </row>
    <row r="12" spans="1:65" x14ac:dyDescent="0.25">
      <c r="A12" s="40">
        <v>9</v>
      </c>
      <c r="B12" s="32">
        <v>92.991200000000006</v>
      </c>
      <c r="C12" s="32">
        <v>92.991200000000006</v>
      </c>
      <c r="D12" s="32">
        <v>92.991200000000006</v>
      </c>
      <c r="E12" s="32">
        <v>92.991200000000006</v>
      </c>
      <c r="F12" s="32">
        <v>92.991200000000006</v>
      </c>
      <c r="G12" s="32">
        <v>92.991200000000006</v>
      </c>
      <c r="H12" s="32">
        <v>92.991200000000006</v>
      </c>
      <c r="I12" s="32">
        <v>92.991200000000006</v>
      </c>
      <c r="J12" s="32">
        <v>92.991200000000006</v>
      </c>
      <c r="K12" s="32">
        <v>92.991200000000006</v>
      </c>
      <c r="L12" s="32">
        <v>92.991200000000006</v>
      </c>
      <c r="M12" s="32">
        <v>92.991200000000006</v>
      </c>
      <c r="N12" s="32">
        <v>50.062600000000003</v>
      </c>
      <c r="O12" s="32">
        <v>50.062600000000003</v>
      </c>
      <c r="P12" s="32">
        <v>50.062600000000003</v>
      </c>
      <c r="Q12" s="32">
        <v>50.062600000000003</v>
      </c>
      <c r="R12" s="32">
        <v>50.062600000000003</v>
      </c>
      <c r="S12" s="32">
        <v>50.062600000000003</v>
      </c>
      <c r="T12" s="32">
        <v>50.062600000000003</v>
      </c>
      <c r="U12" s="32">
        <v>50.062600000000003</v>
      </c>
      <c r="V12" s="32">
        <v>50.062600000000003</v>
      </c>
      <c r="W12" s="32">
        <v>50.062600000000003</v>
      </c>
      <c r="X12" s="32">
        <v>50.062600000000003</v>
      </c>
      <c r="Y12" s="32">
        <v>50.062600000000003</v>
      </c>
      <c r="Z12" s="32">
        <v>93.617000000000004</v>
      </c>
      <c r="AA12" s="32">
        <v>92.991200000000006</v>
      </c>
      <c r="AB12" s="32">
        <v>93.617000000000004</v>
      </c>
      <c r="AC12" s="32">
        <v>92.991200000000006</v>
      </c>
      <c r="AD12" s="32">
        <v>93.617000000000004</v>
      </c>
      <c r="AE12" s="32">
        <v>92.991200000000006</v>
      </c>
      <c r="AF12" s="32">
        <v>93.617000000000004</v>
      </c>
      <c r="AG12" s="32">
        <v>92.991200000000006</v>
      </c>
      <c r="AH12" s="32">
        <v>93.617000000000004</v>
      </c>
      <c r="AI12" s="32">
        <v>92.991200000000006</v>
      </c>
      <c r="AJ12" s="32">
        <v>93.617000000000004</v>
      </c>
      <c r="AK12" s="32">
        <v>92.991200000000006</v>
      </c>
      <c r="AL12" s="32">
        <v>96.871099999999998</v>
      </c>
      <c r="AM12" s="32">
        <v>93.8673</v>
      </c>
      <c r="AN12" s="32">
        <v>96.871099999999998</v>
      </c>
      <c r="AO12" s="32">
        <v>93.8673</v>
      </c>
      <c r="AP12" s="32">
        <v>96.871099999999998</v>
      </c>
      <c r="AQ12" s="32">
        <v>93.8673</v>
      </c>
      <c r="AR12" s="32">
        <v>96.871099999999998</v>
      </c>
      <c r="AS12" s="32">
        <v>93.8673</v>
      </c>
      <c r="AT12" s="32">
        <v>96.871099999999998</v>
      </c>
      <c r="AU12" s="32">
        <v>93.8673</v>
      </c>
      <c r="AV12" s="32">
        <v>96.871099999999998</v>
      </c>
      <c r="AW12" s="32">
        <v>93.8673</v>
      </c>
      <c r="AX12" s="34">
        <v>97.371700000000004</v>
      </c>
      <c r="AY12" s="34">
        <v>93.617000000000004</v>
      </c>
      <c r="AZ12" s="34">
        <v>97.371700000000004</v>
      </c>
      <c r="BA12" s="34">
        <v>93.617000000000004</v>
      </c>
      <c r="BB12" s="34">
        <v>97.371700000000004</v>
      </c>
      <c r="BC12" s="34">
        <v>93.617000000000004</v>
      </c>
      <c r="BD12" s="34">
        <v>97.371700000000004</v>
      </c>
      <c r="BE12" s="34">
        <v>93.617000000000004</v>
      </c>
      <c r="BF12" s="34">
        <v>97.371700000000004</v>
      </c>
      <c r="BG12" s="34">
        <v>93.617000000000004</v>
      </c>
      <c r="BH12" s="34">
        <v>97.371700000000004</v>
      </c>
      <c r="BI12" s="32">
        <v>93.617000000000004</v>
      </c>
      <c r="BJ12" s="32">
        <v>96.871099999999998</v>
      </c>
      <c r="BK12" s="32">
        <v>93.116399999999999</v>
      </c>
    </row>
    <row r="13" spans="1:65" x14ac:dyDescent="0.25">
      <c r="A13" s="40">
        <v>10</v>
      </c>
      <c r="B13" s="32">
        <v>92.991200000000006</v>
      </c>
      <c r="C13" s="32">
        <v>92.991200000000006</v>
      </c>
      <c r="D13" s="32">
        <v>92.991200000000006</v>
      </c>
      <c r="E13" s="32">
        <v>92.991200000000006</v>
      </c>
      <c r="F13" s="32">
        <v>92.991200000000006</v>
      </c>
      <c r="G13" s="32">
        <v>92.991200000000006</v>
      </c>
      <c r="H13" s="32">
        <v>92.991200000000006</v>
      </c>
      <c r="I13" s="32">
        <v>92.991200000000006</v>
      </c>
      <c r="J13" s="32">
        <v>92.991200000000006</v>
      </c>
      <c r="K13" s="32">
        <v>92.991200000000006</v>
      </c>
      <c r="L13" s="32">
        <v>92.991200000000006</v>
      </c>
      <c r="M13" s="32">
        <v>92.991200000000006</v>
      </c>
      <c r="N13" s="32">
        <v>50.062600000000003</v>
      </c>
      <c r="O13" s="32">
        <v>50.062600000000003</v>
      </c>
      <c r="P13" s="32">
        <v>50.062600000000003</v>
      </c>
      <c r="Q13" s="32">
        <v>50.062600000000003</v>
      </c>
      <c r="R13" s="32">
        <v>50.062600000000003</v>
      </c>
      <c r="S13" s="32">
        <v>50.062600000000003</v>
      </c>
      <c r="T13" s="32">
        <v>50.062600000000003</v>
      </c>
      <c r="U13" s="32">
        <v>50.062600000000003</v>
      </c>
      <c r="V13" s="32">
        <v>50.062600000000003</v>
      </c>
      <c r="W13" s="32">
        <v>50.062600000000003</v>
      </c>
      <c r="X13" s="32">
        <v>50.062600000000003</v>
      </c>
      <c r="Y13" s="32">
        <v>50.062600000000003</v>
      </c>
      <c r="Z13" s="32">
        <v>94.493099999999998</v>
      </c>
      <c r="AA13" s="32">
        <v>93.742199999999997</v>
      </c>
      <c r="AB13" s="32">
        <v>94.493099999999998</v>
      </c>
      <c r="AC13" s="32">
        <v>93.742199999999997</v>
      </c>
      <c r="AD13" s="32">
        <v>94.493099999999998</v>
      </c>
      <c r="AE13" s="32">
        <v>93.742199999999997</v>
      </c>
      <c r="AF13" s="32">
        <v>94.493099999999998</v>
      </c>
      <c r="AG13" s="32">
        <v>93.742199999999997</v>
      </c>
      <c r="AH13" s="32">
        <v>94.493099999999998</v>
      </c>
      <c r="AI13" s="32">
        <v>93.742199999999997</v>
      </c>
      <c r="AJ13" s="32">
        <v>94.493099999999998</v>
      </c>
      <c r="AK13" s="32">
        <v>93.742199999999997</v>
      </c>
      <c r="AL13" s="32">
        <v>96.996200000000002</v>
      </c>
      <c r="AM13" s="32">
        <v>92.240300000000005</v>
      </c>
      <c r="AN13" s="32">
        <v>96.996200000000002</v>
      </c>
      <c r="AO13" s="32">
        <v>92.240300000000005</v>
      </c>
      <c r="AP13" s="32">
        <v>96.996200000000002</v>
      </c>
      <c r="AQ13" s="32">
        <v>92.240300000000005</v>
      </c>
      <c r="AR13" s="32">
        <v>96.996200000000002</v>
      </c>
      <c r="AS13" s="32">
        <v>92.240300000000005</v>
      </c>
      <c r="AT13" s="32">
        <v>96.996200000000002</v>
      </c>
      <c r="AU13" s="32">
        <v>92.240300000000005</v>
      </c>
      <c r="AV13" s="32">
        <v>96.996200000000002</v>
      </c>
      <c r="AW13" s="32">
        <v>92.240300000000005</v>
      </c>
      <c r="AX13" s="34">
        <v>97.371700000000004</v>
      </c>
      <c r="AY13" s="34">
        <v>93.617000000000004</v>
      </c>
      <c r="AZ13" s="34">
        <v>96.620800000000003</v>
      </c>
      <c r="BA13" s="34">
        <v>93.617000000000004</v>
      </c>
      <c r="BB13" s="34">
        <v>96.620800000000003</v>
      </c>
      <c r="BC13" s="34">
        <v>93.617000000000004</v>
      </c>
      <c r="BD13" s="34">
        <v>96.620800000000003</v>
      </c>
      <c r="BE13" s="34">
        <v>93.617000000000004</v>
      </c>
      <c r="BF13" s="34">
        <v>96.620800000000003</v>
      </c>
      <c r="BG13" s="34">
        <v>93.617000000000004</v>
      </c>
      <c r="BH13" s="34">
        <v>96.620800000000003</v>
      </c>
      <c r="BI13" s="34">
        <v>93.617000000000004</v>
      </c>
      <c r="BJ13" s="32">
        <v>93.992500000000007</v>
      </c>
      <c r="BK13" s="32">
        <v>92.740899999999996</v>
      </c>
    </row>
    <row r="14" spans="1:65" x14ac:dyDescent="0.25">
      <c r="A14" s="39" t="s">
        <v>19</v>
      </c>
      <c r="B14" s="39">
        <f t="shared" ref="B14" si="0">AVERAGE(B4:B13)</f>
        <v>93.692000000000021</v>
      </c>
      <c r="C14" s="39">
        <f t="shared" ref="C14" si="1">AVERAGE(C4:C13)</f>
        <v>93.692100000000011</v>
      </c>
      <c r="D14" s="39">
        <f t="shared" ref="D14" si="2">AVERAGE(D4:D13)</f>
        <v>93.692000000000021</v>
      </c>
      <c r="E14" s="39">
        <f t="shared" ref="E14" si="3">AVERAGE(E4:E13)</f>
        <v>93.692100000000011</v>
      </c>
      <c r="F14" s="39">
        <f t="shared" ref="F14" si="4">AVERAGE(F4:F13)</f>
        <v>93.692000000000021</v>
      </c>
      <c r="G14" s="39">
        <f t="shared" ref="G14" si="5">AVERAGE(G4:G13)</f>
        <v>93.692100000000011</v>
      </c>
      <c r="H14" s="39">
        <f t="shared" ref="H14" si="6">AVERAGE(H4:H13)</f>
        <v>93.692000000000021</v>
      </c>
      <c r="I14" s="39">
        <f t="shared" ref="I14" si="7">AVERAGE(I4:I13)</f>
        <v>93.692100000000011</v>
      </c>
      <c r="J14" s="39">
        <f t="shared" ref="J14" si="8">AVERAGE(J4:J13)</f>
        <v>93.692000000000021</v>
      </c>
      <c r="K14" s="39">
        <f t="shared" ref="K14" si="9">AVERAGE(K4:K13)</f>
        <v>93.692100000000011</v>
      </c>
      <c r="L14" s="39">
        <f t="shared" ref="L14" si="10">AVERAGE(L4:L13)</f>
        <v>93.692000000000021</v>
      </c>
      <c r="M14" s="39">
        <f t="shared" ref="M14" si="11">AVERAGE(M4:M13)</f>
        <v>93.692100000000011</v>
      </c>
      <c r="N14" s="39">
        <f t="shared" ref="N14:X14" si="12">AVERAGE(N4:N13)</f>
        <v>50.062599999999996</v>
      </c>
      <c r="O14" s="39">
        <f t="shared" si="12"/>
        <v>50.062599999999996</v>
      </c>
      <c r="P14" s="39">
        <f t="shared" si="12"/>
        <v>50.062599999999996</v>
      </c>
      <c r="Q14" s="39">
        <f t="shared" si="12"/>
        <v>50.062599999999996</v>
      </c>
      <c r="R14" s="39">
        <f t="shared" si="12"/>
        <v>50.062599999999996</v>
      </c>
      <c r="S14" s="39">
        <f t="shared" si="12"/>
        <v>50.062599999999996</v>
      </c>
      <c r="T14" s="39">
        <f t="shared" si="12"/>
        <v>50.062599999999996</v>
      </c>
      <c r="U14" s="39">
        <f t="shared" si="12"/>
        <v>50.062599999999996</v>
      </c>
      <c r="V14" s="39">
        <f t="shared" si="12"/>
        <v>50.062599999999996</v>
      </c>
      <c r="W14" s="39">
        <f>AVERAGE(W4:W13)</f>
        <v>50.062599999999996</v>
      </c>
      <c r="X14" s="39">
        <f t="shared" si="12"/>
        <v>50.062599999999996</v>
      </c>
      <c r="Y14" s="39">
        <f t="shared" ref="Y14" si="13">AVERAGE(Y4:Y13)</f>
        <v>50.062599999999996</v>
      </c>
      <c r="Z14" s="39">
        <f t="shared" ref="Z14:AA14" si="14">AVERAGE(Z4:Z13)</f>
        <v>90.550640000000001</v>
      </c>
      <c r="AA14" s="39">
        <f t="shared" si="14"/>
        <v>93.479350000000011</v>
      </c>
      <c r="AB14" s="39">
        <f t="shared" ref="AB14:AC14" si="15">AVERAGE(AB4:AB13)</f>
        <v>90.55064999999999</v>
      </c>
      <c r="AC14" s="39">
        <f t="shared" si="15"/>
        <v>93.479350000000011</v>
      </c>
      <c r="AD14" s="39">
        <f t="shared" ref="AD14" si="16">AVERAGE(AD4:AD13)</f>
        <v>90.550699999999992</v>
      </c>
      <c r="AE14" s="39">
        <f t="shared" ref="AE14" si="17">AVERAGE(AE4:AE13)</f>
        <v>93.479350000000011</v>
      </c>
      <c r="AF14" s="39">
        <f t="shared" ref="AF14" si="18">AVERAGE(AF4:AF13)</f>
        <v>90.550699999999992</v>
      </c>
      <c r="AG14" s="39">
        <f t="shared" ref="AG14" si="19">AVERAGE(AG4:AG13)</f>
        <v>93.479350000000011</v>
      </c>
      <c r="AH14" s="39">
        <f t="shared" ref="AH14" si="20">AVERAGE(AH4:AH13)</f>
        <v>90.550699999999992</v>
      </c>
      <c r="AI14" s="39">
        <f t="shared" ref="AI14" si="21">AVERAGE(AI4:AI13)</f>
        <v>93.479350000000011</v>
      </c>
      <c r="AJ14" s="39">
        <f t="shared" ref="AJ14" si="22">AVERAGE(AJ4:AJ13)</f>
        <v>90.550699999999992</v>
      </c>
      <c r="AK14" s="39">
        <f t="shared" ref="AK14" si="23">AVERAGE(AK4:AK13)</f>
        <v>93.479350000000011</v>
      </c>
      <c r="AL14" s="39">
        <f>AVERAGE(AL4:AL13)</f>
        <v>94.693359999999998</v>
      </c>
      <c r="AM14" s="39">
        <f>AVERAGE(AM4:AM13)</f>
        <v>93.229030000000009</v>
      </c>
      <c r="AN14" s="39">
        <f t="shared" ref="AN14:AO14" si="24">AVERAGE(AN4:AN13)</f>
        <v>94.693359999999998</v>
      </c>
      <c r="AO14" s="39">
        <f t="shared" si="24"/>
        <v>93.229030000000009</v>
      </c>
      <c r="AP14" s="39">
        <f t="shared" ref="AP14:AQ14" si="25">AVERAGE(AP4:AP13)</f>
        <v>94.693359999999998</v>
      </c>
      <c r="AQ14" s="39">
        <f t="shared" si="25"/>
        <v>93.229030000000009</v>
      </c>
      <c r="AR14" s="39">
        <f t="shared" ref="AR14:AS14" si="26">AVERAGE(AR4:AR13)</f>
        <v>94.693359999999998</v>
      </c>
      <c r="AS14" s="39">
        <f t="shared" si="26"/>
        <v>93.229030000000009</v>
      </c>
      <c r="AT14" s="39">
        <f t="shared" ref="AT14:AU14" si="27">AVERAGE(AT4:AT13)</f>
        <v>94.693359999999998</v>
      </c>
      <c r="AU14" s="39">
        <f t="shared" si="27"/>
        <v>93.229030000000009</v>
      </c>
      <c r="AV14" s="39">
        <f t="shared" ref="AV14:AW14" si="28">AVERAGE(AV4:AV13)</f>
        <v>94.693359999999998</v>
      </c>
      <c r="AW14" s="39">
        <f t="shared" si="28"/>
        <v>93.229030000000009</v>
      </c>
      <c r="AX14" s="39">
        <f>AVERAGE(AX4:AX13)</f>
        <v>97.446809999999999</v>
      </c>
      <c r="AY14" s="39">
        <f>AVERAGE(AY4:AY13)</f>
        <v>93.491860000000003</v>
      </c>
      <c r="AZ14" s="39">
        <f t="shared" ref="AZ14:BA14" si="29">AVERAGE(AZ4:AZ13)</f>
        <v>97.934930000000008</v>
      </c>
      <c r="BA14" s="39">
        <f t="shared" si="29"/>
        <v>93.491860000000003</v>
      </c>
      <c r="BB14" s="39">
        <f t="shared" ref="BB14:BC14" si="30">AVERAGE(BB4:BB13)</f>
        <v>97.797260000000009</v>
      </c>
      <c r="BC14" s="39">
        <f t="shared" si="30"/>
        <v>93.479349999999982</v>
      </c>
      <c r="BD14" s="39">
        <f t="shared" ref="BD14:BE14" si="31">AVERAGE(BD4:BD13)</f>
        <v>97.584490000000002</v>
      </c>
      <c r="BE14" s="39">
        <f t="shared" si="31"/>
        <v>93.491860000000003</v>
      </c>
      <c r="BF14" s="39">
        <f t="shared" ref="BF14:BG14" si="32">AVERAGE(BF4:BF13)</f>
        <v>97.584490000000002</v>
      </c>
      <c r="BG14" s="39">
        <f t="shared" si="32"/>
        <v>93.491860000000003</v>
      </c>
      <c r="BH14" s="39">
        <f t="shared" ref="BH14:BI14" si="33">AVERAGE(BH4:BH13)</f>
        <v>97.37172000000001</v>
      </c>
      <c r="BI14" s="39">
        <f t="shared" si="33"/>
        <v>93.491860000000003</v>
      </c>
      <c r="BJ14" s="39">
        <f>AVERAGE(BJ4:BJ13)</f>
        <v>97.559439999999995</v>
      </c>
      <c r="BK14" s="39">
        <f>AVERAGE(BK4:BK13)</f>
        <v>93.404260000000008</v>
      </c>
    </row>
    <row r="15" spans="1:65" x14ac:dyDescent="0.25">
      <c r="A15" s="39" t="s">
        <v>20</v>
      </c>
      <c r="B15" s="39">
        <f t="shared" ref="B15:D15" si="34">STDEV(B4:B13)</f>
        <v>1.7483926777344831</v>
      </c>
      <c r="C15" s="39">
        <f t="shared" ref="C15:F15" si="35">STDEV(C4:C13)</f>
        <v>1.7484117554702803</v>
      </c>
      <c r="D15" s="39">
        <f t="shared" si="34"/>
        <v>1.7483926777344831</v>
      </c>
      <c r="E15" s="39">
        <f t="shared" si="35"/>
        <v>1.7484117554702803</v>
      </c>
      <c r="F15" s="39">
        <f t="shared" si="35"/>
        <v>1.7483926777344831</v>
      </c>
      <c r="G15" s="39">
        <f t="shared" ref="G15:M15" si="36">STDEV(G4:G13)</f>
        <v>1.7484117554702803</v>
      </c>
      <c r="H15" s="39">
        <f t="shared" si="36"/>
        <v>1.7483926777344831</v>
      </c>
      <c r="I15" s="39">
        <f t="shared" si="36"/>
        <v>1.7484117554702803</v>
      </c>
      <c r="J15" s="39">
        <f t="shared" si="36"/>
        <v>1.7483926777344831</v>
      </c>
      <c r="K15" s="39">
        <f t="shared" si="36"/>
        <v>1.7484117554702803</v>
      </c>
      <c r="L15" s="39">
        <f t="shared" si="36"/>
        <v>1.7483926777344831</v>
      </c>
      <c r="M15" s="39">
        <f t="shared" si="36"/>
        <v>1.7484117554702803</v>
      </c>
      <c r="N15" s="39">
        <f t="shared" ref="N15:X15" si="37">STDEV(N4:N13)</f>
        <v>7.4897780662969626E-15</v>
      </c>
      <c r="O15" s="39">
        <f t="shared" si="37"/>
        <v>7.4897780662969626E-15</v>
      </c>
      <c r="P15" s="39">
        <f t="shared" si="37"/>
        <v>7.4897780662969626E-15</v>
      </c>
      <c r="Q15" s="39">
        <f t="shared" si="37"/>
        <v>7.4897780662969626E-15</v>
      </c>
      <c r="R15" s="39">
        <f t="shared" si="37"/>
        <v>7.4897780662969626E-15</v>
      </c>
      <c r="S15" s="39">
        <f t="shared" si="37"/>
        <v>7.4897780662969626E-15</v>
      </c>
      <c r="T15" s="39">
        <f t="shared" si="37"/>
        <v>7.4897780662969626E-15</v>
      </c>
      <c r="U15" s="39">
        <f t="shared" si="37"/>
        <v>7.4897780662969626E-15</v>
      </c>
      <c r="V15" s="39">
        <f t="shared" si="37"/>
        <v>7.4897780662969626E-15</v>
      </c>
      <c r="W15" s="39">
        <f t="shared" si="37"/>
        <v>7.4897780662969626E-15</v>
      </c>
      <c r="X15" s="39">
        <f t="shared" si="37"/>
        <v>7.4897780662969626E-15</v>
      </c>
      <c r="Y15" s="39">
        <f t="shared" ref="Y15" si="38">STDEV(Y4:Y13)</f>
        <v>7.4897780662969626E-15</v>
      </c>
      <c r="Z15" s="39">
        <f t="shared" ref="Z15:AA15" si="39">STDEV(Z4:Z13)</f>
        <v>4.0672154094799442</v>
      </c>
      <c r="AA15" s="39">
        <f t="shared" si="39"/>
        <v>1.4066707253100983</v>
      </c>
      <c r="AB15" s="39">
        <f t="shared" ref="AB15:AC15" si="40">STDEV(AB4:AB13)</f>
        <v>4.067231993833972</v>
      </c>
      <c r="AC15" s="39">
        <f t="shared" si="40"/>
        <v>1.4066707253100983</v>
      </c>
      <c r="AD15" s="39">
        <f t="shared" ref="AD15:AE15" si="41">STDEV(AD4:AD13)</f>
        <v>4.0672020740444053</v>
      </c>
      <c r="AE15" s="39">
        <f t="shared" si="41"/>
        <v>1.4066707253100983</v>
      </c>
      <c r="AF15" s="39">
        <f t="shared" ref="AF15:AG15" si="42">STDEV(AF4:AF13)</f>
        <v>4.0672020740444053</v>
      </c>
      <c r="AG15" s="39">
        <f t="shared" si="42"/>
        <v>1.4066707253100983</v>
      </c>
      <c r="AH15" s="39">
        <f t="shared" ref="AH15:AI15" si="43">STDEV(AH4:AH13)</f>
        <v>4.0672020740444053</v>
      </c>
      <c r="AI15" s="39">
        <f t="shared" si="43"/>
        <v>1.4066707253100983</v>
      </c>
      <c r="AJ15" s="39">
        <f t="shared" ref="AJ15:AK15" si="44">STDEV(AJ4:AJ13)</f>
        <v>4.0672020740444053</v>
      </c>
      <c r="AK15" s="39">
        <f t="shared" si="44"/>
        <v>1.4066707253100983</v>
      </c>
      <c r="AL15" s="39">
        <f t="shared" ref="AL15:AM15" si="45">STDEV(AL4:AL13)</f>
        <v>3.5247589800029049</v>
      </c>
      <c r="AM15" s="39">
        <f t="shared" si="45"/>
        <v>1.4825766235023223</v>
      </c>
      <c r="AN15" s="39">
        <f t="shared" ref="AN15:AO15" si="46">STDEV(AN4:AN13)</f>
        <v>3.5247589800029049</v>
      </c>
      <c r="AO15" s="39">
        <f t="shared" si="46"/>
        <v>1.4825766235023223</v>
      </c>
      <c r="AP15" s="39">
        <f t="shared" ref="AP15:AQ15" si="47">STDEV(AP4:AP13)</f>
        <v>3.5247589800029049</v>
      </c>
      <c r="AQ15" s="39">
        <f t="shared" si="47"/>
        <v>1.4825766235023223</v>
      </c>
      <c r="AR15" s="39">
        <f t="shared" ref="AR15:AS15" si="48">STDEV(AR4:AR13)</f>
        <v>3.5247589800029049</v>
      </c>
      <c r="AS15" s="39">
        <f t="shared" si="48"/>
        <v>1.4825766235023223</v>
      </c>
      <c r="AT15" s="39">
        <f t="shared" ref="AT15:AU15" si="49">STDEV(AT4:AT13)</f>
        <v>3.5247589800029049</v>
      </c>
      <c r="AU15" s="39">
        <f t="shared" si="49"/>
        <v>1.4825766235023223</v>
      </c>
      <c r="AV15" s="39">
        <f t="shared" ref="AV15:AW15" si="50">STDEV(AV4:AV13)</f>
        <v>3.5247589800029049</v>
      </c>
      <c r="AW15" s="39">
        <f t="shared" si="50"/>
        <v>1.4825766235023223</v>
      </c>
      <c r="AX15" s="39">
        <f t="shared" ref="AX15:AY15" si="51">STDEV(AX4:AX13)</f>
        <v>1.6564159498078312</v>
      </c>
      <c r="AY15" s="39">
        <f t="shared" si="51"/>
        <v>1.3020101597145868</v>
      </c>
      <c r="AZ15" s="39">
        <f t="shared" ref="AZ15:BA15" si="52">STDEV(AZ4:AZ13)</f>
        <v>1.0324950987777131</v>
      </c>
      <c r="BA15" s="39">
        <f t="shared" si="52"/>
        <v>1.3020101597145868</v>
      </c>
      <c r="BB15" s="39">
        <f t="shared" ref="BB15:BC15" si="53">STDEV(BB4:BB13)</f>
        <v>1.5975789475884374</v>
      </c>
      <c r="BC15" s="39">
        <f t="shared" si="53"/>
        <v>1.2985985619120344</v>
      </c>
      <c r="BD15" s="39">
        <f t="shared" ref="BD15:BE15" si="54">STDEV(BD4:BD13)</f>
        <v>1.6531021010680365</v>
      </c>
      <c r="BE15" s="39">
        <f t="shared" si="54"/>
        <v>1.3020101597145868</v>
      </c>
      <c r="BF15" s="39">
        <f t="shared" ref="BF15:BG15" si="55">STDEV(BF4:BF13)</f>
        <v>1.6531021010680365</v>
      </c>
      <c r="BG15" s="39">
        <f t="shared" si="55"/>
        <v>1.3020101597145868</v>
      </c>
      <c r="BH15" s="39">
        <f>STDEV(BH4:BH13)</f>
        <v>1.6770904075544384</v>
      </c>
      <c r="BI15" s="39">
        <f>STDEV(BI4:BI13)</f>
        <v>1.3020101597145868</v>
      </c>
      <c r="BJ15" s="39">
        <f>STDEV(BJ4:BJ13)</f>
        <v>1.5056336504386867</v>
      </c>
      <c r="BK15" s="39">
        <f>STDEV(BK4:BK13)</f>
        <v>1.374882579390367</v>
      </c>
    </row>
    <row r="16" spans="1:65" x14ac:dyDescent="0.25">
      <c r="A16" s="1" t="s">
        <v>61</v>
      </c>
      <c r="B16" s="57" t="s">
        <v>62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58"/>
      <c r="N16" s="57" t="s">
        <v>56</v>
      </c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58"/>
      <c r="Z16" s="57" t="s">
        <v>54</v>
      </c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58"/>
      <c r="AL16" s="57" t="s">
        <v>64</v>
      </c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58"/>
      <c r="AX16" s="57" t="s">
        <v>63</v>
      </c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58"/>
      <c r="BJ16" s="57"/>
      <c r="BK16" s="58"/>
    </row>
    <row r="17" spans="2:63" x14ac:dyDescent="0.25">
      <c r="B17" s="59" t="s">
        <v>58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60"/>
      <c r="N17" s="59" t="s">
        <v>58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60"/>
      <c r="Z17" s="59" t="s">
        <v>65</v>
      </c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60"/>
      <c r="AL17" s="59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60"/>
      <c r="AX17" s="59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60"/>
      <c r="BJ17" s="59"/>
      <c r="BK17" s="60"/>
    </row>
  </sheetData>
  <mergeCells count="37">
    <mergeCell ref="Z1:AK1"/>
    <mergeCell ref="BJ1:BK2"/>
    <mergeCell ref="A1:A3"/>
    <mergeCell ref="N1:Y1"/>
    <mergeCell ref="N2:O2"/>
    <mergeCell ref="P2:Q2"/>
    <mergeCell ref="R2:S2"/>
    <mergeCell ref="T2:U2"/>
    <mergeCell ref="V2:W2"/>
    <mergeCell ref="X2:Y2"/>
    <mergeCell ref="AT2:AU2"/>
    <mergeCell ref="AV2:AW2"/>
    <mergeCell ref="AD2:AE2"/>
    <mergeCell ref="AF2:AG2"/>
    <mergeCell ref="AH2:AI2"/>
    <mergeCell ref="AJ2:AK2"/>
    <mergeCell ref="AL2:AM2"/>
    <mergeCell ref="AN2:AO2"/>
    <mergeCell ref="AP2:AQ2"/>
    <mergeCell ref="AR2:AS2"/>
    <mergeCell ref="L2:M2"/>
    <mergeCell ref="B1:M1"/>
    <mergeCell ref="AL1:AW1"/>
    <mergeCell ref="AX1:BI1"/>
    <mergeCell ref="AX2:AY2"/>
    <mergeCell ref="AZ2:BA2"/>
    <mergeCell ref="BB2:BC2"/>
    <mergeCell ref="BD2:BE2"/>
    <mergeCell ref="BF2:BG2"/>
    <mergeCell ref="BH2:BI2"/>
    <mergeCell ref="Z2:AA2"/>
    <mergeCell ref="AB2:AC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7"/>
  <sheetViews>
    <sheetView topLeftCell="BE1" zoomScale="90" zoomScaleNormal="90" workbookViewId="0">
      <selection activeCell="AU30" sqref="AU30"/>
    </sheetView>
  </sheetViews>
  <sheetFormatPr defaultRowHeight="15" x14ac:dyDescent="0.25"/>
  <cols>
    <col min="1" max="1" width="11.7109375" customWidth="1"/>
    <col min="2" max="2" width="10.42578125" hidden="1" customWidth="1"/>
    <col min="3" max="5" width="0" hidden="1" customWidth="1"/>
    <col min="10" max="13" width="0" hidden="1" customWidth="1"/>
    <col min="18" max="21" width="0" hidden="1" customWidth="1"/>
    <col min="26" max="29" width="0" hidden="1" customWidth="1"/>
    <col min="34" max="37" width="0" hidden="1" customWidth="1"/>
    <col min="42" max="45" width="0" hidden="1" customWidth="1"/>
    <col min="50" max="53" width="0" hidden="1" customWidth="1"/>
    <col min="58" max="61" width="0" hidden="1" customWidth="1"/>
    <col min="66" max="69" width="0" hidden="1" customWidth="1"/>
    <col min="74" max="77" width="0" hidden="1" customWidth="1"/>
  </cols>
  <sheetData>
    <row r="1" spans="1:85" x14ac:dyDescent="0.25">
      <c r="A1" s="94" t="s">
        <v>66</v>
      </c>
      <c r="B1" s="80" t="s">
        <v>21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2"/>
      <c r="R1" s="80" t="s">
        <v>55</v>
      </c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2"/>
      <c r="AH1" s="80" t="s">
        <v>22</v>
      </c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2"/>
      <c r="AX1" s="80" t="s">
        <v>23</v>
      </c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2"/>
      <c r="BN1" s="80" t="s">
        <v>24</v>
      </c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2"/>
      <c r="CD1" s="90" t="s">
        <v>26</v>
      </c>
      <c r="CE1" s="91"/>
      <c r="CG1" t="s">
        <v>26</v>
      </c>
    </row>
    <row r="2" spans="1:85" x14ac:dyDescent="0.25">
      <c r="A2" s="94"/>
      <c r="B2" s="87" t="s">
        <v>48</v>
      </c>
      <c r="C2" s="89"/>
      <c r="D2" s="87" t="s">
        <v>49</v>
      </c>
      <c r="E2" s="89"/>
      <c r="F2" s="87" t="s">
        <v>50</v>
      </c>
      <c r="G2" s="89"/>
      <c r="H2" s="87" t="s">
        <v>50</v>
      </c>
      <c r="I2" s="89"/>
      <c r="J2" s="87" t="s">
        <v>51</v>
      </c>
      <c r="K2" s="89"/>
      <c r="L2" s="87" t="s">
        <v>59</v>
      </c>
      <c r="M2" s="89"/>
      <c r="N2" s="87" t="s">
        <v>60</v>
      </c>
      <c r="O2" s="89"/>
      <c r="P2" s="87" t="s">
        <v>60</v>
      </c>
      <c r="Q2" s="89"/>
      <c r="R2" s="87" t="s">
        <v>48</v>
      </c>
      <c r="S2" s="89"/>
      <c r="T2" s="87" t="s">
        <v>49</v>
      </c>
      <c r="U2" s="89"/>
      <c r="V2" s="87" t="s">
        <v>50</v>
      </c>
      <c r="W2" s="89"/>
      <c r="X2" s="87" t="s">
        <v>50</v>
      </c>
      <c r="Y2" s="89"/>
      <c r="Z2" s="87" t="s">
        <v>51</v>
      </c>
      <c r="AA2" s="89"/>
      <c r="AB2" s="87" t="s">
        <v>59</v>
      </c>
      <c r="AC2" s="89"/>
      <c r="AD2" s="87" t="s">
        <v>60</v>
      </c>
      <c r="AE2" s="89"/>
      <c r="AF2" s="87" t="s">
        <v>60</v>
      </c>
      <c r="AG2" s="89"/>
      <c r="AH2" s="87" t="s">
        <v>48</v>
      </c>
      <c r="AI2" s="88"/>
      <c r="AJ2" s="87" t="s">
        <v>49</v>
      </c>
      <c r="AK2" s="88"/>
      <c r="AL2" s="87" t="s">
        <v>50</v>
      </c>
      <c r="AM2" s="88"/>
      <c r="AN2" s="87" t="s">
        <v>50</v>
      </c>
      <c r="AO2" s="89"/>
      <c r="AP2" s="87" t="s">
        <v>51</v>
      </c>
      <c r="AQ2" s="88"/>
      <c r="AR2" s="87" t="s">
        <v>52</v>
      </c>
      <c r="AS2" s="88"/>
      <c r="AT2" s="87" t="s">
        <v>53</v>
      </c>
      <c r="AU2" s="88"/>
      <c r="AV2" s="87" t="s">
        <v>60</v>
      </c>
      <c r="AW2" s="89"/>
      <c r="AX2" s="87" t="s">
        <v>48</v>
      </c>
      <c r="AY2" s="88"/>
      <c r="AZ2" s="87" t="s">
        <v>49</v>
      </c>
      <c r="BA2" s="88"/>
      <c r="BB2" s="87" t="s">
        <v>50</v>
      </c>
      <c r="BC2" s="88"/>
      <c r="BD2" s="87" t="s">
        <v>50</v>
      </c>
      <c r="BE2" s="89"/>
      <c r="BF2" s="87" t="s">
        <v>51</v>
      </c>
      <c r="BG2" s="88"/>
      <c r="BH2" s="87" t="s">
        <v>59</v>
      </c>
      <c r="BI2" s="88"/>
      <c r="BJ2" s="87" t="s">
        <v>60</v>
      </c>
      <c r="BK2" s="88"/>
      <c r="BL2" s="87" t="s">
        <v>60</v>
      </c>
      <c r="BM2" s="89"/>
      <c r="BN2" s="87" t="s">
        <v>48</v>
      </c>
      <c r="BO2" s="88"/>
      <c r="BP2" s="87" t="s">
        <v>49</v>
      </c>
      <c r="BQ2" s="88"/>
      <c r="BR2" s="87" t="s">
        <v>50</v>
      </c>
      <c r="BS2" s="88"/>
      <c r="BT2" s="87" t="s">
        <v>50</v>
      </c>
      <c r="BU2" s="89"/>
      <c r="BV2" s="87" t="s">
        <v>51</v>
      </c>
      <c r="BW2" s="88"/>
      <c r="BX2" s="87" t="s">
        <v>59</v>
      </c>
      <c r="BY2" s="88"/>
      <c r="BZ2" s="87" t="s">
        <v>60</v>
      </c>
      <c r="CA2" s="88"/>
      <c r="CB2" s="87" t="s">
        <v>60</v>
      </c>
      <c r="CC2" s="89"/>
      <c r="CD2" s="92"/>
      <c r="CE2" s="93"/>
      <c r="CG2" t="s">
        <v>24</v>
      </c>
    </row>
    <row r="3" spans="1:85" x14ac:dyDescent="0.25">
      <c r="A3" s="95"/>
      <c r="B3" s="37" t="s">
        <v>4</v>
      </c>
      <c r="C3" s="37" t="s">
        <v>57</v>
      </c>
      <c r="D3" s="37" t="s">
        <v>4</v>
      </c>
      <c r="E3" s="37" t="s">
        <v>57</v>
      </c>
      <c r="F3" s="37" t="s">
        <v>4</v>
      </c>
      <c r="G3" s="37" t="s">
        <v>57</v>
      </c>
      <c r="H3" s="37" t="s">
        <v>67</v>
      </c>
      <c r="I3" s="37" t="s">
        <v>68</v>
      </c>
      <c r="J3" s="37" t="s">
        <v>4</v>
      </c>
      <c r="K3" s="37" t="s">
        <v>57</v>
      </c>
      <c r="L3" s="37" t="s">
        <v>4</v>
      </c>
      <c r="M3" s="37" t="s">
        <v>57</v>
      </c>
      <c r="N3" s="37" t="s">
        <v>4</v>
      </c>
      <c r="O3" s="37" t="s">
        <v>57</v>
      </c>
      <c r="P3" s="37" t="s">
        <v>67</v>
      </c>
      <c r="Q3" s="37" t="s">
        <v>68</v>
      </c>
      <c r="R3" s="37" t="s">
        <v>4</v>
      </c>
      <c r="S3" s="37" t="s">
        <v>57</v>
      </c>
      <c r="T3" s="37" t="s">
        <v>4</v>
      </c>
      <c r="U3" s="37" t="s">
        <v>57</v>
      </c>
      <c r="V3" s="37" t="s">
        <v>4</v>
      </c>
      <c r="W3" s="37" t="s">
        <v>57</v>
      </c>
      <c r="X3" s="37" t="s">
        <v>67</v>
      </c>
      <c r="Y3" s="37" t="s">
        <v>68</v>
      </c>
      <c r="Z3" s="37" t="s">
        <v>4</v>
      </c>
      <c r="AA3" s="37" t="s">
        <v>57</v>
      </c>
      <c r="AB3" s="37" t="s">
        <v>4</v>
      </c>
      <c r="AC3" s="37" t="s">
        <v>57</v>
      </c>
      <c r="AD3" s="37" t="s">
        <v>4</v>
      </c>
      <c r="AE3" s="37" t="s">
        <v>57</v>
      </c>
      <c r="AF3" s="37" t="s">
        <v>67</v>
      </c>
      <c r="AG3" s="37" t="s">
        <v>68</v>
      </c>
      <c r="AH3" s="37" t="s">
        <v>4</v>
      </c>
      <c r="AI3" s="37" t="s">
        <v>57</v>
      </c>
      <c r="AJ3" s="37" t="s">
        <v>4</v>
      </c>
      <c r="AK3" s="37" t="s">
        <v>57</v>
      </c>
      <c r="AL3" s="37" t="s">
        <v>4</v>
      </c>
      <c r="AM3" s="37" t="s">
        <v>57</v>
      </c>
      <c r="AN3" s="37" t="s">
        <v>67</v>
      </c>
      <c r="AO3" s="37" t="s">
        <v>68</v>
      </c>
      <c r="AP3" s="37" t="s">
        <v>4</v>
      </c>
      <c r="AQ3" s="37" t="s">
        <v>57</v>
      </c>
      <c r="AR3" s="37" t="s">
        <v>4</v>
      </c>
      <c r="AS3" s="37" t="s">
        <v>57</v>
      </c>
      <c r="AT3" s="37" t="s">
        <v>4</v>
      </c>
      <c r="AU3" s="37" t="s">
        <v>57</v>
      </c>
      <c r="AV3" s="37" t="s">
        <v>67</v>
      </c>
      <c r="AW3" s="37" t="s">
        <v>68</v>
      </c>
      <c r="AX3" s="37" t="s">
        <v>4</v>
      </c>
      <c r="AY3" s="37" t="s">
        <v>57</v>
      </c>
      <c r="AZ3" s="37" t="s">
        <v>4</v>
      </c>
      <c r="BA3" s="37" t="s">
        <v>57</v>
      </c>
      <c r="BB3" s="37" t="s">
        <v>4</v>
      </c>
      <c r="BC3" s="37" t="s">
        <v>57</v>
      </c>
      <c r="BD3" s="37" t="s">
        <v>67</v>
      </c>
      <c r="BE3" s="37" t="s">
        <v>68</v>
      </c>
      <c r="BF3" s="37" t="s">
        <v>4</v>
      </c>
      <c r="BG3" s="37" t="s">
        <v>57</v>
      </c>
      <c r="BH3" s="37" t="s">
        <v>4</v>
      </c>
      <c r="BI3" s="37" t="s">
        <v>57</v>
      </c>
      <c r="BJ3" s="37" t="s">
        <v>4</v>
      </c>
      <c r="BK3" s="37" t="s">
        <v>57</v>
      </c>
      <c r="BL3" s="37" t="s">
        <v>67</v>
      </c>
      <c r="BM3" s="37" t="s">
        <v>68</v>
      </c>
      <c r="BN3" s="37" t="s">
        <v>4</v>
      </c>
      <c r="BO3" s="37" t="s">
        <v>57</v>
      </c>
      <c r="BP3" s="37" t="s">
        <v>4</v>
      </c>
      <c r="BQ3" s="37" t="s">
        <v>57</v>
      </c>
      <c r="BR3" s="37" t="s">
        <v>4</v>
      </c>
      <c r="BS3" s="37" t="s">
        <v>57</v>
      </c>
      <c r="BT3" s="37" t="s">
        <v>67</v>
      </c>
      <c r="BU3" s="37" t="s">
        <v>68</v>
      </c>
      <c r="BV3" s="37" t="s">
        <v>4</v>
      </c>
      <c r="BW3" s="37" t="s">
        <v>57</v>
      </c>
      <c r="BX3" s="37" t="s">
        <v>4</v>
      </c>
      <c r="BY3" s="37" t="s">
        <v>57</v>
      </c>
      <c r="BZ3" s="37" t="s">
        <v>4</v>
      </c>
      <c r="CA3" s="37" t="s">
        <v>57</v>
      </c>
      <c r="CB3" s="37" t="s">
        <v>67</v>
      </c>
      <c r="CC3" s="37" t="s">
        <v>68</v>
      </c>
      <c r="CD3" s="37" t="s">
        <v>4</v>
      </c>
      <c r="CE3" s="37" t="s">
        <v>57</v>
      </c>
      <c r="CG3" s="61" t="s">
        <v>23</v>
      </c>
    </row>
    <row r="4" spans="1:85" x14ac:dyDescent="0.25">
      <c r="A4" s="54">
        <v>1</v>
      </c>
      <c r="B4" s="32">
        <v>95.869799999999998</v>
      </c>
      <c r="C4" s="32">
        <v>95.869799999999998</v>
      </c>
      <c r="D4" s="32">
        <v>95.869799999999998</v>
      </c>
      <c r="E4" s="32">
        <v>95.869799999999998</v>
      </c>
      <c r="F4" s="32">
        <v>95.869799999999998</v>
      </c>
      <c r="G4" s="32">
        <v>95.869799999999998</v>
      </c>
      <c r="H4" s="63">
        <v>95.869799999999998</v>
      </c>
      <c r="I4" s="63">
        <v>95.869799999999998</v>
      </c>
      <c r="J4" s="32">
        <v>95.869799999999998</v>
      </c>
      <c r="K4" s="32">
        <v>95.869799999999998</v>
      </c>
      <c r="L4" s="32">
        <v>95.869799999999998</v>
      </c>
      <c r="M4" s="32">
        <v>95.869799999999998</v>
      </c>
      <c r="N4" s="32">
        <v>95.869799999999998</v>
      </c>
      <c r="O4" s="32">
        <v>95.869799999999998</v>
      </c>
      <c r="P4" s="63">
        <v>95.869799999999998</v>
      </c>
      <c r="Q4" s="63">
        <v>95.869799999999998</v>
      </c>
      <c r="R4" s="32">
        <v>50.062600000000003</v>
      </c>
      <c r="S4" s="32">
        <v>50.062600000000003</v>
      </c>
      <c r="T4" s="32">
        <v>50.062600000000003</v>
      </c>
      <c r="U4" s="32">
        <v>50.062600000000003</v>
      </c>
      <c r="V4" s="32">
        <v>50.062600000000003</v>
      </c>
      <c r="W4" s="32">
        <v>50.062600000000003</v>
      </c>
      <c r="X4" s="63">
        <v>98.498099999999994</v>
      </c>
      <c r="Y4" s="63">
        <v>93.742199999999997</v>
      </c>
      <c r="Z4" s="32">
        <v>50.062600000000003</v>
      </c>
      <c r="AA4" s="32">
        <v>50.062600000000003</v>
      </c>
      <c r="AB4" s="32">
        <v>50.062600000000003</v>
      </c>
      <c r="AC4" s="32">
        <v>50.062600000000003</v>
      </c>
      <c r="AD4" s="32">
        <v>50.062600000000003</v>
      </c>
      <c r="AE4" s="32">
        <v>50.062600000000003</v>
      </c>
      <c r="AF4" s="63">
        <v>98.498099999999994</v>
      </c>
      <c r="AG4" s="63">
        <v>93.742199999999997</v>
      </c>
      <c r="AH4" s="32">
        <v>89.736999999999995</v>
      </c>
      <c r="AI4" s="32">
        <v>94.493099999999998</v>
      </c>
      <c r="AJ4" s="32">
        <v>89.737200000000001</v>
      </c>
      <c r="AK4" s="32">
        <v>94.493099999999998</v>
      </c>
      <c r="AL4" s="32">
        <v>89.737200000000001</v>
      </c>
      <c r="AM4" s="32">
        <v>94.493099999999998</v>
      </c>
      <c r="AN4" s="64">
        <v>89.737200000000001</v>
      </c>
      <c r="AO4" s="64">
        <v>94.493099999999998</v>
      </c>
      <c r="AP4" s="32">
        <v>89.737200000000001</v>
      </c>
      <c r="AQ4" s="32">
        <v>94.493099999999998</v>
      </c>
      <c r="AR4" s="32">
        <v>89.737200000000001</v>
      </c>
      <c r="AS4" s="32">
        <v>94.493099999999998</v>
      </c>
      <c r="AT4" s="32">
        <v>89.737200000000001</v>
      </c>
      <c r="AU4" s="32">
        <v>94.493099999999998</v>
      </c>
      <c r="AV4" s="64">
        <v>89.737200000000001</v>
      </c>
      <c r="AW4" s="64">
        <v>94.493099999999998</v>
      </c>
      <c r="AX4" s="32">
        <v>94.993700000000004</v>
      </c>
      <c r="AY4" s="32">
        <v>94.117599999999996</v>
      </c>
      <c r="AZ4" s="32">
        <v>94.993700000000004</v>
      </c>
      <c r="BA4" s="32">
        <v>94.117599999999996</v>
      </c>
      <c r="BB4" s="32">
        <v>94.993700000000004</v>
      </c>
      <c r="BC4" s="32">
        <v>94.117599999999996</v>
      </c>
      <c r="BD4" s="64">
        <v>94.993700000000004</v>
      </c>
      <c r="BE4" s="64">
        <v>94.117599999999996</v>
      </c>
      <c r="BF4" s="32">
        <v>94.993700000000004</v>
      </c>
      <c r="BG4" s="32">
        <v>94.117599999999996</v>
      </c>
      <c r="BH4" s="32">
        <v>94.993700000000004</v>
      </c>
      <c r="BI4" s="32">
        <v>94.117599999999996</v>
      </c>
      <c r="BJ4" s="32">
        <v>94.993700000000004</v>
      </c>
      <c r="BK4" s="32">
        <v>94.117599999999996</v>
      </c>
      <c r="BL4" s="64">
        <v>94.993700000000004</v>
      </c>
      <c r="BM4" s="64">
        <v>94.117599999999996</v>
      </c>
      <c r="BN4" s="34">
        <v>98.373000000000005</v>
      </c>
      <c r="BO4" s="34">
        <v>93.742199999999997</v>
      </c>
      <c r="BP4" s="34">
        <v>98.373000000000005</v>
      </c>
      <c r="BQ4" s="34">
        <v>93.742199999999997</v>
      </c>
      <c r="BR4" s="34">
        <v>98.373000000000005</v>
      </c>
      <c r="BS4" s="34">
        <v>93.742199999999997</v>
      </c>
      <c r="BT4" s="63">
        <v>98.498099999999994</v>
      </c>
      <c r="BU4" s="63">
        <v>93.742199999999997</v>
      </c>
      <c r="BV4" s="34">
        <v>98.373000000000005</v>
      </c>
      <c r="BW4" s="34">
        <v>93.742199999999997</v>
      </c>
      <c r="BX4" s="34">
        <v>98.373000000000005</v>
      </c>
      <c r="BY4" s="34">
        <v>93.742199999999997</v>
      </c>
      <c r="BZ4" s="34">
        <v>98.373000000000005</v>
      </c>
      <c r="CA4" s="34">
        <v>93.742199999999997</v>
      </c>
      <c r="CB4" s="63">
        <v>98.498099999999994</v>
      </c>
      <c r="CC4" s="63">
        <v>98.498099999999994</v>
      </c>
      <c r="CD4" s="32">
        <v>97.371700000000004</v>
      </c>
      <c r="CE4" s="32">
        <v>93.742199999999997</v>
      </c>
      <c r="CG4" t="s">
        <v>22</v>
      </c>
    </row>
    <row r="5" spans="1:85" x14ac:dyDescent="0.25">
      <c r="A5" s="54">
        <v>2</v>
      </c>
      <c r="B5" s="32">
        <v>93.992000000000004</v>
      </c>
      <c r="C5" s="32">
        <v>93.992500000000007</v>
      </c>
      <c r="D5" s="32">
        <v>93.992000000000004</v>
      </c>
      <c r="E5" s="32">
        <v>93.992500000000007</v>
      </c>
      <c r="F5" s="32">
        <v>93.992000000000004</v>
      </c>
      <c r="G5" s="32">
        <v>93.992500000000007</v>
      </c>
      <c r="H5" s="63">
        <v>93.992000000000004</v>
      </c>
      <c r="I5" s="63">
        <v>93.992500000000007</v>
      </c>
      <c r="J5" s="32">
        <v>93.992000000000004</v>
      </c>
      <c r="K5" s="32">
        <v>93.992500000000007</v>
      </c>
      <c r="L5" s="32">
        <v>93.992000000000004</v>
      </c>
      <c r="M5" s="32">
        <v>93.992500000000007</v>
      </c>
      <c r="N5" s="32">
        <v>93.992000000000004</v>
      </c>
      <c r="O5" s="32">
        <v>93.992500000000007</v>
      </c>
      <c r="P5" s="63">
        <v>93.992000000000004</v>
      </c>
      <c r="Q5" s="63">
        <v>93.992500000000007</v>
      </c>
      <c r="R5" s="32">
        <v>50.062600000000003</v>
      </c>
      <c r="S5" s="32">
        <v>50.062600000000003</v>
      </c>
      <c r="T5" s="32">
        <v>50.062600000000003</v>
      </c>
      <c r="U5" s="32">
        <v>50.062600000000003</v>
      </c>
      <c r="V5" s="32">
        <v>50.062600000000003</v>
      </c>
      <c r="W5" s="32">
        <v>50.062600000000003</v>
      </c>
      <c r="X5" s="63">
        <v>98.498099999999994</v>
      </c>
      <c r="Y5" s="63">
        <v>94.493099999999998</v>
      </c>
      <c r="Z5" s="32">
        <v>50.062600000000003</v>
      </c>
      <c r="AA5" s="32">
        <v>50.062600000000003</v>
      </c>
      <c r="AB5" s="32">
        <v>50.062600000000003</v>
      </c>
      <c r="AC5" s="32">
        <v>50.062600000000003</v>
      </c>
      <c r="AD5" s="32">
        <v>50.062600000000003</v>
      </c>
      <c r="AE5" s="32">
        <v>50.062600000000003</v>
      </c>
      <c r="AF5" s="63">
        <v>98.498099999999994</v>
      </c>
      <c r="AG5" s="63">
        <v>94.493099999999998</v>
      </c>
      <c r="AH5" s="32">
        <v>89.736999999999995</v>
      </c>
      <c r="AI5" s="32">
        <v>93.742199999999997</v>
      </c>
      <c r="AJ5" s="32">
        <v>89.737200000000001</v>
      </c>
      <c r="AK5" s="32">
        <v>93.742199999999997</v>
      </c>
      <c r="AL5" s="32">
        <v>89.737200000000001</v>
      </c>
      <c r="AM5" s="32">
        <v>93.742199999999997</v>
      </c>
      <c r="AN5" s="64">
        <v>89.737200000000001</v>
      </c>
      <c r="AO5" s="64">
        <v>93.742199999999997</v>
      </c>
      <c r="AP5" s="32">
        <v>89.737200000000001</v>
      </c>
      <c r="AQ5" s="32">
        <v>93.742199999999997</v>
      </c>
      <c r="AR5" s="32">
        <v>89.737200000000001</v>
      </c>
      <c r="AS5" s="32">
        <v>93.742199999999997</v>
      </c>
      <c r="AT5" s="32">
        <v>89.737200000000001</v>
      </c>
      <c r="AU5" s="32">
        <v>93.742199999999997</v>
      </c>
      <c r="AV5" s="64">
        <v>89.737200000000001</v>
      </c>
      <c r="AW5" s="64">
        <v>93.742199999999997</v>
      </c>
      <c r="AX5" s="32">
        <v>91.99</v>
      </c>
      <c r="AY5" s="32">
        <v>93.491900000000001</v>
      </c>
      <c r="AZ5" s="32">
        <v>91.99</v>
      </c>
      <c r="BA5" s="32">
        <v>93.491900000000001</v>
      </c>
      <c r="BB5" s="32">
        <v>91.99</v>
      </c>
      <c r="BC5" s="32">
        <v>93.491900000000001</v>
      </c>
      <c r="BD5" s="64">
        <v>91.99</v>
      </c>
      <c r="BE5" s="64">
        <v>93.491900000000001</v>
      </c>
      <c r="BF5" s="32">
        <v>91.99</v>
      </c>
      <c r="BG5" s="32">
        <v>93.491900000000001</v>
      </c>
      <c r="BH5" s="32">
        <v>91.99</v>
      </c>
      <c r="BI5" s="32">
        <v>93.491900000000001</v>
      </c>
      <c r="BJ5" s="32">
        <v>91.99</v>
      </c>
      <c r="BK5" s="32">
        <v>93.491900000000001</v>
      </c>
      <c r="BL5" s="64">
        <v>91.99</v>
      </c>
      <c r="BM5" s="64">
        <v>93.491900000000001</v>
      </c>
      <c r="BN5" s="34">
        <v>96.2453</v>
      </c>
      <c r="BO5" s="34">
        <v>93.8673</v>
      </c>
      <c r="BP5" s="34">
        <v>98.373000000000005</v>
      </c>
      <c r="BQ5" s="34">
        <v>93.8673</v>
      </c>
      <c r="BR5" s="34">
        <v>98.373000000000005</v>
      </c>
      <c r="BS5" s="34">
        <v>93.8673</v>
      </c>
      <c r="BT5" s="63">
        <v>98.498099999999994</v>
      </c>
      <c r="BU5" s="63">
        <v>94.493099999999998</v>
      </c>
      <c r="BV5" s="34">
        <v>96.2453</v>
      </c>
      <c r="BW5" s="34">
        <v>93.8673</v>
      </c>
      <c r="BX5" s="34">
        <v>98.373000000000005</v>
      </c>
      <c r="BY5" s="34">
        <v>93.8673</v>
      </c>
      <c r="BZ5" s="34">
        <v>96.2453</v>
      </c>
      <c r="CA5" s="34">
        <v>93.8673</v>
      </c>
      <c r="CB5" s="63">
        <v>98.498099999999994</v>
      </c>
      <c r="CC5" s="63">
        <v>98.498099999999994</v>
      </c>
      <c r="CD5" s="32">
        <v>99.374200000000002</v>
      </c>
      <c r="CE5" s="32">
        <v>94.743399999999994</v>
      </c>
      <c r="CG5" t="s">
        <v>55</v>
      </c>
    </row>
    <row r="6" spans="1:85" x14ac:dyDescent="0.25">
      <c r="A6" s="54">
        <v>3</v>
      </c>
      <c r="B6" s="32">
        <v>93.992000000000004</v>
      </c>
      <c r="C6" s="32">
        <v>93.992500000000007</v>
      </c>
      <c r="D6" s="32">
        <v>93.992000000000004</v>
      </c>
      <c r="E6" s="32">
        <v>93.992500000000007</v>
      </c>
      <c r="F6" s="32">
        <v>93.992000000000004</v>
      </c>
      <c r="G6" s="32">
        <v>93.992500000000007</v>
      </c>
      <c r="H6" s="63">
        <v>93.992000000000004</v>
      </c>
      <c r="I6" s="63">
        <v>93.992500000000007</v>
      </c>
      <c r="J6" s="32">
        <v>93.992000000000004</v>
      </c>
      <c r="K6" s="32">
        <v>93.992500000000007</v>
      </c>
      <c r="L6" s="32">
        <v>93.992000000000004</v>
      </c>
      <c r="M6" s="32">
        <v>93.992500000000007</v>
      </c>
      <c r="N6" s="32">
        <v>93.992000000000004</v>
      </c>
      <c r="O6" s="32">
        <v>93.992500000000007</v>
      </c>
      <c r="P6" s="63">
        <v>93.992000000000004</v>
      </c>
      <c r="Q6" s="63">
        <v>93.992500000000007</v>
      </c>
      <c r="R6" s="32">
        <v>50.062600000000003</v>
      </c>
      <c r="S6" s="32">
        <v>50.062600000000003</v>
      </c>
      <c r="T6" s="32">
        <v>50.062600000000003</v>
      </c>
      <c r="U6" s="32">
        <v>50.062600000000003</v>
      </c>
      <c r="V6" s="32">
        <v>50.062600000000003</v>
      </c>
      <c r="W6" s="32">
        <v>50.062600000000003</v>
      </c>
      <c r="X6" s="63">
        <v>97.747200000000007</v>
      </c>
      <c r="Y6" s="63">
        <v>93.8673</v>
      </c>
      <c r="Z6" s="32">
        <v>50.062600000000003</v>
      </c>
      <c r="AA6" s="32">
        <v>50.062600000000003</v>
      </c>
      <c r="AB6" s="32">
        <v>50.062600000000003</v>
      </c>
      <c r="AC6" s="32">
        <v>50.062600000000003</v>
      </c>
      <c r="AD6" s="32">
        <v>50.062600000000003</v>
      </c>
      <c r="AE6" s="32">
        <v>50.062600000000003</v>
      </c>
      <c r="AF6" s="63">
        <v>97.747200000000007</v>
      </c>
      <c r="AG6" s="63">
        <v>93.8673</v>
      </c>
      <c r="AH6" s="32">
        <v>89.736999999999995</v>
      </c>
      <c r="AI6" s="32">
        <v>93.742199999999997</v>
      </c>
      <c r="AJ6" s="32">
        <v>89.737200000000001</v>
      </c>
      <c r="AK6" s="32">
        <v>93.742199999999997</v>
      </c>
      <c r="AL6" s="32">
        <v>89.737200000000001</v>
      </c>
      <c r="AM6" s="32">
        <v>93.742199999999997</v>
      </c>
      <c r="AN6" s="64">
        <v>89.737200000000001</v>
      </c>
      <c r="AO6" s="64">
        <v>93.742199999999997</v>
      </c>
      <c r="AP6" s="32">
        <v>89.737200000000001</v>
      </c>
      <c r="AQ6" s="32">
        <v>93.742199999999997</v>
      </c>
      <c r="AR6" s="32">
        <v>89.737200000000001</v>
      </c>
      <c r="AS6" s="32">
        <v>93.742199999999997</v>
      </c>
      <c r="AT6" s="32">
        <v>89.737200000000001</v>
      </c>
      <c r="AU6" s="32">
        <v>93.742199999999997</v>
      </c>
      <c r="AV6" s="64">
        <v>89.737200000000001</v>
      </c>
      <c r="AW6" s="64">
        <v>93.742199999999997</v>
      </c>
      <c r="AX6" s="32">
        <v>91.99</v>
      </c>
      <c r="AY6" s="32">
        <v>93.491900000000001</v>
      </c>
      <c r="AZ6" s="32">
        <v>91.99</v>
      </c>
      <c r="BA6" s="32">
        <v>93.491900000000001</v>
      </c>
      <c r="BB6" s="32">
        <v>91.99</v>
      </c>
      <c r="BC6" s="32">
        <v>93.491900000000001</v>
      </c>
      <c r="BD6" s="64">
        <v>91.99</v>
      </c>
      <c r="BE6" s="64">
        <v>93.491900000000001</v>
      </c>
      <c r="BF6" s="32">
        <v>91.99</v>
      </c>
      <c r="BG6" s="32">
        <v>93.491900000000001</v>
      </c>
      <c r="BH6" s="32">
        <v>91.99</v>
      </c>
      <c r="BI6" s="32">
        <v>93.491900000000001</v>
      </c>
      <c r="BJ6" s="32">
        <v>91.99</v>
      </c>
      <c r="BK6" s="32">
        <v>93.491900000000001</v>
      </c>
      <c r="BL6" s="64">
        <v>91.99</v>
      </c>
      <c r="BM6" s="64">
        <v>93.491900000000001</v>
      </c>
      <c r="BN6" s="34">
        <v>96.2453</v>
      </c>
      <c r="BO6" s="34">
        <v>93.8673</v>
      </c>
      <c r="BP6" s="34">
        <v>96.2453</v>
      </c>
      <c r="BQ6" s="34">
        <v>93.8673</v>
      </c>
      <c r="BR6" s="34">
        <v>98.373000000000005</v>
      </c>
      <c r="BS6" s="34">
        <v>93.742199999999997</v>
      </c>
      <c r="BT6" s="63">
        <v>97.747200000000007</v>
      </c>
      <c r="BU6" s="63">
        <v>93.8673</v>
      </c>
      <c r="BV6" s="34">
        <v>98.373000000000005</v>
      </c>
      <c r="BW6" s="34">
        <v>93.8673</v>
      </c>
      <c r="BX6" s="34">
        <v>96.2453</v>
      </c>
      <c r="BY6" s="34">
        <v>93.8673</v>
      </c>
      <c r="BZ6" s="34">
        <v>96.2453</v>
      </c>
      <c r="CA6" s="34">
        <v>93.8673</v>
      </c>
      <c r="CB6" s="63">
        <v>97.747200000000007</v>
      </c>
      <c r="CC6" s="63">
        <v>97.747200000000007</v>
      </c>
      <c r="CD6" s="32">
        <v>97.747200000000007</v>
      </c>
      <c r="CE6" s="32">
        <v>93.742199999999997</v>
      </c>
      <c r="CG6" t="s">
        <v>21</v>
      </c>
    </row>
    <row r="7" spans="1:85" x14ac:dyDescent="0.25">
      <c r="A7" s="54">
        <v>4</v>
      </c>
      <c r="B7" s="32">
        <v>93.366699999999994</v>
      </c>
      <c r="C7" s="32">
        <v>93.366699999999994</v>
      </c>
      <c r="D7" s="32">
        <v>93.366699999999994</v>
      </c>
      <c r="E7" s="32">
        <v>93.366699999999994</v>
      </c>
      <c r="F7" s="32">
        <v>93.366699999999994</v>
      </c>
      <c r="G7" s="32">
        <v>93.366699999999994</v>
      </c>
      <c r="H7" s="63">
        <v>93.366699999999994</v>
      </c>
      <c r="I7" s="63">
        <v>93.366699999999994</v>
      </c>
      <c r="J7" s="32">
        <v>93.366699999999994</v>
      </c>
      <c r="K7" s="32">
        <v>93.366699999999994</v>
      </c>
      <c r="L7" s="32">
        <v>93.366699999999994</v>
      </c>
      <c r="M7" s="32">
        <v>93.366699999999994</v>
      </c>
      <c r="N7" s="32">
        <v>93.366699999999994</v>
      </c>
      <c r="O7" s="32">
        <v>93.366699999999994</v>
      </c>
      <c r="P7" s="63">
        <v>93.366699999999994</v>
      </c>
      <c r="Q7" s="63">
        <v>93.366699999999994</v>
      </c>
      <c r="R7" s="32">
        <v>50.062600000000003</v>
      </c>
      <c r="S7" s="32">
        <v>50.062600000000003</v>
      </c>
      <c r="T7" s="32">
        <v>50.062600000000003</v>
      </c>
      <c r="U7" s="32">
        <v>50.062600000000003</v>
      </c>
      <c r="V7" s="32">
        <v>50.062600000000003</v>
      </c>
      <c r="W7" s="32">
        <v>50.062600000000003</v>
      </c>
      <c r="X7" s="63">
        <v>98.122699999999995</v>
      </c>
      <c r="Y7" s="63">
        <v>93.742199999999997</v>
      </c>
      <c r="Z7" s="32">
        <v>50.062600000000003</v>
      </c>
      <c r="AA7" s="32">
        <v>50.062600000000003</v>
      </c>
      <c r="AB7" s="32">
        <v>50.062600000000003</v>
      </c>
      <c r="AC7" s="32">
        <v>50.062600000000003</v>
      </c>
      <c r="AD7" s="32">
        <v>50.062600000000003</v>
      </c>
      <c r="AE7" s="32">
        <v>50.062600000000003</v>
      </c>
      <c r="AF7" s="63">
        <v>98.122699999999995</v>
      </c>
      <c r="AG7" s="63">
        <v>93.742199999999997</v>
      </c>
      <c r="AH7" s="32">
        <v>88.360500000000002</v>
      </c>
      <c r="AI7" s="32">
        <v>93.742199999999997</v>
      </c>
      <c r="AJ7" s="32">
        <v>88.36</v>
      </c>
      <c r="AK7" s="32">
        <v>93.742199999999997</v>
      </c>
      <c r="AL7" s="32">
        <v>88.360500000000002</v>
      </c>
      <c r="AM7" s="32">
        <v>93.742199999999997</v>
      </c>
      <c r="AN7" s="64">
        <v>88.360500000000002</v>
      </c>
      <c r="AO7" s="64">
        <v>93.742199999999997</v>
      </c>
      <c r="AP7" s="32">
        <v>88.360500000000002</v>
      </c>
      <c r="AQ7" s="32">
        <v>93.742199999999997</v>
      </c>
      <c r="AR7" s="32">
        <v>88.360500000000002</v>
      </c>
      <c r="AS7" s="32">
        <v>93.742199999999997</v>
      </c>
      <c r="AT7" s="32">
        <v>88.360500000000002</v>
      </c>
      <c r="AU7" s="32">
        <v>93.742199999999997</v>
      </c>
      <c r="AV7" s="64">
        <v>88.360500000000002</v>
      </c>
      <c r="AW7" s="64">
        <v>93.742199999999997</v>
      </c>
      <c r="AX7" s="32">
        <v>97.872299999999996</v>
      </c>
      <c r="AY7" s="32">
        <v>93.241600000000005</v>
      </c>
      <c r="AZ7" s="32">
        <v>97.872299999999996</v>
      </c>
      <c r="BA7" s="32">
        <v>93.241600000000005</v>
      </c>
      <c r="BB7" s="32">
        <v>97.872299999999996</v>
      </c>
      <c r="BC7" s="32">
        <v>93.241600000000005</v>
      </c>
      <c r="BD7" s="64">
        <v>97.872299999999996</v>
      </c>
      <c r="BE7" s="64">
        <v>93.241600000000005</v>
      </c>
      <c r="BF7" s="32">
        <v>97.872299999999996</v>
      </c>
      <c r="BG7" s="32">
        <v>93.241600000000005</v>
      </c>
      <c r="BH7" s="32">
        <v>97.872299999999996</v>
      </c>
      <c r="BI7" s="32">
        <v>93.241600000000005</v>
      </c>
      <c r="BJ7" s="32">
        <v>97.872299999999996</v>
      </c>
      <c r="BK7" s="32">
        <v>93.241600000000005</v>
      </c>
      <c r="BL7" s="64">
        <v>97.872299999999996</v>
      </c>
      <c r="BM7" s="64">
        <v>93.241600000000005</v>
      </c>
      <c r="BN7" s="34">
        <v>98.373000000000005</v>
      </c>
      <c r="BO7" s="34">
        <v>93.742199999999997</v>
      </c>
      <c r="BP7" s="34">
        <v>98.373000000000005</v>
      </c>
      <c r="BQ7" s="34">
        <v>93.742199999999997</v>
      </c>
      <c r="BR7" s="34">
        <v>98.373000000000005</v>
      </c>
      <c r="BS7" s="34">
        <v>93.742199999999997</v>
      </c>
      <c r="BT7" s="63">
        <v>98.122699999999995</v>
      </c>
      <c r="BU7" s="63">
        <v>93.742199999999997</v>
      </c>
      <c r="BV7" s="34">
        <v>98.373000000000005</v>
      </c>
      <c r="BW7" s="34">
        <v>93.742199999999997</v>
      </c>
      <c r="BX7" s="34">
        <v>98.373000000000005</v>
      </c>
      <c r="BY7" s="34">
        <v>93.742199999999997</v>
      </c>
      <c r="BZ7" s="34">
        <v>98.373000000000005</v>
      </c>
      <c r="CA7" s="34">
        <v>93.742199999999997</v>
      </c>
      <c r="CB7" s="63">
        <v>98.122699999999995</v>
      </c>
      <c r="CC7" s="63">
        <v>98.122699999999995</v>
      </c>
      <c r="CD7" s="32">
        <v>98.873599999999996</v>
      </c>
      <c r="CE7" s="32">
        <v>93.742199999999997</v>
      </c>
    </row>
    <row r="8" spans="1:85" x14ac:dyDescent="0.25">
      <c r="A8" s="54">
        <v>5</v>
      </c>
      <c r="B8" s="32">
        <v>92.115099999999998</v>
      </c>
      <c r="C8" s="32">
        <v>92.115099999999998</v>
      </c>
      <c r="D8" s="32">
        <v>92.115099999999998</v>
      </c>
      <c r="E8" s="32">
        <v>92.115099999999998</v>
      </c>
      <c r="F8" s="32">
        <v>92.115099999999998</v>
      </c>
      <c r="G8" s="32">
        <v>92.115099999999998</v>
      </c>
      <c r="H8" s="63">
        <v>92.115099999999998</v>
      </c>
      <c r="I8" s="63">
        <v>92.115099999999998</v>
      </c>
      <c r="J8" s="32">
        <v>92.115099999999998</v>
      </c>
      <c r="K8" s="32">
        <v>92.115099999999998</v>
      </c>
      <c r="L8" s="32">
        <v>92.115099999999998</v>
      </c>
      <c r="M8" s="32">
        <v>92.115099999999998</v>
      </c>
      <c r="N8" s="32">
        <v>92.115099999999998</v>
      </c>
      <c r="O8" s="32">
        <v>92.115099999999998</v>
      </c>
      <c r="P8" s="63">
        <v>92.115099999999998</v>
      </c>
      <c r="Q8" s="63">
        <v>92.115099999999998</v>
      </c>
      <c r="R8" s="32">
        <v>50.062600000000003</v>
      </c>
      <c r="S8" s="32">
        <v>50.062600000000003</v>
      </c>
      <c r="T8" s="32">
        <v>50.062600000000003</v>
      </c>
      <c r="U8" s="32">
        <v>50.062600000000003</v>
      </c>
      <c r="V8" s="32">
        <v>50.062600000000003</v>
      </c>
      <c r="W8" s="32">
        <v>50.062600000000003</v>
      </c>
      <c r="X8" s="63">
        <v>98.873599999999996</v>
      </c>
      <c r="Y8" s="63">
        <v>92.365499999999997</v>
      </c>
      <c r="Z8" s="32">
        <v>50.062600000000003</v>
      </c>
      <c r="AA8" s="32">
        <v>50.062600000000003</v>
      </c>
      <c r="AB8" s="32">
        <v>50.062600000000003</v>
      </c>
      <c r="AC8" s="32">
        <v>50.062600000000003</v>
      </c>
      <c r="AD8" s="32">
        <v>50.062600000000003</v>
      </c>
      <c r="AE8" s="32">
        <v>50.062600000000003</v>
      </c>
      <c r="AF8" s="63">
        <v>98.873599999999996</v>
      </c>
      <c r="AG8" s="63">
        <v>92.365499999999997</v>
      </c>
      <c r="AH8" s="32">
        <v>96.2453</v>
      </c>
      <c r="AI8" s="32">
        <v>92.240300000000005</v>
      </c>
      <c r="AJ8" s="32">
        <v>96.2453</v>
      </c>
      <c r="AK8" s="32">
        <v>92.240300000000005</v>
      </c>
      <c r="AL8" s="32">
        <v>96.2453</v>
      </c>
      <c r="AM8" s="32">
        <v>92.240300000000005</v>
      </c>
      <c r="AN8" s="64">
        <v>96.2453</v>
      </c>
      <c r="AO8" s="64">
        <v>92.240300000000005</v>
      </c>
      <c r="AP8" s="32">
        <v>96.2453</v>
      </c>
      <c r="AQ8" s="32">
        <v>92.240300000000005</v>
      </c>
      <c r="AR8" s="32">
        <v>96.2453</v>
      </c>
      <c r="AS8" s="32">
        <v>92.240300000000005</v>
      </c>
      <c r="AT8" s="32">
        <v>96.2453</v>
      </c>
      <c r="AU8" s="32">
        <v>92.240300000000005</v>
      </c>
      <c r="AV8" s="64">
        <v>96.2453</v>
      </c>
      <c r="AW8" s="64">
        <v>92.240300000000005</v>
      </c>
      <c r="AX8" s="32">
        <v>97.371700000000004</v>
      </c>
      <c r="AY8" s="32">
        <v>91.864800000000002</v>
      </c>
      <c r="AZ8" s="32">
        <v>97.371700000000004</v>
      </c>
      <c r="BA8" s="32">
        <v>91.864800000000002</v>
      </c>
      <c r="BB8" s="32">
        <v>97.371700000000004</v>
      </c>
      <c r="BC8" s="32">
        <v>91.864800000000002</v>
      </c>
      <c r="BD8" s="64">
        <v>97.371700000000004</v>
      </c>
      <c r="BE8" s="64">
        <v>91.864800000000002</v>
      </c>
      <c r="BF8" s="32">
        <v>97.371700000000004</v>
      </c>
      <c r="BG8" s="32">
        <v>91.864800000000002</v>
      </c>
      <c r="BH8" s="32">
        <v>97.371700000000004</v>
      </c>
      <c r="BI8" s="32">
        <v>91.864800000000002</v>
      </c>
      <c r="BJ8" s="32">
        <v>97.371700000000004</v>
      </c>
      <c r="BK8" s="32">
        <v>91.864800000000002</v>
      </c>
      <c r="BL8" s="64">
        <v>97.371700000000004</v>
      </c>
      <c r="BM8" s="64">
        <v>91.864800000000002</v>
      </c>
      <c r="BN8" s="34">
        <v>97.997500000000002</v>
      </c>
      <c r="BO8" s="34">
        <v>92.115099999999998</v>
      </c>
      <c r="BP8" s="34">
        <v>97.997500000000002</v>
      </c>
      <c r="BQ8" s="34">
        <v>92.115099999999998</v>
      </c>
      <c r="BR8" s="34">
        <v>97.997500000000002</v>
      </c>
      <c r="BS8" s="34">
        <v>92.115099999999998</v>
      </c>
      <c r="BT8" s="63">
        <v>98.873599999999996</v>
      </c>
      <c r="BU8" s="63">
        <v>92.365499999999997</v>
      </c>
      <c r="BV8" s="34">
        <v>97.997500000000002</v>
      </c>
      <c r="BW8" s="34">
        <v>92.115099999999998</v>
      </c>
      <c r="BX8" s="34">
        <v>97.997500000000002</v>
      </c>
      <c r="BY8" s="34">
        <v>92.115099999999998</v>
      </c>
      <c r="BZ8" s="34">
        <v>97.997500000000002</v>
      </c>
      <c r="CA8" s="34">
        <v>92.115099999999998</v>
      </c>
      <c r="CB8" s="63">
        <v>98.873599999999996</v>
      </c>
      <c r="CC8" s="63">
        <v>98.873599999999996</v>
      </c>
      <c r="CD8" s="32">
        <v>96.745900000000006</v>
      </c>
      <c r="CE8" s="32">
        <v>92.365499999999997</v>
      </c>
    </row>
    <row r="9" spans="1:85" x14ac:dyDescent="0.25">
      <c r="A9" s="54">
        <v>6</v>
      </c>
      <c r="B9" s="32">
        <v>97.371700000000004</v>
      </c>
      <c r="C9" s="32">
        <v>97.371700000000004</v>
      </c>
      <c r="D9" s="32">
        <v>97.371700000000004</v>
      </c>
      <c r="E9" s="32">
        <v>97.371700000000004</v>
      </c>
      <c r="F9" s="32">
        <v>97.371700000000004</v>
      </c>
      <c r="G9" s="32">
        <v>97.371700000000004</v>
      </c>
      <c r="H9" s="63">
        <v>97.371700000000004</v>
      </c>
      <c r="I9" s="63">
        <v>97.371700000000004</v>
      </c>
      <c r="J9" s="32">
        <v>97.371700000000004</v>
      </c>
      <c r="K9" s="32">
        <v>97.371700000000004</v>
      </c>
      <c r="L9" s="32">
        <v>97.371700000000004</v>
      </c>
      <c r="M9" s="32">
        <v>97.371700000000004</v>
      </c>
      <c r="N9" s="32">
        <v>97.371700000000004</v>
      </c>
      <c r="O9" s="32">
        <v>97.371700000000004</v>
      </c>
      <c r="P9" s="63">
        <v>97.371700000000004</v>
      </c>
      <c r="Q9" s="63">
        <v>97.371700000000004</v>
      </c>
      <c r="R9" s="32">
        <v>50.062600000000003</v>
      </c>
      <c r="S9" s="32">
        <v>50.062600000000003</v>
      </c>
      <c r="T9" s="32">
        <v>50.062600000000003</v>
      </c>
      <c r="U9" s="32">
        <v>50.062600000000003</v>
      </c>
      <c r="V9" s="32">
        <v>50.062600000000003</v>
      </c>
      <c r="W9" s="32">
        <v>50.062600000000003</v>
      </c>
      <c r="X9" s="63">
        <v>98.748400000000004</v>
      </c>
      <c r="Y9" s="63">
        <v>96.2453</v>
      </c>
      <c r="Z9" s="32">
        <v>50.062600000000003</v>
      </c>
      <c r="AA9" s="32">
        <v>50.062600000000003</v>
      </c>
      <c r="AB9" s="32">
        <v>50.062600000000003</v>
      </c>
      <c r="AC9" s="32">
        <v>50.062600000000003</v>
      </c>
      <c r="AD9" s="32">
        <v>50.062600000000003</v>
      </c>
      <c r="AE9" s="32">
        <v>50.062600000000003</v>
      </c>
      <c r="AF9" s="63">
        <v>98.748400000000004</v>
      </c>
      <c r="AG9" s="63">
        <v>96.2453</v>
      </c>
      <c r="AH9" s="32">
        <v>93.992500000000007</v>
      </c>
      <c r="AI9" s="32">
        <v>96.495599999999996</v>
      </c>
      <c r="AJ9" s="32">
        <v>93.992500000000007</v>
      </c>
      <c r="AK9" s="32">
        <v>96.495599999999996</v>
      </c>
      <c r="AL9" s="32">
        <v>93.992500000000007</v>
      </c>
      <c r="AM9" s="32">
        <v>96.495599999999996</v>
      </c>
      <c r="AN9" s="64">
        <v>93.992500000000007</v>
      </c>
      <c r="AO9" s="64">
        <v>96.495599999999996</v>
      </c>
      <c r="AP9" s="32">
        <v>93.992500000000007</v>
      </c>
      <c r="AQ9" s="32">
        <v>96.495599999999996</v>
      </c>
      <c r="AR9" s="32">
        <v>93.992500000000007</v>
      </c>
      <c r="AS9" s="32">
        <v>96.495599999999996</v>
      </c>
      <c r="AT9" s="32">
        <v>93.992500000000007</v>
      </c>
      <c r="AU9" s="32">
        <v>96.495599999999996</v>
      </c>
      <c r="AV9" s="64">
        <v>93.992500000000007</v>
      </c>
      <c r="AW9" s="64">
        <v>96.495599999999996</v>
      </c>
      <c r="AX9" s="32">
        <v>98.498099999999994</v>
      </c>
      <c r="AY9" s="32">
        <v>96.495599999999996</v>
      </c>
      <c r="AZ9" s="32">
        <v>98.498099999999994</v>
      </c>
      <c r="BA9" s="32">
        <v>96.495599999999996</v>
      </c>
      <c r="BB9" s="32">
        <v>98.498099999999994</v>
      </c>
      <c r="BC9" s="32">
        <v>96.495599999999996</v>
      </c>
      <c r="BD9" s="64">
        <v>98.498099999999994</v>
      </c>
      <c r="BE9" s="64">
        <v>96.495599999999996</v>
      </c>
      <c r="BF9" s="32">
        <v>98.498099999999994</v>
      </c>
      <c r="BG9" s="32">
        <v>96.495599999999996</v>
      </c>
      <c r="BH9" s="32">
        <v>98.498099999999994</v>
      </c>
      <c r="BI9" s="32">
        <v>96.495599999999996</v>
      </c>
      <c r="BJ9" s="32">
        <v>98.498099999999994</v>
      </c>
      <c r="BK9" s="32">
        <v>96.495599999999996</v>
      </c>
      <c r="BL9" s="64">
        <v>98.498099999999994</v>
      </c>
      <c r="BM9" s="64">
        <v>96.495599999999996</v>
      </c>
      <c r="BN9" s="34">
        <v>99.249099999999999</v>
      </c>
      <c r="BO9" s="34">
        <v>96.370500000000007</v>
      </c>
      <c r="BP9" s="34">
        <v>99.249099999999999</v>
      </c>
      <c r="BQ9" s="34">
        <v>96.370500000000007</v>
      </c>
      <c r="BR9" s="34">
        <v>99.249099999999999</v>
      </c>
      <c r="BS9" s="34">
        <v>96.370500000000007</v>
      </c>
      <c r="BT9" s="63">
        <v>98.748400000000004</v>
      </c>
      <c r="BU9" s="63">
        <v>96.2453</v>
      </c>
      <c r="BV9" s="34">
        <v>99.249099999999999</v>
      </c>
      <c r="BW9" s="34">
        <v>96.370500000000007</v>
      </c>
      <c r="BX9" s="34">
        <v>99.249099999999999</v>
      </c>
      <c r="BY9" s="34">
        <v>96.370500000000007</v>
      </c>
      <c r="BZ9" s="34">
        <v>99.249099999999999</v>
      </c>
      <c r="CA9" s="34">
        <v>96.370500000000007</v>
      </c>
      <c r="CB9" s="63">
        <v>98.748400000000004</v>
      </c>
      <c r="CC9" s="63">
        <v>98.748400000000004</v>
      </c>
      <c r="CD9" s="32">
        <v>98.498099999999994</v>
      </c>
      <c r="CE9" s="32">
        <v>96.2453</v>
      </c>
    </row>
    <row r="10" spans="1:85" x14ac:dyDescent="0.25">
      <c r="A10" s="54">
        <v>7</v>
      </c>
      <c r="B10" s="32">
        <v>91.614500000000007</v>
      </c>
      <c r="C10" s="32">
        <v>91.614500000000007</v>
      </c>
      <c r="D10" s="32">
        <v>91.614500000000007</v>
      </c>
      <c r="E10" s="32">
        <v>91.614500000000007</v>
      </c>
      <c r="F10" s="32">
        <v>91.614500000000007</v>
      </c>
      <c r="G10" s="32">
        <v>91.614500000000007</v>
      </c>
      <c r="H10" s="63">
        <v>91.614500000000007</v>
      </c>
      <c r="I10" s="63">
        <v>91.614500000000007</v>
      </c>
      <c r="J10" s="32">
        <v>91.614500000000007</v>
      </c>
      <c r="K10" s="32">
        <v>91.614500000000007</v>
      </c>
      <c r="L10" s="32">
        <v>91.614500000000007</v>
      </c>
      <c r="M10" s="32">
        <v>91.614500000000007</v>
      </c>
      <c r="N10" s="32">
        <v>91.614500000000007</v>
      </c>
      <c r="O10" s="32">
        <v>91.614500000000007</v>
      </c>
      <c r="P10" s="63">
        <v>91.614500000000007</v>
      </c>
      <c r="Q10" s="63">
        <v>91.614500000000007</v>
      </c>
      <c r="R10" s="32">
        <v>50.062600000000003</v>
      </c>
      <c r="S10" s="32">
        <v>50.062600000000003</v>
      </c>
      <c r="T10" s="32">
        <v>50.062600000000003</v>
      </c>
      <c r="U10" s="32">
        <v>50.062600000000003</v>
      </c>
      <c r="V10" s="32">
        <v>50.062600000000003</v>
      </c>
      <c r="W10" s="32">
        <v>50.062600000000003</v>
      </c>
      <c r="X10" s="63">
        <v>96.2453</v>
      </c>
      <c r="Y10" s="63">
        <v>91.614500000000007</v>
      </c>
      <c r="Z10" s="32">
        <v>50.062600000000003</v>
      </c>
      <c r="AA10" s="32">
        <v>50.062600000000003</v>
      </c>
      <c r="AB10" s="32">
        <v>50.062600000000003</v>
      </c>
      <c r="AC10" s="32">
        <v>50.062600000000003</v>
      </c>
      <c r="AD10" s="32">
        <v>50.062600000000003</v>
      </c>
      <c r="AE10" s="32">
        <v>50.062600000000003</v>
      </c>
      <c r="AF10" s="63">
        <v>96.2453</v>
      </c>
      <c r="AG10" s="63">
        <v>91.614500000000007</v>
      </c>
      <c r="AH10" s="32">
        <v>82.978700000000003</v>
      </c>
      <c r="AI10" s="32">
        <v>91.864800000000002</v>
      </c>
      <c r="AJ10" s="32">
        <v>82.978700000000003</v>
      </c>
      <c r="AK10" s="32">
        <v>91.864800000000002</v>
      </c>
      <c r="AL10" s="32">
        <v>82.978700000000003</v>
      </c>
      <c r="AM10" s="32">
        <v>91.864800000000002</v>
      </c>
      <c r="AN10" s="64">
        <v>82.978700000000003</v>
      </c>
      <c r="AO10" s="64">
        <v>91.864800000000002</v>
      </c>
      <c r="AP10" s="32">
        <v>82.978700000000003</v>
      </c>
      <c r="AQ10" s="32">
        <v>91.864800000000002</v>
      </c>
      <c r="AR10" s="32">
        <v>82.978700000000003</v>
      </c>
      <c r="AS10" s="32">
        <v>91.864800000000002</v>
      </c>
      <c r="AT10" s="32">
        <v>82.978700000000003</v>
      </c>
      <c r="AU10" s="32">
        <v>91.864800000000002</v>
      </c>
      <c r="AV10" s="64">
        <v>82.978700000000003</v>
      </c>
      <c r="AW10" s="64">
        <v>91.864800000000002</v>
      </c>
      <c r="AX10" s="32">
        <v>87.484399999999994</v>
      </c>
      <c r="AY10" s="32">
        <v>91.239000000000004</v>
      </c>
      <c r="AZ10" s="32">
        <v>87.484399999999994</v>
      </c>
      <c r="BA10" s="32">
        <v>91.239000000000004</v>
      </c>
      <c r="BB10" s="32">
        <v>87.484399999999994</v>
      </c>
      <c r="BC10" s="32">
        <v>91.239000000000004</v>
      </c>
      <c r="BD10" s="64">
        <v>87.484399999999994</v>
      </c>
      <c r="BE10" s="64">
        <v>91.239000000000004</v>
      </c>
      <c r="BF10" s="32">
        <v>87.484399999999994</v>
      </c>
      <c r="BG10" s="32">
        <v>91.239000000000004</v>
      </c>
      <c r="BH10" s="32">
        <v>87.484399999999994</v>
      </c>
      <c r="BI10" s="32">
        <v>91.239000000000004</v>
      </c>
      <c r="BJ10" s="32">
        <v>87.484399999999994</v>
      </c>
      <c r="BK10" s="32">
        <v>91.239000000000004</v>
      </c>
      <c r="BL10" s="64">
        <v>87.484399999999994</v>
      </c>
      <c r="BM10" s="64">
        <v>91.239000000000004</v>
      </c>
      <c r="BN10" s="34">
        <v>99.374200000000002</v>
      </c>
      <c r="BO10" s="34">
        <v>91.739699999999999</v>
      </c>
      <c r="BP10" s="34">
        <v>99.374200000000002</v>
      </c>
      <c r="BQ10" s="34">
        <v>91.739699999999999</v>
      </c>
      <c r="BR10" s="34">
        <v>99.374200000000002</v>
      </c>
      <c r="BS10" s="34">
        <v>91.739699999999999</v>
      </c>
      <c r="BT10" s="63">
        <v>96.2453</v>
      </c>
      <c r="BU10" s="63">
        <v>91.614500000000007</v>
      </c>
      <c r="BV10" s="34">
        <v>99.374200000000002</v>
      </c>
      <c r="BW10" s="34">
        <v>91.739699999999999</v>
      </c>
      <c r="BX10" s="34">
        <v>99.374200000000002</v>
      </c>
      <c r="BY10" s="34">
        <v>91.739699999999999</v>
      </c>
      <c r="BZ10" s="34">
        <v>99.374200000000002</v>
      </c>
      <c r="CA10" s="34">
        <v>91.739699999999999</v>
      </c>
      <c r="CB10" s="63">
        <v>96.2453</v>
      </c>
      <c r="CC10" s="63">
        <v>96.2453</v>
      </c>
      <c r="CD10" s="32">
        <v>97.872299999999996</v>
      </c>
      <c r="CE10" s="32">
        <v>91.614500000000007</v>
      </c>
    </row>
    <row r="11" spans="1:85" x14ac:dyDescent="0.25">
      <c r="A11" s="54">
        <v>8</v>
      </c>
      <c r="B11" s="32">
        <v>92.615799999999993</v>
      </c>
      <c r="C11" s="32">
        <v>92.615799999999993</v>
      </c>
      <c r="D11" s="32">
        <v>92.615799999999993</v>
      </c>
      <c r="E11" s="32">
        <v>92.615799999999993</v>
      </c>
      <c r="F11" s="32">
        <v>92.615799999999993</v>
      </c>
      <c r="G11" s="32">
        <v>92.615799999999993</v>
      </c>
      <c r="H11" s="63">
        <v>92.615799999999993</v>
      </c>
      <c r="I11" s="63">
        <v>92.615799999999993</v>
      </c>
      <c r="J11" s="32">
        <v>92.615799999999993</v>
      </c>
      <c r="K11" s="32">
        <v>92.615799999999993</v>
      </c>
      <c r="L11" s="32">
        <v>92.615799999999993</v>
      </c>
      <c r="M11" s="32">
        <v>92.615799999999993</v>
      </c>
      <c r="N11" s="32">
        <v>92.615799999999993</v>
      </c>
      <c r="O11" s="32">
        <v>92.615799999999993</v>
      </c>
      <c r="P11" s="63">
        <v>92.615799999999993</v>
      </c>
      <c r="Q11" s="63">
        <v>92.615799999999993</v>
      </c>
      <c r="R11" s="32">
        <v>50.062600000000003</v>
      </c>
      <c r="S11" s="32">
        <v>50.062600000000003</v>
      </c>
      <c r="T11" s="32">
        <v>50.062600000000003</v>
      </c>
      <c r="U11" s="32">
        <v>50.062600000000003</v>
      </c>
      <c r="V11" s="32">
        <v>50.062600000000003</v>
      </c>
      <c r="W11" s="32">
        <v>50.062600000000003</v>
      </c>
      <c r="X11" s="63">
        <v>93.491900000000001</v>
      </c>
      <c r="Y11" s="63">
        <v>91.99</v>
      </c>
      <c r="Z11" s="32">
        <v>50.062600000000003</v>
      </c>
      <c r="AA11" s="32">
        <v>50.062600000000003</v>
      </c>
      <c r="AB11" s="32">
        <v>50.062600000000003</v>
      </c>
      <c r="AC11" s="32">
        <v>50.062600000000003</v>
      </c>
      <c r="AD11" s="32">
        <v>50.062600000000003</v>
      </c>
      <c r="AE11" s="32">
        <v>50.062600000000003</v>
      </c>
      <c r="AF11" s="63">
        <v>93.491900000000001</v>
      </c>
      <c r="AG11" s="63">
        <v>91.99</v>
      </c>
      <c r="AH11" s="32">
        <v>86.6083</v>
      </c>
      <c r="AI11" s="32">
        <v>91.739699999999999</v>
      </c>
      <c r="AJ11" s="32">
        <v>86.6083</v>
      </c>
      <c r="AK11" s="32">
        <v>91.739699999999999</v>
      </c>
      <c r="AL11" s="32">
        <v>86.6083</v>
      </c>
      <c r="AM11" s="32">
        <v>91.739699999999999</v>
      </c>
      <c r="AN11" s="64">
        <v>86.6083</v>
      </c>
      <c r="AO11" s="64">
        <v>91.739699999999999</v>
      </c>
      <c r="AP11" s="32">
        <v>86.6083</v>
      </c>
      <c r="AQ11" s="32">
        <v>91.739699999999999</v>
      </c>
      <c r="AR11" s="32">
        <v>86.6083</v>
      </c>
      <c r="AS11" s="32">
        <v>91.739699999999999</v>
      </c>
      <c r="AT11" s="32">
        <v>86.6083</v>
      </c>
      <c r="AU11" s="32">
        <v>91.739699999999999</v>
      </c>
      <c r="AV11" s="64">
        <v>86.6083</v>
      </c>
      <c r="AW11" s="64">
        <v>91.739699999999999</v>
      </c>
      <c r="AX11" s="32">
        <v>92.866100000000003</v>
      </c>
      <c r="AY11" s="32">
        <v>92.240300000000005</v>
      </c>
      <c r="AZ11" s="32">
        <v>92.866100000000003</v>
      </c>
      <c r="BA11" s="32">
        <v>92.240300000000005</v>
      </c>
      <c r="BB11" s="32">
        <v>92.866100000000003</v>
      </c>
      <c r="BC11" s="32">
        <v>92.240300000000005</v>
      </c>
      <c r="BD11" s="64">
        <v>92.866100000000003</v>
      </c>
      <c r="BE11" s="64">
        <v>92.240300000000005</v>
      </c>
      <c r="BF11" s="32">
        <v>92.866100000000003</v>
      </c>
      <c r="BG11" s="32">
        <v>92.240300000000005</v>
      </c>
      <c r="BH11" s="32">
        <v>92.866100000000003</v>
      </c>
      <c r="BI11" s="32">
        <v>92.240300000000005</v>
      </c>
      <c r="BJ11" s="32">
        <v>92.866100000000003</v>
      </c>
      <c r="BK11" s="32">
        <v>92.240300000000005</v>
      </c>
      <c r="BL11" s="64">
        <v>92.866100000000003</v>
      </c>
      <c r="BM11" s="64">
        <v>92.240300000000005</v>
      </c>
      <c r="BN11" s="34">
        <v>93.8673</v>
      </c>
      <c r="BO11" s="34">
        <v>92.240300000000005</v>
      </c>
      <c r="BP11" s="34">
        <v>97.371700000000004</v>
      </c>
      <c r="BQ11" s="34">
        <v>92.240300000000005</v>
      </c>
      <c r="BR11" s="34">
        <v>93.8673</v>
      </c>
      <c r="BS11" s="34">
        <v>92.240300000000005</v>
      </c>
      <c r="BT11" s="63">
        <v>93.491900000000001</v>
      </c>
      <c r="BU11" s="63">
        <v>91.99</v>
      </c>
      <c r="BV11" s="34">
        <v>93.8673</v>
      </c>
      <c r="BW11" s="34">
        <v>92.240300000000005</v>
      </c>
      <c r="BX11" s="34">
        <v>93.8673</v>
      </c>
      <c r="BY11" s="34">
        <v>92.240300000000005</v>
      </c>
      <c r="BZ11" s="34">
        <v>93.8673</v>
      </c>
      <c r="CA11" s="34">
        <v>92.240300000000005</v>
      </c>
      <c r="CB11" s="63">
        <v>93.491900000000001</v>
      </c>
      <c r="CC11" s="63">
        <v>93.491900000000001</v>
      </c>
      <c r="CD11" s="32">
        <v>98.247799999999998</v>
      </c>
      <c r="CE11" s="32">
        <v>91.99</v>
      </c>
    </row>
    <row r="12" spans="1:85" x14ac:dyDescent="0.25">
      <c r="A12" s="54">
        <v>9</v>
      </c>
      <c r="B12" s="32">
        <v>92.991200000000006</v>
      </c>
      <c r="C12" s="32">
        <v>92.991200000000006</v>
      </c>
      <c r="D12" s="32">
        <v>92.991200000000006</v>
      </c>
      <c r="E12" s="32">
        <v>92.991200000000006</v>
      </c>
      <c r="F12" s="32">
        <v>92.991200000000006</v>
      </c>
      <c r="G12" s="32">
        <v>92.991200000000006</v>
      </c>
      <c r="H12" s="63">
        <v>92.991200000000006</v>
      </c>
      <c r="I12" s="63">
        <v>92.991200000000006</v>
      </c>
      <c r="J12" s="32">
        <v>92.991200000000006</v>
      </c>
      <c r="K12" s="32">
        <v>92.991200000000006</v>
      </c>
      <c r="L12" s="32">
        <v>92.991200000000006</v>
      </c>
      <c r="M12" s="32">
        <v>92.991200000000006</v>
      </c>
      <c r="N12" s="32">
        <v>92.991200000000006</v>
      </c>
      <c r="O12" s="32">
        <v>92.991200000000006</v>
      </c>
      <c r="P12" s="63">
        <v>92.991200000000006</v>
      </c>
      <c r="Q12" s="63">
        <v>92.991200000000006</v>
      </c>
      <c r="R12" s="32">
        <v>50.062600000000003</v>
      </c>
      <c r="S12" s="32">
        <v>50.062600000000003</v>
      </c>
      <c r="T12" s="32">
        <v>50.062600000000003</v>
      </c>
      <c r="U12" s="32">
        <v>50.062600000000003</v>
      </c>
      <c r="V12" s="32">
        <v>50.062600000000003</v>
      </c>
      <c r="W12" s="32">
        <v>50.062600000000003</v>
      </c>
      <c r="X12" s="63">
        <v>97.997500000000002</v>
      </c>
      <c r="Y12" s="63">
        <v>93.116399999999999</v>
      </c>
      <c r="Z12" s="32">
        <v>50.062600000000003</v>
      </c>
      <c r="AA12" s="32">
        <v>50.062600000000003</v>
      </c>
      <c r="AB12" s="32">
        <v>50.062600000000003</v>
      </c>
      <c r="AC12" s="32">
        <v>50.062600000000003</v>
      </c>
      <c r="AD12" s="32">
        <v>50.062600000000003</v>
      </c>
      <c r="AE12" s="32">
        <v>50.062600000000003</v>
      </c>
      <c r="AF12" s="63">
        <v>97.997500000000002</v>
      </c>
      <c r="AG12" s="63">
        <v>93.116399999999999</v>
      </c>
      <c r="AH12" s="32">
        <v>93.617000000000004</v>
      </c>
      <c r="AI12" s="32">
        <v>92.991200000000006</v>
      </c>
      <c r="AJ12" s="32">
        <v>93.617000000000004</v>
      </c>
      <c r="AK12" s="32">
        <v>92.991200000000006</v>
      </c>
      <c r="AL12" s="32">
        <v>93.617000000000004</v>
      </c>
      <c r="AM12" s="32">
        <v>92.991200000000006</v>
      </c>
      <c r="AN12" s="64">
        <v>93.617000000000004</v>
      </c>
      <c r="AO12" s="64">
        <v>92.991200000000006</v>
      </c>
      <c r="AP12" s="32">
        <v>93.617000000000004</v>
      </c>
      <c r="AQ12" s="32">
        <v>92.991200000000006</v>
      </c>
      <c r="AR12" s="32">
        <v>93.617000000000004</v>
      </c>
      <c r="AS12" s="32">
        <v>92.991200000000006</v>
      </c>
      <c r="AT12" s="32">
        <v>93.617000000000004</v>
      </c>
      <c r="AU12" s="32">
        <v>92.991200000000006</v>
      </c>
      <c r="AV12" s="64">
        <v>93.617000000000004</v>
      </c>
      <c r="AW12" s="64">
        <v>92.991200000000006</v>
      </c>
      <c r="AX12" s="32">
        <v>96.871099999999998</v>
      </c>
      <c r="AY12" s="32">
        <v>93.8673</v>
      </c>
      <c r="AZ12" s="32">
        <v>96.871099999999998</v>
      </c>
      <c r="BA12" s="32">
        <v>93.8673</v>
      </c>
      <c r="BB12" s="32">
        <v>96.871099999999998</v>
      </c>
      <c r="BC12" s="32">
        <v>93.8673</v>
      </c>
      <c r="BD12" s="64">
        <v>96.871099999999998</v>
      </c>
      <c r="BE12" s="64">
        <v>93.8673</v>
      </c>
      <c r="BF12" s="32">
        <v>96.871099999999998</v>
      </c>
      <c r="BG12" s="32">
        <v>93.8673</v>
      </c>
      <c r="BH12" s="32">
        <v>96.871099999999998</v>
      </c>
      <c r="BI12" s="32">
        <v>93.8673</v>
      </c>
      <c r="BJ12" s="32">
        <v>96.871099999999998</v>
      </c>
      <c r="BK12" s="32">
        <v>93.8673</v>
      </c>
      <c r="BL12" s="64">
        <v>96.871099999999998</v>
      </c>
      <c r="BM12" s="64">
        <v>93.8673</v>
      </c>
      <c r="BN12" s="34">
        <v>97.371700000000004</v>
      </c>
      <c r="BO12" s="34">
        <v>93.617000000000004</v>
      </c>
      <c r="BP12" s="34">
        <v>97.371700000000004</v>
      </c>
      <c r="BQ12" s="34">
        <v>93.617000000000004</v>
      </c>
      <c r="BR12" s="34">
        <v>97.371700000000004</v>
      </c>
      <c r="BS12" s="34">
        <v>93.617000000000004</v>
      </c>
      <c r="BT12" s="63">
        <v>97.997500000000002</v>
      </c>
      <c r="BU12" s="63">
        <v>93.116399999999999</v>
      </c>
      <c r="BV12" s="34">
        <v>97.371700000000004</v>
      </c>
      <c r="BW12" s="34">
        <v>93.617000000000004</v>
      </c>
      <c r="BX12" s="34">
        <v>97.371700000000004</v>
      </c>
      <c r="BY12" s="34">
        <v>93.617000000000004</v>
      </c>
      <c r="BZ12" s="34">
        <v>97.371700000000004</v>
      </c>
      <c r="CA12" s="32">
        <v>93.617000000000004</v>
      </c>
      <c r="CB12" s="63">
        <v>97.997500000000002</v>
      </c>
      <c r="CC12" s="63">
        <v>97.997500000000002</v>
      </c>
      <c r="CD12" s="32">
        <v>96.871099999999998</v>
      </c>
      <c r="CE12" s="32">
        <v>93.116399999999999</v>
      </c>
    </row>
    <row r="13" spans="1:85" x14ac:dyDescent="0.25">
      <c r="A13" s="54">
        <v>10</v>
      </c>
      <c r="B13" s="32">
        <v>92.991200000000006</v>
      </c>
      <c r="C13" s="32">
        <v>92.991200000000006</v>
      </c>
      <c r="D13" s="32">
        <v>92.991200000000006</v>
      </c>
      <c r="E13" s="32">
        <v>92.991200000000006</v>
      </c>
      <c r="F13" s="32">
        <v>92.991200000000006</v>
      </c>
      <c r="G13" s="32">
        <v>92.991200000000006</v>
      </c>
      <c r="H13" s="63">
        <v>92.991200000000006</v>
      </c>
      <c r="I13" s="63">
        <v>92.991200000000006</v>
      </c>
      <c r="J13" s="32">
        <v>92.991200000000006</v>
      </c>
      <c r="K13" s="32">
        <v>92.991200000000006</v>
      </c>
      <c r="L13" s="32">
        <v>92.991200000000006</v>
      </c>
      <c r="M13" s="32">
        <v>92.991200000000006</v>
      </c>
      <c r="N13" s="32">
        <v>92.991200000000006</v>
      </c>
      <c r="O13" s="32">
        <v>92.991200000000006</v>
      </c>
      <c r="P13" s="63">
        <v>92.991200000000006</v>
      </c>
      <c r="Q13" s="63">
        <v>92.991200000000006</v>
      </c>
      <c r="R13" s="32">
        <v>50.062600000000003</v>
      </c>
      <c r="S13" s="32">
        <v>50.062600000000003</v>
      </c>
      <c r="T13" s="32">
        <v>50.062600000000003</v>
      </c>
      <c r="U13" s="32">
        <v>50.062600000000003</v>
      </c>
      <c r="V13" s="32">
        <v>50.062600000000003</v>
      </c>
      <c r="W13" s="32">
        <v>50.062600000000003</v>
      </c>
      <c r="X13" s="63">
        <v>97.622</v>
      </c>
      <c r="Y13" s="63" t="s">
        <v>69</v>
      </c>
      <c r="Z13" s="32">
        <v>50.062600000000003</v>
      </c>
      <c r="AA13" s="32">
        <v>50.062600000000003</v>
      </c>
      <c r="AB13" s="32">
        <v>50.062600000000003</v>
      </c>
      <c r="AC13" s="32">
        <v>50.062600000000003</v>
      </c>
      <c r="AD13" s="32">
        <v>50.062600000000003</v>
      </c>
      <c r="AE13" s="32">
        <v>50.062600000000003</v>
      </c>
      <c r="AF13" s="63">
        <v>97.622</v>
      </c>
      <c r="AG13" s="63">
        <v>92.740899999999996</v>
      </c>
      <c r="AH13" s="32">
        <v>94.493099999999998</v>
      </c>
      <c r="AI13" s="32">
        <v>93.742199999999997</v>
      </c>
      <c r="AJ13" s="32">
        <v>94.493099999999998</v>
      </c>
      <c r="AK13" s="32">
        <v>93.742199999999997</v>
      </c>
      <c r="AL13" s="32">
        <v>94.493099999999998</v>
      </c>
      <c r="AM13" s="32">
        <v>93.742199999999997</v>
      </c>
      <c r="AN13" s="64">
        <v>94.493099999999998</v>
      </c>
      <c r="AO13" s="64">
        <v>93.742199999999997</v>
      </c>
      <c r="AP13" s="32">
        <v>94.493099999999998</v>
      </c>
      <c r="AQ13" s="32">
        <v>93.742199999999997</v>
      </c>
      <c r="AR13" s="32">
        <v>94.493099999999998</v>
      </c>
      <c r="AS13" s="32">
        <v>93.742199999999997</v>
      </c>
      <c r="AT13" s="32">
        <v>94.493099999999998</v>
      </c>
      <c r="AU13" s="32">
        <v>93.742199999999997</v>
      </c>
      <c r="AV13" s="64">
        <v>94.493099999999998</v>
      </c>
      <c r="AW13" s="64">
        <v>93.742199999999997</v>
      </c>
      <c r="AX13" s="32">
        <v>96.996200000000002</v>
      </c>
      <c r="AY13" s="32">
        <v>92.240300000000005</v>
      </c>
      <c r="AZ13" s="32">
        <v>96.996200000000002</v>
      </c>
      <c r="BA13" s="32">
        <v>92.240300000000005</v>
      </c>
      <c r="BB13" s="32">
        <v>96.996200000000002</v>
      </c>
      <c r="BC13" s="32">
        <v>92.240300000000005</v>
      </c>
      <c r="BD13" s="64">
        <v>96.996200000000002</v>
      </c>
      <c r="BE13" s="64">
        <v>92.240300000000005</v>
      </c>
      <c r="BF13" s="32">
        <v>96.996200000000002</v>
      </c>
      <c r="BG13" s="32">
        <v>92.240300000000005</v>
      </c>
      <c r="BH13" s="32">
        <v>96.996200000000002</v>
      </c>
      <c r="BI13" s="32">
        <v>92.240300000000005</v>
      </c>
      <c r="BJ13" s="32">
        <v>96.996200000000002</v>
      </c>
      <c r="BK13" s="32">
        <v>92.240300000000005</v>
      </c>
      <c r="BL13" s="64">
        <v>96.996200000000002</v>
      </c>
      <c r="BM13" s="64">
        <v>92.240300000000005</v>
      </c>
      <c r="BN13" s="34">
        <v>97.371700000000004</v>
      </c>
      <c r="BO13" s="34">
        <v>93.617000000000004</v>
      </c>
      <c r="BP13" s="34">
        <v>96.620800000000003</v>
      </c>
      <c r="BQ13" s="34">
        <v>93.617000000000004</v>
      </c>
      <c r="BR13" s="34">
        <v>96.620800000000003</v>
      </c>
      <c r="BS13" s="34">
        <v>93.617000000000004</v>
      </c>
      <c r="BT13" s="63">
        <v>97.622</v>
      </c>
      <c r="BU13" s="63">
        <v>92.740899999999996</v>
      </c>
      <c r="BV13" s="34">
        <v>96.620800000000003</v>
      </c>
      <c r="BW13" s="34">
        <v>93.617000000000004</v>
      </c>
      <c r="BX13" s="34">
        <v>96.620800000000003</v>
      </c>
      <c r="BY13" s="34">
        <v>93.617000000000004</v>
      </c>
      <c r="BZ13" s="34">
        <v>96.620800000000003</v>
      </c>
      <c r="CA13" s="34">
        <v>93.617000000000004</v>
      </c>
      <c r="CB13" s="63">
        <v>97.622</v>
      </c>
      <c r="CC13" s="63">
        <v>97.622</v>
      </c>
      <c r="CD13" s="32">
        <v>93.992500000000007</v>
      </c>
      <c r="CE13" s="32">
        <v>92.740899999999996</v>
      </c>
    </row>
    <row r="14" spans="1:85" x14ac:dyDescent="0.25">
      <c r="A14" s="39" t="s">
        <v>19</v>
      </c>
      <c r="B14" s="39">
        <f t="shared" ref="B14:AW14" si="0">AVERAGE(B4:B13)</f>
        <v>93.692000000000021</v>
      </c>
      <c r="C14" s="39">
        <f t="shared" si="0"/>
        <v>93.692100000000011</v>
      </c>
      <c r="D14" s="39">
        <f t="shared" si="0"/>
        <v>93.692000000000021</v>
      </c>
      <c r="E14" s="39">
        <f t="shared" si="0"/>
        <v>93.692100000000011</v>
      </c>
      <c r="F14" s="39">
        <f t="shared" si="0"/>
        <v>93.692000000000021</v>
      </c>
      <c r="G14" s="39">
        <f t="shared" si="0"/>
        <v>93.692100000000011</v>
      </c>
      <c r="H14" s="39">
        <f t="shared" si="0"/>
        <v>93.692000000000021</v>
      </c>
      <c r="I14" s="39">
        <f t="shared" si="0"/>
        <v>93.692100000000011</v>
      </c>
      <c r="J14" s="39">
        <f t="shared" si="0"/>
        <v>93.692000000000021</v>
      </c>
      <c r="K14" s="39">
        <f t="shared" si="0"/>
        <v>93.692100000000011</v>
      </c>
      <c r="L14" s="39">
        <f t="shared" si="0"/>
        <v>93.692000000000021</v>
      </c>
      <c r="M14" s="39">
        <f t="shared" si="0"/>
        <v>93.692100000000011</v>
      </c>
      <c r="N14" s="39">
        <f t="shared" si="0"/>
        <v>93.692000000000021</v>
      </c>
      <c r="O14" s="39">
        <f t="shared" si="0"/>
        <v>93.692100000000011</v>
      </c>
      <c r="P14" s="39">
        <f t="shared" si="0"/>
        <v>93.692000000000021</v>
      </c>
      <c r="Q14" s="39">
        <f t="shared" si="0"/>
        <v>93.692100000000011</v>
      </c>
      <c r="R14" s="39">
        <f t="shared" si="0"/>
        <v>50.062599999999996</v>
      </c>
      <c r="S14" s="39">
        <f t="shared" si="0"/>
        <v>50.062599999999996</v>
      </c>
      <c r="T14" s="39">
        <f t="shared" si="0"/>
        <v>50.062599999999996</v>
      </c>
      <c r="U14" s="39">
        <f t="shared" si="0"/>
        <v>50.062599999999996</v>
      </c>
      <c r="V14" s="39">
        <f t="shared" si="0"/>
        <v>50.062599999999996</v>
      </c>
      <c r="W14" s="39">
        <f t="shared" si="0"/>
        <v>50.062599999999996</v>
      </c>
      <c r="X14" s="39">
        <f t="shared" si="0"/>
        <v>97.584479999999999</v>
      </c>
      <c r="Y14" s="39">
        <f t="shared" si="0"/>
        <v>93.464055555555561</v>
      </c>
      <c r="Z14" s="39">
        <f t="shared" si="0"/>
        <v>50.062599999999996</v>
      </c>
      <c r="AA14" s="39">
        <f t="shared" si="0"/>
        <v>50.062599999999996</v>
      </c>
      <c r="AB14" s="39">
        <f t="shared" si="0"/>
        <v>50.062599999999996</v>
      </c>
      <c r="AC14" s="39">
        <f>AVERAGE(AC4:AC13)</f>
        <v>50.062599999999996</v>
      </c>
      <c r="AD14" s="39">
        <f t="shared" si="0"/>
        <v>50.062599999999996</v>
      </c>
      <c r="AE14" s="39">
        <f t="shared" si="0"/>
        <v>50.062599999999996</v>
      </c>
      <c r="AF14" s="39">
        <f t="shared" si="0"/>
        <v>97.584479999999999</v>
      </c>
      <c r="AG14" s="39">
        <f t="shared" si="0"/>
        <v>93.391739999999999</v>
      </c>
      <c r="AH14" s="39">
        <f t="shared" si="0"/>
        <v>90.550640000000001</v>
      </c>
      <c r="AI14" s="39">
        <f t="shared" si="0"/>
        <v>93.479350000000011</v>
      </c>
      <c r="AJ14" s="39">
        <f t="shared" si="0"/>
        <v>90.55064999999999</v>
      </c>
      <c r="AK14" s="39">
        <f t="shared" si="0"/>
        <v>93.479350000000011</v>
      </c>
      <c r="AL14" s="39">
        <f t="shared" si="0"/>
        <v>90.550699999999992</v>
      </c>
      <c r="AM14" s="39">
        <f t="shared" si="0"/>
        <v>93.479350000000011</v>
      </c>
      <c r="AN14" s="39">
        <f t="shared" si="0"/>
        <v>90.550699999999992</v>
      </c>
      <c r="AO14" s="39">
        <f t="shared" si="0"/>
        <v>93.479350000000011</v>
      </c>
      <c r="AP14" s="39">
        <f t="shared" si="0"/>
        <v>90.550699999999992</v>
      </c>
      <c r="AQ14" s="39">
        <f t="shared" si="0"/>
        <v>93.479350000000011</v>
      </c>
      <c r="AR14" s="39">
        <f t="shared" si="0"/>
        <v>90.550699999999992</v>
      </c>
      <c r="AS14" s="39">
        <f t="shared" si="0"/>
        <v>93.479350000000011</v>
      </c>
      <c r="AT14" s="39">
        <f t="shared" si="0"/>
        <v>90.550699999999992</v>
      </c>
      <c r="AU14" s="39">
        <f t="shared" si="0"/>
        <v>93.479350000000011</v>
      </c>
      <c r="AV14" s="39">
        <f t="shared" si="0"/>
        <v>90.550699999999992</v>
      </c>
      <c r="AW14" s="39">
        <f t="shared" si="0"/>
        <v>93.479350000000011</v>
      </c>
      <c r="AX14" s="39">
        <f>AVERAGE(AX4:AX13)</f>
        <v>94.693359999999998</v>
      </c>
      <c r="AY14" s="39">
        <f>AVERAGE(AY4:AY13)</f>
        <v>93.229030000000009</v>
      </c>
      <c r="AZ14" s="39">
        <f t="shared" ref="AZ14:BM14" si="1">AVERAGE(AZ4:AZ13)</f>
        <v>94.693359999999998</v>
      </c>
      <c r="BA14" s="39">
        <f t="shared" si="1"/>
        <v>93.229030000000009</v>
      </c>
      <c r="BB14" s="39">
        <f t="shared" si="1"/>
        <v>94.693359999999998</v>
      </c>
      <c r="BC14" s="39">
        <f t="shared" si="1"/>
        <v>93.229030000000009</v>
      </c>
      <c r="BD14" s="39">
        <f t="shared" si="1"/>
        <v>94.693359999999998</v>
      </c>
      <c r="BE14" s="39">
        <f t="shared" si="1"/>
        <v>93.229030000000009</v>
      </c>
      <c r="BF14" s="39">
        <f t="shared" si="1"/>
        <v>94.693359999999998</v>
      </c>
      <c r="BG14" s="39">
        <f t="shared" si="1"/>
        <v>93.229030000000009</v>
      </c>
      <c r="BH14" s="39">
        <f t="shared" si="1"/>
        <v>94.693359999999998</v>
      </c>
      <c r="BI14" s="39">
        <f t="shared" si="1"/>
        <v>93.229030000000009</v>
      </c>
      <c r="BJ14" s="39">
        <f t="shared" si="1"/>
        <v>94.693359999999998</v>
      </c>
      <c r="BK14" s="39">
        <f t="shared" si="1"/>
        <v>93.229030000000009</v>
      </c>
      <c r="BL14" s="39">
        <f t="shared" si="1"/>
        <v>94.693359999999998</v>
      </c>
      <c r="BM14" s="39">
        <f t="shared" si="1"/>
        <v>93.229030000000009</v>
      </c>
      <c r="BN14" s="39">
        <f>AVERAGE(BN4:BN13)</f>
        <v>97.446809999999999</v>
      </c>
      <c r="BO14" s="39">
        <f>AVERAGE(BO4:BO13)</f>
        <v>93.491860000000003</v>
      </c>
      <c r="BP14" s="39">
        <f t="shared" ref="BP14:CC14" si="2">AVERAGE(BP4:BP13)</f>
        <v>97.934930000000008</v>
      </c>
      <c r="BQ14" s="39">
        <f t="shared" si="2"/>
        <v>93.491860000000003</v>
      </c>
      <c r="BR14" s="39">
        <f t="shared" si="2"/>
        <v>97.797260000000009</v>
      </c>
      <c r="BS14" s="39">
        <f t="shared" si="2"/>
        <v>93.479349999999982</v>
      </c>
      <c r="BT14" s="39">
        <f t="shared" si="2"/>
        <v>97.584479999999999</v>
      </c>
      <c r="BU14" s="39">
        <f t="shared" si="2"/>
        <v>93.391739999999999</v>
      </c>
      <c r="BV14" s="39">
        <f t="shared" si="2"/>
        <v>97.584490000000002</v>
      </c>
      <c r="BW14" s="39">
        <f t="shared" si="2"/>
        <v>93.491860000000003</v>
      </c>
      <c r="BX14" s="39">
        <f t="shared" si="2"/>
        <v>97.584490000000002</v>
      </c>
      <c r="BY14" s="39">
        <f t="shared" si="2"/>
        <v>93.491860000000003</v>
      </c>
      <c r="BZ14" s="39">
        <f t="shared" si="2"/>
        <v>97.37172000000001</v>
      </c>
      <c r="CA14" s="39">
        <f t="shared" si="2"/>
        <v>93.491860000000003</v>
      </c>
      <c r="CB14" s="39">
        <f t="shared" si="2"/>
        <v>97.584479999999999</v>
      </c>
      <c r="CC14" s="39">
        <f t="shared" si="2"/>
        <v>97.584479999999999</v>
      </c>
      <c r="CD14" s="39">
        <f>AVERAGE(CD4:CD13)</f>
        <v>97.559439999999995</v>
      </c>
      <c r="CE14" s="39">
        <f>AVERAGE(CE4:CE13)</f>
        <v>93.404260000000008</v>
      </c>
    </row>
    <row r="15" spans="1:85" x14ac:dyDescent="0.25">
      <c r="A15" s="39" t="s">
        <v>20</v>
      </c>
      <c r="B15" s="39">
        <f t="shared" ref="B15:BY15" si="3">STDEV(B4:B13)</f>
        <v>1.7483926777344831</v>
      </c>
      <c r="C15" s="39">
        <f t="shared" si="3"/>
        <v>1.7484117554702803</v>
      </c>
      <c r="D15" s="39">
        <f t="shared" si="3"/>
        <v>1.7483926777344831</v>
      </c>
      <c r="E15" s="39">
        <f t="shared" si="3"/>
        <v>1.7484117554702803</v>
      </c>
      <c r="F15" s="39">
        <f t="shared" si="3"/>
        <v>1.7483926777344831</v>
      </c>
      <c r="G15" s="39">
        <f t="shared" si="3"/>
        <v>1.7484117554702803</v>
      </c>
      <c r="H15" s="39">
        <f t="shared" ref="H15:I15" si="4">STDEV(H4:H13)</f>
        <v>1.7483926777344831</v>
      </c>
      <c r="I15" s="39">
        <f t="shared" si="4"/>
        <v>1.7484117554702803</v>
      </c>
      <c r="J15" s="39">
        <f t="shared" si="3"/>
        <v>1.7483926777344831</v>
      </c>
      <c r="K15" s="39">
        <f t="shared" si="3"/>
        <v>1.7484117554702803</v>
      </c>
      <c r="L15" s="39">
        <f t="shared" si="3"/>
        <v>1.7483926777344831</v>
      </c>
      <c r="M15" s="39">
        <f t="shared" si="3"/>
        <v>1.7484117554702803</v>
      </c>
      <c r="N15" s="39">
        <f t="shared" si="3"/>
        <v>1.7483926777344831</v>
      </c>
      <c r="O15" s="39">
        <f t="shared" si="3"/>
        <v>1.7484117554702803</v>
      </c>
      <c r="P15" s="39">
        <f t="shared" ref="P15:Q15" si="5">STDEV(P4:P13)</f>
        <v>1.7483926777344831</v>
      </c>
      <c r="Q15" s="39">
        <f t="shared" si="5"/>
        <v>1.7484117554702803</v>
      </c>
      <c r="R15" s="39">
        <f t="shared" si="3"/>
        <v>7.4897780662969626E-15</v>
      </c>
      <c r="S15" s="39">
        <f t="shared" si="3"/>
        <v>7.4897780662969626E-15</v>
      </c>
      <c r="T15" s="39">
        <f t="shared" si="3"/>
        <v>7.4897780662969626E-15</v>
      </c>
      <c r="U15" s="39">
        <f t="shared" si="3"/>
        <v>7.4897780662969626E-15</v>
      </c>
      <c r="V15" s="39">
        <f t="shared" si="3"/>
        <v>7.4897780662969626E-15</v>
      </c>
      <c r="W15" s="39">
        <f t="shared" si="3"/>
        <v>7.4897780662969626E-15</v>
      </c>
      <c r="X15" s="39">
        <f t="shared" ref="X15:Y15" si="6">STDEV(X4:X13)</f>
        <v>1.6233268006713171</v>
      </c>
      <c r="Y15" s="39">
        <f t="shared" si="6"/>
        <v>1.4156699872420044</v>
      </c>
      <c r="Z15" s="39">
        <f t="shared" si="3"/>
        <v>7.4897780662969626E-15</v>
      </c>
      <c r="AA15" s="39">
        <f t="shared" si="3"/>
        <v>7.4897780662969626E-15</v>
      </c>
      <c r="AB15" s="39">
        <f t="shared" si="3"/>
        <v>7.4897780662969626E-15</v>
      </c>
      <c r="AC15" s="39">
        <f t="shared" si="3"/>
        <v>7.4897780662969626E-15</v>
      </c>
      <c r="AD15" s="39">
        <f t="shared" si="3"/>
        <v>7.4897780662969626E-15</v>
      </c>
      <c r="AE15" s="39">
        <f t="shared" si="3"/>
        <v>7.4897780662969626E-15</v>
      </c>
      <c r="AF15" s="39">
        <f t="shared" ref="AF15:AG15" si="7">STDEV(AF4:AF13)</f>
        <v>1.6233268006713171</v>
      </c>
      <c r="AG15" s="39">
        <f t="shared" si="7"/>
        <v>1.3541553605271606</v>
      </c>
      <c r="AH15" s="39">
        <f t="shared" si="3"/>
        <v>4.0672154094799442</v>
      </c>
      <c r="AI15" s="39">
        <f t="shared" si="3"/>
        <v>1.4066707253100983</v>
      </c>
      <c r="AJ15" s="39">
        <f t="shared" si="3"/>
        <v>4.067231993833972</v>
      </c>
      <c r="AK15" s="39">
        <f t="shared" si="3"/>
        <v>1.4066707253100983</v>
      </c>
      <c r="AL15" s="39">
        <f t="shared" si="3"/>
        <v>4.0672020740444053</v>
      </c>
      <c r="AM15" s="39">
        <f t="shared" si="3"/>
        <v>1.4066707253100983</v>
      </c>
      <c r="AN15" s="39">
        <f t="shared" ref="AN15:AO15" si="8">STDEV(AN4:AN13)</f>
        <v>4.0672020740444053</v>
      </c>
      <c r="AO15" s="39">
        <f t="shared" si="8"/>
        <v>1.4066707253100983</v>
      </c>
      <c r="AP15" s="39">
        <f t="shared" si="3"/>
        <v>4.0672020740444053</v>
      </c>
      <c r="AQ15" s="39">
        <f t="shared" si="3"/>
        <v>1.4066707253100983</v>
      </c>
      <c r="AR15" s="39">
        <f t="shared" si="3"/>
        <v>4.0672020740444053</v>
      </c>
      <c r="AS15" s="39">
        <f t="shared" si="3"/>
        <v>1.4066707253100983</v>
      </c>
      <c r="AT15" s="39">
        <f t="shared" si="3"/>
        <v>4.0672020740444053</v>
      </c>
      <c r="AU15" s="39">
        <f t="shared" si="3"/>
        <v>1.4066707253100983</v>
      </c>
      <c r="AV15" s="39">
        <f t="shared" ref="AV15:AW15" si="9">STDEV(AV4:AV13)</f>
        <v>4.0672020740444053</v>
      </c>
      <c r="AW15" s="39">
        <f t="shared" si="9"/>
        <v>1.4066707253100983</v>
      </c>
      <c r="AX15" s="39">
        <f t="shared" si="3"/>
        <v>3.5247589800029049</v>
      </c>
      <c r="AY15" s="39">
        <f t="shared" si="3"/>
        <v>1.4825766235023223</v>
      </c>
      <c r="AZ15" s="39">
        <f t="shared" si="3"/>
        <v>3.5247589800029049</v>
      </c>
      <c r="BA15" s="39">
        <f t="shared" si="3"/>
        <v>1.4825766235023223</v>
      </c>
      <c r="BB15" s="39">
        <f t="shared" si="3"/>
        <v>3.5247589800029049</v>
      </c>
      <c r="BC15" s="39">
        <f t="shared" si="3"/>
        <v>1.4825766235023223</v>
      </c>
      <c r="BD15" s="39">
        <f t="shared" ref="BD15:BE15" si="10">STDEV(BD4:BD13)</f>
        <v>3.5247589800029049</v>
      </c>
      <c r="BE15" s="39">
        <f t="shared" si="10"/>
        <v>1.4825766235023223</v>
      </c>
      <c r="BF15" s="39">
        <f t="shared" si="3"/>
        <v>3.5247589800029049</v>
      </c>
      <c r="BG15" s="39">
        <f t="shared" si="3"/>
        <v>1.4825766235023223</v>
      </c>
      <c r="BH15" s="39">
        <f t="shared" si="3"/>
        <v>3.5247589800029049</v>
      </c>
      <c r="BI15" s="39">
        <f t="shared" si="3"/>
        <v>1.4825766235023223</v>
      </c>
      <c r="BJ15" s="39">
        <f t="shared" si="3"/>
        <v>3.5247589800029049</v>
      </c>
      <c r="BK15" s="39">
        <f t="shared" si="3"/>
        <v>1.4825766235023223</v>
      </c>
      <c r="BL15" s="39">
        <f t="shared" ref="BL15:BM15" si="11">STDEV(BL4:BL13)</f>
        <v>3.5247589800029049</v>
      </c>
      <c r="BM15" s="39">
        <f t="shared" si="11"/>
        <v>1.4825766235023223</v>
      </c>
      <c r="BN15" s="39">
        <f t="shared" si="3"/>
        <v>1.6564159498078312</v>
      </c>
      <c r="BO15" s="39">
        <f t="shared" si="3"/>
        <v>1.3020101597145868</v>
      </c>
      <c r="BP15" s="39">
        <f t="shared" si="3"/>
        <v>1.0324950987777131</v>
      </c>
      <c r="BQ15" s="39">
        <f t="shared" si="3"/>
        <v>1.3020101597145868</v>
      </c>
      <c r="BR15" s="39">
        <f t="shared" si="3"/>
        <v>1.5975789475884374</v>
      </c>
      <c r="BS15" s="39">
        <f t="shared" si="3"/>
        <v>1.2985985619120344</v>
      </c>
      <c r="BT15" s="39">
        <f t="shared" ref="BT15:BU15" si="12">STDEV(BT4:BT13)</f>
        <v>1.6233268006713171</v>
      </c>
      <c r="BU15" s="39">
        <f t="shared" si="12"/>
        <v>1.3541553605271606</v>
      </c>
      <c r="BV15" s="39">
        <f t="shared" si="3"/>
        <v>1.6531021010680365</v>
      </c>
      <c r="BW15" s="39">
        <f t="shared" si="3"/>
        <v>1.3020101597145868</v>
      </c>
      <c r="BX15" s="39">
        <f t="shared" si="3"/>
        <v>1.6531021010680365</v>
      </c>
      <c r="BY15" s="39">
        <f t="shared" si="3"/>
        <v>1.3020101597145868</v>
      </c>
      <c r="BZ15" s="39">
        <f>STDEV(BZ4:BZ13)</f>
        <v>1.6770904075544384</v>
      </c>
      <c r="CA15" s="39">
        <f>STDEV(CA4:CA13)</f>
        <v>1.3020101597145868</v>
      </c>
      <c r="CB15" s="39">
        <f t="shared" ref="CB15:CC15" si="13">STDEV(CB4:CB13)</f>
        <v>1.6233268006713171</v>
      </c>
      <c r="CC15" s="39">
        <f t="shared" si="13"/>
        <v>1.6233268006713171</v>
      </c>
      <c r="CD15" s="39">
        <f>STDEV(CD4:CD13)</f>
        <v>1.5056336504386867</v>
      </c>
      <c r="CE15" s="39">
        <f>STDEV(CE4:CE13)</f>
        <v>1.374882579390367</v>
      </c>
    </row>
    <row r="16" spans="1:85" x14ac:dyDescent="0.25">
      <c r="A16" s="1" t="s">
        <v>61</v>
      </c>
      <c r="B16" s="57" t="s">
        <v>62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58"/>
      <c r="P16" s="41"/>
      <c r="Q16" s="41"/>
      <c r="R16" s="57" t="s">
        <v>56</v>
      </c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58"/>
      <c r="AF16" s="41"/>
      <c r="AG16" s="41"/>
      <c r="AH16" s="57" t="s">
        <v>54</v>
      </c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58"/>
      <c r="AV16" s="41"/>
      <c r="AW16" s="41"/>
      <c r="AX16" s="57" t="s">
        <v>64</v>
      </c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58"/>
      <c r="BL16" s="41"/>
      <c r="BM16" s="41"/>
      <c r="BN16" s="57" t="s">
        <v>63</v>
      </c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58"/>
      <c r="CB16" s="41"/>
      <c r="CC16" s="41"/>
      <c r="CD16" s="57"/>
      <c r="CE16" s="58"/>
    </row>
    <row r="17" spans="2:83" x14ac:dyDescent="0.25">
      <c r="B17" s="59" t="s">
        <v>58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  <c r="P17" s="43"/>
      <c r="Q17" s="43"/>
      <c r="R17" s="59" t="s">
        <v>58</v>
      </c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60"/>
      <c r="AF17" s="43"/>
      <c r="AG17" s="43"/>
      <c r="AH17" s="59" t="s">
        <v>65</v>
      </c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60"/>
      <c r="AV17" s="43"/>
      <c r="AW17" s="43"/>
      <c r="AX17" s="59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60"/>
      <c r="BL17" s="43"/>
      <c r="BM17" s="43"/>
      <c r="BN17" s="59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60"/>
      <c r="CB17" s="43"/>
      <c r="CC17" s="43"/>
      <c r="CD17" s="59"/>
      <c r="CE17" s="60"/>
    </row>
  </sheetData>
  <mergeCells count="47">
    <mergeCell ref="CD1:CE2"/>
    <mergeCell ref="BN2:BO2"/>
    <mergeCell ref="BL2:BM2"/>
    <mergeCell ref="BT2:BU2"/>
    <mergeCell ref="CB2:CC2"/>
    <mergeCell ref="BN1:CC1"/>
    <mergeCell ref="AX1:BM1"/>
    <mergeCell ref="BP2:BQ2"/>
    <mergeCell ref="BR2:BS2"/>
    <mergeCell ref="BV2:BW2"/>
    <mergeCell ref="BX2:BY2"/>
    <mergeCell ref="BZ2:CA2"/>
    <mergeCell ref="AZ2:BA2"/>
    <mergeCell ref="BB2:BC2"/>
    <mergeCell ref="BF2:BG2"/>
    <mergeCell ref="BH2:BI2"/>
    <mergeCell ref="BJ2:BK2"/>
    <mergeCell ref="BD2:BE2"/>
    <mergeCell ref="AJ2:AK2"/>
    <mergeCell ref="AL2:AM2"/>
    <mergeCell ref="B2:C2"/>
    <mergeCell ref="D2:E2"/>
    <mergeCell ref="F2:G2"/>
    <mergeCell ref="J2:K2"/>
    <mergeCell ref="L2:M2"/>
    <mergeCell ref="AR2:AS2"/>
    <mergeCell ref="AT2:AU2"/>
    <mergeCell ref="AX2:AY2"/>
    <mergeCell ref="AV2:AW2"/>
    <mergeCell ref="AN2:AO2"/>
    <mergeCell ref="AP2:AQ2"/>
    <mergeCell ref="A1:A3"/>
    <mergeCell ref="Z2:AA2"/>
    <mergeCell ref="AB2:AC2"/>
    <mergeCell ref="AD2:AE2"/>
    <mergeCell ref="AH2:AI2"/>
    <mergeCell ref="B1:Q1"/>
    <mergeCell ref="R1:AG1"/>
    <mergeCell ref="H2:I2"/>
    <mergeCell ref="P2:Q2"/>
    <mergeCell ref="X2:Y2"/>
    <mergeCell ref="AF2:AG2"/>
    <mergeCell ref="N2:O2"/>
    <mergeCell ref="R2:S2"/>
    <mergeCell ref="T2:U2"/>
    <mergeCell ref="V2:W2"/>
    <mergeCell ref="AH1:AW1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90" zoomScaleNormal="90" workbookViewId="0">
      <selection activeCell="L4" sqref="L4:M13"/>
    </sheetView>
  </sheetViews>
  <sheetFormatPr defaultRowHeight="15" x14ac:dyDescent="0.25"/>
  <cols>
    <col min="1" max="1" width="11.7109375" customWidth="1"/>
    <col min="2" max="2" width="10.42578125" customWidth="1"/>
    <col min="3" max="9" width="9.140625" customWidth="1"/>
    <col min="10" max="10" width="10" customWidth="1"/>
    <col min="11" max="11" width="9.7109375" customWidth="1"/>
  </cols>
  <sheetData>
    <row r="1" spans="1:15" x14ac:dyDescent="0.25">
      <c r="A1" s="94" t="s">
        <v>66</v>
      </c>
      <c r="B1" s="80" t="s">
        <v>21</v>
      </c>
      <c r="C1" s="81"/>
      <c r="D1" s="80" t="s">
        <v>55</v>
      </c>
      <c r="E1" s="81"/>
      <c r="F1" s="80" t="s">
        <v>22</v>
      </c>
      <c r="G1" s="81"/>
      <c r="H1" s="80" t="s">
        <v>23</v>
      </c>
      <c r="I1" s="81"/>
      <c r="J1" s="80" t="s">
        <v>24</v>
      </c>
      <c r="K1" s="81"/>
      <c r="L1" s="90" t="s">
        <v>26</v>
      </c>
      <c r="M1" s="91"/>
      <c r="O1" t="s">
        <v>26</v>
      </c>
    </row>
    <row r="2" spans="1:15" x14ac:dyDescent="0.25">
      <c r="A2" s="94"/>
      <c r="B2" s="87" t="s">
        <v>48</v>
      </c>
      <c r="C2" s="89"/>
      <c r="D2" s="87" t="s">
        <v>48</v>
      </c>
      <c r="E2" s="89"/>
      <c r="F2" s="87" t="s">
        <v>48</v>
      </c>
      <c r="G2" s="88"/>
      <c r="H2" s="87" t="s">
        <v>48</v>
      </c>
      <c r="I2" s="88"/>
      <c r="J2" s="87" t="s">
        <v>48</v>
      </c>
      <c r="K2" s="88"/>
      <c r="L2" s="92"/>
      <c r="M2" s="93"/>
      <c r="O2" t="s">
        <v>24</v>
      </c>
    </row>
    <row r="3" spans="1:15" x14ac:dyDescent="0.25">
      <c r="A3" s="95"/>
      <c r="B3" s="37" t="s">
        <v>4</v>
      </c>
      <c r="C3" s="37" t="s">
        <v>57</v>
      </c>
      <c r="D3" s="37" t="s">
        <v>4</v>
      </c>
      <c r="E3" s="37" t="s">
        <v>57</v>
      </c>
      <c r="F3" s="37" t="s">
        <v>4</v>
      </c>
      <c r="G3" s="37" t="s">
        <v>57</v>
      </c>
      <c r="H3" s="37" t="s">
        <v>4</v>
      </c>
      <c r="I3" s="37" t="s">
        <v>57</v>
      </c>
      <c r="J3" s="37" t="s">
        <v>4</v>
      </c>
      <c r="K3" s="37" t="s">
        <v>57</v>
      </c>
      <c r="L3" s="37" t="s">
        <v>4</v>
      </c>
      <c r="M3" s="37" t="s">
        <v>57</v>
      </c>
      <c r="O3" s="61" t="s">
        <v>23</v>
      </c>
    </row>
    <row r="4" spans="1:15" x14ac:dyDescent="0.25">
      <c r="A4" s="54">
        <v>1</v>
      </c>
      <c r="B4" s="64">
        <v>50.062600000000003</v>
      </c>
      <c r="C4" s="32">
        <v>50.062600000000003</v>
      </c>
      <c r="D4" s="32">
        <v>50.062600000000003</v>
      </c>
      <c r="E4" s="32">
        <v>50.062600000000003</v>
      </c>
      <c r="F4" s="32">
        <v>50.062600000000003</v>
      </c>
      <c r="G4" s="32">
        <v>50.062600000000003</v>
      </c>
      <c r="H4" s="64">
        <v>50.062600000000003</v>
      </c>
      <c r="I4" s="64">
        <v>50.062600000000003</v>
      </c>
      <c r="J4" s="32">
        <v>50.062600000000003</v>
      </c>
      <c r="K4" s="32">
        <v>50.061999999999998</v>
      </c>
      <c r="L4" s="32">
        <v>97.371700000000004</v>
      </c>
      <c r="M4" s="32">
        <v>93.742199999999997</v>
      </c>
      <c r="O4" t="s">
        <v>22</v>
      </c>
    </row>
    <row r="5" spans="1:15" x14ac:dyDescent="0.25">
      <c r="A5" s="54">
        <v>2</v>
      </c>
      <c r="B5" s="64">
        <v>50.062600000000003</v>
      </c>
      <c r="C5" s="32">
        <v>50.062600000000003</v>
      </c>
      <c r="D5" s="32">
        <v>49.937399999999997</v>
      </c>
      <c r="E5" s="32">
        <v>49.937399999999997</v>
      </c>
      <c r="F5" s="32">
        <v>50.062600000000003</v>
      </c>
      <c r="G5" s="32">
        <v>50.062600000000003</v>
      </c>
      <c r="H5" s="64">
        <v>50.062600000000003</v>
      </c>
      <c r="I5" s="64">
        <v>50.062600000000003</v>
      </c>
      <c r="J5" s="32">
        <v>49.937399999999997</v>
      </c>
      <c r="K5" s="32">
        <v>50.062600000000003</v>
      </c>
      <c r="L5" s="32">
        <v>99.374200000000002</v>
      </c>
      <c r="M5" s="32">
        <v>94.743399999999994</v>
      </c>
      <c r="O5" t="s">
        <v>55</v>
      </c>
    </row>
    <row r="6" spans="1:15" x14ac:dyDescent="0.25">
      <c r="A6" s="54">
        <v>3</v>
      </c>
      <c r="B6" s="64">
        <v>50.062600000000003</v>
      </c>
      <c r="C6" s="32">
        <v>50.062600000000003</v>
      </c>
      <c r="D6" s="32">
        <v>50.062600000000003</v>
      </c>
      <c r="E6" s="32">
        <v>50.062600000000003</v>
      </c>
      <c r="F6" s="32">
        <v>50.062600000000003</v>
      </c>
      <c r="G6" s="32">
        <v>50.062600000000003</v>
      </c>
      <c r="H6" s="64">
        <v>50.062600000000003</v>
      </c>
      <c r="I6" s="64">
        <v>50.062600000000003</v>
      </c>
      <c r="J6" s="32">
        <v>50.062600000000003</v>
      </c>
      <c r="K6" s="32">
        <v>50.062600000000003</v>
      </c>
      <c r="L6" s="32">
        <v>97.747200000000007</v>
      </c>
      <c r="M6" s="32">
        <v>93.742199999999997</v>
      </c>
      <c r="O6" t="s">
        <v>21</v>
      </c>
    </row>
    <row r="7" spans="1:15" x14ac:dyDescent="0.25">
      <c r="A7" s="54">
        <v>4</v>
      </c>
      <c r="B7" s="64">
        <v>50.062600000000003</v>
      </c>
      <c r="C7" s="32">
        <v>50.062600000000003</v>
      </c>
      <c r="D7" s="32">
        <v>50.062600000000003</v>
      </c>
      <c r="E7" s="32">
        <v>50.062600000000003</v>
      </c>
      <c r="F7" s="32">
        <v>50.062600000000003</v>
      </c>
      <c r="G7" s="32">
        <v>50.062600000000003</v>
      </c>
      <c r="H7" s="64">
        <v>50.062600000000003</v>
      </c>
      <c r="I7" s="64">
        <v>50.062600000000003</v>
      </c>
      <c r="J7" s="32">
        <v>52.065100000000001</v>
      </c>
      <c r="K7" s="32">
        <v>50.312899999999999</v>
      </c>
      <c r="L7" s="32">
        <v>98.873599999999996</v>
      </c>
      <c r="M7" s="32">
        <v>93.742199999999997</v>
      </c>
    </row>
    <row r="8" spans="1:15" x14ac:dyDescent="0.25">
      <c r="A8" s="54">
        <v>5</v>
      </c>
      <c r="B8" s="64">
        <v>49.937399999999997</v>
      </c>
      <c r="C8" s="32">
        <v>50.062600000000003</v>
      </c>
      <c r="D8" s="32">
        <v>49.937399999999997</v>
      </c>
      <c r="E8" s="32">
        <v>49.937399999999997</v>
      </c>
      <c r="F8" s="32">
        <v>49.937399999999997</v>
      </c>
      <c r="G8" s="32">
        <v>50.062600000000003</v>
      </c>
      <c r="H8" s="64">
        <v>50.062600000000003</v>
      </c>
      <c r="I8" s="64">
        <v>50.062600000000003</v>
      </c>
      <c r="J8" s="32">
        <v>50.062600000000003</v>
      </c>
      <c r="K8" s="32">
        <v>50.062600000000003</v>
      </c>
      <c r="L8" s="32">
        <v>96.745900000000006</v>
      </c>
      <c r="M8" s="32">
        <v>92.365499999999997</v>
      </c>
    </row>
    <row r="9" spans="1:15" x14ac:dyDescent="0.25">
      <c r="A9" s="54">
        <v>6</v>
      </c>
      <c r="B9" s="64">
        <f>AVERAGE($B$4:$B$8)</f>
        <v>50.037559999999999</v>
      </c>
      <c r="C9" s="32">
        <v>50.062600000000003</v>
      </c>
      <c r="D9" s="64">
        <f>AVERAGE($D$4:$D$8)</f>
        <v>50.012520000000002</v>
      </c>
      <c r="E9" s="32">
        <v>50.062600000000003</v>
      </c>
      <c r="F9" s="64">
        <f>AVERAGE($F$4:$F$8)</f>
        <v>50.037559999999999</v>
      </c>
      <c r="G9" s="32">
        <v>49.937399999999997</v>
      </c>
      <c r="H9" s="64">
        <v>50.062600000000003</v>
      </c>
      <c r="I9" s="64">
        <v>50.062600000000003</v>
      </c>
      <c r="J9" s="64">
        <f>AVERAGE($J$4:$J$8)</f>
        <v>50.43806</v>
      </c>
      <c r="K9" s="32">
        <v>50.062600000000003</v>
      </c>
      <c r="L9" s="32">
        <v>98.498099999999994</v>
      </c>
      <c r="M9" s="32">
        <v>96.2453</v>
      </c>
    </row>
    <row r="10" spans="1:15" x14ac:dyDescent="0.25">
      <c r="A10" s="54">
        <v>7</v>
      </c>
      <c r="B10" s="64">
        <f t="shared" ref="B10:B13" si="0">AVERAGE($B$4:$B$8)</f>
        <v>50.037559999999999</v>
      </c>
      <c r="C10" s="32">
        <v>50.062600000000003</v>
      </c>
      <c r="D10" s="64">
        <f t="shared" ref="D10:D13" si="1">AVERAGE($D$4:$D$8)</f>
        <v>50.012520000000002</v>
      </c>
      <c r="E10" s="32">
        <v>50.062600000000003</v>
      </c>
      <c r="F10" s="64">
        <f t="shared" ref="F10:F13" si="2">AVERAGE($F$4:$F$8)</f>
        <v>50.037559999999999</v>
      </c>
      <c r="G10" s="32">
        <v>49.937399999999997</v>
      </c>
      <c r="H10" s="64">
        <v>49.937399999999997</v>
      </c>
      <c r="I10" s="64">
        <v>49.937399999999997</v>
      </c>
      <c r="J10" s="64">
        <f t="shared" ref="J10:J13" si="3">AVERAGE($J$4:$J$8)</f>
        <v>50.43806</v>
      </c>
      <c r="K10" s="32">
        <v>50.062600000000003</v>
      </c>
      <c r="L10" s="32">
        <v>97.872299999999996</v>
      </c>
      <c r="M10" s="32">
        <v>91.614500000000007</v>
      </c>
    </row>
    <row r="11" spans="1:15" x14ac:dyDescent="0.25">
      <c r="A11" s="54">
        <v>8</v>
      </c>
      <c r="B11" s="64">
        <f t="shared" si="0"/>
        <v>50.037559999999999</v>
      </c>
      <c r="C11" s="32">
        <v>50.062600000000003</v>
      </c>
      <c r="D11" s="64">
        <f t="shared" si="1"/>
        <v>50.012520000000002</v>
      </c>
      <c r="E11" s="32">
        <v>49.937399999999997</v>
      </c>
      <c r="F11" s="64">
        <f t="shared" si="2"/>
        <v>50.037559999999999</v>
      </c>
      <c r="G11" s="32">
        <v>68.085099999999997</v>
      </c>
      <c r="H11" s="64">
        <v>50.062600000000003</v>
      </c>
      <c r="I11" s="64">
        <v>50.062600000000003</v>
      </c>
      <c r="J11" s="64">
        <f t="shared" si="3"/>
        <v>50.43806</v>
      </c>
      <c r="K11" s="32">
        <v>49.937399999999997</v>
      </c>
      <c r="L11" s="32">
        <v>98.247799999999998</v>
      </c>
      <c r="M11" s="32">
        <v>91.99</v>
      </c>
    </row>
    <row r="12" spans="1:15" x14ac:dyDescent="0.25">
      <c r="A12" s="54">
        <v>9</v>
      </c>
      <c r="B12" s="64">
        <f t="shared" si="0"/>
        <v>50.037559999999999</v>
      </c>
      <c r="C12" s="32">
        <v>50.062600000000003</v>
      </c>
      <c r="D12" s="64">
        <f t="shared" si="1"/>
        <v>50.012520000000002</v>
      </c>
      <c r="E12" s="32">
        <v>50.062600000000003</v>
      </c>
      <c r="F12" s="64">
        <f t="shared" si="2"/>
        <v>50.037559999999999</v>
      </c>
      <c r="G12" s="32">
        <v>50.062600000000003</v>
      </c>
      <c r="H12" s="64">
        <v>50.062600000000003</v>
      </c>
      <c r="I12" s="64">
        <v>50.062600000000003</v>
      </c>
      <c r="J12" s="64">
        <f t="shared" si="3"/>
        <v>50.43806</v>
      </c>
      <c r="K12" s="32">
        <v>50.1877</v>
      </c>
      <c r="L12" s="32">
        <v>96.871099999999998</v>
      </c>
      <c r="M12" s="32">
        <v>93.116399999999999</v>
      </c>
    </row>
    <row r="13" spans="1:15" x14ac:dyDescent="0.25">
      <c r="A13" s="54">
        <v>10</v>
      </c>
      <c r="B13" s="64">
        <f t="shared" si="0"/>
        <v>50.037559999999999</v>
      </c>
      <c r="C13" s="32">
        <v>50.062600000000003</v>
      </c>
      <c r="D13" s="64">
        <f t="shared" si="1"/>
        <v>50.012520000000002</v>
      </c>
      <c r="E13" s="32">
        <v>49.937399999999997</v>
      </c>
      <c r="F13" s="64">
        <f t="shared" si="2"/>
        <v>50.037559999999999</v>
      </c>
      <c r="G13" s="32">
        <v>50.062600000000003</v>
      </c>
      <c r="H13" s="64">
        <v>50.438000000000002</v>
      </c>
      <c r="I13" s="64">
        <v>50.438000000000002</v>
      </c>
      <c r="J13" s="64">
        <f t="shared" si="3"/>
        <v>50.43806</v>
      </c>
      <c r="K13" s="32">
        <v>50.062600000000003</v>
      </c>
      <c r="L13" s="32">
        <v>93.992500000000007</v>
      </c>
      <c r="M13" s="32">
        <v>92.740899999999996</v>
      </c>
    </row>
    <row r="14" spans="1:15" x14ac:dyDescent="0.25">
      <c r="A14" s="39" t="s">
        <v>19</v>
      </c>
      <c r="B14" s="39">
        <f t="shared" ref="B14:G14" si="4">AVERAGE(B4:B13)</f>
        <v>50.037559999999999</v>
      </c>
      <c r="C14" s="39">
        <f t="shared" si="4"/>
        <v>50.062599999999996</v>
      </c>
      <c r="D14" s="39">
        <f t="shared" si="4"/>
        <v>50.012520000000002</v>
      </c>
      <c r="E14" s="39">
        <f t="shared" si="4"/>
        <v>50.012520000000009</v>
      </c>
      <c r="F14" s="39">
        <f t="shared" si="4"/>
        <v>50.037559999999999</v>
      </c>
      <c r="G14" s="39">
        <f t="shared" si="4"/>
        <v>51.83981</v>
      </c>
      <c r="H14" s="39">
        <f t="shared" ref="H14:M14" si="5">AVERAGE(H4:H13)</f>
        <v>50.087619999999994</v>
      </c>
      <c r="I14" s="39">
        <f t="shared" si="5"/>
        <v>50.087619999999994</v>
      </c>
      <c r="J14" s="39">
        <f t="shared" si="5"/>
        <v>50.43806</v>
      </c>
      <c r="K14" s="39">
        <f t="shared" si="5"/>
        <v>50.087560000000011</v>
      </c>
      <c r="L14" s="39">
        <f t="shared" si="5"/>
        <v>97.559439999999995</v>
      </c>
      <c r="M14" s="39">
        <f t="shared" si="5"/>
        <v>93.404260000000008</v>
      </c>
    </row>
    <row r="15" spans="1:15" x14ac:dyDescent="0.25">
      <c r="A15" s="39" t="s">
        <v>20</v>
      </c>
      <c r="B15" s="39">
        <f t="shared" ref="B15:K15" si="6">STDEV(B4:B13)</f>
        <v>3.7327428104398472E-2</v>
      </c>
      <c r="C15" s="39">
        <f t="shared" si="6"/>
        <v>7.4897780662969626E-15</v>
      </c>
      <c r="D15" s="39">
        <f t="shared" si="6"/>
        <v>4.571657613310029E-2</v>
      </c>
      <c r="E15" s="39">
        <f t="shared" si="6"/>
        <v>6.4653001992692583E-2</v>
      </c>
      <c r="F15" s="39">
        <f t="shared" si="6"/>
        <v>3.7327428104398472E-2</v>
      </c>
      <c r="G15" s="39">
        <f t="shared" si="6"/>
        <v>5.708250388584756</v>
      </c>
      <c r="H15" s="39">
        <f t="shared" si="6"/>
        <v>0.1292457590105856</v>
      </c>
      <c r="I15" s="39">
        <f t="shared" si="6"/>
        <v>0.1292457590105856</v>
      </c>
      <c r="J15" s="39">
        <f t="shared" si="6"/>
        <v>0.60743817536345934</v>
      </c>
      <c r="K15" s="39">
        <f t="shared" si="6"/>
        <v>9.8739547407420192E-2</v>
      </c>
      <c r="L15" s="39">
        <f>STDEV(L4:L13)</f>
        <v>1.5056336504386867</v>
      </c>
      <c r="M15" s="39">
        <f>STDEV(M4:M13)</f>
        <v>1.374882579390367</v>
      </c>
    </row>
    <row r="16" spans="1:15" x14ac:dyDescent="0.25">
      <c r="A16" s="1" t="s">
        <v>61</v>
      </c>
      <c r="B16" s="57" t="s">
        <v>58</v>
      </c>
      <c r="C16" s="41"/>
      <c r="D16" s="57" t="s">
        <v>58</v>
      </c>
      <c r="E16" s="41"/>
      <c r="F16" s="57" t="s">
        <v>58</v>
      </c>
      <c r="G16" s="41"/>
      <c r="H16" s="57"/>
      <c r="I16" s="41"/>
      <c r="J16" s="57" t="s">
        <v>58</v>
      </c>
      <c r="K16" s="41"/>
      <c r="L16" s="57"/>
      <c r="M16" s="58"/>
    </row>
    <row r="17" spans="2:13" x14ac:dyDescent="0.25">
      <c r="B17" s="59"/>
      <c r="C17" s="43"/>
      <c r="D17" s="59"/>
      <c r="E17" s="43"/>
      <c r="F17" s="59"/>
      <c r="G17" s="43"/>
      <c r="H17" s="59"/>
      <c r="I17" s="43"/>
      <c r="J17" s="59"/>
      <c r="K17" s="43"/>
      <c r="L17" s="59"/>
      <c r="M17" s="60"/>
    </row>
  </sheetData>
  <mergeCells count="12">
    <mergeCell ref="J2:K2"/>
    <mergeCell ref="H2:I2"/>
    <mergeCell ref="F2:G2"/>
    <mergeCell ref="L1:M2"/>
    <mergeCell ref="B2:C2"/>
    <mergeCell ref="D2:E2"/>
    <mergeCell ref="J1:K1"/>
    <mergeCell ref="A1:A3"/>
    <mergeCell ref="B1:C1"/>
    <mergeCell ref="D1:E1"/>
    <mergeCell ref="F1:G1"/>
    <mergeCell ref="H1:I1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zoomScale="90" zoomScaleNormal="90" workbookViewId="0">
      <selection activeCell="K17" sqref="K17"/>
    </sheetView>
  </sheetViews>
  <sheetFormatPr defaultRowHeight="15" x14ac:dyDescent="0.25"/>
  <cols>
    <col min="1" max="1" width="11.7109375" customWidth="1"/>
    <col min="2" max="2" width="10.42578125" customWidth="1"/>
    <col min="3" max="19" width="9.140625" customWidth="1"/>
    <col min="20" max="20" width="10" customWidth="1"/>
    <col min="21" max="21" width="9.7109375" customWidth="1"/>
    <col min="25" max="25" width="16.85546875" customWidth="1"/>
  </cols>
  <sheetData>
    <row r="1" spans="1:25" x14ac:dyDescent="0.25">
      <c r="A1" s="94" t="s">
        <v>66</v>
      </c>
      <c r="B1" s="80" t="s">
        <v>21</v>
      </c>
      <c r="C1" s="81"/>
      <c r="D1" s="80" t="s">
        <v>70</v>
      </c>
      <c r="E1" s="82"/>
      <c r="F1" s="80" t="s">
        <v>71</v>
      </c>
      <c r="G1" s="82"/>
      <c r="H1" s="80" t="s">
        <v>72</v>
      </c>
      <c r="I1" s="82"/>
      <c r="J1" s="80" t="s">
        <v>73</v>
      </c>
      <c r="K1" s="82"/>
      <c r="L1" s="80" t="s">
        <v>22</v>
      </c>
      <c r="M1" s="82"/>
      <c r="N1" s="80" t="s">
        <v>28</v>
      </c>
      <c r="O1" s="82"/>
      <c r="P1" s="80" t="s">
        <v>23</v>
      </c>
      <c r="Q1" s="82"/>
      <c r="R1" s="81" t="s">
        <v>29</v>
      </c>
      <c r="S1" s="82"/>
      <c r="T1" s="80" t="s">
        <v>24</v>
      </c>
      <c r="U1" s="81"/>
      <c r="V1" s="90" t="s">
        <v>26</v>
      </c>
      <c r="W1" s="91"/>
      <c r="Y1" t="s">
        <v>26</v>
      </c>
    </row>
    <row r="2" spans="1:25" x14ac:dyDescent="0.25">
      <c r="A2" s="95"/>
      <c r="B2" s="37" t="s">
        <v>4</v>
      </c>
      <c r="C2" s="37" t="s">
        <v>57</v>
      </c>
      <c r="D2" s="37" t="s">
        <v>4</v>
      </c>
      <c r="E2" s="37" t="s">
        <v>57</v>
      </c>
      <c r="F2" s="37"/>
      <c r="G2" s="37"/>
      <c r="H2" s="37"/>
      <c r="I2" s="37"/>
      <c r="J2" s="37"/>
      <c r="K2" s="37"/>
      <c r="L2" s="37" t="s">
        <v>4</v>
      </c>
      <c r="M2" s="37" t="s">
        <v>57</v>
      </c>
      <c r="N2" s="37"/>
      <c r="O2" s="37"/>
      <c r="P2" s="37" t="s">
        <v>4</v>
      </c>
      <c r="Q2" s="37" t="s">
        <v>57</v>
      </c>
      <c r="R2" s="37"/>
      <c r="S2" s="37"/>
      <c r="T2" s="37" t="s">
        <v>4</v>
      </c>
      <c r="U2" s="37" t="s">
        <v>57</v>
      </c>
      <c r="V2" s="37" t="s">
        <v>4</v>
      </c>
      <c r="W2" s="37" t="s">
        <v>57</v>
      </c>
      <c r="Y2" t="s">
        <v>24</v>
      </c>
    </row>
    <row r="3" spans="1:25" x14ac:dyDescent="0.25">
      <c r="A3" s="54">
        <v>1</v>
      </c>
      <c r="B3" s="34">
        <v>96.2453</v>
      </c>
      <c r="C3" s="34">
        <v>96.2453</v>
      </c>
      <c r="D3" s="73">
        <v>90.237799999999993</v>
      </c>
      <c r="E3" s="34">
        <v>93.617000000000004</v>
      </c>
      <c r="F3" s="73">
        <v>94.493099999999998</v>
      </c>
      <c r="G3" s="34">
        <v>93.491900000000001</v>
      </c>
      <c r="H3" s="34">
        <v>97.997500000000002</v>
      </c>
      <c r="I3" s="34">
        <v>95.494399999999999</v>
      </c>
      <c r="J3" s="73">
        <v>91.614500000000007</v>
      </c>
      <c r="K3" s="34">
        <v>91.113900000000001</v>
      </c>
      <c r="L3" s="34">
        <v>96.370500000000007</v>
      </c>
      <c r="M3" s="34">
        <v>93.8673</v>
      </c>
      <c r="N3" s="34">
        <v>96.2453</v>
      </c>
      <c r="O3" s="34">
        <v>92.991200000000006</v>
      </c>
      <c r="P3" s="34">
        <v>97.747200000000007</v>
      </c>
      <c r="Q3" s="34">
        <v>93.8673</v>
      </c>
      <c r="R3" s="34">
        <v>97.496899999999997</v>
      </c>
      <c r="S3" s="32">
        <v>94.117599999999996</v>
      </c>
      <c r="T3" s="34">
        <v>96.996200000000002</v>
      </c>
      <c r="U3" s="32">
        <v>93.742199999999997</v>
      </c>
      <c r="V3" s="32">
        <v>97.371700000000004</v>
      </c>
      <c r="W3" s="32">
        <v>93.742199999999997</v>
      </c>
      <c r="Y3" t="s">
        <v>29</v>
      </c>
    </row>
    <row r="4" spans="1:25" x14ac:dyDescent="0.25">
      <c r="A4" s="54">
        <v>2</v>
      </c>
      <c r="B4" s="34">
        <v>94.618300000000005</v>
      </c>
      <c r="C4" s="34">
        <v>94.618300000000005</v>
      </c>
      <c r="D4" s="62">
        <v>84.355400000000003</v>
      </c>
      <c r="E4" s="34">
        <v>92.240300000000005</v>
      </c>
      <c r="F4" s="73">
        <v>94.993700000000004</v>
      </c>
      <c r="G4" s="34">
        <v>90.237799999999993</v>
      </c>
      <c r="H4" s="34">
        <v>98.373000000000005</v>
      </c>
      <c r="I4" s="34">
        <v>94.493099999999998</v>
      </c>
      <c r="J4" s="34">
        <v>94.117599999999996</v>
      </c>
      <c r="K4" s="34">
        <v>95.244100000000003</v>
      </c>
      <c r="L4" s="34">
        <v>96.745900000000006</v>
      </c>
      <c r="M4" s="34">
        <v>94.493099999999998</v>
      </c>
      <c r="N4" s="34">
        <v>96.12</v>
      </c>
      <c r="O4" s="34">
        <v>93.742199999999997</v>
      </c>
      <c r="P4" s="34">
        <v>97.747200000000007</v>
      </c>
      <c r="Q4" s="34">
        <v>94.367999999999995</v>
      </c>
      <c r="R4" s="34">
        <v>95.494399999999999</v>
      </c>
      <c r="S4" s="34">
        <v>93.992500000000007</v>
      </c>
      <c r="T4" s="34">
        <v>95.619500000000002</v>
      </c>
      <c r="U4" s="32">
        <v>94.493099999999998</v>
      </c>
      <c r="V4" s="32">
        <v>99.374200000000002</v>
      </c>
      <c r="W4" s="32">
        <v>94.743399999999994</v>
      </c>
      <c r="Y4" t="s">
        <v>23</v>
      </c>
    </row>
    <row r="5" spans="1:25" x14ac:dyDescent="0.25">
      <c r="A5" s="54">
        <v>3</v>
      </c>
      <c r="B5" s="34">
        <v>93.8673</v>
      </c>
      <c r="C5" s="34">
        <v>93.8673</v>
      </c>
      <c r="D5" s="34">
        <v>95.121399999999994</v>
      </c>
      <c r="E5" s="34">
        <v>92.991200000000006</v>
      </c>
      <c r="F5" s="34">
        <v>97.121399999999994</v>
      </c>
      <c r="G5" s="34">
        <v>94.868600000000001</v>
      </c>
      <c r="H5" s="34">
        <v>84.730900000000005</v>
      </c>
      <c r="I5" s="34">
        <v>91.364199999999997</v>
      </c>
      <c r="J5" s="34">
        <v>97.245999999999995</v>
      </c>
      <c r="K5" s="34">
        <v>92.991200000000006</v>
      </c>
      <c r="L5" s="34">
        <v>94.493099999999998</v>
      </c>
      <c r="M5" s="34">
        <v>93.617000000000004</v>
      </c>
      <c r="N5" s="34">
        <v>93.116399999999999</v>
      </c>
      <c r="O5" s="34">
        <v>93.491900000000001</v>
      </c>
      <c r="P5" s="34">
        <v>98.373000000000005</v>
      </c>
      <c r="Q5" s="34">
        <v>93.617000000000004</v>
      </c>
      <c r="R5" s="34">
        <v>95.244100000000003</v>
      </c>
      <c r="S5" s="34">
        <v>93.99</v>
      </c>
      <c r="T5" s="34">
        <v>96.871099999999998</v>
      </c>
      <c r="U5" s="32">
        <v>93.8673</v>
      </c>
      <c r="V5" s="32">
        <v>97.747200000000007</v>
      </c>
      <c r="W5" s="32">
        <v>93.742199999999997</v>
      </c>
      <c r="Y5" t="s">
        <v>28</v>
      </c>
    </row>
    <row r="6" spans="1:25" x14ac:dyDescent="0.25">
      <c r="A6" s="54">
        <v>4</v>
      </c>
      <c r="B6" s="34">
        <v>91.364199999999997</v>
      </c>
      <c r="C6" s="34">
        <v>91.364199999999997</v>
      </c>
      <c r="D6" s="34">
        <v>86.733000000000004</v>
      </c>
      <c r="E6" s="34">
        <v>88.986199999999997</v>
      </c>
      <c r="F6" s="73">
        <v>94.493099999999998</v>
      </c>
      <c r="G6" s="34">
        <v>93.8673</v>
      </c>
      <c r="H6" s="34">
        <v>93.617000000000004</v>
      </c>
      <c r="I6" s="34">
        <v>93.617000000000004</v>
      </c>
      <c r="J6" s="34">
        <v>94.367999999999995</v>
      </c>
      <c r="K6" s="34">
        <v>93.241600000000005</v>
      </c>
      <c r="L6" s="34">
        <v>83.479299999999995</v>
      </c>
      <c r="M6" s="34">
        <v>93.116399999999999</v>
      </c>
      <c r="N6" s="34">
        <v>98.373000000000005</v>
      </c>
      <c r="O6" s="34">
        <v>93.116399999999999</v>
      </c>
      <c r="P6" s="34">
        <v>97.747200000000007</v>
      </c>
      <c r="Q6" s="34">
        <v>93.491900000000001</v>
      </c>
      <c r="R6" s="34">
        <v>95.244100000000003</v>
      </c>
      <c r="S6" s="34">
        <v>93.617000000000004</v>
      </c>
      <c r="T6" s="34">
        <v>93.8673</v>
      </c>
      <c r="U6" s="32">
        <v>93.491900000000001</v>
      </c>
      <c r="V6" s="32">
        <v>98.873599999999996</v>
      </c>
      <c r="W6" s="32">
        <v>93.742199999999997</v>
      </c>
      <c r="Y6" t="s">
        <v>22</v>
      </c>
    </row>
    <row r="7" spans="1:25" x14ac:dyDescent="0.25">
      <c r="A7" s="54">
        <v>5</v>
      </c>
      <c r="B7" s="34">
        <v>89.987499999999997</v>
      </c>
      <c r="C7" s="34">
        <v>89.987499999999997</v>
      </c>
      <c r="D7" s="34">
        <v>95.744699999999995</v>
      </c>
      <c r="E7" s="34">
        <v>92.740899999999996</v>
      </c>
      <c r="F7" s="34">
        <v>93.366699999999994</v>
      </c>
      <c r="G7" s="34">
        <v>92.740899999999996</v>
      </c>
      <c r="H7" s="34">
        <v>96.745900000000006</v>
      </c>
      <c r="I7" s="34">
        <v>88.610799999999998</v>
      </c>
      <c r="J7" s="34">
        <v>97.872299999999996</v>
      </c>
      <c r="K7" s="34">
        <v>94.868600000000001</v>
      </c>
      <c r="L7" s="34">
        <v>92.740899999999996</v>
      </c>
      <c r="M7" s="34">
        <v>89.862300000000005</v>
      </c>
      <c r="N7" s="34">
        <v>96.996200000000002</v>
      </c>
      <c r="O7" s="34">
        <v>92.240300000000005</v>
      </c>
      <c r="P7" s="34">
        <v>96.120199999999997</v>
      </c>
      <c r="Q7" s="34">
        <v>91.239000000000004</v>
      </c>
      <c r="R7" s="34">
        <v>97.997500000000002</v>
      </c>
      <c r="S7" s="34">
        <v>92.615799999999993</v>
      </c>
      <c r="T7" s="34">
        <v>86.483099999999993</v>
      </c>
      <c r="U7" s="32">
        <v>92.115099999999998</v>
      </c>
      <c r="V7" s="32">
        <v>96.745900000000006</v>
      </c>
      <c r="W7" s="32">
        <v>92.365499999999997</v>
      </c>
      <c r="Y7" t="s">
        <v>73</v>
      </c>
    </row>
    <row r="8" spans="1:25" x14ac:dyDescent="0.25">
      <c r="A8" s="54">
        <v>6</v>
      </c>
      <c r="B8" s="34">
        <v>95.494399999999999</v>
      </c>
      <c r="C8" s="34">
        <v>95.494399999999999</v>
      </c>
      <c r="D8" s="34">
        <v>92.490600000000001</v>
      </c>
      <c r="E8" s="34">
        <v>95.869799999999998</v>
      </c>
      <c r="F8" s="34">
        <v>84.730900000000005</v>
      </c>
      <c r="G8" s="34">
        <v>96.370500000000007</v>
      </c>
      <c r="H8" s="34">
        <v>93.366699999999994</v>
      </c>
      <c r="I8" s="34">
        <v>93.366699999999994</v>
      </c>
      <c r="J8" s="34">
        <v>97.747200000000007</v>
      </c>
      <c r="K8" s="34">
        <v>96.620800000000003</v>
      </c>
      <c r="L8" s="34">
        <v>98.873599999999996</v>
      </c>
      <c r="M8" s="34">
        <v>95.869799999999998</v>
      </c>
      <c r="N8" s="34">
        <v>98.247799999999998</v>
      </c>
      <c r="O8" s="34">
        <v>95.869799999999998</v>
      </c>
      <c r="P8" s="34">
        <v>98.6233</v>
      </c>
      <c r="Q8" s="34">
        <v>96.370500000000007</v>
      </c>
      <c r="R8" s="34">
        <v>99.123900000000006</v>
      </c>
      <c r="S8" s="34">
        <v>96.2453</v>
      </c>
      <c r="T8" s="34">
        <v>98.748400000000004</v>
      </c>
      <c r="U8" s="32">
        <v>96.2453</v>
      </c>
      <c r="V8" s="32">
        <v>98.498099999999994</v>
      </c>
      <c r="W8" s="32">
        <v>96.2453</v>
      </c>
      <c r="Y8" t="s">
        <v>72</v>
      </c>
    </row>
    <row r="9" spans="1:25" x14ac:dyDescent="0.25">
      <c r="A9" s="54">
        <v>7</v>
      </c>
      <c r="B9" s="34">
        <v>91.364199999999997</v>
      </c>
      <c r="C9" s="34">
        <v>91.364199999999997</v>
      </c>
      <c r="D9" s="34">
        <v>91.614500000000007</v>
      </c>
      <c r="E9" s="34">
        <v>93.366699999999994</v>
      </c>
      <c r="F9" s="34">
        <v>91.864800000000002</v>
      </c>
      <c r="G9" s="34">
        <v>92.991200000000006</v>
      </c>
      <c r="H9" s="34">
        <v>91.614500000000007</v>
      </c>
      <c r="I9" s="34">
        <v>92.740899999999996</v>
      </c>
      <c r="J9" s="34">
        <v>96.745900000000006</v>
      </c>
      <c r="K9" s="34">
        <v>91.113900000000001</v>
      </c>
      <c r="L9" s="34">
        <v>96.2453</v>
      </c>
      <c r="M9" s="34">
        <v>90.988699999999994</v>
      </c>
      <c r="N9" s="62">
        <v>79.974999999999994</v>
      </c>
      <c r="O9" s="34">
        <v>91.364199999999997</v>
      </c>
      <c r="P9" s="34">
        <v>98.6233</v>
      </c>
      <c r="Q9" s="34">
        <v>90.863600000000005</v>
      </c>
      <c r="R9" s="34">
        <v>98.247799999999998</v>
      </c>
      <c r="S9" s="34">
        <v>91.99</v>
      </c>
      <c r="T9" s="34">
        <v>98.498099999999994</v>
      </c>
      <c r="U9" s="32">
        <v>91.489400000000003</v>
      </c>
      <c r="V9" s="32">
        <v>97.872299999999996</v>
      </c>
      <c r="W9" s="32">
        <v>91.614500000000007</v>
      </c>
      <c r="Y9" t="s">
        <v>71</v>
      </c>
    </row>
    <row r="10" spans="1:25" x14ac:dyDescent="0.25">
      <c r="A10" s="54">
        <v>8</v>
      </c>
      <c r="B10" s="34">
        <v>94.493099999999998</v>
      </c>
      <c r="C10" s="34">
        <v>94.493099999999998</v>
      </c>
      <c r="D10" s="62">
        <v>89.987499999999997</v>
      </c>
      <c r="E10" s="34">
        <v>94.117599999999996</v>
      </c>
      <c r="F10" s="34">
        <v>91.864800000000002</v>
      </c>
      <c r="G10" s="34">
        <v>90.988699999999994</v>
      </c>
      <c r="H10" s="34">
        <v>90.363</v>
      </c>
      <c r="I10" s="34">
        <v>91.239000000000004</v>
      </c>
      <c r="J10" s="34">
        <v>93.617000000000004</v>
      </c>
      <c r="K10" s="34">
        <v>92.740899999999996</v>
      </c>
      <c r="L10" s="73">
        <v>90.363</v>
      </c>
      <c r="M10" s="34">
        <v>93.241600000000005</v>
      </c>
      <c r="N10" s="34">
        <v>94.618300000000005</v>
      </c>
      <c r="O10" s="34">
        <v>91.99</v>
      </c>
      <c r="P10" s="34">
        <v>87.359200000000001</v>
      </c>
      <c r="Q10" s="34">
        <v>91.739699999999999</v>
      </c>
      <c r="R10" s="34">
        <v>93.366699999999994</v>
      </c>
      <c r="S10" s="34">
        <v>91.614500000000007</v>
      </c>
      <c r="T10" s="34">
        <v>97.371700000000004</v>
      </c>
      <c r="U10" s="32">
        <v>91.739699999999999</v>
      </c>
      <c r="V10" s="32">
        <v>98.247799999999998</v>
      </c>
      <c r="W10" s="32">
        <v>91.99</v>
      </c>
      <c r="Y10" t="s">
        <v>70</v>
      </c>
    </row>
    <row r="11" spans="1:25" x14ac:dyDescent="0.25">
      <c r="A11" s="54">
        <v>9</v>
      </c>
      <c r="B11" s="34">
        <v>95.619500000000002</v>
      </c>
      <c r="C11" s="34">
        <v>95.619500000000002</v>
      </c>
      <c r="D11" s="62">
        <v>77.722200000000001</v>
      </c>
      <c r="E11" s="34">
        <v>95.118899999999996</v>
      </c>
      <c r="F11" s="34">
        <v>91.864800000000002</v>
      </c>
      <c r="G11" s="34">
        <v>90.863600000000005</v>
      </c>
      <c r="H11" s="34">
        <v>92.490600000000001</v>
      </c>
      <c r="I11" s="34">
        <v>93.366699999999994</v>
      </c>
      <c r="J11" s="34">
        <v>90.363</v>
      </c>
      <c r="K11" s="34">
        <v>91.99</v>
      </c>
      <c r="L11" s="34">
        <v>98.748400000000004</v>
      </c>
      <c r="M11" s="34">
        <v>92.615799999999993</v>
      </c>
      <c r="N11" s="34">
        <v>93.491900000000001</v>
      </c>
      <c r="O11" s="34">
        <v>91.489400000000003</v>
      </c>
      <c r="P11" s="34">
        <v>94.868600000000001</v>
      </c>
      <c r="Q11" s="34">
        <v>92.240300000000005</v>
      </c>
      <c r="R11" s="34">
        <v>90.988699999999994</v>
      </c>
      <c r="S11" s="34">
        <v>92.866100000000003</v>
      </c>
      <c r="T11" s="34">
        <v>98.122699999999995</v>
      </c>
      <c r="U11" s="32">
        <v>93.366699999999994</v>
      </c>
      <c r="V11" s="32">
        <v>96.871099999999998</v>
      </c>
      <c r="W11" s="32">
        <v>93.116399999999999</v>
      </c>
      <c r="Y11" t="s">
        <v>21</v>
      </c>
    </row>
    <row r="12" spans="1:25" x14ac:dyDescent="0.25">
      <c r="A12" s="54">
        <v>10</v>
      </c>
      <c r="B12" s="34">
        <v>96.551699999999997</v>
      </c>
      <c r="C12" s="34">
        <v>96.551699999999997</v>
      </c>
      <c r="D12" s="62">
        <v>88.861099999999993</v>
      </c>
      <c r="E12" s="34">
        <v>97.178700000000006</v>
      </c>
      <c r="F12" s="34">
        <v>91.864800000000002</v>
      </c>
      <c r="G12" s="34">
        <v>93.416899999999998</v>
      </c>
      <c r="H12" s="34">
        <v>78.848600000000005</v>
      </c>
      <c r="I12" s="34">
        <v>96.238200000000006</v>
      </c>
      <c r="J12" s="34">
        <v>90.1126</v>
      </c>
      <c r="K12" s="34">
        <v>95.924800000000005</v>
      </c>
      <c r="L12" s="34">
        <v>93.617000000000004</v>
      </c>
      <c r="M12" s="34">
        <v>97.492199999999997</v>
      </c>
      <c r="N12" s="34">
        <v>95.619500000000002</v>
      </c>
      <c r="O12" s="34">
        <v>96.551699999999997</v>
      </c>
      <c r="P12" s="34">
        <v>94.868600000000001</v>
      </c>
      <c r="Q12" s="34">
        <v>97.492199999999997</v>
      </c>
      <c r="R12" s="34">
        <v>90.613299999999995</v>
      </c>
      <c r="S12" s="34">
        <v>96.238200000000006</v>
      </c>
      <c r="T12" s="34">
        <v>98.122699999999995</v>
      </c>
      <c r="U12" s="32">
        <v>96.238200000000006</v>
      </c>
      <c r="V12" s="32">
        <v>93.992500000000007</v>
      </c>
      <c r="W12" s="32">
        <v>92.740899999999996</v>
      </c>
    </row>
    <row r="13" spans="1:25" x14ac:dyDescent="0.25">
      <c r="A13" s="39" t="s">
        <v>19</v>
      </c>
      <c r="B13" s="39">
        <f t="shared" ref="B13:M13" si="0">AVERAGE(B3:B12)</f>
        <v>93.960549999999998</v>
      </c>
      <c r="C13" s="39">
        <f t="shared" si="0"/>
        <v>93.960549999999998</v>
      </c>
      <c r="D13" s="39">
        <f t="shared" si="0"/>
        <v>89.286820000000006</v>
      </c>
      <c r="E13" s="39">
        <f t="shared" si="0"/>
        <v>93.622730000000018</v>
      </c>
      <c r="F13" s="39">
        <f t="shared" ref="F13" si="1">AVERAGE(F3:F12)</f>
        <v>92.665810000000008</v>
      </c>
      <c r="G13" s="39">
        <f t="shared" ref="G13" si="2">AVERAGE(G3:G12)</f>
        <v>92.983740000000012</v>
      </c>
      <c r="H13" s="39">
        <f t="shared" ref="H13" si="3">AVERAGE(H3:H12)</f>
        <v>91.81477000000001</v>
      </c>
      <c r="I13" s="39">
        <f t="shared" ref="I13" si="4">AVERAGE(I3:I12)</f>
        <v>93.053100000000001</v>
      </c>
      <c r="J13" s="39">
        <f t="shared" si="0"/>
        <v>94.380409999999998</v>
      </c>
      <c r="K13" s="39">
        <f t="shared" si="0"/>
        <v>93.584980000000002</v>
      </c>
      <c r="L13" s="39">
        <f t="shared" si="0"/>
        <v>94.167699999999996</v>
      </c>
      <c r="M13" s="39">
        <f t="shared" si="0"/>
        <v>93.516420000000011</v>
      </c>
      <c r="N13" s="39">
        <f t="shared" ref="N13:W13" si="5">AVERAGE(N3:N12)</f>
        <v>94.280339999999995</v>
      </c>
      <c r="O13" s="39">
        <f t="shared" si="5"/>
        <v>93.284710000000004</v>
      </c>
      <c r="P13" s="39">
        <f t="shared" si="5"/>
        <v>96.20778</v>
      </c>
      <c r="Q13" s="39">
        <f t="shared" si="5"/>
        <v>93.528950000000009</v>
      </c>
      <c r="R13" s="39">
        <f t="shared" si="5"/>
        <v>95.381740000000008</v>
      </c>
      <c r="S13" s="39">
        <f t="shared" si="5"/>
        <v>93.728700000000003</v>
      </c>
      <c r="T13" s="39">
        <f t="shared" si="5"/>
        <v>96.070080000000004</v>
      </c>
      <c r="U13" s="39">
        <f t="shared" si="5"/>
        <v>93.678889999999996</v>
      </c>
      <c r="V13" s="39">
        <f t="shared" si="5"/>
        <v>97.559439999999995</v>
      </c>
      <c r="W13" s="39">
        <f t="shared" si="5"/>
        <v>93.404260000000008</v>
      </c>
    </row>
    <row r="14" spans="1:25" x14ac:dyDescent="0.25">
      <c r="A14" s="39" t="s">
        <v>20</v>
      </c>
      <c r="B14" s="39">
        <f t="shared" ref="B14:U14" si="6">STDEV(B3:B12)</f>
        <v>2.2859737746381383</v>
      </c>
      <c r="C14" s="39">
        <f t="shared" si="6"/>
        <v>2.2859737746381383</v>
      </c>
      <c r="D14" s="39">
        <f t="shared" si="6"/>
        <v>5.349836205550802</v>
      </c>
      <c r="E14" s="39">
        <f t="shared" si="6"/>
        <v>2.2317962083637184</v>
      </c>
      <c r="F14" s="39">
        <f t="shared" si="6"/>
        <v>3.2993238898127104</v>
      </c>
      <c r="G14" s="39">
        <f t="shared" si="6"/>
        <v>1.8951330819291381</v>
      </c>
      <c r="H14" s="39">
        <f t="shared" si="6"/>
        <v>6.0746866659112548</v>
      </c>
      <c r="I14" s="39">
        <f t="shared" si="6"/>
        <v>2.2278021301522979</v>
      </c>
      <c r="J14" s="39">
        <f t="shared" ref="J14:K14" si="7">STDEV(J3:J12)</f>
        <v>2.981270814583755</v>
      </c>
      <c r="K14" s="39">
        <f t="shared" si="7"/>
        <v>1.9728915517866452</v>
      </c>
      <c r="L14" s="39">
        <f t="shared" si="6"/>
        <v>4.5959731490367401</v>
      </c>
      <c r="M14" s="39">
        <f t="shared" si="6"/>
        <v>2.1914221855021698</v>
      </c>
      <c r="N14" s="39">
        <f t="shared" ref="N14:O14" si="8">STDEV(N3:N12)</f>
        <v>5.3295677323567059</v>
      </c>
      <c r="O14" s="39">
        <f t="shared" si="8"/>
        <v>1.7448711518491993</v>
      </c>
      <c r="P14" s="39">
        <f t="shared" si="6"/>
        <v>3.4214833952541706</v>
      </c>
      <c r="Q14" s="39">
        <f t="shared" si="6"/>
        <v>2.1555964398900507</v>
      </c>
      <c r="R14" s="39">
        <f t="shared" ref="R14:S14" si="9">STDEV(R3:R12)</f>
        <v>2.9754915949394936</v>
      </c>
      <c r="S14" s="39">
        <f t="shared" si="9"/>
        <v>1.5779029170248589</v>
      </c>
      <c r="T14" s="39">
        <f t="shared" si="6"/>
        <v>3.6765649785877286</v>
      </c>
      <c r="U14" s="39">
        <f t="shared" si="6"/>
        <v>1.6657051796294708</v>
      </c>
      <c r="V14" s="39">
        <f>STDEV(V3:V12)</f>
        <v>1.5056336504386867</v>
      </c>
      <c r="W14" s="39">
        <f>STDEV(W3:W12)</f>
        <v>1.374882579390367</v>
      </c>
    </row>
    <row r="15" spans="1:25" x14ac:dyDescent="0.25">
      <c r="A15" s="1" t="s">
        <v>61</v>
      </c>
      <c r="B15" s="57" t="s">
        <v>58</v>
      </c>
      <c r="C15" s="41"/>
      <c r="D15" s="57" t="s">
        <v>82</v>
      </c>
      <c r="E15" s="41"/>
      <c r="F15" s="57" t="s">
        <v>83</v>
      </c>
      <c r="G15" s="58"/>
      <c r="H15" s="57" t="s">
        <v>81</v>
      </c>
      <c r="I15" s="58"/>
      <c r="J15" s="57" t="s">
        <v>80</v>
      </c>
      <c r="K15" s="58"/>
      <c r="L15" s="57" t="s">
        <v>91</v>
      </c>
      <c r="M15" s="58"/>
      <c r="N15" s="57" t="s">
        <v>90</v>
      </c>
      <c r="O15" s="58"/>
      <c r="P15" s="57" t="s">
        <v>90</v>
      </c>
      <c r="Q15" s="41"/>
      <c r="R15" s="57" t="s">
        <v>77</v>
      </c>
      <c r="S15" s="65"/>
      <c r="T15" s="57" t="s">
        <v>77</v>
      </c>
      <c r="U15" s="41"/>
      <c r="V15" s="57"/>
      <c r="W15" s="58"/>
    </row>
    <row r="16" spans="1:25" x14ac:dyDescent="0.25">
      <c r="B16" s="59"/>
      <c r="C16" s="43"/>
      <c r="D16" s="59"/>
      <c r="E16" s="43"/>
      <c r="F16" s="59"/>
      <c r="G16" s="60"/>
      <c r="H16" s="59"/>
      <c r="I16" s="60"/>
      <c r="J16" s="59" t="s">
        <v>92</v>
      </c>
      <c r="K16" s="60"/>
      <c r="L16" s="59"/>
      <c r="M16" s="60"/>
      <c r="N16" s="43"/>
      <c r="O16" s="43"/>
      <c r="P16" s="59"/>
      <c r="Q16" s="43"/>
      <c r="R16" s="59"/>
      <c r="S16" s="60"/>
      <c r="T16" s="59"/>
      <c r="U16" s="43"/>
      <c r="V16" s="59"/>
      <c r="W16" s="60"/>
    </row>
  </sheetData>
  <mergeCells count="12">
    <mergeCell ref="V1:W1"/>
    <mergeCell ref="F1:G1"/>
    <mergeCell ref="H1:I1"/>
    <mergeCell ref="J1:K1"/>
    <mergeCell ref="N1:O1"/>
    <mergeCell ref="T1:U1"/>
    <mergeCell ref="R1:S1"/>
    <mergeCell ref="A1:A2"/>
    <mergeCell ref="B1:C1"/>
    <mergeCell ref="D1:E1"/>
    <mergeCell ref="L1:M1"/>
    <mergeCell ref="P1:Q1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topLeftCell="O1" zoomScale="80" zoomScaleNormal="80" workbookViewId="0">
      <selection activeCell="B13" sqref="B13"/>
    </sheetView>
  </sheetViews>
  <sheetFormatPr defaultRowHeight="15" x14ac:dyDescent="0.25"/>
  <cols>
    <col min="1" max="1" width="11.7109375" customWidth="1"/>
    <col min="2" max="2" width="10.42578125" customWidth="1"/>
    <col min="3" max="11" width="9.140625" customWidth="1"/>
    <col min="12" max="13" width="9.5703125" customWidth="1"/>
    <col min="14" max="16" width="9.140625" customWidth="1"/>
    <col min="17" max="17" width="12.28515625" customWidth="1"/>
    <col min="18" max="19" width="11" customWidth="1"/>
    <col min="20" max="22" width="9.140625" customWidth="1"/>
    <col min="23" max="23" width="11.140625" customWidth="1"/>
    <col min="24" max="25" width="9.140625" customWidth="1"/>
    <col min="26" max="26" width="11.85546875" customWidth="1"/>
    <col min="27" max="28" width="9.140625" customWidth="1"/>
    <col min="29" max="29" width="10" customWidth="1"/>
    <col min="30" max="31" width="9.7109375" customWidth="1"/>
    <col min="32" max="32" width="14.140625" customWidth="1"/>
    <col min="36" max="36" width="16.85546875" customWidth="1"/>
  </cols>
  <sheetData>
    <row r="1" spans="1:36" x14ac:dyDescent="0.25">
      <c r="A1" s="94" t="s">
        <v>66</v>
      </c>
      <c r="B1" s="80" t="s">
        <v>21</v>
      </c>
      <c r="C1" s="81"/>
      <c r="D1" s="82"/>
      <c r="E1" s="80" t="s">
        <v>70</v>
      </c>
      <c r="F1" s="81"/>
      <c r="G1" s="82"/>
      <c r="H1" s="80" t="s">
        <v>71</v>
      </c>
      <c r="I1" s="81"/>
      <c r="J1" s="82"/>
      <c r="K1" s="80" t="s">
        <v>72</v>
      </c>
      <c r="L1" s="81"/>
      <c r="M1" s="82"/>
      <c r="N1" s="80" t="s">
        <v>73</v>
      </c>
      <c r="O1" s="81"/>
      <c r="P1" s="82"/>
      <c r="Q1" s="80" t="s">
        <v>22</v>
      </c>
      <c r="R1" s="81"/>
      <c r="S1" s="82"/>
      <c r="T1" s="80" t="s">
        <v>28</v>
      </c>
      <c r="U1" s="81"/>
      <c r="V1" s="82"/>
      <c r="W1" s="80" t="s">
        <v>23</v>
      </c>
      <c r="X1" s="81"/>
      <c r="Y1" s="81"/>
      <c r="Z1" s="80" t="s">
        <v>29</v>
      </c>
      <c r="AA1" s="81"/>
      <c r="AB1" s="82"/>
      <c r="AC1" s="80" t="s">
        <v>24</v>
      </c>
      <c r="AD1" s="81"/>
      <c r="AE1" s="66"/>
      <c r="AF1" s="96" t="s">
        <v>26</v>
      </c>
      <c r="AG1" s="97"/>
      <c r="AH1" s="98"/>
      <c r="AI1" s="68"/>
      <c r="AJ1" t="s">
        <v>26</v>
      </c>
    </row>
    <row r="2" spans="1:36" x14ac:dyDescent="0.25">
      <c r="A2" s="95"/>
      <c r="B2" s="37" t="s">
        <v>4</v>
      </c>
      <c r="C2" s="37" t="s">
        <v>57</v>
      </c>
      <c r="D2" s="37" t="s">
        <v>74</v>
      </c>
      <c r="E2" s="37" t="s">
        <v>4</v>
      </c>
      <c r="F2" s="37" t="s">
        <v>57</v>
      </c>
      <c r="G2" s="37" t="s">
        <v>74</v>
      </c>
      <c r="H2" s="37" t="s">
        <v>4</v>
      </c>
      <c r="I2" s="37" t="s">
        <v>57</v>
      </c>
      <c r="J2" s="37" t="s">
        <v>74</v>
      </c>
      <c r="K2" s="37" t="s">
        <v>4</v>
      </c>
      <c r="L2" s="37" t="s">
        <v>57</v>
      </c>
      <c r="M2" s="37" t="s">
        <v>74</v>
      </c>
      <c r="N2" s="37" t="s">
        <v>4</v>
      </c>
      <c r="O2" s="37" t="s">
        <v>57</v>
      </c>
      <c r="P2" s="37" t="s">
        <v>74</v>
      </c>
      <c r="Q2" s="37" t="s">
        <v>4</v>
      </c>
      <c r="R2" s="37" t="s">
        <v>57</v>
      </c>
      <c r="S2" s="37" t="s">
        <v>74</v>
      </c>
      <c r="T2" s="37" t="s">
        <v>4</v>
      </c>
      <c r="U2" s="37" t="s">
        <v>57</v>
      </c>
      <c r="V2" s="37" t="s">
        <v>74</v>
      </c>
      <c r="W2" s="37" t="s">
        <v>4</v>
      </c>
      <c r="X2" s="37" t="s">
        <v>57</v>
      </c>
      <c r="Y2" s="37" t="s">
        <v>74</v>
      </c>
      <c r="Z2" s="37" t="s">
        <v>4</v>
      </c>
      <c r="AA2" s="37" t="s">
        <v>57</v>
      </c>
      <c r="AB2" s="37" t="s">
        <v>74</v>
      </c>
      <c r="AC2" s="37" t="s">
        <v>4</v>
      </c>
      <c r="AD2" s="37" t="s">
        <v>57</v>
      </c>
      <c r="AE2" s="37" t="s">
        <v>74</v>
      </c>
      <c r="AF2" s="37" t="s">
        <v>4</v>
      </c>
      <c r="AG2" s="37" t="s">
        <v>57</v>
      </c>
      <c r="AH2" s="37" t="s">
        <v>74</v>
      </c>
      <c r="AI2" s="69"/>
      <c r="AJ2" s="72">
        <v>0.1</v>
      </c>
    </row>
    <row r="3" spans="1:36" x14ac:dyDescent="0.25">
      <c r="A3" s="54">
        <v>1</v>
      </c>
      <c r="B3" s="34">
        <v>93.366699999999994</v>
      </c>
      <c r="C3" s="34">
        <v>93.366699999999994</v>
      </c>
      <c r="D3" s="34">
        <v>89.987499999999997</v>
      </c>
      <c r="E3" s="34">
        <v>93.742199999999997</v>
      </c>
      <c r="F3" s="34">
        <v>93.742199999999997</v>
      </c>
      <c r="G3" s="34">
        <v>90.613299999999995</v>
      </c>
      <c r="H3" s="34">
        <v>94.868600000000001</v>
      </c>
      <c r="I3" s="34">
        <v>94.868600000000001</v>
      </c>
      <c r="J3" s="34">
        <v>91.864800000000002</v>
      </c>
      <c r="K3" s="34">
        <v>94.367999999999995</v>
      </c>
      <c r="L3" s="34">
        <v>94.367999999999995</v>
      </c>
      <c r="M3" s="34">
        <v>91.614500000000007</v>
      </c>
      <c r="N3" s="34">
        <v>94.993700000000004</v>
      </c>
      <c r="O3" s="34">
        <v>94.993700000000004</v>
      </c>
      <c r="P3" s="34">
        <v>93.116399999999999</v>
      </c>
      <c r="Q3" s="34">
        <v>94.242800000000003</v>
      </c>
      <c r="R3" s="34">
        <v>94.242800000000003</v>
      </c>
      <c r="S3" s="34">
        <v>91.489400000000003</v>
      </c>
      <c r="T3" s="34">
        <v>94.117599999999996</v>
      </c>
      <c r="U3" s="34">
        <v>93.992500000000007</v>
      </c>
      <c r="V3" s="34">
        <v>91.864800000000002</v>
      </c>
      <c r="W3" s="34">
        <v>91.489400000000003</v>
      </c>
      <c r="X3" s="34">
        <v>93.8673</v>
      </c>
      <c r="Y3" s="34">
        <v>90.363</v>
      </c>
      <c r="Z3" s="34">
        <v>92.866100000000003</v>
      </c>
      <c r="AA3" s="34">
        <v>92.740899999999996</v>
      </c>
      <c r="AB3" s="34">
        <v>90.237799999999993</v>
      </c>
      <c r="AC3" s="34">
        <v>93.742199999999997</v>
      </c>
      <c r="AD3" s="34">
        <v>93.241600000000005</v>
      </c>
      <c r="AE3" s="34">
        <v>90.863600000000005</v>
      </c>
      <c r="AF3" s="32">
        <v>97.371700000000004</v>
      </c>
      <c r="AG3" s="32">
        <v>93.742199999999997</v>
      </c>
      <c r="AH3" s="32">
        <v>91.99</v>
      </c>
      <c r="AI3" s="42"/>
      <c r="AJ3" s="72">
        <v>0.2</v>
      </c>
    </row>
    <row r="4" spans="1:36" x14ac:dyDescent="0.25">
      <c r="A4" s="54">
        <v>2</v>
      </c>
      <c r="B4" s="34">
        <v>94.993700000000004</v>
      </c>
      <c r="C4" s="34">
        <v>94.993700000000004</v>
      </c>
      <c r="D4" s="34">
        <v>90.738399999999999</v>
      </c>
      <c r="E4" s="34">
        <v>94.743399999999994</v>
      </c>
      <c r="F4" s="34">
        <v>94.743399999999994</v>
      </c>
      <c r="G4" s="34">
        <v>89.737200000000001</v>
      </c>
      <c r="H4" s="34">
        <v>93.992500000000007</v>
      </c>
      <c r="I4" s="34">
        <v>93.992500000000007</v>
      </c>
      <c r="J4" s="34">
        <v>90.613299999999995</v>
      </c>
      <c r="K4" s="34">
        <v>93.366699999999994</v>
      </c>
      <c r="L4" s="34">
        <v>93.366699999999994</v>
      </c>
      <c r="M4" s="34">
        <v>90.863600000000005</v>
      </c>
      <c r="N4" s="34">
        <v>94.743399999999994</v>
      </c>
      <c r="O4" s="34">
        <v>94.367999999999995</v>
      </c>
      <c r="P4" s="34">
        <v>90.988699999999994</v>
      </c>
      <c r="Q4" s="34">
        <v>93.742199999999997</v>
      </c>
      <c r="R4" s="34">
        <v>94.242800000000003</v>
      </c>
      <c r="S4" s="34">
        <v>91.614500000000007</v>
      </c>
      <c r="T4" s="34">
        <v>94.117599999999996</v>
      </c>
      <c r="U4" s="34">
        <v>94.493099999999998</v>
      </c>
      <c r="V4" s="34">
        <v>92.365499999999997</v>
      </c>
      <c r="W4" s="34">
        <v>92.740899999999996</v>
      </c>
      <c r="X4" s="34">
        <v>94.493099999999998</v>
      </c>
      <c r="Y4" s="34">
        <v>93.617000000000004</v>
      </c>
      <c r="Z4" s="34">
        <v>90.738399999999999</v>
      </c>
      <c r="AA4" s="34">
        <v>94.993700000000004</v>
      </c>
      <c r="AB4" s="34">
        <v>93.241600000000005</v>
      </c>
      <c r="AC4" s="34">
        <v>96.745900000000006</v>
      </c>
      <c r="AD4" s="34">
        <v>94.117599999999996</v>
      </c>
      <c r="AE4" s="34">
        <v>92.365499999999997</v>
      </c>
      <c r="AF4" s="32">
        <v>99.374200000000002</v>
      </c>
      <c r="AG4" s="32">
        <v>94.743399999999994</v>
      </c>
      <c r="AH4" s="32">
        <v>92.866100000000003</v>
      </c>
      <c r="AI4" s="42"/>
      <c r="AJ4" s="72">
        <v>0.3</v>
      </c>
    </row>
    <row r="5" spans="1:36" x14ac:dyDescent="0.25">
      <c r="A5" s="54">
        <v>3</v>
      </c>
      <c r="B5" s="34">
        <v>93.366699999999994</v>
      </c>
      <c r="C5" s="34">
        <v>93.366699999999994</v>
      </c>
      <c r="D5" s="34">
        <v>89.987499999999997</v>
      </c>
      <c r="E5" s="34">
        <v>94.117599999999996</v>
      </c>
      <c r="F5" s="34">
        <v>94.117599999999996</v>
      </c>
      <c r="G5" s="34">
        <v>89.987499999999997</v>
      </c>
      <c r="H5" s="34">
        <v>94.493099999999998</v>
      </c>
      <c r="I5" s="34">
        <v>94.493099999999998</v>
      </c>
      <c r="J5" s="34">
        <v>90.363</v>
      </c>
      <c r="K5" s="34">
        <v>93.742199999999997</v>
      </c>
      <c r="L5" s="34">
        <v>93.742199999999997</v>
      </c>
      <c r="M5" s="34">
        <v>92.115099999999998</v>
      </c>
      <c r="N5" s="34">
        <v>92.991200000000006</v>
      </c>
      <c r="O5" s="34">
        <v>92.991200000000006</v>
      </c>
      <c r="P5" s="34">
        <v>89.361699999999999</v>
      </c>
      <c r="Q5" s="34">
        <v>93.742199999999997</v>
      </c>
      <c r="R5" s="34">
        <v>93.617000000000004</v>
      </c>
      <c r="S5" s="34">
        <v>92.115099999999998</v>
      </c>
      <c r="T5" s="34">
        <v>94.117599999999996</v>
      </c>
      <c r="U5" s="34">
        <v>93.742199999999997</v>
      </c>
      <c r="V5" s="34">
        <v>91.489400000000003</v>
      </c>
      <c r="W5" s="34">
        <v>92.740899999999996</v>
      </c>
      <c r="X5" s="34">
        <v>93.8673</v>
      </c>
      <c r="Y5" s="34">
        <v>92.490600000000001</v>
      </c>
      <c r="Z5" s="34">
        <v>93.366699999999994</v>
      </c>
      <c r="AA5" s="34">
        <v>93.491900000000001</v>
      </c>
      <c r="AB5" s="34">
        <v>90.738399999999999</v>
      </c>
      <c r="AC5" s="34">
        <v>95.494399999999999</v>
      </c>
      <c r="AD5" s="34">
        <v>93.617000000000004</v>
      </c>
      <c r="AE5" s="34">
        <v>91.99</v>
      </c>
      <c r="AF5" s="32">
        <v>97.747200000000007</v>
      </c>
      <c r="AG5" s="32">
        <v>93.742199999999997</v>
      </c>
      <c r="AH5" s="32">
        <v>92.240300000000005</v>
      </c>
      <c r="AI5" s="42"/>
      <c r="AJ5" s="72">
        <v>0.4</v>
      </c>
    </row>
    <row r="6" spans="1:36" x14ac:dyDescent="0.25">
      <c r="A6" s="54">
        <v>4</v>
      </c>
      <c r="B6" s="34">
        <v>92.991200000000006</v>
      </c>
      <c r="C6" s="34">
        <v>92.991200000000006</v>
      </c>
      <c r="D6" s="34">
        <v>89.486900000000006</v>
      </c>
      <c r="E6" s="34">
        <v>92.740899999999996</v>
      </c>
      <c r="F6" s="34">
        <v>92.740899999999996</v>
      </c>
      <c r="G6" s="34">
        <v>89.862300000000005</v>
      </c>
      <c r="H6" s="34">
        <v>92.740899999999996</v>
      </c>
      <c r="I6" s="34">
        <v>92.740899999999996</v>
      </c>
      <c r="J6" s="34">
        <v>89.486900000000006</v>
      </c>
      <c r="K6" s="34">
        <v>93.742199999999997</v>
      </c>
      <c r="L6" s="34">
        <v>93.742199999999997</v>
      </c>
      <c r="M6" s="34">
        <v>91.739699999999999</v>
      </c>
      <c r="N6" s="34">
        <v>92.740899999999996</v>
      </c>
      <c r="O6" s="34">
        <v>92.740899999999996</v>
      </c>
      <c r="P6" s="34">
        <v>90.863600000000005</v>
      </c>
      <c r="Q6" s="34">
        <v>93.742199999999997</v>
      </c>
      <c r="R6" s="34">
        <v>93.742199999999997</v>
      </c>
      <c r="S6" s="34">
        <v>91.99</v>
      </c>
      <c r="T6" s="34">
        <v>94.117599999999996</v>
      </c>
      <c r="U6" s="34">
        <v>93.617000000000004</v>
      </c>
      <c r="V6" s="34">
        <v>91.614500000000007</v>
      </c>
      <c r="W6" s="34">
        <v>95.869799999999998</v>
      </c>
      <c r="X6" s="34">
        <v>93.742199999999997</v>
      </c>
      <c r="Y6" s="34">
        <v>92.240300000000005</v>
      </c>
      <c r="Z6" s="34">
        <v>97.747200000000007</v>
      </c>
      <c r="AA6" s="34">
        <v>93.742199999999997</v>
      </c>
      <c r="AB6" s="34">
        <v>92.365499999999997</v>
      </c>
      <c r="AC6" s="34">
        <v>98.6233</v>
      </c>
      <c r="AD6" s="34">
        <v>93.742199999999997</v>
      </c>
      <c r="AE6" s="34">
        <v>92.240300000000005</v>
      </c>
      <c r="AF6" s="32">
        <v>98.873599999999996</v>
      </c>
      <c r="AG6" s="32">
        <v>93.742199999999997</v>
      </c>
      <c r="AH6" s="32">
        <v>92.365499999999997</v>
      </c>
      <c r="AI6" s="42"/>
      <c r="AJ6" s="72">
        <v>0.5</v>
      </c>
    </row>
    <row r="7" spans="1:36" x14ac:dyDescent="0.25">
      <c r="A7" s="54">
        <v>5</v>
      </c>
      <c r="B7" s="34">
        <v>93.8673</v>
      </c>
      <c r="C7" s="34">
        <v>93.8673</v>
      </c>
      <c r="D7" s="34">
        <v>89.862300000000005</v>
      </c>
      <c r="E7" s="34">
        <v>93.8673</v>
      </c>
      <c r="F7" s="34">
        <v>93.8673</v>
      </c>
      <c r="G7" s="34">
        <v>90.1126</v>
      </c>
      <c r="H7" s="34">
        <v>92.991200000000006</v>
      </c>
      <c r="I7" s="34">
        <v>92.991200000000006</v>
      </c>
      <c r="J7" s="34">
        <v>89.611999999999995</v>
      </c>
      <c r="K7" s="34">
        <v>93.241600000000005</v>
      </c>
      <c r="L7" s="34">
        <v>93.241600000000005</v>
      </c>
      <c r="M7" s="34">
        <v>91.614500000000007</v>
      </c>
      <c r="N7" s="34">
        <v>93.992500000000007</v>
      </c>
      <c r="O7" s="34">
        <v>92.991200000000006</v>
      </c>
      <c r="P7" s="34">
        <v>89.737200000000001</v>
      </c>
      <c r="Q7" s="34">
        <v>92.615799999999993</v>
      </c>
      <c r="R7" s="34">
        <v>92.615799999999993</v>
      </c>
      <c r="S7" s="34">
        <v>89.486900000000006</v>
      </c>
      <c r="T7" s="34">
        <v>91.99</v>
      </c>
      <c r="U7" s="34">
        <v>92.615799999999993</v>
      </c>
      <c r="V7" s="34">
        <v>89.987499999999997</v>
      </c>
      <c r="W7" s="34">
        <v>95.869799999999998</v>
      </c>
      <c r="X7" s="34">
        <v>92.615799999999993</v>
      </c>
      <c r="Y7" s="34">
        <v>89.111400000000003</v>
      </c>
      <c r="Z7" s="34">
        <v>92.866100000000003</v>
      </c>
      <c r="AA7" s="34">
        <v>92.240300000000005</v>
      </c>
      <c r="AB7" s="34">
        <v>90.738399999999999</v>
      </c>
      <c r="AC7" s="34">
        <v>90.237799999999993</v>
      </c>
      <c r="AD7" s="34">
        <v>91.864800000000002</v>
      </c>
      <c r="AE7" s="34">
        <v>90.237799999999993</v>
      </c>
      <c r="AF7" s="32">
        <v>96.745900000000006</v>
      </c>
      <c r="AG7" s="32">
        <v>92.365499999999997</v>
      </c>
      <c r="AH7" s="32">
        <v>90.363</v>
      </c>
      <c r="AI7" s="42"/>
      <c r="AJ7" s="72">
        <v>0.6</v>
      </c>
    </row>
    <row r="8" spans="1:36" x14ac:dyDescent="0.25">
      <c r="A8" s="54">
        <v>6</v>
      </c>
      <c r="B8" s="34">
        <v>96.996200000000002</v>
      </c>
      <c r="C8" s="34">
        <v>96.996200000000002</v>
      </c>
      <c r="D8" s="34">
        <v>89.862300000000005</v>
      </c>
      <c r="E8" s="34">
        <v>96.745900000000006</v>
      </c>
      <c r="F8" s="34">
        <v>96.745900000000006</v>
      </c>
      <c r="G8" s="34">
        <v>94.868600000000001</v>
      </c>
      <c r="H8" s="34">
        <v>96.871099999999998</v>
      </c>
      <c r="I8" s="34">
        <v>96.871099999999998</v>
      </c>
      <c r="J8" s="34">
        <v>94.868600000000001</v>
      </c>
      <c r="K8" s="34">
        <v>96.370500000000007</v>
      </c>
      <c r="L8" s="34">
        <v>96.370500000000007</v>
      </c>
      <c r="M8" s="34">
        <v>93.366699999999994</v>
      </c>
      <c r="N8" s="34">
        <v>97.371700000000004</v>
      </c>
      <c r="O8" s="34">
        <v>96.745900000000006</v>
      </c>
      <c r="P8" s="34">
        <v>94.242800000000003</v>
      </c>
      <c r="Q8" s="34">
        <v>96.370500000000007</v>
      </c>
      <c r="R8" s="34">
        <v>96.370500000000007</v>
      </c>
      <c r="S8" s="34">
        <v>94.618300000000005</v>
      </c>
      <c r="T8" s="34">
        <v>92.866100000000003</v>
      </c>
      <c r="U8" s="34">
        <v>96.495599999999996</v>
      </c>
      <c r="V8" s="34">
        <v>93.8673</v>
      </c>
      <c r="W8" s="34">
        <v>97.496899999999997</v>
      </c>
      <c r="X8" s="34">
        <v>96.620800000000003</v>
      </c>
      <c r="Y8" s="34">
        <v>94.618300000000005</v>
      </c>
      <c r="Z8" s="34">
        <v>94.743399999999994</v>
      </c>
      <c r="AA8" s="34">
        <v>94.993700000000004</v>
      </c>
      <c r="AB8" s="34">
        <v>93.366699999999994</v>
      </c>
      <c r="AC8" s="34">
        <v>95.244100000000003</v>
      </c>
      <c r="AD8" s="34">
        <v>95.995000000000005</v>
      </c>
      <c r="AE8" s="34">
        <v>94.367999999999995</v>
      </c>
      <c r="AF8" s="32">
        <v>98.498099999999994</v>
      </c>
      <c r="AG8" s="32">
        <v>96.2453</v>
      </c>
      <c r="AH8" s="32">
        <v>94.618300000000005</v>
      </c>
      <c r="AI8" s="42"/>
      <c r="AJ8" s="72">
        <v>0.7</v>
      </c>
    </row>
    <row r="9" spans="1:36" x14ac:dyDescent="0.25">
      <c r="A9" s="54">
        <v>7</v>
      </c>
      <c r="B9" s="34">
        <v>93.8673</v>
      </c>
      <c r="C9" s="34">
        <v>93.8673</v>
      </c>
      <c r="D9" s="34">
        <v>89.236500000000007</v>
      </c>
      <c r="E9" s="34">
        <v>93.366699999999994</v>
      </c>
      <c r="F9" s="34">
        <v>93.366699999999994</v>
      </c>
      <c r="G9" s="34">
        <v>89.987499999999997</v>
      </c>
      <c r="H9" s="34">
        <v>92.365499999999997</v>
      </c>
      <c r="I9" s="34">
        <v>92.365499999999997</v>
      </c>
      <c r="J9" s="34">
        <v>89.611999999999995</v>
      </c>
      <c r="K9" s="34">
        <v>94.117599999999996</v>
      </c>
      <c r="L9" s="34">
        <v>94.117599999999996</v>
      </c>
      <c r="M9" s="34">
        <v>91.739699999999999</v>
      </c>
      <c r="N9" s="34">
        <v>94.493099999999998</v>
      </c>
      <c r="O9" s="34">
        <v>94.493099999999998</v>
      </c>
      <c r="P9" s="34">
        <v>90.988699999999994</v>
      </c>
      <c r="Q9" s="34">
        <v>90.237799999999993</v>
      </c>
      <c r="R9" s="34">
        <v>91.364199999999997</v>
      </c>
      <c r="S9" s="34">
        <v>87.233999999999995</v>
      </c>
      <c r="T9" s="34">
        <v>92.240300000000005</v>
      </c>
      <c r="U9" s="34">
        <v>91.739699999999999</v>
      </c>
      <c r="V9" s="34">
        <v>91.113900000000001</v>
      </c>
      <c r="W9" s="34">
        <v>95.869799999999998</v>
      </c>
      <c r="X9" s="34">
        <v>91.99</v>
      </c>
      <c r="Y9" s="34">
        <v>88.986199999999997</v>
      </c>
      <c r="Z9" s="34">
        <v>94.618300000000005</v>
      </c>
      <c r="AA9" s="34">
        <v>91.364199999999997</v>
      </c>
      <c r="AB9" s="34">
        <v>91.113900000000001</v>
      </c>
      <c r="AC9" s="34">
        <v>95.995000000000005</v>
      </c>
      <c r="AD9" s="34">
        <v>91.614500000000007</v>
      </c>
      <c r="AE9" s="34">
        <v>89.987499999999997</v>
      </c>
      <c r="AF9" s="32">
        <v>97.872299999999996</v>
      </c>
      <c r="AG9" s="32">
        <v>91.614500000000007</v>
      </c>
      <c r="AH9" s="32">
        <v>90.488100000000003</v>
      </c>
      <c r="AI9" s="42"/>
      <c r="AJ9" s="72">
        <v>0.8</v>
      </c>
    </row>
    <row r="10" spans="1:36" x14ac:dyDescent="0.25">
      <c r="A10" s="54">
        <v>8</v>
      </c>
      <c r="B10" s="34">
        <v>91.99</v>
      </c>
      <c r="C10" s="34">
        <v>91.99</v>
      </c>
      <c r="D10" s="34">
        <v>88.986199999999997</v>
      </c>
      <c r="E10" s="34">
        <v>89.611999999999995</v>
      </c>
      <c r="F10" s="34">
        <v>89.611999999999995</v>
      </c>
      <c r="G10" s="34">
        <v>88.610799999999998</v>
      </c>
      <c r="H10" s="34">
        <v>92.115099999999998</v>
      </c>
      <c r="I10" s="34">
        <v>92.115099999999998</v>
      </c>
      <c r="J10" s="34">
        <v>89.611999999999995</v>
      </c>
      <c r="K10" s="34">
        <v>92.615799999999993</v>
      </c>
      <c r="L10" s="34">
        <v>92.615799999999993</v>
      </c>
      <c r="M10" s="34">
        <v>91.489400000000003</v>
      </c>
      <c r="N10" s="34">
        <v>92.991200000000006</v>
      </c>
      <c r="O10" s="34">
        <v>92.991200000000006</v>
      </c>
      <c r="P10" s="34">
        <v>91.489400000000003</v>
      </c>
      <c r="Q10" s="34">
        <v>90.237799999999993</v>
      </c>
      <c r="R10" s="34">
        <v>91.364199999999997</v>
      </c>
      <c r="S10" s="34">
        <v>88.610799999999998</v>
      </c>
      <c r="T10" s="34">
        <v>93.617000000000004</v>
      </c>
      <c r="U10" s="34">
        <v>92.615799999999993</v>
      </c>
      <c r="V10" s="34">
        <v>91.489400000000003</v>
      </c>
      <c r="W10" s="34">
        <v>95.869799999999998</v>
      </c>
      <c r="X10" s="34">
        <v>92.240300000000005</v>
      </c>
      <c r="Y10" s="34">
        <v>89.236500000000007</v>
      </c>
      <c r="Z10" s="34">
        <v>90.863600000000005</v>
      </c>
      <c r="AA10" s="34">
        <v>90.988699999999994</v>
      </c>
      <c r="AB10" s="34">
        <v>88.360500000000002</v>
      </c>
      <c r="AC10" s="34">
        <v>95.995000000000005</v>
      </c>
      <c r="AD10" s="34">
        <v>92.115099999999998</v>
      </c>
      <c r="AE10" s="34">
        <v>90.363</v>
      </c>
      <c r="AF10" s="32">
        <v>98.247799999999998</v>
      </c>
      <c r="AG10" s="32">
        <v>91.99</v>
      </c>
      <c r="AH10" s="32">
        <v>90.738399999999999</v>
      </c>
      <c r="AI10" s="42"/>
      <c r="AJ10" s="72">
        <v>0.9</v>
      </c>
    </row>
    <row r="11" spans="1:36" x14ac:dyDescent="0.25">
      <c r="A11" s="54">
        <v>9</v>
      </c>
      <c r="B11" s="34">
        <v>93.366699999999994</v>
      </c>
      <c r="C11" s="34">
        <v>93.366699999999994</v>
      </c>
      <c r="D11" s="34">
        <v>90.488100000000003</v>
      </c>
      <c r="E11" s="34">
        <v>93.366699999999994</v>
      </c>
      <c r="F11" s="34">
        <v>93.491900000000001</v>
      </c>
      <c r="G11" s="34">
        <v>88.235299999999995</v>
      </c>
      <c r="H11" s="34">
        <v>93.491900000000001</v>
      </c>
      <c r="I11" s="34">
        <v>93.491900000000001</v>
      </c>
      <c r="J11" s="34">
        <v>88.485600000000005</v>
      </c>
      <c r="K11" s="34">
        <v>93.992500000000007</v>
      </c>
      <c r="L11" s="34">
        <v>93.992500000000007</v>
      </c>
      <c r="M11" s="34">
        <v>91.489400000000003</v>
      </c>
      <c r="N11" s="34">
        <v>92.615799999999993</v>
      </c>
      <c r="O11" s="34">
        <v>92.615799999999993</v>
      </c>
      <c r="P11" s="34">
        <v>90.863600000000005</v>
      </c>
      <c r="Q11" s="34">
        <v>98.6233</v>
      </c>
      <c r="R11" s="34">
        <v>93.617000000000004</v>
      </c>
      <c r="S11" s="34">
        <v>89.737200000000001</v>
      </c>
      <c r="T11" s="34">
        <v>93.617000000000004</v>
      </c>
      <c r="U11" s="34">
        <v>93.617000000000004</v>
      </c>
      <c r="V11" s="34">
        <v>89.862300000000005</v>
      </c>
      <c r="W11" s="34">
        <v>93.742199999999997</v>
      </c>
      <c r="X11" s="34">
        <v>91.99</v>
      </c>
      <c r="Y11" s="34">
        <v>90.863600000000005</v>
      </c>
      <c r="Z11" s="34">
        <v>97.747200000000007</v>
      </c>
      <c r="AA11" s="34">
        <v>93.8673</v>
      </c>
      <c r="AB11" s="34">
        <v>91.614500000000007</v>
      </c>
      <c r="AC11" s="34">
        <v>98.373000000000005</v>
      </c>
      <c r="AD11" s="34">
        <v>92.240300000000005</v>
      </c>
      <c r="AE11" s="34">
        <v>89.236500000000007</v>
      </c>
      <c r="AF11" s="32">
        <v>96.871099999999998</v>
      </c>
      <c r="AG11" s="32">
        <v>93.116399999999999</v>
      </c>
      <c r="AH11" s="32">
        <v>90.738399999999999</v>
      </c>
      <c r="AI11" s="42"/>
      <c r="AJ11" s="72">
        <v>1</v>
      </c>
    </row>
    <row r="12" spans="1:36" x14ac:dyDescent="0.25">
      <c r="A12" s="54">
        <v>10</v>
      </c>
      <c r="B12" s="34">
        <v>97.178700000000006</v>
      </c>
      <c r="C12" s="34">
        <v>97.178700000000006</v>
      </c>
      <c r="D12" s="34">
        <v>90.488100000000003</v>
      </c>
      <c r="E12" s="34">
        <v>95.6113</v>
      </c>
      <c r="F12" s="34">
        <v>95.6113</v>
      </c>
      <c r="G12" s="34">
        <v>88.235299999999995</v>
      </c>
      <c r="H12" s="34">
        <v>96.551699999999997</v>
      </c>
      <c r="I12" s="34">
        <v>96.551699999999997</v>
      </c>
      <c r="J12" s="34">
        <v>88.485600000000005</v>
      </c>
      <c r="K12" s="34">
        <v>94.242800000000003</v>
      </c>
      <c r="L12" s="34">
        <v>97.492199999999997</v>
      </c>
      <c r="M12" s="34">
        <v>93.116399999999999</v>
      </c>
      <c r="N12" s="34">
        <v>93.241600000000005</v>
      </c>
      <c r="O12" s="34">
        <v>97.492199999999997</v>
      </c>
      <c r="P12" s="34">
        <v>90.863600000000005</v>
      </c>
      <c r="Q12" s="34">
        <v>93.116399999999999</v>
      </c>
      <c r="R12" s="34">
        <v>96.551699999999997</v>
      </c>
      <c r="S12" s="34">
        <v>89.737200000000001</v>
      </c>
      <c r="T12" s="34">
        <v>93.617000000000004</v>
      </c>
      <c r="U12" s="34">
        <v>96.551699999999997</v>
      </c>
      <c r="V12" s="34">
        <v>89.862300000000005</v>
      </c>
      <c r="W12" s="34">
        <v>93.742199999999997</v>
      </c>
      <c r="X12" s="34">
        <v>97.178700000000006</v>
      </c>
      <c r="Y12" s="34">
        <v>90.863600000000005</v>
      </c>
      <c r="Z12" s="34">
        <v>97.747200000000007</v>
      </c>
      <c r="AA12" s="34">
        <v>97.492199999999997</v>
      </c>
      <c r="AB12" s="34">
        <v>91.614500000000007</v>
      </c>
      <c r="AC12" s="34">
        <v>98.373000000000005</v>
      </c>
      <c r="AD12" s="34">
        <v>96.238200000000006</v>
      </c>
      <c r="AE12" s="34">
        <v>89.236500000000007</v>
      </c>
      <c r="AF12" s="32">
        <v>93.992500000000007</v>
      </c>
      <c r="AG12" s="32">
        <v>92.740899999999996</v>
      </c>
      <c r="AH12" s="32">
        <v>90.738399999999999</v>
      </c>
      <c r="AI12" s="42"/>
    </row>
    <row r="13" spans="1:36" x14ac:dyDescent="0.25">
      <c r="A13" s="39" t="s">
        <v>19</v>
      </c>
      <c r="B13" s="39">
        <f t="shared" ref="B13:S13" si="0">AVERAGE(B3:B12)</f>
        <v>94.198450000000008</v>
      </c>
      <c r="C13" s="39">
        <f t="shared" si="0"/>
        <v>94.198450000000008</v>
      </c>
      <c r="D13" s="39">
        <f t="shared" si="0"/>
        <v>89.912380000000013</v>
      </c>
      <c r="E13" s="39">
        <f t="shared" si="0"/>
        <v>93.79140000000001</v>
      </c>
      <c r="F13" s="39">
        <f t="shared" si="0"/>
        <v>93.803920000000005</v>
      </c>
      <c r="G13" s="39">
        <f t="shared" si="0"/>
        <v>90.025040000000018</v>
      </c>
      <c r="H13" s="39">
        <f t="shared" si="0"/>
        <v>94.048159999999996</v>
      </c>
      <c r="I13" s="39">
        <f t="shared" si="0"/>
        <v>94.048159999999996</v>
      </c>
      <c r="J13" s="39">
        <f t="shared" si="0"/>
        <v>90.30037999999999</v>
      </c>
      <c r="K13" s="39">
        <f t="shared" si="0"/>
        <v>93.979990000000015</v>
      </c>
      <c r="L13" s="39">
        <f>AVERAGE(L3:L12)</f>
        <v>94.304930000000027</v>
      </c>
      <c r="M13" s="39">
        <f>AVERAGE(M3:M12)</f>
        <v>91.914900000000017</v>
      </c>
      <c r="N13" s="39">
        <f t="shared" si="0"/>
        <v>94.017510000000016</v>
      </c>
      <c r="O13" s="39">
        <f t="shared" si="0"/>
        <v>94.242320000000007</v>
      </c>
      <c r="P13" s="39">
        <f t="shared" si="0"/>
        <v>91.251570000000001</v>
      </c>
      <c r="Q13" s="39">
        <f t="shared" si="0"/>
        <v>93.667100000000005</v>
      </c>
      <c r="R13" s="39">
        <f t="shared" si="0"/>
        <v>93.772819999999996</v>
      </c>
      <c r="S13" s="39">
        <f t="shared" si="0"/>
        <v>90.663340000000019</v>
      </c>
      <c r="T13" s="39">
        <f>AVERAGE(T4:T12)</f>
        <v>93.366688888888874</v>
      </c>
      <c r="U13" s="39">
        <f t="shared" ref="U13:AH13" si="1">AVERAGE(U3:U12)</f>
        <v>93.948039999999992</v>
      </c>
      <c r="V13" s="39">
        <f t="shared" si="1"/>
        <v>91.351690000000019</v>
      </c>
      <c r="W13" s="39">
        <f t="shared" si="1"/>
        <v>94.543170000000003</v>
      </c>
      <c r="X13" s="39">
        <f t="shared" si="1"/>
        <v>93.860550000000018</v>
      </c>
      <c r="Y13" s="39">
        <f t="shared" si="1"/>
        <v>91.239049999999992</v>
      </c>
      <c r="Z13" s="39">
        <f t="shared" si="1"/>
        <v>94.330420000000004</v>
      </c>
      <c r="AA13" s="39">
        <f t="shared" si="1"/>
        <v>93.59151</v>
      </c>
      <c r="AB13" s="39">
        <f t="shared" si="1"/>
        <v>91.339180000000013</v>
      </c>
      <c r="AC13" s="39">
        <f t="shared" si="1"/>
        <v>95.882370000000009</v>
      </c>
      <c r="AD13" s="39">
        <f t="shared" si="1"/>
        <v>93.478629999999995</v>
      </c>
      <c r="AE13" s="39">
        <f t="shared" si="1"/>
        <v>91.08887</v>
      </c>
      <c r="AF13" s="39">
        <f t="shared" si="1"/>
        <v>97.559439999999995</v>
      </c>
      <c r="AG13" s="39">
        <f t="shared" si="1"/>
        <v>93.404260000000008</v>
      </c>
      <c r="AH13" s="39">
        <f t="shared" si="1"/>
        <v>91.714649999999992</v>
      </c>
      <c r="AI13" s="70"/>
    </row>
    <row r="14" spans="1:36" x14ac:dyDescent="0.25">
      <c r="A14" s="39" t="s">
        <v>20</v>
      </c>
      <c r="B14" s="39">
        <f t="shared" ref="B14:AD14" si="2">STDEV(B3:B12)</f>
        <v>1.6987304568412287</v>
      </c>
      <c r="C14" s="39">
        <f t="shared" si="2"/>
        <v>1.6987304568412287</v>
      </c>
      <c r="D14" s="39">
        <f t="shared" ref="D14" si="3">STDEV(D3:D12)</f>
        <v>0.56343929141577498</v>
      </c>
      <c r="E14" s="39">
        <f t="shared" si="2"/>
        <v>1.8854316611558475</v>
      </c>
      <c r="F14" s="39">
        <f t="shared" si="2"/>
        <v>1.8827118619457199</v>
      </c>
      <c r="G14" s="39">
        <f t="shared" ref="G14" si="4">STDEV(G3:G12)</f>
        <v>1.8953849812402532</v>
      </c>
      <c r="H14" s="39">
        <f t="shared" si="2"/>
        <v>1.6604710905844355</v>
      </c>
      <c r="I14" s="39">
        <f t="shared" si="2"/>
        <v>1.6604710905844355</v>
      </c>
      <c r="J14" s="39">
        <f t="shared" ref="J14" si="5">STDEV(J3:J12)</f>
        <v>1.8882116105516937</v>
      </c>
      <c r="K14" s="39">
        <f t="shared" si="2"/>
        <v>0.99155875429660123</v>
      </c>
      <c r="L14" s="39">
        <f>STDEV(L3:L12)</f>
        <v>1.4929236350567683</v>
      </c>
      <c r="M14" s="39">
        <f>STDEV(M3:M12)</f>
        <v>0.76743498602668148</v>
      </c>
      <c r="N14" s="39">
        <f t="shared" si="2"/>
        <v>1.462890969165737</v>
      </c>
      <c r="O14" s="39">
        <f t="shared" si="2"/>
        <v>1.7342505232328267</v>
      </c>
      <c r="P14" s="39">
        <f t="shared" ref="P14" si="6">STDEV(P3:P12)</f>
        <v>1.450528620155042</v>
      </c>
      <c r="Q14" s="39">
        <f t="shared" si="2"/>
        <v>2.5199060758510679</v>
      </c>
      <c r="R14" s="39">
        <f t="shared" si="2"/>
        <v>1.7607754306933467</v>
      </c>
      <c r="S14" s="39">
        <f t="shared" ref="S14" si="7">STDEV(S3:S12)</f>
        <v>2.1126391573890086</v>
      </c>
      <c r="T14" s="39">
        <f>STDEV(T4:T12)</f>
        <v>0.8134942308407046</v>
      </c>
      <c r="U14" s="39">
        <f t="shared" si="2"/>
        <v>1.5725496601944808</v>
      </c>
      <c r="V14" s="39">
        <f t="shared" ref="V14" si="8">STDEV(V3:V12)</f>
        <v>1.250800056363925</v>
      </c>
      <c r="W14" s="39">
        <f t="shared" si="2"/>
        <v>1.9110579077510381</v>
      </c>
      <c r="X14" s="39">
        <f t="shared" si="2"/>
        <v>1.8322980126666712</v>
      </c>
      <c r="Y14" s="39">
        <f t="shared" ref="Y14" si="9">STDEV(Y3:Y12)</f>
        <v>1.9523398749250156</v>
      </c>
      <c r="Z14" s="39">
        <f t="shared" si="2"/>
        <v>2.6959899240662377</v>
      </c>
      <c r="AA14" s="39">
        <f t="shared" si="2"/>
        <v>1.9304916296402619</v>
      </c>
      <c r="AB14" s="39">
        <f t="shared" ref="AB14" si="10">STDEV(AB3:AB12)</f>
        <v>1.4829838875276655</v>
      </c>
      <c r="AC14" s="39">
        <f t="shared" si="2"/>
        <v>2.5317897793414432</v>
      </c>
      <c r="AD14" s="39">
        <f t="shared" si="2"/>
        <v>1.6320583125815902</v>
      </c>
      <c r="AE14" s="39">
        <f t="shared" ref="AE14" si="11">STDEV(AE3:AE12)</f>
        <v>1.629513326153273</v>
      </c>
      <c r="AF14" s="39">
        <f>STDEV(AF3:AF12)</f>
        <v>1.5056336504386867</v>
      </c>
      <c r="AG14" s="39">
        <f>STDEV(AG3:AG12)</f>
        <v>1.374882579390367</v>
      </c>
      <c r="AH14" s="39">
        <f>STDEV(AH3:AH12)</f>
        <v>1.3631388005058211</v>
      </c>
      <c r="AI14" s="70"/>
    </row>
    <row r="15" spans="1:36" x14ac:dyDescent="0.25">
      <c r="A15" s="1" t="s">
        <v>61</v>
      </c>
      <c r="B15" s="57" t="s">
        <v>58</v>
      </c>
      <c r="C15" s="41"/>
      <c r="D15" s="41"/>
      <c r="E15" s="57" t="s">
        <v>58</v>
      </c>
      <c r="F15" s="41"/>
      <c r="G15" s="41"/>
      <c r="H15" s="57" t="s">
        <v>58</v>
      </c>
      <c r="I15" s="41"/>
      <c r="J15" s="58"/>
      <c r="K15" s="57" t="s">
        <v>75</v>
      </c>
      <c r="L15" s="41"/>
      <c r="M15" s="58"/>
      <c r="N15" s="57" t="s">
        <v>80</v>
      </c>
      <c r="O15" s="41"/>
      <c r="P15" s="41"/>
      <c r="Q15" s="57" t="s">
        <v>91</v>
      </c>
      <c r="R15" s="41"/>
      <c r="S15" s="41"/>
      <c r="T15" s="57" t="s">
        <v>90</v>
      </c>
      <c r="U15" s="58"/>
      <c r="V15" s="57"/>
      <c r="W15" s="57" t="s">
        <v>90</v>
      </c>
      <c r="X15" s="41"/>
      <c r="Y15" s="58"/>
      <c r="Z15" s="57" t="s">
        <v>77</v>
      </c>
      <c r="AA15" s="65"/>
      <c r="AB15" s="57"/>
      <c r="AC15" s="57" t="s">
        <v>89</v>
      </c>
      <c r="AD15" s="41"/>
      <c r="AE15" s="41"/>
      <c r="AF15" s="57" t="s">
        <v>88</v>
      </c>
      <c r="AG15" s="58"/>
    </row>
    <row r="16" spans="1:36" x14ac:dyDescent="0.25">
      <c r="B16" s="59"/>
      <c r="C16" s="43"/>
      <c r="D16" s="43"/>
      <c r="E16" s="59"/>
      <c r="F16" s="43"/>
      <c r="G16" s="43"/>
      <c r="H16" s="59"/>
      <c r="I16" s="43"/>
      <c r="J16" s="60"/>
      <c r="K16" s="59"/>
      <c r="L16" s="43"/>
      <c r="M16" s="60"/>
      <c r="N16" s="59" t="s">
        <v>93</v>
      </c>
      <c r="O16" s="43"/>
      <c r="P16" s="43"/>
      <c r="Q16" s="59"/>
      <c r="R16" s="43"/>
      <c r="S16" s="43"/>
      <c r="T16" s="59"/>
      <c r="U16" s="60"/>
      <c r="V16" s="43"/>
      <c r="W16" s="59"/>
      <c r="X16" s="43"/>
      <c r="Y16" s="60"/>
      <c r="Z16" s="59"/>
      <c r="AA16" s="60"/>
      <c r="AB16" s="43"/>
      <c r="AC16" s="59"/>
      <c r="AD16" s="43"/>
      <c r="AE16" s="43"/>
      <c r="AF16" s="59"/>
      <c r="AG16" s="60"/>
    </row>
  </sheetData>
  <mergeCells count="12">
    <mergeCell ref="A1:A2"/>
    <mergeCell ref="B1:D1"/>
    <mergeCell ref="AC1:AD1"/>
    <mergeCell ref="AF1:AH1"/>
    <mergeCell ref="W1:Y1"/>
    <mergeCell ref="Z1:AB1"/>
    <mergeCell ref="T1:V1"/>
    <mergeCell ref="Q1:S1"/>
    <mergeCell ref="N1:P1"/>
    <mergeCell ref="K1:M1"/>
    <mergeCell ref="H1:J1"/>
    <mergeCell ref="E1:G1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topLeftCell="T1" zoomScale="80" zoomScaleNormal="80" workbookViewId="0">
      <selection activeCell="AF14" sqref="AF14"/>
    </sheetView>
  </sheetViews>
  <sheetFormatPr defaultRowHeight="15" x14ac:dyDescent="0.25"/>
  <cols>
    <col min="1" max="1" width="11.7109375" customWidth="1"/>
    <col min="2" max="2" width="10.42578125" customWidth="1"/>
    <col min="3" max="11" width="9.140625" customWidth="1"/>
    <col min="12" max="13" width="9.5703125" customWidth="1"/>
    <col min="14" max="16" width="9.140625" customWidth="1"/>
    <col min="17" max="17" width="12.28515625" customWidth="1"/>
    <col min="18" max="19" width="11" customWidth="1"/>
    <col min="20" max="22" width="9.140625" customWidth="1"/>
    <col min="23" max="23" width="11.140625" customWidth="1"/>
    <col min="24" max="25" width="9.140625" customWidth="1"/>
    <col min="26" max="26" width="11.85546875" customWidth="1"/>
    <col min="27" max="28" width="9.140625" customWidth="1"/>
    <col min="29" max="29" width="10" customWidth="1"/>
    <col min="30" max="31" width="9.7109375" customWidth="1"/>
    <col min="36" max="36" width="16.85546875" customWidth="1"/>
  </cols>
  <sheetData>
    <row r="1" spans="1:36" x14ac:dyDescent="0.25">
      <c r="A1" s="94" t="s">
        <v>66</v>
      </c>
      <c r="B1" s="80" t="s">
        <v>21</v>
      </c>
      <c r="C1" s="81"/>
      <c r="D1" s="82"/>
      <c r="E1" s="80" t="s">
        <v>70</v>
      </c>
      <c r="F1" s="81"/>
      <c r="G1" s="82"/>
      <c r="H1" s="80" t="s">
        <v>71</v>
      </c>
      <c r="I1" s="81"/>
      <c r="J1" s="82"/>
      <c r="K1" s="80" t="s">
        <v>72</v>
      </c>
      <c r="L1" s="81"/>
      <c r="M1" s="82"/>
      <c r="N1" s="80" t="s">
        <v>73</v>
      </c>
      <c r="O1" s="81"/>
      <c r="P1" s="82"/>
      <c r="Q1" s="80" t="s">
        <v>22</v>
      </c>
      <c r="R1" s="81"/>
      <c r="S1" s="82"/>
      <c r="T1" s="80" t="s">
        <v>28</v>
      </c>
      <c r="U1" s="81"/>
      <c r="V1" s="82"/>
      <c r="W1" s="80" t="s">
        <v>23</v>
      </c>
      <c r="X1" s="81"/>
      <c r="Y1" s="81"/>
      <c r="Z1" s="80" t="s">
        <v>29</v>
      </c>
      <c r="AA1" s="81"/>
      <c r="AB1" s="82"/>
      <c r="AC1" s="80" t="s">
        <v>24</v>
      </c>
      <c r="AD1" s="81"/>
      <c r="AE1" s="66"/>
      <c r="AF1" s="96" t="s">
        <v>26</v>
      </c>
      <c r="AG1" s="97"/>
      <c r="AH1" s="98"/>
      <c r="AI1" s="68"/>
      <c r="AJ1" t="s">
        <v>26</v>
      </c>
    </row>
    <row r="2" spans="1:36" x14ac:dyDescent="0.25">
      <c r="A2" s="95"/>
      <c r="B2" s="37" t="s">
        <v>4</v>
      </c>
      <c r="C2" s="37" t="s">
        <v>57</v>
      </c>
      <c r="D2" s="37" t="s">
        <v>74</v>
      </c>
      <c r="E2" s="37" t="s">
        <v>4</v>
      </c>
      <c r="F2" s="37" t="s">
        <v>57</v>
      </c>
      <c r="G2" s="37" t="s">
        <v>74</v>
      </c>
      <c r="H2" s="37" t="s">
        <v>4</v>
      </c>
      <c r="I2" s="37" t="s">
        <v>57</v>
      </c>
      <c r="J2" s="37" t="s">
        <v>74</v>
      </c>
      <c r="K2" s="37" t="s">
        <v>4</v>
      </c>
      <c r="L2" s="37" t="s">
        <v>57</v>
      </c>
      <c r="M2" s="37" t="s">
        <v>74</v>
      </c>
      <c r="N2" s="37" t="s">
        <v>4</v>
      </c>
      <c r="O2" s="37" t="s">
        <v>57</v>
      </c>
      <c r="P2" s="37" t="s">
        <v>74</v>
      </c>
      <c r="Q2" s="37" t="s">
        <v>4</v>
      </c>
      <c r="R2" s="37" t="s">
        <v>57</v>
      </c>
      <c r="S2" s="37" t="s">
        <v>74</v>
      </c>
      <c r="T2" s="37" t="s">
        <v>4</v>
      </c>
      <c r="U2" s="37" t="s">
        <v>57</v>
      </c>
      <c r="V2" s="37" t="s">
        <v>74</v>
      </c>
      <c r="W2" s="37" t="s">
        <v>4</v>
      </c>
      <c r="X2" s="37" t="s">
        <v>57</v>
      </c>
      <c r="Y2" s="37" t="s">
        <v>74</v>
      </c>
      <c r="Z2" s="37" t="s">
        <v>4</v>
      </c>
      <c r="AA2" s="37" t="s">
        <v>57</v>
      </c>
      <c r="AB2" s="37" t="s">
        <v>74</v>
      </c>
      <c r="AC2" s="37" t="s">
        <v>4</v>
      </c>
      <c r="AD2" s="37" t="s">
        <v>57</v>
      </c>
      <c r="AE2" s="37" t="s">
        <v>74</v>
      </c>
      <c r="AF2" s="37" t="s">
        <v>4</v>
      </c>
      <c r="AG2" s="37" t="s">
        <v>57</v>
      </c>
      <c r="AH2" s="37" t="s">
        <v>74</v>
      </c>
      <c r="AI2" s="69"/>
      <c r="AJ2" t="s">
        <v>24</v>
      </c>
    </row>
    <row r="3" spans="1:36" x14ac:dyDescent="0.25">
      <c r="A3" s="56">
        <v>1</v>
      </c>
      <c r="B3" s="34">
        <v>113</v>
      </c>
      <c r="C3" s="34">
        <v>113</v>
      </c>
      <c r="D3" s="34">
        <v>945</v>
      </c>
      <c r="E3" s="34">
        <v>111</v>
      </c>
      <c r="F3" s="34">
        <v>111</v>
      </c>
      <c r="G3" s="34">
        <v>958</v>
      </c>
      <c r="H3" s="34">
        <v>111</v>
      </c>
      <c r="I3" s="34">
        <v>111</v>
      </c>
      <c r="J3" s="34">
        <v>944</v>
      </c>
      <c r="K3" s="34">
        <v>122</v>
      </c>
      <c r="L3" s="34">
        <v>110</v>
      </c>
      <c r="M3" s="34">
        <v>941</v>
      </c>
      <c r="N3" s="34">
        <v>114</v>
      </c>
      <c r="O3" s="34">
        <v>114</v>
      </c>
      <c r="P3" s="34">
        <v>947</v>
      </c>
      <c r="Q3" s="34">
        <v>151</v>
      </c>
      <c r="R3" s="34">
        <v>110</v>
      </c>
      <c r="S3" s="34">
        <v>1012</v>
      </c>
      <c r="T3" s="34">
        <v>150</v>
      </c>
      <c r="U3" s="34">
        <v>107</v>
      </c>
      <c r="V3" s="34">
        <v>994</v>
      </c>
      <c r="W3" s="34">
        <v>138</v>
      </c>
      <c r="X3" s="34">
        <v>110</v>
      </c>
      <c r="Y3" s="34">
        <v>1036</v>
      </c>
      <c r="Z3" s="34">
        <v>123</v>
      </c>
      <c r="AA3" s="34">
        <v>108</v>
      </c>
      <c r="AB3" s="34">
        <v>995</v>
      </c>
      <c r="AC3" s="34">
        <v>101</v>
      </c>
      <c r="AD3" s="34">
        <v>108</v>
      </c>
      <c r="AE3" s="34">
        <v>992</v>
      </c>
      <c r="AF3" s="32">
        <v>89</v>
      </c>
      <c r="AG3" s="32">
        <v>108</v>
      </c>
      <c r="AH3" s="32">
        <v>998</v>
      </c>
      <c r="AI3" s="42"/>
      <c r="AJ3" t="s">
        <v>29</v>
      </c>
    </row>
    <row r="4" spans="1:36" x14ac:dyDescent="0.25">
      <c r="A4" s="56">
        <v>2</v>
      </c>
      <c r="B4" s="34">
        <v>106</v>
      </c>
      <c r="C4" s="34">
        <v>106</v>
      </c>
      <c r="D4" s="34">
        <v>1089</v>
      </c>
      <c r="E4" s="34">
        <v>107</v>
      </c>
      <c r="F4" s="34">
        <v>107</v>
      </c>
      <c r="G4" s="34">
        <v>1188</v>
      </c>
      <c r="H4" s="34">
        <v>110</v>
      </c>
      <c r="I4" s="34">
        <v>110</v>
      </c>
      <c r="J4" s="34">
        <v>1213</v>
      </c>
      <c r="K4" s="34">
        <v>112</v>
      </c>
      <c r="L4" s="34">
        <v>109</v>
      </c>
      <c r="M4" s="34">
        <v>1025</v>
      </c>
      <c r="N4" s="34">
        <v>144</v>
      </c>
      <c r="O4" s="34">
        <v>101</v>
      </c>
      <c r="P4" s="34">
        <v>1124</v>
      </c>
      <c r="Q4" s="34">
        <v>142</v>
      </c>
      <c r="R4" s="34">
        <v>106</v>
      </c>
      <c r="S4" s="34">
        <v>1163</v>
      </c>
      <c r="T4" s="34">
        <v>154</v>
      </c>
      <c r="U4" s="34">
        <v>98</v>
      </c>
      <c r="V4" s="34">
        <v>1107</v>
      </c>
      <c r="W4" s="34">
        <v>110</v>
      </c>
      <c r="X4" s="34">
        <v>104</v>
      </c>
      <c r="Y4" s="34">
        <v>1237</v>
      </c>
      <c r="Z4" s="34">
        <v>112</v>
      </c>
      <c r="AA4" s="34">
        <v>103</v>
      </c>
      <c r="AB4" s="34">
        <v>1136</v>
      </c>
      <c r="AC4" s="34">
        <v>64</v>
      </c>
      <c r="AD4" s="34">
        <v>97</v>
      </c>
      <c r="AE4" s="34">
        <v>1156</v>
      </c>
      <c r="AF4" s="32">
        <v>62</v>
      </c>
      <c r="AG4" s="32">
        <v>104</v>
      </c>
      <c r="AH4" s="32">
        <v>1163</v>
      </c>
      <c r="AI4" s="42"/>
      <c r="AJ4" t="s">
        <v>23</v>
      </c>
    </row>
    <row r="5" spans="1:36" x14ac:dyDescent="0.25">
      <c r="A5" s="56">
        <v>3</v>
      </c>
      <c r="B5" s="34">
        <v>108</v>
      </c>
      <c r="C5" s="34">
        <v>108</v>
      </c>
      <c r="D5" s="34">
        <v>619</v>
      </c>
      <c r="E5" s="34">
        <v>99</v>
      </c>
      <c r="F5" s="34">
        <v>99</v>
      </c>
      <c r="G5" s="34">
        <v>630</v>
      </c>
      <c r="H5" s="34">
        <v>111</v>
      </c>
      <c r="I5" s="34">
        <v>111</v>
      </c>
      <c r="J5" s="34">
        <v>762</v>
      </c>
      <c r="K5" s="34">
        <v>138</v>
      </c>
      <c r="L5" s="34">
        <v>115</v>
      </c>
      <c r="M5" s="34">
        <v>766</v>
      </c>
      <c r="N5" s="34">
        <v>113</v>
      </c>
      <c r="O5" s="34">
        <v>110</v>
      </c>
      <c r="P5" s="34">
        <v>621</v>
      </c>
      <c r="Q5" s="34">
        <v>152</v>
      </c>
      <c r="R5" s="34">
        <v>110</v>
      </c>
      <c r="S5" s="34">
        <v>659</v>
      </c>
      <c r="T5" s="34">
        <v>150</v>
      </c>
      <c r="U5" s="34">
        <v>115</v>
      </c>
      <c r="V5" s="34">
        <v>683</v>
      </c>
      <c r="W5" s="34">
        <v>114</v>
      </c>
      <c r="X5" s="34">
        <v>108</v>
      </c>
      <c r="Y5" s="34">
        <v>876</v>
      </c>
      <c r="Z5" s="34">
        <v>69</v>
      </c>
      <c r="AA5" s="34">
        <v>105</v>
      </c>
      <c r="AB5" s="34">
        <v>667</v>
      </c>
      <c r="AC5" s="34">
        <v>69</v>
      </c>
      <c r="AD5" s="34">
        <v>108</v>
      </c>
      <c r="AE5" s="34">
        <v>690</v>
      </c>
      <c r="AF5" s="32">
        <v>40</v>
      </c>
      <c r="AG5" s="32">
        <v>109</v>
      </c>
      <c r="AH5" s="32">
        <v>811</v>
      </c>
      <c r="AI5" s="42"/>
      <c r="AJ5" t="s">
        <v>28</v>
      </c>
    </row>
    <row r="6" spans="1:36" x14ac:dyDescent="0.25">
      <c r="A6" s="56">
        <v>4</v>
      </c>
      <c r="B6" s="34">
        <v>114</v>
      </c>
      <c r="C6" s="34">
        <v>114</v>
      </c>
      <c r="D6" s="34">
        <v>1029</v>
      </c>
      <c r="E6" s="34">
        <v>124</v>
      </c>
      <c r="F6" s="34">
        <v>124</v>
      </c>
      <c r="G6" s="34">
        <v>677</v>
      </c>
      <c r="H6" s="34">
        <v>107</v>
      </c>
      <c r="I6" s="34">
        <v>107</v>
      </c>
      <c r="J6" s="34">
        <v>814</v>
      </c>
      <c r="K6" s="34">
        <v>127</v>
      </c>
      <c r="L6" s="34">
        <v>117</v>
      </c>
      <c r="M6" s="34">
        <v>768</v>
      </c>
      <c r="N6" s="34">
        <v>109</v>
      </c>
      <c r="O6" s="34">
        <v>109</v>
      </c>
      <c r="P6" s="34">
        <v>702</v>
      </c>
      <c r="Q6" s="34">
        <v>128</v>
      </c>
      <c r="R6" s="34">
        <v>111</v>
      </c>
      <c r="S6" s="34">
        <v>1038</v>
      </c>
      <c r="T6" s="34">
        <v>151</v>
      </c>
      <c r="U6" s="34">
        <v>114</v>
      </c>
      <c r="V6" s="34">
        <v>914</v>
      </c>
      <c r="W6" s="34">
        <v>118</v>
      </c>
      <c r="X6" s="34">
        <v>118</v>
      </c>
      <c r="Y6" s="34">
        <v>1042</v>
      </c>
      <c r="Z6" s="34">
        <v>61</v>
      </c>
      <c r="AA6" s="34">
        <v>118</v>
      </c>
      <c r="AB6" s="34">
        <v>965</v>
      </c>
      <c r="AC6" s="34">
        <v>38</v>
      </c>
      <c r="AD6" s="34">
        <v>123</v>
      </c>
      <c r="AE6" s="34">
        <v>934</v>
      </c>
      <c r="AF6" s="32">
        <v>46</v>
      </c>
      <c r="AG6" s="32">
        <v>112</v>
      </c>
      <c r="AH6" s="32">
        <v>961</v>
      </c>
      <c r="AI6" s="42"/>
      <c r="AJ6" t="s">
        <v>22</v>
      </c>
    </row>
    <row r="7" spans="1:36" x14ac:dyDescent="0.25">
      <c r="A7" s="56">
        <v>5</v>
      </c>
      <c r="B7" s="34">
        <v>118</v>
      </c>
      <c r="C7" s="34">
        <v>118</v>
      </c>
      <c r="D7" s="34">
        <v>820</v>
      </c>
      <c r="E7" s="34">
        <v>120</v>
      </c>
      <c r="F7" s="34">
        <v>120</v>
      </c>
      <c r="G7" s="34">
        <v>765</v>
      </c>
      <c r="H7" s="34">
        <v>117</v>
      </c>
      <c r="I7" s="34">
        <v>117</v>
      </c>
      <c r="J7" s="34">
        <v>783</v>
      </c>
      <c r="K7" s="34">
        <v>118</v>
      </c>
      <c r="L7" s="34">
        <v>118</v>
      </c>
      <c r="M7" s="34">
        <v>963</v>
      </c>
      <c r="N7" s="34">
        <v>149</v>
      </c>
      <c r="O7" s="34">
        <v>113</v>
      </c>
      <c r="P7" s="34">
        <v>722</v>
      </c>
      <c r="Q7" s="34">
        <v>144</v>
      </c>
      <c r="R7" s="34">
        <v>120</v>
      </c>
      <c r="S7" s="34">
        <v>767</v>
      </c>
      <c r="T7" s="34">
        <v>151</v>
      </c>
      <c r="U7" s="34">
        <v>120</v>
      </c>
      <c r="V7" s="34">
        <v>741</v>
      </c>
      <c r="W7" s="34">
        <v>58</v>
      </c>
      <c r="X7" s="34">
        <v>108</v>
      </c>
      <c r="Y7" s="34">
        <v>783</v>
      </c>
      <c r="Z7" s="34">
        <v>93</v>
      </c>
      <c r="AA7" s="34">
        <v>112</v>
      </c>
      <c r="AB7" s="34">
        <v>803</v>
      </c>
      <c r="AC7" s="34">
        <v>76</v>
      </c>
      <c r="AD7" s="34">
        <v>111</v>
      </c>
      <c r="AE7" s="34">
        <v>766</v>
      </c>
      <c r="AF7" s="32">
        <v>40</v>
      </c>
      <c r="AG7" s="32">
        <v>112</v>
      </c>
      <c r="AH7" s="32">
        <v>736</v>
      </c>
      <c r="AI7" s="42"/>
      <c r="AJ7" t="s">
        <v>73</v>
      </c>
    </row>
    <row r="8" spans="1:36" x14ac:dyDescent="0.25">
      <c r="A8" s="56">
        <v>6</v>
      </c>
      <c r="B8" s="34">
        <v>111</v>
      </c>
      <c r="C8" s="34">
        <v>111</v>
      </c>
      <c r="D8" s="34">
        <v>653</v>
      </c>
      <c r="E8" s="34">
        <v>106</v>
      </c>
      <c r="F8" s="34">
        <v>106</v>
      </c>
      <c r="G8" s="34">
        <v>799</v>
      </c>
      <c r="H8" s="34">
        <v>108</v>
      </c>
      <c r="I8" s="34">
        <v>108</v>
      </c>
      <c r="J8" s="34">
        <v>590</v>
      </c>
      <c r="K8" s="34">
        <v>110</v>
      </c>
      <c r="L8" s="34">
        <v>106</v>
      </c>
      <c r="M8" s="34">
        <v>741</v>
      </c>
      <c r="N8" s="34">
        <v>151</v>
      </c>
      <c r="O8" s="34">
        <v>102</v>
      </c>
      <c r="P8" s="34">
        <v>591</v>
      </c>
      <c r="Q8" s="34">
        <v>138</v>
      </c>
      <c r="R8" s="34">
        <v>103</v>
      </c>
      <c r="S8" s="34">
        <v>873</v>
      </c>
      <c r="T8" s="34">
        <v>131</v>
      </c>
      <c r="U8" s="34">
        <v>103</v>
      </c>
      <c r="V8" s="34">
        <v>790</v>
      </c>
      <c r="W8" s="34">
        <v>58</v>
      </c>
      <c r="X8" s="34">
        <v>112</v>
      </c>
      <c r="Y8" s="34">
        <v>638</v>
      </c>
      <c r="Z8" s="34">
        <v>87</v>
      </c>
      <c r="AA8" s="34">
        <v>106</v>
      </c>
      <c r="AB8" s="34">
        <v>807</v>
      </c>
      <c r="AC8" s="34">
        <v>52</v>
      </c>
      <c r="AD8" s="34">
        <v>113</v>
      </c>
      <c r="AE8" s="34">
        <v>653</v>
      </c>
      <c r="AF8" s="32">
        <v>44</v>
      </c>
      <c r="AG8" s="32">
        <v>112</v>
      </c>
      <c r="AH8" s="32">
        <v>740</v>
      </c>
      <c r="AI8" s="42"/>
      <c r="AJ8" t="s">
        <v>72</v>
      </c>
    </row>
    <row r="9" spans="1:36" x14ac:dyDescent="0.25">
      <c r="A9" s="56">
        <v>7</v>
      </c>
      <c r="B9" s="34">
        <v>118</v>
      </c>
      <c r="C9" s="34">
        <v>118</v>
      </c>
      <c r="D9" s="34">
        <v>884</v>
      </c>
      <c r="E9" s="34">
        <v>116</v>
      </c>
      <c r="F9" s="34">
        <v>116</v>
      </c>
      <c r="G9" s="34">
        <v>763</v>
      </c>
      <c r="H9" s="34">
        <v>123</v>
      </c>
      <c r="I9" s="34">
        <v>123</v>
      </c>
      <c r="J9" s="34">
        <v>848</v>
      </c>
      <c r="K9" s="34">
        <v>126</v>
      </c>
      <c r="L9" s="34">
        <v>117</v>
      </c>
      <c r="M9" s="34">
        <v>863</v>
      </c>
      <c r="N9" s="34">
        <v>115</v>
      </c>
      <c r="O9" s="34">
        <v>115</v>
      </c>
      <c r="P9" s="34">
        <v>831</v>
      </c>
      <c r="Q9" s="34">
        <v>156</v>
      </c>
      <c r="R9" s="34">
        <v>118</v>
      </c>
      <c r="S9" s="34">
        <v>873</v>
      </c>
      <c r="T9" s="34">
        <v>156</v>
      </c>
      <c r="U9" s="34">
        <v>117</v>
      </c>
      <c r="V9" s="34">
        <v>889</v>
      </c>
      <c r="W9" s="34">
        <v>141</v>
      </c>
      <c r="X9" s="34">
        <v>118</v>
      </c>
      <c r="Y9" s="34">
        <v>967</v>
      </c>
      <c r="Z9" s="34">
        <v>94</v>
      </c>
      <c r="AA9" s="34">
        <v>106</v>
      </c>
      <c r="AB9" s="34">
        <v>888</v>
      </c>
      <c r="AC9" s="34">
        <v>56</v>
      </c>
      <c r="AD9" s="34">
        <v>120</v>
      </c>
      <c r="AE9" s="34">
        <v>871</v>
      </c>
      <c r="AF9" s="32">
        <v>79</v>
      </c>
      <c r="AG9">
        <v>120</v>
      </c>
      <c r="AH9" s="32">
        <v>878</v>
      </c>
      <c r="AI9" s="42"/>
      <c r="AJ9" t="s">
        <v>71</v>
      </c>
    </row>
    <row r="10" spans="1:36" x14ac:dyDescent="0.25">
      <c r="A10" s="56">
        <v>8</v>
      </c>
      <c r="B10" s="34">
        <v>108</v>
      </c>
      <c r="C10" s="34">
        <v>108</v>
      </c>
      <c r="D10" s="34">
        <v>744</v>
      </c>
      <c r="E10" s="34">
        <v>103</v>
      </c>
      <c r="F10" s="34">
        <v>103</v>
      </c>
      <c r="G10" s="34">
        <v>890</v>
      </c>
      <c r="H10" s="34">
        <v>106</v>
      </c>
      <c r="I10" s="34">
        <v>106</v>
      </c>
      <c r="J10" s="34">
        <v>743</v>
      </c>
      <c r="K10" s="34">
        <v>109</v>
      </c>
      <c r="L10" s="34">
        <v>106</v>
      </c>
      <c r="M10" s="34">
        <v>777</v>
      </c>
      <c r="N10" s="34">
        <v>111</v>
      </c>
      <c r="O10" s="34">
        <v>99</v>
      </c>
      <c r="P10" s="34">
        <v>860</v>
      </c>
      <c r="Q10" s="34">
        <v>146</v>
      </c>
      <c r="R10" s="34">
        <v>115</v>
      </c>
      <c r="S10" s="34">
        <v>969</v>
      </c>
      <c r="T10" s="34">
        <v>150</v>
      </c>
      <c r="U10" s="34">
        <v>115</v>
      </c>
      <c r="V10" s="34">
        <v>769</v>
      </c>
      <c r="W10" s="34">
        <v>128</v>
      </c>
      <c r="X10" s="34">
        <v>103</v>
      </c>
      <c r="Y10" s="34">
        <v>759</v>
      </c>
      <c r="Z10" s="34">
        <v>97</v>
      </c>
      <c r="AA10" s="34">
        <v>102</v>
      </c>
      <c r="AB10" s="34">
        <v>866</v>
      </c>
      <c r="AC10" s="34">
        <v>58</v>
      </c>
      <c r="AD10" s="34">
        <v>114</v>
      </c>
      <c r="AE10" s="34">
        <v>716</v>
      </c>
      <c r="AF10" s="32">
        <v>43</v>
      </c>
      <c r="AG10" s="32">
        <v>113</v>
      </c>
      <c r="AH10" s="32">
        <v>761</v>
      </c>
      <c r="AI10" s="42"/>
      <c r="AJ10" t="s">
        <v>70</v>
      </c>
    </row>
    <row r="11" spans="1:36" x14ac:dyDescent="0.25">
      <c r="A11" s="56">
        <v>9</v>
      </c>
      <c r="B11" s="34">
        <v>129</v>
      </c>
      <c r="C11" s="34">
        <v>129</v>
      </c>
      <c r="D11" s="34">
        <v>661</v>
      </c>
      <c r="E11" s="34">
        <v>135</v>
      </c>
      <c r="F11" s="34">
        <v>135</v>
      </c>
      <c r="G11" s="34">
        <v>654</v>
      </c>
      <c r="H11" s="34">
        <v>137</v>
      </c>
      <c r="I11" s="34">
        <v>137</v>
      </c>
      <c r="J11" s="34">
        <v>736</v>
      </c>
      <c r="K11" s="34">
        <v>137</v>
      </c>
      <c r="L11" s="34">
        <v>132</v>
      </c>
      <c r="M11" s="34">
        <v>649</v>
      </c>
      <c r="N11" s="34">
        <v>135</v>
      </c>
      <c r="O11" s="34">
        <v>135</v>
      </c>
      <c r="P11" s="34">
        <v>696</v>
      </c>
      <c r="Q11" s="34">
        <v>127</v>
      </c>
      <c r="R11" s="34">
        <v>129</v>
      </c>
      <c r="S11" s="34">
        <v>652</v>
      </c>
      <c r="T11" s="34">
        <v>137</v>
      </c>
      <c r="U11" s="34">
        <v>138</v>
      </c>
      <c r="V11" s="34">
        <v>783</v>
      </c>
      <c r="W11" s="34">
        <v>147</v>
      </c>
      <c r="X11" s="34">
        <v>131</v>
      </c>
      <c r="Y11" s="34">
        <v>661</v>
      </c>
      <c r="Z11" s="34">
        <v>64</v>
      </c>
      <c r="AA11" s="34">
        <v>128</v>
      </c>
      <c r="AB11" s="34">
        <v>762</v>
      </c>
      <c r="AC11" s="34">
        <v>71</v>
      </c>
      <c r="AD11" s="34">
        <v>130</v>
      </c>
      <c r="AE11" s="34">
        <v>748</v>
      </c>
      <c r="AF11" s="32">
        <v>99</v>
      </c>
      <c r="AG11" s="32">
        <v>127</v>
      </c>
      <c r="AH11" s="32">
        <v>757</v>
      </c>
      <c r="AI11" s="42"/>
      <c r="AJ11" t="s">
        <v>21</v>
      </c>
    </row>
    <row r="12" spans="1:36" x14ac:dyDescent="0.25">
      <c r="A12" s="56">
        <v>10</v>
      </c>
      <c r="B12" s="34">
        <v>124</v>
      </c>
      <c r="C12" s="34">
        <v>124</v>
      </c>
      <c r="D12" s="34">
        <v>840</v>
      </c>
      <c r="E12" s="34">
        <v>111</v>
      </c>
      <c r="F12" s="34">
        <v>111</v>
      </c>
      <c r="G12" s="34">
        <v>757</v>
      </c>
      <c r="H12" s="34">
        <v>110</v>
      </c>
      <c r="I12" s="34">
        <v>110</v>
      </c>
      <c r="J12" s="34">
        <v>941</v>
      </c>
      <c r="K12" s="34">
        <v>125</v>
      </c>
      <c r="L12" s="34">
        <v>119</v>
      </c>
      <c r="M12" s="34">
        <v>831</v>
      </c>
      <c r="N12" s="34">
        <v>120</v>
      </c>
      <c r="O12" s="34">
        <v>111</v>
      </c>
      <c r="P12" s="34">
        <v>744</v>
      </c>
      <c r="Q12" s="34">
        <v>127</v>
      </c>
      <c r="R12" s="34">
        <v>113</v>
      </c>
      <c r="S12" s="34">
        <v>809</v>
      </c>
      <c r="T12" s="34">
        <v>137</v>
      </c>
      <c r="U12" s="34">
        <v>138</v>
      </c>
      <c r="V12" s="34">
        <v>877</v>
      </c>
      <c r="W12" s="34">
        <v>147</v>
      </c>
      <c r="X12" s="34">
        <v>115</v>
      </c>
      <c r="Y12" s="34">
        <v>1012</v>
      </c>
      <c r="Z12" s="34">
        <v>64</v>
      </c>
      <c r="AA12" s="34">
        <v>108</v>
      </c>
      <c r="AB12" s="34">
        <v>907</v>
      </c>
      <c r="AC12" s="34">
        <v>101</v>
      </c>
      <c r="AD12" s="34">
        <v>117</v>
      </c>
      <c r="AE12" s="34">
        <v>747</v>
      </c>
      <c r="AF12" s="32">
        <v>74</v>
      </c>
      <c r="AG12" s="32">
        <v>105</v>
      </c>
      <c r="AH12" s="32">
        <v>925</v>
      </c>
      <c r="AI12" s="42"/>
    </row>
    <row r="13" spans="1:36" x14ac:dyDescent="0.25">
      <c r="A13" s="39" t="s">
        <v>19</v>
      </c>
      <c r="B13" s="39">
        <f t="shared" ref="B13:S13" si="0">AVERAGE(B3:B12)</f>
        <v>114.9</v>
      </c>
      <c r="C13" s="39">
        <f t="shared" si="0"/>
        <v>114.9</v>
      </c>
      <c r="D13" s="39">
        <f t="shared" si="0"/>
        <v>828.4</v>
      </c>
      <c r="E13" s="39">
        <f t="shared" si="0"/>
        <v>113.2</v>
      </c>
      <c r="F13" s="39">
        <f t="shared" si="0"/>
        <v>113.2</v>
      </c>
      <c r="G13" s="39">
        <f t="shared" si="0"/>
        <v>808.1</v>
      </c>
      <c r="H13" s="39">
        <f t="shared" si="0"/>
        <v>114</v>
      </c>
      <c r="I13" s="71">
        <f t="shared" si="0"/>
        <v>114</v>
      </c>
      <c r="J13" s="39">
        <f t="shared" si="0"/>
        <v>837.4</v>
      </c>
      <c r="K13" s="39">
        <f t="shared" si="0"/>
        <v>122.4</v>
      </c>
      <c r="L13" s="39">
        <f>AVERAGE(L3:L12)</f>
        <v>114.9</v>
      </c>
      <c r="M13" s="39">
        <f>AVERAGE(M3:M12)</f>
        <v>832.4</v>
      </c>
      <c r="N13" s="39">
        <f t="shared" si="0"/>
        <v>126.1</v>
      </c>
      <c r="O13" s="39">
        <f t="shared" si="0"/>
        <v>110.9</v>
      </c>
      <c r="P13" s="39">
        <f t="shared" si="0"/>
        <v>783.8</v>
      </c>
      <c r="Q13" s="39">
        <f t="shared" si="0"/>
        <v>141.1</v>
      </c>
      <c r="R13" s="39">
        <f t="shared" si="0"/>
        <v>113.5</v>
      </c>
      <c r="S13" s="39">
        <f t="shared" si="0"/>
        <v>881.5</v>
      </c>
      <c r="T13" s="39">
        <f>AVERAGE(T4:T12)</f>
        <v>146.33333333333334</v>
      </c>
      <c r="U13" s="39">
        <f t="shared" ref="U13:AH13" si="1">AVERAGE(U3:U12)</f>
        <v>116.5</v>
      </c>
      <c r="V13" s="39">
        <f t="shared" si="1"/>
        <v>854.7</v>
      </c>
      <c r="W13" s="39">
        <f t="shared" si="1"/>
        <v>115.9</v>
      </c>
      <c r="X13" s="39">
        <f t="shared" si="1"/>
        <v>112.7</v>
      </c>
      <c r="Y13" s="39">
        <f t="shared" si="1"/>
        <v>901.1</v>
      </c>
      <c r="Z13" s="39">
        <f t="shared" si="1"/>
        <v>86.4</v>
      </c>
      <c r="AA13" s="39">
        <f t="shared" si="1"/>
        <v>109.6</v>
      </c>
      <c r="AB13" s="39">
        <f t="shared" si="1"/>
        <v>879.6</v>
      </c>
      <c r="AC13" s="39">
        <f t="shared" si="1"/>
        <v>68.599999999999994</v>
      </c>
      <c r="AD13" s="39">
        <f t="shared" si="1"/>
        <v>114.1</v>
      </c>
      <c r="AE13" s="39">
        <f t="shared" si="1"/>
        <v>827.3</v>
      </c>
      <c r="AF13" s="39">
        <f t="shared" si="1"/>
        <v>61.6</v>
      </c>
      <c r="AG13" s="39">
        <f t="shared" si="1"/>
        <v>112.2</v>
      </c>
      <c r="AH13" s="39">
        <f t="shared" si="1"/>
        <v>873</v>
      </c>
      <c r="AI13" s="70"/>
    </row>
    <row r="14" spans="1:36" x14ac:dyDescent="0.25">
      <c r="A14" s="39" t="s">
        <v>20</v>
      </c>
      <c r="B14" s="39">
        <f t="shared" ref="B14:AE14" si="2">STDEV(B3:B12)</f>
        <v>7.4154493382996609</v>
      </c>
      <c r="C14" s="39">
        <f t="shared" si="2"/>
        <v>7.4154493382996609</v>
      </c>
      <c r="D14" s="39">
        <f t="shared" si="2"/>
        <v>161.522065916016</v>
      </c>
      <c r="E14" s="39">
        <f t="shared" si="2"/>
        <v>10.80946087667856</v>
      </c>
      <c r="F14" s="39">
        <f t="shared" si="2"/>
        <v>10.80946087667856</v>
      </c>
      <c r="G14" s="39">
        <f t="shared" si="2"/>
        <v>167.57780945645001</v>
      </c>
      <c r="H14" s="39">
        <f t="shared" si="2"/>
        <v>9.5335664307167285</v>
      </c>
      <c r="I14" s="39">
        <f t="shared" si="2"/>
        <v>9.5335664307167285</v>
      </c>
      <c r="J14" s="39">
        <f t="shared" si="2"/>
        <v>167.62272452677118</v>
      </c>
      <c r="K14" s="39">
        <f t="shared" si="2"/>
        <v>10.319345371140987</v>
      </c>
      <c r="L14" s="39">
        <f>STDEV(L3:L12)</f>
        <v>7.7810310656393371</v>
      </c>
      <c r="M14" s="39">
        <f>STDEV(M3:M12)</f>
        <v>115.70959818057943</v>
      </c>
      <c r="N14" s="39">
        <f t="shared" si="2"/>
        <v>16.80905840445692</v>
      </c>
      <c r="O14" s="39">
        <f t="shared" si="2"/>
        <v>10.192044828089101</v>
      </c>
      <c r="P14" s="39">
        <f t="shared" si="2"/>
        <v>161.20504541318371</v>
      </c>
      <c r="Q14" s="39">
        <f t="shared" si="2"/>
        <v>10.805862606320083</v>
      </c>
      <c r="R14" s="39">
        <f t="shared" si="2"/>
        <v>7.4721705904866313</v>
      </c>
      <c r="S14" s="39">
        <f t="shared" si="2"/>
        <v>166.36923460250162</v>
      </c>
      <c r="T14" s="39">
        <f>STDEV(T4:T12)</f>
        <v>8.8881944173155887</v>
      </c>
      <c r="U14" s="39">
        <f t="shared" si="2"/>
        <v>13.176156917368248</v>
      </c>
      <c r="V14" s="39">
        <f t="shared" si="2"/>
        <v>127.94534423382146</v>
      </c>
      <c r="W14" s="39">
        <f t="shared" si="2"/>
        <v>33.244715536624923</v>
      </c>
      <c r="X14" s="39">
        <f t="shared" si="2"/>
        <v>8.2872056676407979</v>
      </c>
      <c r="Y14" s="39">
        <f t="shared" si="2"/>
        <v>191.24181899713614</v>
      </c>
      <c r="Z14" s="39">
        <f t="shared" si="2"/>
        <v>21.50038759340552</v>
      </c>
      <c r="AA14" s="39">
        <f t="shared" si="2"/>
        <v>7.9470469707656539</v>
      </c>
      <c r="AB14" s="39">
        <f t="shared" si="2"/>
        <v>132.29781219321487</v>
      </c>
      <c r="AC14" s="39">
        <f t="shared" si="2"/>
        <v>20.178095934838741</v>
      </c>
      <c r="AD14" s="39">
        <f t="shared" si="2"/>
        <v>9.1463411020776793</v>
      </c>
      <c r="AE14" s="39">
        <f t="shared" si="2"/>
        <v>158.66740195908045</v>
      </c>
      <c r="AF14" s="39">
        <f>STDEV(AF3:AF12)</f>
        <v>22.207105969836675</v>
      </c>
      <c r="AG14" s="39">
        <f>STDEV(AG3:AG12)</f>
        <v>6.8928304136335106</v>
      </c>
      <c r="AH14" s="39">
        <f>STDEV(AH3:AH12)</f>
        <v>140.03967691733337</v>
      </c>
      <c r="AI14" s="70"/>
    </row>
    <row r="15" spans="1:36" x14ac:dyDescent="0.25">
      <c r="A15" s="1" t="s">
        <v>61</v>
      </c>
      <c r="B15" s="57" t="s">
        <v>58</v>
      </c>
      <c r="C15" s="41"/>
      <c r="D15" s="41"/>
      <c r="E15" s="57" t="s">
        <v>58</v>
      </c>
      <c r="F15" s="41"/>
      <c r="G15" s="41"/>
      <c r="H15" s="57" t="s">
        <v>58</v>
      </c>
      <c r="I15" s="41"/>
      <c r="J15" s="58"/>
      <c r="K15" s="57" t="s">
        <v>75</v>
      </c>
      <c r="L15" s="41"/>
      <c r="M15" s="58"/>
      <c r="N15" s="41" t="s">
        <v>76</v>
      </c>
      <c r="O15" s="41"/>
      <c r="P15" s="41"/>
      <c r="Q15" s="57" t="s">
        <v>84</v>
      </c>
      <c r="R15" s="41"/>
      <c r="S15" s="41"/>
      <c r="T15" s="57" t="s">
        <v>78</v>
      </c>
      <c r="U15" s="58"/>
      <c r="V15" s="57" t="s">
        <v>79</v>
      </c>
      <c r="W15" s="65"/>
      <c r="X15" s="41"/>
      <c r="Y15" s="58"/>
      <c r="Z15" s="57" t="s">
        <v>77</v>
      </c>
      <c r="AA15" s="65"/>
      <c r="AB15" s="57"/>
      <c r="AC15" s="57" t="s">
        <v>77</v>
      </c>
      <c r="AD15" s="41"/>
      <c r="AE15" s="41"/>
      <c r="AF15" s="57" t="s">
        <v>88</v>
      </c>
      <c r="AG15" s="58"/>
    </row>
    <row r="16" spans="1:36" x14ac:dyDescent="0.25">
      <c r="B16" s="59"/>
      <c r="C16" s="43"/>
      <c r="D16" s="43"/>
      <c r="E16" s="59"/>
      <c r="F16" s="43"/>
      <c r="G16" s="43"/>
      <c r="H16" s="59"/>
      <c r="I16" s="43"/>
      <c r="J16" s="60"/>
      <c r="K16" s="59"/>
      <c r="L16" s="43"/>
      <c r="M16" s="60"/>
      <c r="N16" s="43"/>
      <c r="O16" s="43"/>
      <c r="P16" s="43"/>
      <c r="Q16" s="59"/>
      <c r="R16" s="43"/>
      <c r="S16" s="43"/>
      <c r="T16" s="59"/>
      <c r="U16" s="60"/>
      <c r="V16" s="43"/>
      <c r="W16" s="59"/>
      <c r="X16" s="43"/>
      <c r="Y16" s="60"/>
      <c r="Z16" s="59"/>
      <c r="AA16" s="60"/>
      <c r="AB16" s="43"/>
      <c r="AC16" s="59"/>
      <c r="AD16" s="43"/>
      <c r="AE16" s="43"/>
      <c r="AF16" s="59"/>
      <c r="AG16" s="60"/>
    </row>
    <row r="20" spans="36:36" x14ac:dyDescent="0.25">
      <c r="AJ20" t="s">
        <v>4</v>
      </c>
    </row>
    <row r="21" spans="36:36" x14ac:dyDescent="0.25">
      <c r="AJ21" t="s">
        <v>57</v>
      </c>
    </row>
    <row r="22" spans="36:36" x14ac:dyDescent="0.25">
      <c r="AJ22" t="s">
        <v>74</v>
      </c>
    </row>
    <row r="24" spans="36:36" x14ac:dyDescent="0.25">
      <c r="AJ24">
        <v>61.6</v>
      </c>
    </row>
    <row r="25" spans="36:36" x14ac:dyDescent="0.25">
      <c r="AJ25">
        <v>112.2</v>
      </c>
    </row>
    <row r="26" spans="36:36" x14ac:dyDescent="0.25">
      <c r="AJ26">
        <v>873</v>
      </c>
    </row>
  </sheetData>
  <mergeCells count="12">
    <mergeCell ref="AF1:AH1"/>
    <mergeCell ref="A1:A2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D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drift</vt:lpstr>
      <vt:lpstr>noise</vt:lpstr>
      <vt:lpstr>noise(2)</vt:lpstr>
      <vt:lpstr>noise(3)</vt:lpstr>
      <vt:lpstr>noise(4)</vt:lpstr>
      <vt:lpstr>noise(5)</vt:lpstr>
      <vt:lpstr>noise(6)</vt:lpstr>
      <vt:lpstr>noise(6 conv)</vt:lpstr>
      <vt:lpstr>accuracy</vt:lpstr>
      <vt:lpstr>noise(7)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Benavides Prado</dc:creator>
  <cp:lastModifiedBy>Diana Benavides Prado</cp:lastModifiedBy>
  <dcterms:created xsi:type="dcterms:W3CDTF">2016-07-23T05:12:08Z</dcterms:created>
  <dcterms:modified xsi:type="dcterms:W3CDTF">2016-09-10T01:39:14Z</dcterms:modified>
</cp:coreProperties>
</file>