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ción" sheetId="1" r:id="rId4"/>
    <sheet state="visible" name="Rúbrica PI-4.1" sheetId="2" r:id="rId5"/>
    <sheet state="visible" name="Rúbrica PI-4.2" sheetId="3" r:id="rId6"/>
    <sheet state="visible" name="Resultados PI-4.1" sheetId="4" r:id="rId7"/>
    <sheet state="visible" name="Resultados PI-4.2" sheetId="5" r:id="rId8"/>
  </sheets>
  <definedNames/>
  <calcPr/>
  <extLst>
    <ext uri="GoogleSheetsCustomDataVersion1">
      <go:sheetsCustomData xmlns:go="http://customooxmlschemas.google.com/" r:id="rId9" roundtripDataSignature="AMtx7mhsGXcuPh03ugm0N1yaCm9LW0wKmA=="/>
    </ext>
  </extLst>
</workbook>
</file>

<file path=xl/sharedStrings.xml><?xml version="1.0" encoding="utf-8"?>
<sst xmlns="http://schemas.openxmlformats.org/spreadsheetml/2006/main" count="99" uniqueCount="67">
  <si>
    <t>PRINCIPIOS ÉTICOS DE LOS INGENIEROS EN COLOMBIA*</t>
  </si>
  <si>
    <r>
      <rPr>
        <rFont val="Arial"/>
        <b/>
        <color rgb="FF000000"/>
        <sz val="10.0"/>
      </rPr>
      <t xml:space="preserve">1. Veracidad: </t>
    </r>
    <r>
      <rPr>
        <rFont val="Arial"/>
        <b val="0"/>
        <color rgb="FF000000"/>
        <sz val="10.0"/>
      </rPr>
      <t xml:space="preserve">actuar de conformidad con la verdad, con honestidad y transparencia en la ejecución de nuestros trabajos, en la expresión pública de nuestros conceptos, y siendo agentes dignos de confianza para usuarios, clientes, colegas, compañeros, empleados y/o empleadores. </t>
    </r>
  </si>
  <si>
    <r>
      <rPr>
        <rFont val="Arial"/>
        <b/>
        <color rgb="FF000000"/>
        <sz val="10.0"/>
      </rPr>
      <t xml:space="preserve">2. Integridad: </t>
    </r>
    <r>
      <rPr>
        <rFont val="Arial"/>
        <b val="0"/>
        <color rgb="FF000000"/>
        <sz val="10.0"/>
      </rPr>
      <t xml:space="preserve">enarbolar y fortalecer el honor y la dignidad de la Ingeniería, ejerciéndola con integridad profesional, promoviendo las buenas prácticas y el respeto a los demás. </t>
    </r>
  </si>
  <si>
    <r>
      <rPr>
        <rFont val="Arial"/>
        <b/>
        <color rgb="FF000000"/>
        <sz val="10.0"/>
      </rPr>
      <t xml:space="preserve">3. Responsabilidad: </t>
    </r>
    <r>
      <rPr>
        <rFont val="Arial"/>
        <b val="0"/>
        <color rgb="FF000000"/>
        <sz val="10.0"/>
      </rPr>
      <t>ejercer nuestra actividad atendiendo a las consecuencias de nuestras acciones, dando prioridad a la protección de la vida, la seguridad, la salubridad, el medio ambiente y el cuidado del bien público y fomentando el desarrollo personal y la actualización de los conocimientos, tanto propios como de colegas y terceros.</t>
    </r>
  </si>
  <si>
    <r>
      <rPr>
        <rFont val="Arial"/>
        <b/>
        <color rgb="FF000000"/>
        <sz val="10.0"/>
      </rPr>
      <t xml:space="preserve">4. Precisión: </t>
    </r>
    <r>
      <rPr>
        <rFont val="Arial"/>
        <b val="0"/>
        <color rgb="FF000000"/>
        <sz val="10.0"/>
      </rPr>
      <t xml:space="preserve">desarrollar nuestras actividades con precisión y rigurosidad, exclusivamente dentro de los umbrales de nuestra competencia, soportando nuestro desarrollo profesional en el mérito y calidad de nuestros servicios. </t>
    </r>
  </si>
  <si>
    <t xml:space="preserve">* Declaración de los Principios Éticos de los Ingenieros, 2017.
http://www.capacitacion.aciem.org/Especiales_Comisiones/2017/Ago/PDF_Declaracion_Principios_Eticos_Ingenieros.pdf </t>
  </si>
  <si>
    <t>SO-4: Habilidad para reconocer las responsabilidades éticas y profesionales en situaciones de la ingeniería y construir juicios en los cuales se considere el impacto de las soluciones de ingeniería en el contexto global, económico, ambiental y social.</t>
  </si>
  <si>
    <t>Profesor:</t>
  </si>
  <si>
    <t>Programa:</t>
  </si>
  <si>
    <t>Nombre del curso:</t>
  </si>
  <si>
    <t>Semestre:</t>
  </si>
  <si>
    <t>Indicador de Desempeño:</t>
  </si>
  <si>
    <t>PI-4.1: reconoce su responsabilidad ética y profesional tanto en las soluciones de ingeniería como en su desarrollo personal y profesional.</t>
  </si>
  <si>
    <t>Medio de Evaluación:</t>
  </si>
  <si>
    <t>Criterios de Evaluación</t>
  </si>
  <si>
    <t>Niveles</t>
  </si>
  <si>
    <t>Deficiente (0,0 - 2,9)</t>
  </si>
  <si>
    <t>Aceptable (3,0 - 3,7)</t>
  </si>
  <si>
    <t>Bueno (3,8 - 4,4)</t>
  </si>
  <si>
    <t>Sobresaliente (4,5 - 5,0)</t>
  </si>
  <si>
    <t>Realiza la citación y referenciación de las fuentes bibiograficas de forma ética y responsable.</t>
  </si>
  <si>
    <t>Utiliza información de otros autores sin la debida citación y referenciación, desconociendo las consideraciones legales y éticas de propiedad intelectual.</t>
  </si>
  <si>
    <t>Algunas de las fuentes bibliográficas consultadas para sustentar y soportar la solución de ingeniería están citadas y referenciadas respetando los derechos de propiedad intelectual, pero no utilizan el formato establecido o acordado.
Algunas de las fuentes bibliográficas consultadas no son confiables y auditadas.
Referencia las fuentes bibliográficas consultadas pero algunas de ellas no se encuentran debidamente citadas.</t>
  </si>
  <si>
    <t>Las fuentes bibliográficas consultadas para sustentar y soportar la solución de ingeniería están debidamente citadas y referenciadas respetando los derechos de propiedad intelectual y utilizando el formato establecido o acordado.
Algunas de las fuentes bibliográficas consultadas no son confiables y auditadas.</t>
  </si>
  <si>
    <t>Las fuentes bibliográficas consultadas para sustentar y soportar la solución de ingeniería están debidamente citadas y referenciadas respetando los derechos de propiedad intelectual y utilizando el formato establecido o acordado.
Todas las fuentes bibliográficas consultadas son confiables y auditadas.</t>
  </si>
  <si>
    <t>Aplica estándares y normas técnicas en el desarrollo de la solución de ingeniería.</t>
  </si>
  <si>
    <t>La solución de ingeniería no cumple con los requisitos legales vigentes aplicables.
No se identificaron los estándares y normas técnicas aplicables a la solución del problema en ingeniería.</t>
  </si>
  <si>
    <t>La solución de ingeniería cumple con algunos requisitos legales vigentes aplicables.
Falta identificar algunos estándares y normas técnicas aplicables a la solución del problema en ingeniería.</t>
  </si>
  <si>
    <t>La solución de ingeniería cumple con los requisitos legales vigentes aplicables.
Identifica los estándares y normas técnicas aplicables a la solución del problema en ingeniería.</t>
  </si>
  <si>
    <t>Bueno (+) complementa la solución del problema en ingeniería identificando otros estándares y normas técnicas adicionales que pueden ser aplicables.</t>
  </si>
  <si>
    <t>Reconoce responsabilidades éticas o profesionales en situaciones de ingeniería</t>
  </si>
  <si>
    <t>No se identifican las responsabilidades éticas o profesionales de acuerdo a una situación de ingeniería dada.
No demuestra conocimiento de los principios éticos en ingeniería (veracidad, integridad, responsabilidad y precisión).</t>
  </si>
  <si>
    <t>Identifican responsabilidades éticas o profesionales de forma muy básica.
No logran comprender todos los aspectos relevantes de acuerdo a una situación de ingeniería dada.
Evidencia conocimiento de algunos de los principios éticos en ingeniería (veracidad, integridad, responsabilidad y precisión).</t>
  </si>
  <si>
    <t>Identifican con precisión las responsabilidades éticas o profesionales de todos los involucrados en una situación de ingeniería dada.
Evidencia conocimiento de todos los principios éticos en ingeniería (veracidad, integridad, responsabilidad y precisión).</t>
  </si>
  <si>
    <t>Bueno (+) emite juicios de forma crítica, reflexiva e imparcial de acuerdo a la solución de ingeniería dada.</t>
  </si>
  <si>
    <t>PI-4.2: considera el impacto de las soluciones de ingeniería en el contexto global, económico, ambiental y social.</t>
  </si>
  <si>
    <t>Analiza las influencias económicas de las soluciones de ingeniería.</t>
  </si>
  <si>
    <t>Desconoce en gran medida como las soluciones de ingeniería pueden influenciar un contexto económico local y/o global.</t>
  </si>
  <si>
    <t>Identifica y analiza débilmente las razones por las cuales las soluciones de ingeniería han influeciado (o pueden influenciar) un contexto económico local y/o global.</t>
  </si>
  <si>
    <t>Identifica y analiza las razones por las cuales las soluciones de ingeniería han influenciado (o pueden influenciar) un contexto económico local y/o global.</t>
  </si>
  <si>
    <t>Identifica y analiza de forma detallada una ámplia variedad de razones por las cuales las soluciones de ingeniería han influenciado (o pueden influenciar) un contexto económico local y/o global.</t>
  </si>
  <si>
    <t>Analiza las influencias ambientales de las soluciones de ingeniería.</t>
  </si>
  <si>
    <t>No puede identificar los problemas ambientales producidos por las soluciones de ingeniería en un contexto local y/o global.
Desconoce la forma en que la ingeniería podría utilizarse para abordar problemas ambientales en un contexto local y/o global.</t>
  </si>
  <si>
    <t>Identifica y analiza débilmente algunos problemas ambientales producidos (o que pueden ser producidos) por las soluciones de ingeniería en un contexto local y/o global.</t>
  </si>
  <si>
    <t>Identifica y analiza los problemas ambientales producidos (o que pueden ser producidos) por las soluciones de ingeniería en un contexto económico local y/o global.</t>
  </si>
  <si>
    <t>Identifica y analiza de forma detallada  los problemas ambientales producidos (o que pueden ser producidos) por las soluciones de ingeniería en un contexto económico local y/o global.</t>
  </si>
  <si>
    <t>Analiza el impacto social de las soluciones de ingeniería.</t>
  </si>
  <si>
    <t>Desconoce en gran medida como una solución de ingeniería puede influenciar el desarrollo de una sociedad en un contexto local y/o global.</t>
  </si>
  <si>
    <t>Identifica y analiza débilmente como una solución de ingeniería ha influenciado (o puede influenciar) el desarrollo de una sociedad en un contexto local y/o global.</t>
  </si>
  <si>
    <t>Identifica y analiza las razones por las cuales una solución de ingeniería ha influenciado (o puede influenciar) el desarrollo de una sociedad en un contexto local y/o global.</t>
  </si>
  <si>
    <t>Identifica y analiza de forma detallada una ámplia variedad de razones por las cuales una solución de ingeniería ha influenciado (o puede influenciar) el desarrollo de una sociedad en un contexto local y/o global.</t>
  </si>
  <si>
    <t>Asignatura:</t>
  </si>
  <si>
    <t>Cantidad de estudiantes:</t>
  </si>
  <si>
    <t>CRITERIOS</t>
  </si>
  <si>
    <t>NIVELES</t>
  </si>
  <si>
    <t>Número de estudiantes en nivel Deficiente
(0,0 - 2,9)</t>
  </si>
  <si>
    <t>Número de estudiantes en nivel Aceptable
(3,0 - 3,7)</t>
  </si>
  <si>
    <t>Número de estudiantes en nivel Bueno
(3,8 - 4,4)</t>
  </si>
  <si>
    <t>Número de estudiantes en nivel Sobresaliente
(4,5 - 5,0)</t>
  </si>
  <si>
    <t>1. Usa de forma ética y responsable de las fuentes bibiograficas consultadas en su solución de ingeniería</t>
  </si>
  <si>
    <t>2. Aplica estándares y normas técnicas de ingeniería en el desarrollo de la solución de ingeniería.</t>
  </si>
  <si>
    <t>3. Hace juicios críticos y reflexivos sobre las soluciones de ingeniería de manera imparcial. Analiza, interpreta, argumenta y construye ideas, conceptos, representaciones y propuestas ideológicas, con criterio ético.</t>
  </si>
  <si>
    <t>TOTAL:</t>
  </si>
  <si>
    <t>ACUMULADO:</t>
  </si>
  <si>
    <t>Análisis de Resultados</t>
  </si>
  <si>
    <t>Acciones de Mejoramiento</t>
  </si>
  <si>
    <t>1. Considera los aspectos económicos, ambientales y sociales involucrados en una solución de ingeniería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</si>
</sst>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b/>
      <sz val="10.0"/>
      <color rgb="FFFFFFFF"/>
      <name val="Arial"/>
    </font>
    <font/>
    <font>
      <sz val="10.0"/>
      <color theme="1"/>
      <name val="Arial"/>
    </font>
    <font>
      <color theme="1"/>
      <name val="Arial"/>
    </font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434343"/>
        <bgColor rgb="FF434343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1C232"/>
        <bgColor rgb="FFF1C232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bottom style="thin">
        <color rgb="FF000000"/>
      </bottom>
    </border>
    <border>
      <right style="thin">
        <color rgb="FFFFFFFF"/>
      </right>
      <top style="thin">
        <color rgb="FFFFFFFF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3" fontId="0" numFmtId="0" xfId="0" applyAlignment="1" applyBorder="1" applyFill="1" applyFont="1">
      <alignment horizontal="left" shrinkToFit="0" vertical="center" wrapText="1"/>
    </xf>
    <xf borderId="1" fillId="3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left" shrinkToFit="0" vertical="center" wrapText="1"/>
    </xf>
    <xf borderId="2" fillId="4" fontId="3" numFmtId="0" xfId="0" applyAlignment="1" applyBorder="1" applyFill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2" fillId="5" fontId="1" numFmtId="0" xfId="0" applyAlignment="1" applyBorder="1" applyFill="1" applyFont="1">
      <alignment horizontal="right"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1" fillId="5" fontId="1" numFmtId="0" xfId="0" applyAlignment="1" applyBorder="1" applyFont="1">
      <alignment horizontal="right" shrinkToFit="0" vertical="center" wrapText="1"/>
    </xf>
    <xf borderId="5" fillId="6" fontId="1" numFmtId="0" xfId="0" applyAlignment="1" applyBorder="1" applyFill="1" applyFont="1">
      <alignment horizontal="center" shrinkToFit="0" vertical="center" wrapText="1"/>
    </xf>
    <xf borderId="6" fillId="0" fontId="4" numFmtId="0" xfId="0" applyBorder="1" applyFont="1"/>
    <xf borderId="2" fillId="7" fontId="1" numFmtId="0" xfId="0" applyAlignment="1" applyBorder="1" applyFill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1" fillId="8" fontId="5" numFmtId="0" xfId="0" applyAlignment="1" applyBorder="1" applyFill="1" applyFont="1">
      <alignment horizontal="center" shrinkToFit="0" vertical="center" wrapText="1"/>
    </xf>
    <xf borderId="1" fillId="0" fontId="5" numFmtId="9" xfId="0" applyAlignment="1" applyBorder="1" applyFont="1" applyNumberForma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9" fillId="0" fontId="5" numFmtId="9" xfId="0" applyAlignment="1" applyBorder="1" applyFont="1" applyNumberFormat="1">
      <alignment horizontal="center" shrinkToFit="0" vertical="center" wrapText="1"/>
    </xf>
    <xf borderId="2" fillId="9" fontId="1" numFmtId="0" xfId="0" applyAlignment="1" applyBorder="1" applyFill="1" applyFont="1">
      <alignment horizontal="right" shrinkToFit="0" vertical="center" wrapText="1"/>
    </xf>
    <xf borderId="9" fillId="0" fontId="4" numFmtId="0" xfId="0" applyBorder="1" applyFont="1"/>
    <xf borderId="2" fillId="6" fontId="1" numFmtId="0" xfId="0" applyAlignment="1" applyBorder="1" applyFont="1">
      <alignment horizontal="center" shrinkToFit="0" vertical="center" wrapText="1"/>
    </xf>
    <xf borderId="1" fillId="8" fontId="5" numFmtId="0" xfId="0" applyAlignment="1" applyBorder="1" applyFont="1">
      <alignment horizontal="center" shrinkToFit="0" wrapText="1"/>
    </xf>
    <xf borderId="10" fillId="8" fontId="5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left" shrinkToFit="0" vertical="center" wrapText="1"/>
    </xf>
    <xf borderId="1" fillId="0" fontId="5" numFmtId="49" xfId="0" applyAlignment="1" applyBorder="1" applyFont="1" applyNumberFormat="1">
      <alignment horizontal="center" readingOrder="0" shrinkToFit="0" vertical="center" wrapText="1"/>
    </xf>
    <xf borderId="1" fillId="0" fontId="5" numFmtId="49" xfId="0" applyAlignment="1" applyBorder="1" applyFont="1" applyNumberFormat="1">
      <alignment horizontal="center" shrinkToFit="0" vertical="center" wrapText="1"/>
    </xf>
    <xf borderId="11" fillId="0" fontId="5" numFmtId="9" xfId="0" applyAlignment="1" applyBorder="1" applyFont="1" applyNumberFormat="1">
      <alignment shrinkToFit="0" vertical="center" wrapText="1"/>
    </xf>
    <xf borderId="12" fillId="0" fontId="5" numFmtId="9" xfId="0" applyAlignment="1" applyBorder="1" applyFont="1" applyNumberFormat="1">
      <alignment shrinkToFit="0" vertical="center" wrapText="1"/>
    </xf>
    <xf borderId="1" fillId="0" fontId="6" numFmtId="9" xfId="0" applyAlignment="1" applyBorder="1" applyFont="1" applyNumberFormat="1">
      <alignment horizontal="center" shrinkToFit="0" wrapText="1"/>
    </xf>
    <xf borderId="4" fillId="0" fontId="6" numFmtId="9" xfId="0" applyAlignment="1" applyBorder="1" applyFont="1" applyNumberFormat="1">
      <alignment horizontal="center" shrinkToFit="0" wrapText="1"/>
    </xf>
    <xf borderId="13" fillId="0" fontId="4" numFmtId="0" xfId="0" applyBorder="1" applyFont="1"/>
    <xf borderId="14" fillId="0" fontId="1" numFmtId="0" xfId="0" applyAlignment="1" applyBorder="1" applyFont="1">
      <alignment horizontal="right" shrinkToFit="0" vertical="center" wrapText="1"/>
    </xf>
    <xf borderId="14" fillId="0" fontId="4" numFmtId="0" xfId="0" applyBorder="1" applyFont="1"/>
    <xf borderId="15" fillId="0" fontId="6" numFmtId="9" xfId="0" applyAlignment="1" applyBorder="1" applyFont="1" applyNumberFormat="1">
      <alignment vertical="bottom"/>
    </xf>
    <xf borderId="7" fillId="9" fontId="7" numFmtId="9" xfId="0" applyAlignment="1" applyBorder="1" applyFont="1" applyNumberFormat="1">
      <alignment horizontal="center" shrinkToFit="0" vertical="bottom" wrapText="1"/>
    </xf>
    <xf borderId="15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4.43"/>
    <col customWidth="1" min="2" max="6" width="14.43"/>
  </cols>
  <sheetData>
    <row r="1" ht="15.75" customHeight="1">
      <c r="A1" s="1" t="s">
        <v>0</v>
      </c>
    </row>
    <row r="2" ht="46.5" customHeight="1">
      <c r="A2" s="2" t="s">
        <v>1</v>
      </c>
    </row>
    <row r="3" ht="7.5" customHeight="1">
      <c r="A3" s="3"/>
    </row>
    <row r="4" ht="31.5" customHeight="1">
      <c r="A4" s="2" t="s">
        <v>2</v>
      </c>
    </row>
    <row r="5" ht="7.5" customHeight="1">
      <c r="A5" s="3"/>
    </row>
    <row r="6" ht="48.0" customHeight="1">
      <c r="A6" s="2" t="s">
        <v>3</v>
      </c>
    </row>
    <row r="7" ht="7.5" customHeight="1">
      <c r="A7" s="3"/>
    </row>
    <row r="8" ht="35.25" customHeight="1">
      <c r="A8" s="2" t="s">
        <v>4</v>
      </c>
    </row>
    <row r="9" ht="7.5" customHeight="1">
      <c r="A9" s="4"/>
    </row>
    <row r="10" ht="31.5" customHeight="1">
      <c r="A10" s="5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8.71"/>
    <col customWidth="1" min="3" max="6" width="43.0"/>
  </cols>
  <sheetData>
    <row r="1">
      <c r="A1" s="6" t="s">
        <v>6</v>
      </c>
      <c r="B1" s="7"/>
      <c r="C1" s="7"/>
      <c r="D1" s="7"/>
      <c r="E1" s="7"/>
      <c r="F1" s="8"/>
    </row>
    <row r="2" ht="15.75" customHeight="1">
      <c r="A2" s="9" t="s">
        <v>7</v>
      </c>
      <c r="B2" s="8"/>
      <c r="C2" s="10"/>
      <c r="D2" s="11" t="s">
        <v>8</v>
      </c>
      <c r="E2" s="10"/>
      <c r="F2" s="8"/>
    </row>
    <row r="3" ht="15.75" customHeight="1">
      <c r="A3" s="9" t="s">
        <v>9</v>
      </c>
      <c r="B3" s="8"/>
      <c r="C3" s="10"/>
      <c r="D3" s="11" t="s">
        <v>10</v>
      </c>
      <c r="E3" s="10"/>
      <c r="F3" s="8"/>
    </row>
    <row r="4" ht="54.0" customHeight="1">
      <c r="A4" s="9" t="s">
        <v>11</v>
      </c>
      <c r="B4" s="8"/>
      <c r="C4" s="10" t="s">
        <v>12</v>
      </c>
      <c r="D4" s="11" t="s">
        <v>13</v>
      </c>
      <c r="E4" s="10"/>
      <c r="F4" s="8"/>
    </row>
    <row r="5" ht="15.75" customHeight="1">
      <c r="A5" s="12" t="s">
        <v>14</v>
      </c>
      <c r="B5" s="13"/>
      <c r="C5" s="14" t="s">
        <v>15</v>
      </c>
      <c r="D5" s="7"/>
      <c r="E5" s="7"/>
      <c r="F5" s="8"/>
    </row>
    <row r="6" ht="15.75" customHeight="1">
      <c r="A6" s="15"/>
      <c r="B6" s="16"/>
      <c r="C6" s="17" t="s">
        <v>16</v>
      </c>
      <c r="D6" s="17" t="s">
        <v>17</v>
      </c>
      <c r="E6" s="17" t="s">
        <v>18</v>
      </c>
      <c r="F6" s="17" t="s">
        <v>19</v>
      </c>
    </row>
    <row r="7" ht="63.0" customHeight="1">
      <c r="A7" s="18">
        <v>0.35</v>
      </c>
      <c r="B7" s="19" t="s">
        <v>20</v>
      </c>
      <c r="C7" s="20" t="s">
        <v>21</v>
      </c>
      <c r="D7" s="20" t="s">
        <v>22</v>
      </c>
      <c r="E7" s="20" t="s">
        <v>23</v>
      </c>
      <c r="F7" s="20" t="s">
        <v>24</v>
      </c>
    </row>
    <row r="8" ht="60.75" customHeight="1">
      <c r="A8" s="18">
        <v>0.35</v>
      </c>
      <c r="B8" s="19" t="s">
        <v>25</v>
      </c>
      <c r="C8" s="21" t="s">
        <v>26</v>
      </c>
      <c r="D8" s="21" t="s">
        <v>27</v>
      </c>
      <c r="E8" s="21" t="s">
        <v>28</v>
      </c>
      <c r="F8" s="21" t="s">
        <v>29</v>
      </c>
    </row>
    <row r="9" ht="15.75" customHeight="1">
      <c r="A9" s="18">
        <v>0.3</v>
      </c>
      <c r="B9" s="19" t="s">
        <v>30</v>
      </c>
      <c r="C9" s="20" t="s">
        <v>31</v>
      </c>
      <c r="D9" s="20" t="s">
        <v>32</v>
      </c>
      <c r="E9" s="20" t="s">
        <v>33</v>
      </c>
      <c r="F9" s="20" t="s"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4:F4"/>
    <mergeCell ref="C5:F5"/>
    <mergeCell ref="A1:F1"/>
    <mergeCell ref="A2:B2"/>
    <mergeCell ref="E2:F2"/>
    <mergeCell ref="A3:B3"/>
    <mergeCell ref="E3:F3"/>
    <mergeCell ref="A4:B4"/>
    <mergeCell ref="A5:B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8.71"/>
    <col customWidth="1" min="3" max="6" width="43.0"/>
  </cols>
  <sheetData>
    <row r="1">
      <c r="A1" s="6" t="str">
        <f>'Rúbrica PI-4.1'!A1</f>
        <v>SO-4: Habilidad para reconocer las responsabilidades éticas y profesionales en situaciones de la ingeniería y construir juicios en los cuales se considere el impacto de las soluciones de ingeniería en el contexto global, económico, ambiental y social.</v>
      </c>
      <c r="B1" s="7"/>
      <c r="C1" s="7"/>
      <c r="D1" s="7"/>
      <c r="E1" s="7"/>
      <c r="F1" s="8"/>
    </row>
    <row r="2" ht="15.75" customHeight="1">
      <c r="A2" s="9" t="s">
        <v>7</v>
      </c>
      <c r="B2" s="8"/>
      <c r="C2" s="10"/>
      <c r="D2" s="11" t="s">
        <v>8</v>
      </c>
      <c r="E2" s="10"/>
      <c r="F2" s="8"/>
    </row>
    <row r="3" ht="15.75" customHeight="1">
      <c r="A3" s="9" t="s">
        <v>9</v>
      </c>
      <c r="B3" s="8"/>
      <c r="C3" s="10"/>
      <c r="D3" s="11" t="s">
        <v>10</v>
      </c>
      <c r="E3" s="10"/>
      <c r="F3" s="8"/>
    </row>
    <row r="4" ht="62.25" customHeight="1">
      <c r="A4" s="9" t="s">
        <v>11</v>
      </c>
      <c r="B4" s="8"/>
      <c r="C4" s="10" t="s">
        <v>35</v>
      </c>
      <c r="D4" s="11" t="s">
        <v>13</v>
      </c>
      <c r="E4" s="10"/>
      <c r="F4" s="8"/>
    </row>
    <row r="5" ht="15.75" customHeight="1">
      <c r="A5" s="12" t="s">
        <v>14</v>
      </c>
      <c r="B5" s="13"/>
      <c r="C5" s="14" t="s">
        <v>15</v>
      </c>
      <c r="D5" s="7"/>
      <c r="E5" s="7"/>
      <c r="F5" s="8"/>
    </row>
    <row r="6" ht="16.5" customHeight="1">
      <c r="A6" s="15"/>
      <c r="B6" s="16"/>
      <c r="C6" s="17" t="s">
        <v>16</v>
      </c>
      <c r="D6" s="17" t="s">
        <v>17</v>
      </c>
      <c r="E6" s="17" t="s">
        <v>18</v>
      </c>
      <c r="F6" s="17" t="s">
        <v>19</v>
      </c>
    </row>
    <row r="7" ht="45.0" customHeight="1">
      <c r="A7" s="18">
        <v>0.3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</row>
    <row r="8" ht="48.0" customHeight="1">
      <c r="A8" s="18">
        <v>0.35</v>
      </c>
      <c r="B8" s="20" t="s">
        <v>41</v>
      </c>
      <c r="C8" s="20" t="s">
        <v>42</v>
      </c>
      <c r="D8" s="20" t="s">
        <v>43</v>
      </c>
      <c r="E8" s="20" t="s">
        <v>44</v>
      </c>
      <c r="F8" s="20" t="s">
        <v>45</v>
      </c>
    </row>
    <row r="9" ht="60.0" customHeight="1">
      <c r="A9" s="18">
        <v>0.35</v>
      </c>
      <c r="B9" s="20" t="s">
        <v>46</v>
      </c>
      <c r="C9" s="20" t="s">
        <v>47</v>
      </c>
      <c r="D9" s="20" t="s">
        <v>48</v>
      </c>
      <c r="E9" s="20" t="s">
        <v>49</v>
      </c>
      <c r="F9" s="20" t="s">
        <v>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4:F4"/>
    <mergeCell ref="C5:F5"/>
    <mergeCell ref="A1:F1"/>
    <mergeCell ref="A2:B2"/>
    <mergeCell ref="E2:F2"/>
    <mergeCell ref="A3:B3"/>
    <mergeCell ref="E3:F3"/>
    <mergeCell ref="A4:B4"/>
    <mergeCell ref="A5:B6"/>
  </mergeCells>
  <printOptions/>
  <pageMargins bottom="0.75" footer="0.0" header="0.0" left="0.7" right="0.7" top="0.75"/>
  <pageSetup orientation="landscape"/>
  <colBreaks count="1" manualBreakCount="1">
    <brk id="6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34.71"/>
    <col customWidth="1" min="3" max="5" width="11.43"/>
    <col customWidth="1" min="6" max="6" width="12.43"/>
    <col customWidth="1" min="7" max="7" width="13.43"/>
  </cols>
  <sheetData>
    <row r="1" ht="51.0" customHeight="1">
      <c r="A1" s="6" t="str">
        <f>'Rúbrica PI-4.1'!A1</f>
        <v>SO-4: Habilidad para reconocer las responsabilidades éticas y profesionales en situaciones de la ingeniería y construir juicios en los cuales se considere el impacto de las soluciones de ingeniería en el contexto global, económico, ambiental y social.</v>
      </c>
      <c r="B1" s="7"/>
      <c r="C1" s="7"/>
      <c r="D1" s="7"/>
      <c r="E1" s="7"/>
      <c r="F1" s="8"/>
      <c r="G1" s="22"/>
    </row>
    <row r="2" ht="15.75" customHeight="1">
      <c r="A2" s="23" t="s">
        <v>8</v>
      </c>
      <c r="B2" s="8"/>
      <c r="C2" s="10"/>
      <c r="D2" s="7"/>
      <c r="E2" s="7"/>
      <c r="F2" s="8"/>
      <c r="G2" s="24"/>
    </row>
    <row r="3" ht="15.75" customHeight="1">
      <c r="A3" s="23" t="s">
        <v>51</v>
      </c>
      <c r="B3" s="8"/>
      <c r="C3" s="10"/>
      <c r="D3" s="7"/>
      <c r="E3" s="7"/>
      <c r="F3" s="8"/>
      <c r="G3" s="24"/>
    </row>
    <row r="4" ht="15.75" customHeight="1">
      <c r="A4" s="23" t="s">
        <v>10</v>
      </c>
      <c r="B4" s="8"/>
      <c r="C4" s="10"/>
      <c r="D4" s="7"/>
      <c r="E4" s="7"/>
      <c r="F4" s="8"/>
      <c r="G4" s="24"/>
    </row>
    <row r="5" ht="15.75" customHeight="1">
      <c r="A5" s="23" t="s">
        <v>7</v>
      </c>
      <c r="B5" s="8"/>
      <c r="C5" s="10"/>
      <c r="D5" s="7"/>
      <c r="E5" s="7"/>
      <c r="F5" s="8"/>
      <c r="G5" s="24"/>
    </row>
    <row r="6" ht="15.75" customHeight="1">
      <c r="A6" s="23" t="s">
        <v>52</v>
      </c>
      <c r="B6" s="8"/>
      <c r="C6" s="10"/>
      <c r="D6" s="7"/>
      <c r="E6" s="7"/>
      <c r="F6" s="8"/>
      <c r="G6" s="24"/>
    </row>
    <row r="7" ht="36.75" customHeight="1">
      <c r="A7" s="23" t="s">
        <v>11</v>
      </c>
      <c r="B7" s="8"/>
      <c r="C7" s="10" t="str">
        <f>'Rúbrica PI-4.1'!C4</f>
        <v>PI-4.1: reconoce su responsabilidad ética y profesional tanto en las soluciones de ingeniería como en su desarrollo personal y profesional.</v>
      </c>
      <c r="D7" s="7"/>
      <c r="E7" s="7"/>
      <c r="F7" s="8"/>
      <c r="G7" s="24"/>
    </row>
    <row r="8" ht="15.75" customHeight="1">
      <c r="A8" s="12" t="s">
        <v>53</v>
      </c>
      <c r="B8" s="13"/>
      <c r="C8" s="25" t="s">
        <v>54</v>
      </c>
      <c r="D8" s="7"/>
      <c r="E8" s="7"/>
      <c r="F8" s="8"/>
      <c r="G8" s="24"/>
    </row>
    <row r="9">
      <c r="A9" s="15"/>
      <c r="B9" s="16"/>
      <c r="C9" s="26" t="s">
        <v>55</v>
      </c>
      <c r="D9" s="27" t="s">
        <v>56</v>
      </c>
      <c r="E9" s="27" t="s">
        <v>57</v>
      </c>
      <c r="F9" s="27" t="s">
        <v>58</v>
      </c>
      <c r="G9" s="24"/>
    </row>
    <row r="10" ht="60.0" customHeight="1">
      <c r="A10" s="18">
        <v>0.35</v>
      </c>
      <c r="B10" s="28" t="s">
        <v>59</v>
      </c>
      <c r="C10" s="29"/>
      <c r="D10" s="30"/>
      <c r="E10" s="30"/>
      <c r="F10" s="29"/>
      <c r="G10" s="31" t="str">
        <f t="shared" ref="G10:G12" si="1">IF((C10+D10+E10+F10)=0,"",IF((C10+D10+E10+F10)=$C$6,"",IF((C10+D10+E10+F10)&lt;$C$6,"La suma total de estudiantes es inferior al número total de estudiantes del curso",IF((C10+D10+E10+F10)&gt;$C$6,"La suma total de estudiantes es superior al número total de estudiantes del curso",""))))</f>
        <v/>
      </c>
    </row>
    <row r="11" ht="57.0" customHeight="1">
      <c r="A11" s="18">
        <v>0.35</v>
      </c>
      <c r="B11" s="28" t="s">
        <v>60</v>
      </c>
      <c r="C11" s="29"/>
      <c r="D11" s="30"/>
      <c r="E11" s="30"/>
      <c r="F11" s="29"/>
      <c r="G11" s="32" t="str">
        <f t="shared" si="1"/>
        <v/>
      </c>
    </row>
    <row r="12" ht="78.0" customHeight="1">
      <c r="A12" s="18">
        <v>0.3</v>
      </c>
      <c r="B12" s="28" t="s">
        <v>61</v>
      </c>
      <c r="C12" s="29"/>
      <c r="D12" s="29"/>
      <c r="E12" s="30"/>
      <c r="F12" s="29"/>
      <c r="G12" s="32" t="str">
        <f t="shared" si="1"/>
        <v/>
      </c>
    </row>
    <row r="13" ht="15.75" customHeight="1">
      <c r="A13" s="23" t="s">
        <v>62</v>
      </c>
      <c r="B13" s="8"/>
      <c r="C13" s="33">
        <f>(IFERROR(C10/$C$6,"")*A10)+(IFERROR(C11/$C$6,"")*A11)+(IFERROR(C12/$C$6,"")*A12)</f>
        <v>0</v>
      </c>
      <c r="D13" s="34">
        <f>(IFERROR(D10/$C$6,"")*A10)+(IFERROR(D11/$C$6,"")*A11)+(IFERROR(D12/$C$6,"")*A12)</f>
        <v>0</v>
      </c>
      <c r="E13" s="34">
        <f>(IFERROR(E10/$C$6,"")*A10)+(IFERROR(E11/$C$6,"")*A11)+(IFERROR(E12/$C$6,"")*A12)</f>
        <v>0</v>
      </c>
      <c r="F13" s="34">
        <f>(IFERROR(F10/$C$6,"")*A10)+(IFERROR(F11/$C$6,"")*A11)+(IFERROR(F12/$C$6,"")*A12)</f>
        <v>0</v>
      </c>
      <c r="G13" s="22"/>
    </row>
    <row r="14" ht="15.75" customHeight="1">
      <c r="A14" s="23" t="s">
        <v>63</v>
      </c>
      <c r="B14" s="8"/>
      <c r="C14" s="18">
        <f>F13+E13+D13+C13</f>
        <v>0</v>
      </c>
      <c r="D14" s="18">
        <f>D13+E13+F13</f>
        <v>0</v>
      </c>
      <c r="E14" s="18">
        <f>E13+F13</f>
        <v>0</v>
      </c>
      <c r="F14" s="18">
        <f>F13</f>
        <v>0</v>
      </c>
      <c r="G14" s="35"/>
    </row>
    <row r="15" ht="15.75" customHeight="1">
      <c r="A15" s="36"/>
      <c r="B15" s="37"/>
      <c r="C15" s="37"/>
      <c r="D15" s="37"/>
      <c r="E15" s="37"/>
      <c r="F15" s="16"/>
      <c r="G15" s="38"/>
    </row>
    <row r="16" ht="15.75" customHeight="1">
      <c r="A16" s="39" t="s">
        <v>64</v>
      </c>
      <c r="B16" s="37"/>
      <c r="C16" s="37"/>
      <c r="D16" s="37"/>
      <c r="E16" s="37"/>
      <c r="F16" s="16"/>
      <c r="G16" s="24"/>
    </row>
    <row r="17" ht="75.0" customHeight="1">
      <c r="A17" s="36"/>
      <c r="B17" s="37"/>
      <c r="C17" s="37"/>
      <c r="D17" s="37"/>
      <c r="E17" s="37"/>
      <c r="F17" s="16"/>
      <c r="G17" s="24"/>
    </row>
    <row r="18" ht="15.75" customHeight="1">
      <c r="A18" s="39" t="s">
        <v>65</v>
      </c>
      <c r="B18" s="37"/>
      <c r="C18" s="37"/>
      <c r="D18" s="37"/>
      <c r="E18" s="37"/>
      <c r="F18" s="16"/>
      <c r="G18" s="24"/>
    </row>
    <row r="19" ht="75.0" customHeight="1">
      <c r="A19" s="36"/>
      <c r="B19" s="37"/>
      <c r="C19" s="37"/>
      <c r="D19" s="37"/>
      <c r="E19" s="37"/>
      <c r="F19" s="16"/>
      <c r="G19" s="3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4:B4"/>
    <mergeCell ref="A5:B5"/>
    <mergeCell ref="A3:B3"/>
    <mergeCell ref="A6:B6"/>
    <mergeCell ref="A13:B13"/>
    <mergeCell ref="C6:F6"/>
    <mergeCell ref="A7:B7"/>
    <mergeCell ref="C7:F7"/>
    <mergeCell ref="A8:B9"/>
    <mergeCell ref="C8:F8"/>
    <mergeCell ref="G13:G14"/>
    <mergeCell ref="A14:B14"/>
    <mergeCell ref="A15:F15"/>
    <mergeCell ref="G15:G19"/>
    <mergeCell ref="A16:F16"/>
    <mergeCell ref="A17:F17"/>
    <mergeCell ref="A18:F18"/>
    <mergeCell ref="A19:F19"/>
    <mergeCell ref="A1:F1"/>
    <mergeCell ref="G1:G9"/>
    <mergeCell ref="A2:B2"/>
    <mergeCell ref="C2:F2"/>
    <mergeCell ref="C3:F3"/>
    <mergeCell ref="C4:F4"/>
    <mergeCell ref="C5:F5"/>
  </mergeCells>
  <conditionalFormatting sqref="E14">
    <cfRule type="cellIs" dxfId="0" priority="1" operator="greaterThanOrEqual">
      <formula>0.75</formula>
    </cfRule>
  </conditionalFormatting>
  <conditionalFormatting sqref="E14">
    <cfRule type="cellIs" dxfId="1" priority="2" operator="between">
      <formula>0.74</formula>
      <formula>0.5</formula>
    </cfRule>
  </conditionalFormatting>
  <conditionalFormatting sqref="C14">
    <cfRule type="cellIs" dxfId="2" priority="3" operator="greaterThan">
      <formula>"100%"</formula>
    </cfRule>
  </conditionalFormatting>
  <conditionalFormatting sqref="G10:G12">
    <cfRule type="notContainsBlanks" dxfId="3" priority="4">
      <formula>LEN(TRIM(G10))&gt;0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8.71"/>
    <col customWidth="1" min="3" max="5" width="11.43"/>
    <col customWidth="1" min="6" max="6" width="12.43"/>
    <col customWidth="1" min="7" max="7" width="13.43"/>
  </cols>
  <sheetData>
    <row r="1" ht="45.75" customHeight="1">
      <c r="A1" s="6" t="str">
        <f>'Rúbrica PI-4.1'!A1</f>
        <v>SO-4: Habilidad para reconocer las responsabilidades éticas y profesionales en situaciones de la ingeniería y construir juicios en los cuales se considere el impacto de las soluciones de ingeniería en el contexto global, económico, ambiental y social.</v>
      </c>
      <c r="B1" s="7"/>
      <c r="C1" s="7"/>
      <c r="D1" s="7"/>
      <c r="E1" s="7"/>
      <c r="F1" s="8"/>
      <c r="G1" s="40"/>
    </row>
    <row r="2" ht="15.75" customHeight="1">
      <c r="A2" s="23" t="s">
        <v>8</v>
      </c>
      <c r="B2" s="8"/>
      <c r="C2" s="10"/>
      <c r="D2" s="7"/>
      <c r="E2" s="7"/>
      <c r="F2" s="8"/>
      <c r="G2" s="24"/>
    </row>
    <row r="3" ht="15.75" customHeight="1">
      <c r="A3" s="23" t="s">
        <v>51</v>
      </c>
      <c r="B3" s="8"/>
      <c r="C3" s="10"/>
      <c r="D3" s="7"/>
      <c r="E3" s="7"/>
      <c r="F3" s="8"/>
      <c r="G3" s="24"/>
    </row>
    <row r="4" ht="15.75" customHeight="1">
      <c r="A4" s="23" t="s">
        <v>10</v>
      </c>
      <c r="B4" s="8"/>
      <c r="C4" s="10"/>
      <c r="D4" s="7"/>
      <c r="E4" s="7"/>
      <c r="F4" s="8"/>
      <c r="G4" s="24"/>
    </row>
    <row r="5" ht="15.75" customHeight="1">
      <c r="A5" s="23" t="s">
        <v>7</v>
      </c>
      <c r="B5" s="8"/>
      <c r="C5" s="10"/>
      <c r="D5" s="7"/>
      <c r="E5" s="7"/>
      <c r="F5" s="8"/>
      <c r="G5" s="24"/>
    </row>
    <row r="6" ht="15.75" customHeight="1">
      <c r="A6" s="23" t="s">
        <v>52</v>
      </c>
      <c r="B6" s="8"/>
      <c r="C6" s="10"/>
      <c r="D6" s="7"/>
      <c r="E6" s="7"/>
      <c r="F6" s="8"/>
      <c r="G6" s="24"/>
    </row>
    <row r="7" ht="39.75" customHeight="1">
      <c r="A7" s="23" t="s">
        <v>11</v>
      </c>
      <c r="B7" s="8"/>
      <c r="C7" s="10" t="str">
        <f>'Rúbrica PI-4.2'!C4</f>
        <v>PI-4.2: considera el impacto de las soluciones de ingeniería en el contexto global, económico, ambiental y social.</v>
      </c>
      <c r="D7" s="7"/>
      <c r="E7" s="7"/>
      <c r="F7" s="8"/>
      <c r="G7" s="24"/>
    </row>
    <row r="8" ht="15.75" customHeight="1">
      <c r="A8" s="12" t="s">
        <v>53</v>
      </c>
      <c r="B8" s="13"/>
      <c r="C8" s="25" t="s">
        <v>54</v>
      </c>
      <c r="D8" s="7"/>
      <c r="E8" s="7"/>
      <c r="F8" s="8"/>
      <c r="G8" s="24"/>
    </row>
    <row r="9">
      <c r="A9" s="15"/>
      <c r="B9" s="16"/>
      <c r="C9" s="26" t="s">
        <v>55</v>
      </c>
      <c r="D9" s="27" t="s">
        <v>56</v>
      </c>
      <c r="E9" s="27" t="s">
        <v>57</v>
      </c>
      <c r="F9" s="27" t="s">
        <v>58</v>
      </c>
      <c r="G9" s="24"/>
    </row>
    <row r="10" ht="54.75" customHeight="1">
      <c r="A10" s="18">
        <v>1.0</v>
      </c>
      <c r="B10" s="28" t="s">
        <v>66</v>
      </c>
      <c r="C10" s="30"/>
      <c r="D10" s="30"/>
      <c r="E10" s="30"/>
      <c r="F10" s="30"/>
      <c r="G10" s="31" t="str">
        <f>IF((C10+D10+E10+F10)=0,"",IF((C10+D10+E10+F10)=$C$6,"",IF((C10+D10+E10+F10)&lt;$C$6,"La suma total de estudiantes es inferior al número total de estudiantes del curso",IF((C10+D10+E10+F10)&gt;$C$6,"La suma total de estudiantes es superior al número total de estudiantes del curso",""))))</f>
        <v/>
      </c>
    </row>
    <row r="11" ht="15.75" customHeight="1">
      <c r="A11" s="23" t="s">
        <v>62</v>
      </c>
      <c r="B11" s="8"/>
      <c r="C11" s="33">
        <f>(IFERROR(C10/$C$6,"")*A10)</f>
        <v>0</v>
      </c>
      <c r="D11" s="33">
        <f>(IFERROR(D10/$C$6,"")*A10)</f>
        <v>0</v>
      </c>
      <c r="E11" s="33">
        <f>(IFERROR(E10/$C$6,"")*A10)</f>
        <v>0</v>
      </c>
      <c r="F11" s="33">
        <f>(IFERROR(F10/$C$6,"")*A10)</f>
        <v>0</v>
      </c>
      <c r="G11" s="22"/>
    </row>
    <row r="12" ht="15.75" customHeight="1">
      <c r="A12" s="23" t="s">
        <v>63</v>
      </c>
      <c r="B12" s="8"/>
      <c r="C12" s="18">
        <f>F11+E11+D11+C11</f>
        <v>0</v>
      </c>
      <c r="D12" s="18">
        <f>D11+E11+F11</f>
        <v>0</v>
      </c>
      <c r="E12" s="18">
        <f>E11+F11</f>
        <v>0</v>
      </c>
      <c r="F12" s="18">
        <f>F11</f>
        <v>0</v>
      </c>
      <c r="G12" s="35"/>
    </row>
    <row r="13" ht="15.75" customHeight="1">
      <c r="A13" s="36"/>
      <c r="B13" s="37"/>
      <c r="C13" s="37"/>
      <c r="D13" s="37"/>
      <c r="E13" s="37"/>
      <c r="F13" s="16"/>
      <c r="G13" s="38"/>
    </row>
    <row r="14" ht="15.75" customHeight="1">
      <c r="A14" s="39" t="s">
        <v>64</v>
      </c>
      <c r="B14" s="37"/>
      <c r="C14" s="37"/>
      <c r="D14" s="37"/>
      <c r="E14" s="37"/>
      <c r="F14" s="16"/>
      <c r="G14" s="24"/>
    </row>
    <row r="15" ht="75.0" customHeight="1">
      <c r="A15" s="36"/>
      <c r="B15" s="37"/>
      <c r="C15" s="37"/>
      <c r="D15" s="37"/>
      <c r="E15" s="37"/>
      <c r="F15" s="16"/>
      <c r="G15" s="24"/>
    </row>
    <row r="16" ht="15.75" customHeight="1">
      <c r="A16" s="39" t="s">
        <v>65</v>
      </c>
      <c r="B16" s="37"/>
      <c r="C16" s="37"/>
      <c r="D16" s="37"/>
      <c r="E16" s="37"/>
      <c r="F16" s="16"/>
      <c r="G16" s="24"/>
    </row>
    <row r="17" ht="75.0" customHeight="1">
      <c r="A17" s="36"/>
      <c r="B17" s="37"/>
      <c r="C17" s="37"/>
      <c r="D17" s="37"/>
      <c r="E17" s="37"/>
      <c r="F17" s="16"/>
      <c r="G17" s="3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4:B4"/>
    <mergeCell ref="A5:B5"/>
    <mergeCell ref="A3:B3"/>
    <mergeCell ref="A6:B6"/>
    <mergeCell ref="A11:B11"/>
    <mergeCell ref="C6:F6"/>
    <mergeCell ref="A7:B7"/>
    <mergeCell ref="C7:F7"/>
    <mergeCell ref="A8:B9"/>
    <mergeCell ref="C8:F8"/>
    <mergeCell ref="G11:G12"/>
    <mergeCell ref="A12:B12"/>
    <mergeCell ref="A13:F13"/>
    <mergeCell ref="G13:G17"/>
    <mergeCell ref="A14:F14"/>
    <mergeCell ref="A15:F15"/>
    <mergeCell ref="A16:F16"/>
    <mergeCell ref="A17:F17"/>
    <mergeCell ref="A1:F1"/>
    <mergeCell ref="G1:G9"/>
    <mergeCell ref="A2:B2"/>
    <mergeCell ref="C2:F2"/>
    <mergeCell ref="C3:F3"/>
    <mergeCell ref="C4:F4"/>
    <mergeCell ref="C5:F5"/>
  </mergeCells>
  <conditionalFormatting sqref="E12">
    <cfRule type="cellIs" dxfId="0" priority="1" operator="greaterThanOrEqual">
      <formula>0.75</formula>
    </cfRule>
  </conditionalFormatting>
  <conditionalFormatting sqref="E12">
    <cfRule type="cellIs" dxfId="1" priority="2" operator="between">
      <formula>0.74</formula>
      <formula>0.5</formula>
    </cfRule>
  </conditionalFormatting>
  <conditionalFormatting sqref="G10">
    <cfRule type="notContainsBlanks" dxfId="3" priority="3">
      <formula>LEN(TRIM(G10))&gt;0</formula>
    </cfRule>
  </conditionalFormatting>
  <printOptions/>
  <pageMargins bottom="0.75" footer="0.0" header="0.0" left="0.7" right="0.7" top="0.75"/>
  <pageSetup orientation="landscape"/>
  <drawing r:id="rId1"/>
</worksheet>
</file>